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s_rkoonadi_benefitstreetpartners_com/Documents/Desktop/Python/Dashboard/"/>
    </mc:Choice>
  </mc:AlternateContent>
  <xr:revisionPtr revIDLastSave="627" documentId="8_{9F8C5C09-44A9-4AB7-9520-7B7AA24F524B}" xr6:coauthVersionLast="47" xr6:coauthVersionMax="47" xr10:uidLastSave="{AFBE830E-C3F7-4DA3-AF0C-6124E2BF5139}"/>
  <bookViews>
    <workbookView xWindow="22932" yWindow="-108" windowWidth="23256" windowHeight="13896" firstSheet="1" activeTab="1" xr2:uid="{C7F91C88-F48E-430E-BEDC-AA55E72D875C}"/>
  </bookViews>
  <sheets>
    <sheet name="Bonds" sheetId="3" r:id="rId1"/>
    <sheet name="Loans" sheetId="4" r:id="rId2"/>
    <sheet name="Sector Classification" sheetId="10" r:id="rId3"/>
    <sheet name="Portfolio" sheetId="8" r:id="rId4"/>
    <sheet name="Documentation" sheetId="7" r:id="rId5"/>
  </sheets>
  <externalReferences>
    <externalReference r:id="rId6"/>
    <externalReference r:id="rId7"/>
    <externalReference r:id="rId8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Bonds!$B$4:$AT$4</definedName>
    <definedName name="_xlnm._FilterDatabase" localSheetId="1" hidden="1">Loans!$A$4:$W$264</definedName>
    <definedName name="_xlnm._FilterDatabase" localSheetId="3" hidden="1">Portfolio!$B$3:$AL$85</definedName>
    <definedName name="_xlnm._FilterDatabase" localSheetId="2" hidden="1">'Sector Classification'!$B$2:$H$262</definedName>
    <definedName name="BLPR1020040129204514642" hidden="1">#REF!</definedName>
    <definedName name="BLPR1020040129204514642_1_5" hidden="1">#REF!</definedName>
    <definedName name="BLPR1020040129204514642_2_5" hidden="1">#REF!</definedName>
    <definedName name="BLPR1020040129204514642_3_5" hidden="1">#REF!</definedName>
    <definedName name="BLPR1020040129204514642_4_5" hidden="1">#REF!</definedName>
    <definedName name="BLPR1020040129204514642_5_5" hidden="1">#REF!</definedName>
    <definedName name="BLPR1120040129204514642" hidden="1">#REF!</definedName>
    <definedName name="BLPR1120040129204514642_1_5" hidden="1">#REF!</definedName>
    <definedName name="BLPR1120040129204514642_2_5" hidden="1">#REF!</definedName>
    <definedName name="BLPR1120040129204514642_3_5" hidden="1">#REF!</definedName>
    <definedName name="BLPR1120040129204514642_4_5" hidden="1">#REF!</definedName>
    <definedName name="BLPR1120040129204514642_5_5" hidden="1">#REF!</definedName>
    <definedName name="BLPR120040129203645421" hidden="1">#REF!</definedName>
    <definedName name="BLPR120040129203645421_1_4" hidden="1">#REF!</definedName>
    <definedName name="BLPR120040129203645421_2_4" hidden="1">#REF!</definedName>
    <definedName name="BLPR120040129203645421_3_4" hidden="1">#REF!</definedName>
    <definedName name="BLPR120040129203645421_4_4" hidden="1">#REF!</definedName>
    <definedName name="BLPR1220040129204514642" hidden="1">#REF!</definedName>
    <definedName name="BLPR1220040129204514642_1_5" hidden="1">#REF!</definedName>
    <definedName name="BLPR1220040129204514642_2_5" hidden="1">#REF!</definedName>
    <definedName name="BLPR1220040129204514642_3_5" hidden="1">#REF!</definedName>
    <definedName name="BLPR1220040129204514642_4_5" hidden="1">#REF!</definedName>
    <definedName name="BLPR1220040129204514642_5_5" hidden="1">#REF!</definedName>
    <definedName name="BLPR1320040129204514642" hidden="1">#REF!</definedName>
    <definedName name="BLPR1320040129204514642_1_5" hidden="1">#REF!</definedName>
    <definedName name="BLPR1320040129204514642_2_5" hidden="1">#REF!</definedName>
    <definedName name="BLPR1320040129204514642_3_5" hidden="1">#REF!</definedName>
    <definedName name="BLPR1320040129204514642_4_5" hidden="1">#REF!</definedName>
    <definedName name="BLPR1320040129204514642_5_5" hidden="1">#REF!</definedName>
    <definedName name="BLPR1420040129204514642" hidden="1">#REF!</definedName>
    <definedName name="BLPR1420040129204514642_1_5" hidden="1">#REF!</definedName>
    <definedName name="BLPR1420040129204514642_2_5" hidden="1">#REF!</definedName>
    <definedName name="BLPR1420040129204514642_3_5" hidden="1">#REF!</definedName>
    <definedName name="BLPR1420040129204514642_4_5" hidden="1">#REF!</definedName>
    <definedName name="BLPR1420040129204514642_5_5" hidden="1">#REF!</definedName>
    <definedName name="BLPR1520040129204514652" hidden="1">#REF!</definedName>
    <definedName name="BLPR1520040129204514652_1_5" hidden="1">#REF!</definedName>
    <definedName name="BLPR1520040129204514652_2_5" hidden="1">#REF!</definedName>
    <definedName name="BLPR1520040129204514652_3_5" hidden="1">#REF!</definedName>
    <definedName name="BLPR1520040129204514652_4_5" hidden="1">#REF!</definedName>
    <definedName name="BLPR1520040129204514652_5_5" hidden="1">#REF!</definedName>
    <definedName name="BLPR1620040129204514652" hidden="1">#REF!</definedName>
    <definedName name="BLPR1620040129204514652_1_5" hidden="1">#REF!</definedName>
    <definedName name="BLPR1620040129204514652_2_5" hidden="1">#REF!</definedName>
    <definedName name="BLPR1620040129204514652_3_5" hidden="1">#REF!</definedName>
    <definedName name="BLPR1620040129204514652_4_5" hidden="1">#REF!</definedName>
    <definedName name="BLPR1620040129204514652_5_5" hidden="1">#REF!</definedName>
    <definedName name="BLPR1720040129204514652" hidden="1">#REF!</definedName>
    <definedName name="BLPR1720040129204514652_1_5" hidden="1">#REF!</definedName>
    <definedName name="BLPR1720040129204514652_2_5" hidden="1">#REF!</definedName>
    <definedName name="BLPR1720040129204514652_3_5" hidden="1">#REF!</definedName>
    <definedName name="BLPR1720040129204514652_4_5" hidden="1">#REF!</definedName>
    <definedName name="BLPR1720040129204514652_5_5" hidden="1">#REF!</definedName>
    <definedName name="BLPR1820040129204514652" hidden="1">#REF!</definedName>
    <definedName name="BLPR1820040129204514652_1_5" hidden="1">#REF!</definedName>
    <definedName name="BLPR1820040129204514652_2_5" hidden="1">#REF!</definedName>
    <definedName name="BLPR1820040129204514652_3_5" hidden="1">#REF!</definedName>
    <definedName name="BLPR1820040129204514652_4_5" hidden="1">#REF!</definedName>
    <definedName name="BLPR1820040129204514652_5_5" hidden="1">#REF!</definedName>
    <definedName name="BLPR1920040129204514652" hidden="1">#REF!</definedName>
    <definedName name="BLPR1920040129204514652_1_5" hidden="1">#REF!</definedName>
    <definedName name="BLPR1920040129204514652_2_5" hidden="1">#REF!</definedName>
    <definedName name="BLPR1920040129204514652_3_5" hidden="1">#REF!</definedName>
    <definedName name="BLPR1920040129204514652_4_5" hidden="1">#REF!</definedName>
    <definedName name="BLPR1920040129204514652_5_5" hidden="1">#REF!</definedName>
    <definedName name="BLPR2020040129204514652" hidden="1">#REF!</definedName>
    <definedName name="BLPR2020040129204514652_1_5" hidden="1">#REF!</definedName>
    <definedName name="BLPR2020040129204514652_2_5" hidden="1">#REF!</definedName>
    <definedName name="BLPR2020040129204514652_3_5" hidden="1">#REF!</definedName>
    <definedName name="BLPR2020040129204514652_4_5" hidden="1">#REF!</definedName>
    <definedName name="BLPR2020040129204514652_5_5" hidden="1">#REF!</definedName>
    <definedName name="BLPR2120040129204514652" hidden="1">#REF!</definedName>
    <definedName name="BLPR2120040129204514652_1_5" hidden="1">#REF!</definedName>
    <definedName name="BLPR2120040129204514652_2_5" hidden="1">#REF!</definedName>
    <definedName name="BLPR2120040129204514652_3_5" hidden="1">#REF!</definedName>
    <definedName name="BLPR2120040129204514652_4_5" hidden="1">#REF!</definedName>
    <definedName name="BLPR2120040129204514652_5_5" hidden="1">#REF!</definedName>
    <definedName name="BLPR220040129203645421" hidden="1">#REF!</definedName>
    <definedName name="BLPR220040129203645421_1_4" hidden="1">#REF!</definedName>
    <definedName name="BLPR220040129203645421_2_4" hidden="1">#REF!</definedName>
    <definedName name="BLPR220040129203645421_3_4" hidden="1">#REF!</definedName>
    <definedName name="BLPR220040129203645421_4_4" hidden="1">#REF!</definedName>
    <definedName name="BLPR2220040129204514652" hidden="1">#REF!</definedName>
    <definedName name="BLPR2220040129204514652_1_5" hidden="1">#REF!</definedName>
    <definedName name="BLPR2220040129204514652_2_5" hidden="1">#REF!</definedName>
    <definedName name="BLPR2220040129204514652_3_5" hidden="1">#REF!</definedName>
    <definedName name="BLPR2220040129204514652_4_5" hidden="1">#REF!</definedName>
    <definedName name="BLPR2220040129204514652_5_5" hidden="1">#REF!</definedName>
    <definedName name="BLPR2320040129204514662" hidden="1">#REF!</definedName>
    <definedName name="BLPR2320040129204514662_1_5" hidden="1">#REF!</definedName>
    <definedName name="BLPR2320040129204514662_2_5" hidden="1">#REF!</definedName>
    <definedName name="BLPR2320040129204514662_3_5" hidden="1">#REF!</definedName>
    <definedName name="BLPR2320040129204514662_4_5" hidden="1">#REF!</definedName>
    <definedName name="BLPR2320040129204514662_5_5" hidden="1">#REF!</definedName>
    <definedName name="BLPR2420040129204514662" hidden="1">#REF!</definedName>
    <definedName name="BLPR2420040129204514662_1_5" hidden="1">#REF!</definedName>
    <definedName name="BLPR2420040129204514662_2_5" hidden="1">#REF!</definedName>
    <definedName name="BLPR2420040129204514662_3_5" hidden="1">#REF!</definedName>
    <definedName name="BLPR2420040129204514662_4_5" hidden="1">#REF!</definedName>
    <definedName name="BLPR2420040129204514662_5_5" hidden="1">#REF!</definedName>
    <definedName name="BLPR2520040129204514662" hidden="1">#REF!</definedName>
    <definedName name="BLPR2520040129204514662_1_5" hidden="1">#REF!</definedName>
    <definedName name="BLPR2520040129204514662_2_5" hidden="1">#REF!</definedName>
    <definedName name="BLPR2520040129204514662_3_5" hidden="1">#REF!</definedName>
    <definedName name="BLPR2520040129204514662_4_5" hidden="1">#REF!</definedName>
    <definedName name="BLPR2520040129204514662_5_5" hidden="1">#REF!</definedName>
    <definedName name="BLPR2620040129204514662" hidden="1">#REF!</definedName>
    <definedName name="BLPR2620040129204514662_1_5" hidden="1">#REF!</definedName>
    <definedName name="BLPR2620040129204514662_2_5" hidden="1">#REF!</definedName>
    <definedName name="BLPR2620040129204514662_3_5" hidden="1">#REF!</definedName>
    <definedName name="BLPR2620040129204514662_4_5" hidden="1">#REF!</definedName>
    <definedName name="BLPR2620040129204514662_5_5" hidden="1">#REF!</definedName>
    <definedName name="BLPR2720040129204514662" hidden="1">#REF!</definedName>
    <definedName name="BLPR2720040129204514662_1_5" hidden="1">#REF!</definedName>
    <definedName name="BLPR2720040129204514662_2_5" hidden="1">#REF!</definedName>
    <definedName name="BLPR2720040129204514662_3_5" hidden="1">#REF!</definedName>
    <definedName name="BLPR2720040129204514662_4_5" hidden="1">#REF!</definedName>
    <definedName name="BLPR2720040129204514662_5_5" hidden="1">#REF!</definedName>
    <definedName name="BLPR2820040129204514662" hidden="1">#REF!</definedName>
    <definedName name="BLPR2820040129204514662_1_5" hidden="1">#REF!</definedName>
    <definedName name="BLPR2820040129204514662_2_5" hidden="1">#REF!</definedName>
    <definedName name="BLPR2820040129204514662_3_5" hidden="1">#REF!</definedName>
    <definedName name="BLPR2820040129204514662_4_5" hidden="1">#REF!</definedName>
    <definedName name="BLPR2820040129204514662_5_5" hidden="1">#REF!</definedName>
    <definedName name="BLPR2920040129204514662" hidden="1">#REF!</definedName>
    <definedName name="BLPR2920040129204514662_1_5" hidden="1">#REF!</definedName>
    <definedName name="BLPR2920040129204514662_2_5" hidden="1">#REF!</definedName>
    <definedName name="BLPR2920040129204514662_3_5" hidden="1">#REF!</definedName>
    <definedName name="BLPR2920040129204514662_4_5" hidden="1">#REF!</definedName>
    <definedName name="BLPR2920040129204514662_5_5" hidden="1">#REF!</definedName>
    <definedName name="BLPR3020040129204514672" hidden="1">#REF!</definedName>
    <definedName name="BLPR3020040129204514672_1_5" hidden="1">#REF!</definedName>
    <definedName name="BLPR3020040129204514672_2_5" hidden="1">#REF!</definedName>
    <definedName name="BLPR3020040129204514672_3_5" hidden="1">#REF!</definedName>
    <definedName name="BLPR3020040129204514672_4_5" hidden="1">#REF!</definedName>
    <definedName name="BLPR3020040129204514672_5_5" hidden="1">#REF!</definedName>
    <definedName name="BLPR3120040129204514692" hidden="1">#REF!</definedName>
    <definedName name="BLPR3120040129204514692_1_1" hidden="1">#REF!</definedName>
    <definedName name="BLPR320040129203645431" hidden="1">#REF!</definedName>
    <definedName name="BLPR320040129203645431_1_4" hidden="1">#REF!</definedName>
    <definedName name="BLPR320040129203645431_2_4" hidden="1">#REF!</definedName>
    <definedName name="BLPR320040129203645431_3_4" hidden="1">#REF!</definedName>
    <definedName name="BLPR320040129203645431_4_4" hidden="1">#REF!</definedName>
    <definedName name="BLPR3220040129204514692" hidden="1">#REF!</definedName>
    <definedName name="BLPR3220040129204514692_1_1" hidden="1">#REF!</definedName>
    <definedName name="BLPR3320040129204514702" hidden="1">#REF!</definedName>
    <definedName name="BLPR3320040129204514702_1_1" hidden="1">#REF!</definedName>
    <definedName name="BLPR3420040129204514702" hidden="1">#REF!</definedName>
    <definedName name="BLPR3420040129204514702_1_1" hidden="1">#REF!</definedName>
    <definedName name="BLPR3520040129204514702" hidden="1">#REF!</definedName>
    <definedName name="BLPR3520040129204514702_1_1" hidden="1">#REF!</definedName>
    <definedName name="BLPR420040129203645431" hidden="1">#REF!</definedName>
    <definedName name="BLPR420040129203645431_1_4" hidden="1">#REF!</definedName>
    <definedName name="BLPR420040129203645431_2_4" hidden="1">#REF!</definedName>
    <definedName name="BLPR420040129203645431_3_4" hidden="1">#REF!</definedName>
    <definedName name="BLPR420040129203645431_4_4" hidden="1">#REF!</definedName>
    <definedName name="BLPR520040129203645441" hidden="1">#REF!</definedName>
    <definedName name="BLPR520040129203645441_1_4" hidden="1">#REF!</definedName>
    <definedName name="BLPR520040129203645441_2_4" hidden="1">#REF!</definedName>
    <definedName name="BLPR520040129203645441_3_4" hidden="1">#REF!</definedName>
    <definedName name="BLPR520040129203645441_4_4" hidden="1">#REF!</definedName>
    <definedName name="BLPR620040129204149993" hidden="1">#REF!</definedName>
    <definedName name="BLPR620040129204149993_1_5" hidden="1">#REF!</definedName>
    <definedName name="BLPR620040129204149993_2_5" hidden="1">#REF!</definedName>
    <definedName name="BLPR620040129204149993_3_5" hidden="1">#REF!</definedName>
    <definedName name="BLPR620040129204149993_4_5" hidden="1">#REF!</definedName>
    <definedName name="BLPR620040129204149993_5_5" hidden="1">#REF!</definedName>
    <definedName name="BLPR720040129204514631" hidden="1">#REF!</definedName>
    <definedName name="BLPR720040129204514631_1_5" hidden="1">#REF!</definedName>
    <definedName name="BLPR720040129204514631_2_5" hidden="1">#REF!</definedName>
    <definedName name="BLPR720040129204514631_3_5" hidden="1">#REF!</definedName>
    <definedName name="BLPR720040129204514631_4_5" hidden="1">#REF!</definedName>
    <definedName name="BLPR720040129204514631_5_5" hidden="1">#REF!</definedName>
    <definedName name="BLPR820040129204514642" hidden="1">#REF!</definedName>
    <definedName name="BLPR820040129204514642_1_5" hidden="1">#REF!</definedName>
    <definedName name="BLPR820040129204514642_2_5" hidden="1">#REF!</definedName>
    <definedName name="BLPR820040129204514642_3_5" hidden="1">#REF!</definedName>
    <definedName name="BLPR820040129204514642_4_5" hidden="1">#REF!</definedName>
    <definedName name="BLPR820040129204514642_5_5" hidden="1">#REF!</definedName>
    <definedName name="BLPR920040129204514642" hidden="1">#REF!</definedName>
    <definedName name="BLPR920040129204514642_1_5" hidden="1">#REF!</definedName>
    <definedName name="BLPR920040129204514642_2_5" hidden="1">#REF!</definedName>
    <definedName name="BLPR920040129204514642_3_5" hidden="1">#REF!</definedName>
    <definedName name="BLPR920040129204514642_4_5" hidden="1">#REF!</definedName>
    <definedName name="BLPR920040129204514642_5_5" hidden="1">#REF!</definedName>
    <definedName name="CIQWBGuid" hidden="1">"df9f0666-bb48-4e5f-b822-fdb281c58998"</definedName>
    <definedName name="CurrentSheet">#REF!</definedName>
    <definedName name="DateToday">#REF!</definedName>
    <definedName name="Financials">'[1]Financial Summary'!$C$2:$AF$219</definedName>
    <definedName name="FinCols">'[1]Financial Summary'!$C$2:$AF$2</definedName>
    <definedName name="FinRow">'[1]Financial Summary'!$C$2:$C$219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42423.7869560185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Libor">'[1]Match Sheet'!$B$1</definedName>
    <definedName name="listDurTypeBond">[2]Validation!$H$17:$H$18</definedName>
    <definedName name="listDurTypeFloater">[2]Validation!$H$36:$H$37</definedName>
    <definedName name="listSPDTypeBond">[2]Validation!$H$6:$H$10</definedName>
    <definedName name="listSPDTypeFloater">[2]Validation!$H$29:$H$30</definedName>
    <definedName name="listYLDTypeBond">[2]Validation!$H$12:$H$15</definedName>
    <definedName name="listYLDTypeFloater">[2]Validation!$H$24:$H$27</definedName>
    <definedName name="QUOTE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3" i="4" l="1" a="1"/>
  <c r="A173" i="4" l="1"/>
  <c r="A152" i="4" a="1"/>
  <c r="A152" i="4" l="1"/>
  <c r="A227" i="4" a="1"/>
  <c r="A227" i="4" l="1"/>
  <c r="A103" i="4" a="1"/>
  <c r="A103" i="4"/>
  <c r="A68" i="4" a="1"/>
  <c r="A68" i="4"/>
  <c r="A54" i="4" a="1"/>
  <c r="A54" i="4"/>
  <c r="A125" i="4" a="1"/>
  <c r="A125" i="4"/>
  <c r="A86" i="4" a="1"/>
  <c r="A86" i="4"/>
  <c r="A195" i="4" a="1"/>
  <c r="A195" i="4"/>
  <c r="A27" i="4" a="1"/>
  <c r="A27" i="4"/>
  <c r="A99" i="4" a="1"/>
  <c r="A99" i="4"/>
  <c r="A32" i="4" a="1"/>
  <c r="A32" i="4"/>
  <c r="A42" i="4" a="1"/>
  <c r="A42" i="4"/>
  <c r="A129" i="4" a="1"/>
  <c r="A129" i="4"/>
  <c r="A136" i="4" a="1"/>
  <c r="A136" i="4"/>
  <c r="A139" i="4" a="1"/>
  <c r="A139" i="4"/>
  <c r="A56" i="4" a="1"/>
  <c r="A56" i="4"/>
  <c r="A234" i="4" a="1"/>
  <c r="A234" i="4"/>
  <c r="A85" i="4" a="1"/>
  <c r="A85" i="4"/>
  <c r="A229" i="4" a="1"/>
  <c r="A229" i="4"/>
  <c r="A59" i="4" a="1"/>
  <c r="A59" i="4"/>
  <c r="A145" i="4" a="1"/>
  <c r="A145" i="4"/>
  <c r="A73" i="4" a="1"/>
  <c r="A73" i="4"/>
  <c r="A194" i="4" a="1"/>
  <c r="A194" i="4"/>
  <c r="A109" i="4" a="1"/>
  <c r="A109" i="4"/>
  <c r="A111" i="4" a="1"/>
  <c r="A111" i="4"/>
  <c r="A257" i="4" a="1"/>
  <c r="A257" i="4"/>
  <c r="A153" i="4" a="1"/>
  <c r="A153" i="4"/>
  <c r="A192" i="4" a="1"/>
  <c r="A192" i="4"/>
  <c r="A190" i="4" a="1"/>
  <c r="A190" i="4"/>
  <c r="A33" i="4" a="1"/>
  <c r="A33" i="4"/>
  <c r="A254" i="4" a="1"/>
  <c r="A254" i="4"/>
  <c r="A132" i="4" a="1"/>
  <c r="A132" i="4"/>
  <c r="A212" i="4" a="1"/>
  <c r="A212" i="4"/>
  <c r="A88" i="4" a="1"/>
  <c r="A88" i="4"/>
  <c r="A90" i="4" a="1"/>
  <c r="A90" i="4"/>
  <c r="A180" i="4" a="1"/>
  <c r="A180" i="4"/>
  <c r="A205" i="4" a="1"/>
  <c r="A205" i="4"/>
  <c r="A50" i="4" a="1"/>
  <c r="A50" i="4"/>
  <c r="A35" i="4" a="1"/>
  <c r="A35" i="4"/>
  <c r="A204" i="4" a="1"/>
  <c r="A204" i="4"/>
  <c r="A165" i="4" a="1"/>
  <c r="A165" i="4"/>
  <c r="A200" i="4" a="1"/>
  <c r="A200" i="4"/>
  <c r="A23" i="4" a="1"/>
  <c r="A23" i="4"/>
  <c r="A255" i="4" a="1"/>
  <c r="A255" i="4"/>
  <c r="A104" i="4" a="1"/>
  <c r="A104" i="4"/>
  <c r="A240" i="4" a="1"/>
  <c r="A240" i="4"/>
  <c r="A144" i="4" a="1"/>
  <c r="A144" i="4"/>
  <c r="A159" i="4" a="1"/>
  <c r="A159" i="4"/>
  <c r="A119" i="4" a="1"/>
  <c r="A119" i="4"/>
  <c r="A96" i="4" a="1"/>
  <c r="A96" i="4"/>
  <c r="A199" i="4" a="1"/>
  <c r="A199" i="4"/>
  <c r="A239" i="4" a="1"/>
  <c r="A239" i="4"/>
  <c r="A78" i="4" a="1"/>
  <c r="A78" i="4"/>
  <c r="A92" i="4" a="1"/>
  <c r="A92" i="4"/>
  <c r="A100" i="4" a="1"/>
  <c r="A100" i="4"/>
  <c r="A141" i="4" a="1"/>
  <c r="A141" i="4"/>
  <c r="A187" i="4" a="1"/>
  <c r="A187" i="4"/>
  <c r="A171" i="4" a="1"/>
  <c r="A171" i="4"/>
  <c r="A233" i="4" a="1"/>
  <c r="A233" i="4"/>
  <c r="A246" i="4" a="1"/>
  <c r="A246" i="4"/>
  <c r="A228" i="4" a="1"/>
  <c r="A228" i="4"/>
  <c r="A102" i="4" a="1"/>
  <c r="A102" i="4"/>
  <c r="A26" i="4" a="1"/>
  <c r="A26" i="4"/>
  <c r="A197" i="4" a="1"/>
  <c r="A197" i="4"/>
  <c r="A196" i="4" a="1"/>
  <c r="A196" i="4"/>
  <c r="A247" i="4" a="1"/>
  <c r="A247" i="4"/>
  <c r="A107" i="4" a="1"/>
  <c r="A107" i="4"/>
  <c r="A148" i="4" a="1"/>
  <c r="A148" i="4"/>
  <c r="A188" i="4" a="1"/>
  <c r="A188" i="4"/>
  <c r="A237" i="4" a="1"/>
  <c r="A237" i="4"/>
  <c r="A74" i="4" a="1"/>
  <c r="A74" i="4"/>
  <c r="A121" i="4" a="1"/>
  <c r="A121" i="4"/>
  <c r="A21" i="4" a="1"/>
  <c r="A21" i="4"/>
  <c r="A120" i="4" a="1"/>
  <c r="A120" i="4"/>
  <c r="A225" i="4" a="1"/>
  <c r="A225" i="4"/>
  <c r="A189" i="4" a="1"/>
  <c r="A189" i="4"/>
  <c r="A134" i="4" a="1"/>
  <c r="A134" i="4"/>
  <c r="A76" i="4" a="1"/>
  <c r="A76" i="4"/>
  <c r="A124" i="4" a="1"/>
  <c r="A124" i="4"/>
  <c r="A178" i="4" a="1"/>
  <c r="A178" i="4"/>
  <c r="A151" i="4" a="1"/>
  <c r="A151" i="4"/>
  <c r="A208" i="4" a="1"/>
  <c r="A208" i="4"/>
  <c r="A84" i="4" a="1"/>
  <c r="A84" i="4"/>
  <c r="A60" i="4" a="1"/>
  <c r="A60" i="4"/>
  <c r="A64" i="4" a="1"/>
  <c r="A64" i="4"/>
  <c r="A46" i="4" a="1"/>
  <c r="A46" i="4"/>
  <c r="A156" i="4" a="1"/>
  <c r="A156" i="4"/>
  <c r="A158" i="4" a="1"/>
  <c r="A158" i="4"/>
  <c r="A133" i="4" a="1"/>
  <c r="A133" i="4"/>
  <c r="A235" i="4" a="1"/>
  <c r="A235" i="4"/>
  <c r="A55" i="4" a="1"/>
  <c r="A55" i="4"/>
  <c r="A115" i="4" a="1"/>
  <c r="A115" i="4"/>
  <c r="A117" i="4" a="1"/>
  <c r="A117" i="4"/>
  <c r="A209" i="4" a="1"/>
  <c r="A209" i="4"/>
  <c r="A72" i="4" a="1"/>
  <c r="A72" i="4"/>
  <c r="A169" i="4" a="1"/>
  <c r="A169" i="4"/>
  <c r="A201" i="4" a="1"/>
  <c r="A201" i="4"/>
  <c r="A142" i="4" a="1"/>
  <c r="A142" i="4"/>
  <c r="A215" i="4" a="1"/>
  <c r="A215" i="4"/>
  <c r="A70" i="4" a="1"/>
  <c r="A70" i="4"/>
  <c r="A71" i="4" a="1"/>
  <c r="A71" i="4"/>
  <c r="A122" i="4" a="1"/>
  <c r="A122" i="4"/>
  <c r="A207" i="4" a="1"/>
  <c r="A207" i="4"/>
  <c r="A65" i="4" a="1"/>
  <c r="A65" i="4"/>
  <c r="A52" i="4" a="1"/>
  <c r="A52" i="4"/>
  <c r="A149" i="4" a="1"/>
  <c r="A149" i="4"/>
  <c r="A61" i="4" a="1"/>
  <c r="A61" i="4"/>
  <c r="A128" i="4" a="1"/>
  <c r="A128" i="4"/>
  <c r="A217" i="4" a="1"/>
  <c r="A217" i="4"/>
  <c r="A206" i="4" a="1"/>
  <c r="A206" i="4"/>
  <c r="A89" i="4" a="1"/>
  <c r="A89" i="4"/>
  <c r="A210" i="4" a="1"/>
  <c r="A210" i="4"/>
  <c r="A77" i="4" a="1"/>
  <c r="A77" i="4"/>
  <c r="A242" i="4" a="1"/>
  <c r="A242" i="4"/>
  <c r="A28" i="4" a="1"/>
  <c r="A28" i="4"/>
  <c r="A216" i="4" a="1"/>
  <c r="A216" i="4"/>
  <c r="A29" i="4" a="1"/>
  <c r="A29" i="4"/>
  <c r="A249" i="4" a="1"/>
  <c r="A249" i="4"/>
  <c r="A116" i="4" a="1"/>
  <c r="A116" i="4"/>
  <c r="A157" i="4" a="1"/>
  <c r="A157" i="4"/>
  <c r="A126" i="4" a="1"/>
  <c r="A126" i="4"/>
  <c r="A97" i="4" a="1"/>
  <c r="A97" i="4"/>
  <c r="A252" i="4" a="1"/>
  <c r="A252" i="4"/>
  <c r="A38" i="4" a="1"/>
  <c r="A38" i="4"/>
  <c r="A53" i="4" a="1"/>
  <c r="A53" i="4"/>
  <c r="A218" i="4" a="1"/>
  <c r="A218" i="4"/>
  <c r="A25" i="4" a="1"/>
  <c r="A25" i="4"/>
  <c r="A167" i="4" a="1"/>
  <c r="A167" i="4"/>
  <c r="A82" i="4" a="1"/>
  <c r="A82" i="4"/>
  <c r="A161" i="4" a="1"/>
  <c r="A161" i="4"/>
  <c r="A160" i="4" a="1"/>
  <c r="A160" i="4"/>
  <c r="A177" i="4" a="1"/>
  <c r="A177" i="4"/>
  <c r="A164" i="4" a="1"/>
  <c r="A164" i="4"/>
  <c r="A37" i="4" a="1"/>
  <c r="A37" i="4"/>
  <c r="A261" i="4" a="1"/>
  <c r="A261" i="4"/>
  <c r="A250" i="4" a="1"/>
  <c r="A250" i="4"/>
  <c r="A174" i="4" a="1"/>
  <c r="A174" i="4"/>
  <c r="A175" i="4" a="1"/>
  <c r="A175" i="4"/>
  <c r="A43" i="4" a="1"/>
  <c r="A43" i="4"/>
  <c r="A258" i="4" a="1"/>
  <c r="A258" i="4"/>
  <c r="A162" i="4" a="1"/>
  <c r="A162" i="4"/>
  <c r="A48" i="4" a="1"/>
  <c r="A48" i="4"/>
  <c r="A20" i="4" a="1"/>
  <c r="A20" i="4"/>
  <c r="A75" i="4" a="1"/>
  <c r="A75" i="4"/>
  <c r="A183" i="4" a="1"/>
  <c r="A183" i="4"/>
  <c r="A236" i="4" a="1"/>
  <c r="A236" i="4"/>
  <c r="A193" i="4" a="1"/>
  <c r="A193" i="4"/>
  <c r="A154" i="4" a="1"/>
  <c r="A154" i="4"/>
  <c r="A185" i="4" a="1"/>
  <c r="A185" i="4"/>
  <c r="A182" i="4" a="1"/>
  <c r="A182" i="4"/>
  <c r="A108" i="4" a="1"/>
  <c r="A108" i="4"/>
  <c r="A181" i="4" a="1"/>
  <c r="A181" i="4"/>
  <c r="A101" i="4" a="1"/>
  <c r="A101" i="4"/>
  <c r="A230" i="4" a="1"/>
  <c r="A230" i="4"/>
  <c r="A176" i="4" a="1"/>
  <c r="A176" i="4"/>
  <c r="A211" i="4" a="1"/>
  <c r="A211" i="4"/>
  <c r="A47" i="4" a="1"/>
  <c r="A47" i="4"/>
  <c r="A81" i="4" a="1"/>
  <c r="A81" i="4"/>
  <c r="A226" i="4" a="1"/>
  <c r="A226" i="4"/>
  <c r="A186" i="4" a="1"/>
  <c r="A186" i="4"/>
  <c r="A110" i="4" a="1"/>
  <c r="A110" i="4"/>
  <c r="A220" i="4" a="1"/>
  <c r="A220" i="4"/>
  <c r="A202" i="4" a="1"/>
  <c r="A202" i="4"/>
  <c r="A198" i="4" a="1"/>
  <c r="A198" i="4"/>
  <c r="A114" i="4" a="1"/>
  <c r="A114" i="4"/>
  <c r="A191" i="4" a="1"/>
  <c r="A191" i="4"/>
  <c r="A105" i="4" a="1"/>
  <c r="A105" i="4"/>
  <c r="A58" i="4" a="1"/>
  <c r="A58" i="4"/>
  <c r="A166" i="4" a="1"/>
  <c r="A166" i="4"/>
  <c r="A131" i="4" a="1"/>
  <c r="A131" i="4"/>
  <c r="A253" i="4" a="1"/>
  <c r="A253" i="4"/>
  <c r="A34" i="4" a="1"/>
  <c r="A34" i="4"/>
  <c r="A87" i="4" a="1"/>
  <c r="A87" i="4"/>
  <c r="A241" i="4" a="1"/>
  <c r="A241" i="4"/>
  <c r="A138" i="4" a="1"/>
  <c r="A138" i="4"/>
  <c r="A67" i="4" a="1"/>
  <c r="A67" i="4"/>
  <c r="A238" i="4" a="1"/>
  <c r="A238" i="4"/>
  <c r="A143" i="4" a="1"/>
  <c r="A143" i="4"/>
  <c r="A224" i="4" a="1"/>
  <c r="A224" i="4"/>
  <c r="A137" i="4" a="1"/>
  <c r="A137" i="4"/>
  <c r="A45" i="4" a="1"/>
  <c r="A45" i="4"/>
  <c r="A243" i="4" a="1"/>
  <c r="A243" i="4"/>
  <c r="A172" i="4" a="1"/>
  <c r="A172" i="4"/>
  <c r="A44" i="4" a="1"/>
  <c r="A44" i="4"/>
  <c r="A39" i="4" a="1"/>
  <c r="A39" i="4"/>
  <c r="A251" i="4" a="1"/>
  <c r="A251" i="4"/>
  <c r="A66" i="4" a="1"/>
  <c r="A66" i="4"/>
  <c r="A118" i="4" a="1"/>
  <c r="A118" i="4"/>
  <c r="A123" i="4" a="1"/>
  <c r="A123" i="4"/>
  <c r="A184" i="4" a="1"/>
  <c r="A184" i="4"/>
  <c r="A93" i="4" a="1"/>
  <c r="A93" i="4"/>
  <c r="A179" i="4" a="1"/>
  <c r="A179" i="4"/>
  <c r="A49" i="4" a="1"/>
  <c r="A49" i="4"/>
  <c r="A63" i="4" a="1"/>
  <c r="A63" i="4"/>
  <c r="A41" i="4" a="1"/>
  <c r="A41" i="4"/>
  <c r="A113" i="4" a="1"/>
  <c r="A113" i="4"/>
  <c r="A112" i="4" a="1"/>
  <c r="A112" i="4"/>
  <c r="A106" i="4" a="1"/>
  <c r="A106" i="4"/>
  <c r="A170" i="4" a="1"/>
  <c r="A170" i="4"/>
  <c r="A223" i="4" a="1"/>
  <c r="A223" i="4"/>
  <c r="A95" i="4" a="1"/>
  <c r="A95" i="4"/>
  <c r="A264" i="4" a="1"/>
  <c r="A264" i="4"/>
  <c r="A244" i="4" a="1"/>
  <c r="A244" i="4"/>
  <c r="A57" i="4" a="1"/>
  <c r="A57" i="4"/>
  <c r="A214" i="4" a="1"/>
  <c r="A214" i="4"/>
  <c r="A222" i="4" a="1"/>
  <c r="A222" i="4"/>
  <c r="A24" i="4" a="1"/>
  <c r="A24" i="4"/>
  <c r="A36" i="4" a="1"/>
  <c r="A36" i="4"/>
  <c r="A163" i="4" a="1"/>
  <c r="A163" i="4"/>
  <c r="A147" i="4" a="1"/>
  <c r="A147" i="4"/>
  <c r="A221" i="4" a="1"/>
  <c r="A221" i="4"/>
  <c r="A19" i="4" a="1"/>
  <c r="A19" i="4"/>
  <c r="A232" i="4" a="1"/>
  <c r="A232" i="4"/>
  <c r="A245" i="4" a="1"/>
  <c r="A245" i="4"/>
  <c r="A91" i="4" a="1"/>
  <c r="A91" i="4"/>
  <c r="A94" i="4" a="1"/>
  <c r="A94" i="4"/>
  <c r="A130" i="4" a="1"/>
  <c r="A130" i="4"/>
  <c r="A146" i="4" a="1"/>
  <c r="A146" i="4"/>
  <c r="A80" i="4" a="1"/>
  <c r="A80" i="4"/>
  <c r="A260" i="4" a="1"/>
  <c r="A260" i="4"/>
  <c r="A83" i="4" a="1"/>
  <c r="A83" i="4"/>
  <c r="A22" i="4" a="1"/>
  <c r="A22" i="4"/>
  <c r="A256" i="4" a="1"/>
  <c r="A256" i="4"/>
  <c r="A30" i="4" a="1"/>
  <c r="A30" i="4"/>
  <c r="A150" i="4" a="1"/>
  <c r="A150" i="4"/>
  <c r="A31" i="4" a="1"/>
  <c r="A31" i="4"/>
  <c r="A40" i="4" a="1"/>
  <c r="A40" i="4"/>
  <c r="A127" i="4" a="1"/>
  <c r="A127" i="4"/>
  <c r="A79" i="4" a="1"/>
  <c r="A79" i="4"/>
  <c r="A62" i="4" a="1"/>
  <c r="A62" i="4"/>
  <c r="A140" i="4" a="1"/>
  <c r="A140" i="4"/>
  <c r="A168" i="4" a="1"/>
  <c r="A168" i="4"/>
  <c r="A135" i="4" a="1"/>
  <c r="A135" i="4"/>
  <c r="A69" i="4" a="1"/>
  <c r="A69" i="4"/>
  <c r="A98" i="4" a="1"/>
  <c r="A98" i="4"/>
  <c r="A259" i="4" a="1"/>
  <c r="A259" i="4"/>
  <c r="A248" i="4" a="1"/>
  <c r="A248" i="4"/>
  <c r="A203" i="4" a="1"/>
  <c r="A203" i="4"/>
  <c r="A155" i="4" a="1"/>
  <c r="A155" i="4"/>
  <c r="A213" i="4" a="1"/>
  <c r="A213" i="4"/>
  <c r="A219" i="4" a="1"/>
  <c r="A219" i="4"/>
  <c r="A263" i="4" a="1"/>
  <c r="A263" i="4"/>
  <c r="A262" i="4" a="1"/>
  <c r="A262" i="4"/>
  <c r="A231" i="4" a="1"/>
  <c r="A231" i="4"/>
  <c r="A51" i="4" a="1"/>
  <c r="A51" i="4"/>
  <c r="A9" i="4" a="1"/>
  <c r="A9" i="4"/>
  <c r="A11" i="4" a="1"/>
  <c r="A11" i="4"/>
  <c r="A10" i="4" a="1"/>
  <c r="A10" i="4"/>
  <c r="A16" i="4" a="1"/>
  <c r="A16" i="4"/>
  <c r="A13" i="4" a="1"/>
  <c r="A13" i="4"/>
  <c r="A7" i="4" a="1"/>
  <c r="A7" i="4"/>
  <c r="A17" i="4" a="1"/>
  <c r="A17" i="4"/>
  <c r="A8" i="4" a="1"/>
  <c r="A8" i="4"/>
  <c r="A14" i="4" a="1"/>
  <c r="A14" i="4"/>
  <c r="A12" i="4" a="1"/>
  <c r="A12" i="4"/>
  <c r="A15" i="4" a="1"/>
  <c r="A15" i="4"/>
  <c r="A18" i="4" a="1"/>
  <c r="A18" i="4"/>
  <c r="A6" i="4" a="1"/>
  <c r="A6" i="4"/>
  <c r="AC5" i="4" l="1"/>
  <c r="M14" i="7"/>
  <c r="P6" i="4"/>
  <c r="P7" i="4"/>
  <c r="P8" i="4"/>
  <c r="P9" i="4"/>
  <c r="P10" i="4"/>
  <c r="P11" i="4"/>
  <c r="P18" i="4"/>
  <c r="P27" i="4"/>
  <c r="P28" i="4"/>
  <c r="P29" i="4"/>
  <c r="P30" i="4"/>
  <c r="P31" i="4"/>
  <c r="P32" i="4"/>
  <c r="P33" i="4"/>
  <c r="P40" i="4"/>
  <c r="P41" i="4"/>
  <c r="P42" i="4"/>
  <c r="P43" i="4"/>
  <c r="P44" i="4"/>
  <c r="P45" i="4"/>
  <c r="P46" i="4"/>
  <c r="P47" i="4"/>
  <c r="P48" i="4"/>
  <c r="P49" i="4"/>
  <c r="P64" i="4"/>
  <c r="AE21" i="4" s="1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84" i="4"/>
  <c r="P85" i="4"/>
  <c r="P89" i="4"/>
  <c r="P95" i="4"/>
  <c r="P96" i="4"/>
  <c r="AE14" i="4" s="1"/>
  <c r="P97" i="4"/>
  <c r="P98" i="4"/>
  <c r="P99" i="4"/>
  <c r="P106" i="4"/>
  <c r="P107" i="4"/>
  <c r="P108" i="4"/>
  <c r="P109" i="4"/>
  <c r="P110" i="4"/>
  <c r="P111" i="4"/>
  <c r="P112" i="4"/>
  <c r="P113" i="4"/>
  <c r="P117" i="4"/>
  <c r="P118" i="4"/>
  <c r="P119" i="4"/>
  <c r="P120" i="4"/>
  <c r="P132" i="4"/>
  <c r="P133" i="4"/>
  <c r="P134" i="4"/>
  <c r="P135" i="4"/>
  <c r="P136" i="4"/>
  <c r="P137" i="4"/>
  <c r="P138" i="4"/>
  <c r="P139" i="4"/>
  <c r="P140" i="4"/>
  <c r="P141" i="4"/>
  <c r="P151" i="4"/>
  <c r="P152" i="4"/>
  <c r="P153" i="4"/>
  <c r="P154" i="4"/>
  <c r="P155" i="4"/>
  <c r="P156" i="4"/>
  <c r="P157" i="4"/>
  <c r="P163" i="4"/>
  <c r="P164" i="4"/>
  <c r="P165" i="4"/>
  <c r="P171" i="4"/>
  <c r="P172" i="4"/>
  <c r="P173" i="4"/>
  <c r="P174" i="4"/>
  <c r="P178" i="4"/>
  <c r="P179" i="4"/>
  <c r="P180" i="4"/>
  <c r="P181" i="4"/>
  <c r="P182" i="4"/>
  <c r="P183" i="4"/>
  <c r="P184" i="4"/>
  <c r="P185" i="4"/>
  <c r="P186" i="4"/>
  <c r="P187" i="4"/>
  <c r="P199" i="4"/>
  <c r="P200" i="4"/>
  <c r="P201" i="4"/>
  <c r="P202" i="4"/>
  <c r="P206" i="4"/>
  <c r="AE30" i="4" s="1"/>
  <c r="P207" i="4"/>
  <c r="P208" i="4"/>
  <c r="P209" i="4"/>
  <c r="P216" i="4"/>
  <c r="P217" i="4"/>
  <c r="P218" i="4"/>
  <c r="P219" i="4"/>
  <c r="P220" i="4"/>
  <c r="P221" i="4"/>
  <c r="P222" i="4"/>
  <c r="P223" i="4"/>
  <c r="P224" i="4"/>
  <c r="P230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9" i="4"/>
  <c r="O265" i="4"/>
  <c r="P195" i="4" s="1"/>
  <c r="U6" i="4" a="1"/>
  <c r="U17" i="4" a="1"/>
  <c r="U28" i="4" a="1"/>
  <c r="U39" i="4" a="1"/>
  <c r="U50" i="4" a="1"/>
  <c r="U61" i="4" a="1"/>
  <c r="U72" i="4" a="1"/>
  <c r="U83" i="4" a="1"/>
  <c r="U94" i="4" a="1"/>
  <c r="U105" i="4" a="1"/>
  <c r="U116" i="4" a="1"/>
  <c r="U127" i="4" a="1"/>
  <c r="U138" i="4" a="1"/>
  <c r="U149" i="4" a="1"/>
  <c r="U160" i="4" a="1"/>
  <c r="U171" i="4" a="1"/>
  <c r="U182" i="4" a="1"/>
  <c r="U193" i="4" a="1"/>
  <c r="U204" i="4" a="1"/>
  <c r="U215" i="4" a="1"/>
  <c r="U226" i="4" a="1"/>
  <c r="U237" i="4" a="1"/>
  <c r="U248" i="4" a="1"/>
  <c r="U259" i="4" a="1"/>
  <c r="U7" i="4" a="1"/>
  <c r="U18" i="4" a="1"/>
  <c r="U29" i="4" a="1"/>
  <c r="U40" i="4" a="1"/>
  <c r="U51" i="4" a="1"/>
  <c r="U62" i="4" a="1"/>
  <c r="U73" i="4" a="1"/>
  <c r="U84" i="4" a="1"/>
  <c r="U95" i="4" a="1"/>
  <c r="U106" i="4" a="1"/>
  <c r="U117" i="4" a="1"/>
  <c r="U128" i="4" a="1"/>
  <c r="U139" i="4" a="1"/>
  <c r="U150" i="4" a="1"/>
  <c r="U161" i="4" a="1"/>
  <c r="U172" i="4" a="1"/>
  <c r="U183" i="4" a="1"/>
  <c r="U194" i="4" a="1"/>
  <c r="U205" i="4" a="1"/>
  <c r="U216" i="4" a="1"/>
  <c r="U227" i="4" a="1"/>
  <c r="U238" i="4" a="1"/>
  <c r="U249" i="4" a="1"/>
  <c r="U260" i="4" a="1"/>
  <c r="U8" i="4" a="1"/>
  <c r="U19" i="4" a="1"/>
  <c r="U30" i="4" a="1"/>
  <c r="U41" i="4" a="1"/>
  <c r="U52" i="4" a="1"/>
  <c r="U63" i="4" a="1"/>
  <c r="U74" i="4" a="1"/>
  <c r="U22" i="4" a="1"/>
  <c r="U49" i="4" a="1"/>
  <c r="U65" i="4" a="1"/>
  <c r="U9" i="4" a="1"/>
  <c r="U36" i="4" a="1"/>
  <c r="U79" i="4" a="1"/>
  <c r="U92" i="4" a="1"/>
  <c r="U107" i="4" a="1"/>
  <c r="U120" i="4" a="1"/>
  <c r="U133" i="4" a="1"/>
  <c r="U146" i="4" a="1"/>
  <c r="U159" i="4" a="1"/>
  <c r="U174" i="4" a="1"/>
  <c r="U187" i="4" a="1"/>
  <c r="U200" i="4" a="1"/>
  <c r="U213" i="4" a="1"/>
  <c r="U228" i="4" a="1"/>
  <c r="U241" i="4" a="1"/>
  <c r="U254" i="4" a="1"/>
  <c r="U23" i="4" a="1"/>
  <c r="U66" i="4" a="1"/>
  <c r="U10" i="4" a="1"/>
  <c r="U37" i="4" a="1"/>
  <c r="U53" i="4" a="1"/>
  <c r="U80" i="4" a="1"/>
  <c r="U93" i="4" a="1"/>
  <c r="U108" i="4" a="1"/>
  <c r="U121" i="4" a="1"/>
  <c r="U134" i="4" a="1"/>
  <c r="U147" i="4" a="1"/>
  <c r="U162" i="4" a="1"/>
  <c r="U175" i="4" a="1"/>
  <c r="U188" i="4" a="1"/>
  <c r="U201" i="4" a="1"/>
  <c r="U214" i="4" a="1"/>
  <c r="U229" i="4" a="1"/>
  <c r="U242" i="4" a="1"/>
  <c r="U255" i="4" a="1"/>
  <c r="U24" i="4" a="1"/>
  <c r="U67" i="4" a="1"/>
  <c r="U11" i="4" a="1"/>
  <c r="U38" i="4" a="1"/>
  <c r="U54" i="4" a="1"/>
  <c r="U81" i="4" a="1"/>
  <c r="U96" i="4" a="1"/>
  <c r="U109" i="4" a="1"/>
  <c r="U122" i="4" a="1"/>
  <c r="U135" i="4" a="1"/>
  <c r="U148" i="4" a="1"/>
  <c r="U163" i="4" a="1"/>
  <c r="U176" i="4" a="1"/>
  <c r="U189" i="4" a="1"/>
  <c r="U202" i="4" a="1"/>
  <c r="U217" i="4" a="1"/>
  <c r="U230" i="4" a="1"/>
  <c r="U243" i="4" a="1"/>
  <c r="U256" i="4" a="1"/>
  <c r="U25" i="4" a="1"/>
  <c r="U68" i="4" a="1"/>
  <c r="U12" i="4" a="1"/>
  <c r="U55" i="4" a="1"/>
  <c r="U82" i="4" a="1"/>
  <c r="U97" i="4" a="1"/>
  <c r="U110" i="4" a="1"/>
  <c r="U123" i="4" a="1"/>
  <c r="U136" i="4" a="1"/>
  <c r="U151" i="4" a="1"/>
  <c r="U164" i="4" a="1"/>
  <c r="U177" i="4" a="1"/>
  <c r="U190" i="4" a="1"/>
  <c r="U203" i="4" a="1"/>
  <c r="U218" i="4" a="1"/>
  <c r="U231" i="4" a="1"/>
  <c r="U244" i="4" a="1"/>
  <c r="U257" i="4" a="1"/>
  <c r="U26" i="4" a="1"/>
  <c r="U42" i="4" a="1"/>
  <c r="U69" i="4" a="1"/>
  <c r="U13" i="4" a="1"/>
  <c r="U56" i="4" a="1"/>
  <c r="U85" i="4" a="1"/>
  <c r="U98" i="4" a="1"/>
  <c r="U111" i="4" a="1"/>
  <c r="U124" i="4" a="1"/>
  <c r="U137" i="4" a="1"/>
  <c r="U152" i="4" a="1"/>
  <c r="U165" i="4" a="1"/>
  <c r="U178" i="4" a="1"/>
  <c r="U191" i="4" a="1"/>
  <c r="U206" i="4" a="1"/>
  <c r="U219" i="4" a="1"/>
  <c r="U232" i="4" a="1"/>
  <c r="U245" i="4" a="1"/>
  <c r="U258" i="4" a="1"/>
  <c r="U27" i="4" a="1"/>
  <c r="U43" i="4" a="1"/>
  <c r="U70" i="4" a="1"/>
  <c r="U14" i="4" a="1"/>
  <c r="U99" i="4" a="1"/>
  <c r="U125" i="4" a="1"/>
  <c r="U153" i="4" a="1"/>
  <c r="U179" i="4" a="1"/>
  <c r="U199" i="4" a="1"/>
  <c r="U224" i="4" a="1"/>
  <c r="U251" i="4" a="1"/>
  <c r="U44" i="4" a="1"/>
  <c r="U71" i="4" a="1"/>
  <c r="U15" i="4" a="1"/>
  <c r="U100" i="4" a="1"/>
  <c r="U126" i="4" a="1"/>
  <c r="U154" i="4" a="1"/>
  <c r="U180" i="4" a="1"/>
  <c r="U207" i="4" a="1"/>
  <c r="U225" i="4" a="1"/>
  <c r="U252" i="4" a="1"/>
  <c r="U45" i="4" a="1"/>
  <c r="U16" i="4" a="1"/>
  <c r="U75" i="4" a="1"/>
  <c r="U101" i="4" a="1"/>
  <c r="U129" i="4" a="1"/>
  <c r="U155" i="4" a="1"/>
  <c r="U181" i="4" a="1"/>
  <c r="U208" i="4" a="1"/>
  <c r="U233" i="4" a="1"/>
  <c r="U253" i="4" a="1"/>
  <c r="U46" i="4" a="1"/>
  <c r="U76" i="4" a="1"/>
  <c r="U102" i="4" a="1"/>
  <c r="U130" i="4" a="1"/>
  <c r="U156" i="4" a="1"/>
  <c r="U184" i="4" a="1"/>
  <c r="U209" i="4" a="1"/>
  <c r="U234" i="4" a="1"/>
  <c r="U261" i="4" a="1"/>
  <c r="U20" i="4" a="1"/>
  <c r="U47" i="4" a="1"/>
  <c r="U77" i="4" a="1"/>
  <c r="U103" i="4" a="1"/>
  <c r="U131" i="4" a="1"/>
  <c r="U157" i="4" a="1"/>
  <c r="U185" i="4" a="1"/>
  <c r="U210" i="4" a="1"/>
  <c r="U235" i="4" a="1"/>
  <c r="U262" i="4" a="1"/>
  <c r="U21" i="4" a="1"/>
  <c r="U48" i="4" a="1"/>
  <c r="U78" i="4" a="1"/>
  <c r="U104" i="4" a="1"/>
  <c r="U132" i="4" a="1"/>
  <c r="U158" i="4" a="1"/>
  <c r="U186" i="4" a="1"/>
  <c r="U211" i="4" a="1"/>
  <c r="U236" i="4" a="1"/>
  <c r="U263" i="4" a="1"/>
  <c r="U57" i="4" a="1"/>
  <c r="U86" i="4" a="1"/>
  <c r="U112" i="4" a="1"/>
  <c r="U140" i="4" a="1"/>
  <c r="U166" i="4" a="1"/>
  <c r="U192" i="4" a="1"/>
  <c r="U212" i="4" a="1"/>
  <c r="U239" i="4" a="1"/>
  <c r="U264" i="4" a="1"/>
  <c r="U31" i="4" a="1"/>
  <c r="U58" i="4" a="1"/>
  <c r="U87" i="4" a="1"/>
  <c r="U113" i="4" a="1"/>
  <c r="U141" i="4" a="1"/>
  <c r="U167" i="4" a="1"/>
  <c r="U195" i="4" a="1"/>
  <c r="U220" i="4" a="1"/>
  <c r="U240" i="4" a="1"/>
  <c r="U32" i="4" a="1"/>
  <c r="U59" i="4" a="1"/>
  <c r="U88" i="4" a="1"/>
  <c r="U114" i="4" a="1"/>
  <c r="U142" i="4" a="1"/>
  <c r="U168" i="4" a="1"/>
  <c r="U196" i="4" a="1"/>
  <c r="U221" i="4" a="1"/>
  <c r="U246" i="4" a="1"/>
  <c r="U33" i="4" a="1"/>
  <c r="U60" i="4" a="1"/>
  <c r="U89" i="4" a="1"/>
  <c r="U115" i="4" a="1"/>
  <c r="U143" i="4" a="1"/>
  <c r="U169" i="4" a="1"/>
  <c r="U197" i="4" a="1"/>
  <c r="U222" i="4" a="1"/>
  <c r="U247" i="4" a="1"/>
  <c r="U34" i="4" a="1"/>
  <c r="U90" i="4" a="1"/>
  <c r="U118" i="4" a="1"/>
  <c r="U144" i="4" a="1"/>
  <c r="U170" i="4" a="1"/>
  <c r="U64" i="4" a="1"/>
  <c r="U198" i="4" a="1"/>
  <c r="U223" i="4" a="1"/>
  <c r="U250" i="4" a="1"/>
  <c r="U35" i="4" a="1"/>
  <c r="U91" i="4" a="1"/>
  <c r="U119" i="4" a="1"/>
  <c r="U145" i="4" a="1"/>
  <c r="U173" i="4" a="1"/>
  <c r="U5" i="4" a="1"/>
  <c r="S6" i="4" a="1"/>
  <c r="S17" i="4" a="1"/>
  <c r="S28" i="4" a="1"/>
  <c r="S39" i="4" a="1"/>
  <c r="S50" i="4" a="1"/>
  <c r="S61" i="4" a="1"/>
  <c r="S72" i="4" a="1"/>
  <c r="S83" i="4" a="1"/>
  <c r="S94" i="4" a="1"/>
  <c r="S105" i="4" a="1"/>
  <c r="S116" i="4" a="1"/>
  <c r="S127" i="4" a="1"/>
  <c r="S138" i="4" a="1"/>
  <c r="S149" i="4" a="1"/>
  <c r="S160" i="4" a="1"/>
  <c r="S171" i="4" a="1"/>
  <c r="S182" i="4" a="1"/>
  <c r="S193" i="4" a="1"/>
  <c r="S204" i="4" a="1"/>
  <c r="S215" i="4" a="1"/>
  <c r="S226" i="4" a="1"/>
  <c r="S237" i="4" a="1"/>
  <c r="S248" i="4" a="1"/>
  <c r="S259" i="4" a="1"/>
  <c r="S30" i="4" a="1"/>
  <c r="S140" i="4" a="1"/>
  <c r="S217" i="4" a="1"/>
  <c r="S250" i="4" a="1"/>
  <c r="S119" i="4" a="1"/>
  <c r="S207" i="4" a="1"/>
  <c r="S240" i="4" a="1"/>
  <c r="S197" i="4" a="1"/>
  <c r="S100" i="4" a="1"/>
  <c r="S254" i="4" a="1"/>
  <c r="S79" i="4" a="1"/>
  <c r="S233" i="4" a="1"/>
  <c r="S135" i="4" a="1"/>
  <c r="S234" i="4" a="1"/>
  <c r="S59" i="4" a="1"/>
  <c r="S180" i="4" a="1"/>
  <c r="S93" i="4" a="1"/>
  <c r="S214" i="4" a="1"/>
  <c r="S247" i="4" a="1"/>
  <c r="S7" i="4" a="1"/>
  <c r="S29" i="4" a="1"/>
  <c r="S40" i="4" a="1"/>
  <c r="S51" i="4" a="1"/>
  <c r="S62" i="4" a="1"/>
  <c r="S84" i="4" a="1"/>
  <c r="S95" i="4" a="1"/>
  <c r="S117" i="4" a="1"/>
  <c r="S128" i="4" a="1"/>
  <c r="S150" i="4" a="1"/>
  <c r="S183" i="4" a="1"/>
  <c r="S205" i="4" a="1"/>
  <c r="S227" i="4" a="1"/>
  <c r="S249" i="4" a="1"/>
  <c r="S260" i="4" a="1"/>
  <c r="S8" i="4" a="1"/>
  <c r="S52" i="4" a="1"/>
  <c r="S85" i="4" a="1"/>
  <c r="S118" i="4" a="1"/>
  <c r="S151" i="4" a="1"/>
  <c r="S184" i="4" a="1"/>
  <c r="S131" i="4" a="1"/>
  <c r="S263" i="4" a="1"/>
  <c r="S78" i="4" a="1"/>
  <c r="S221" i="4" a="1"/>
  <c r="S101" i="4" a="1"/>
  <c r="S244" i="4" a="1"/>
  <c r="S201" i="4" a="1"/>
  <c r="S81" i="4" a="1"/>
  <c r="S137" i="4" a="1"/>
  <c r="S18" i="4" a="1"/>
  <c r="S73" i="4" a="1"/>
  <c r="S106" i="4" a="1"/>
  <c r="S139" i="4" a="1"/>
  <c r="S161" i="4" a="1"/>
  <c r="S172" i="4" a="1"/>
  <c r="S194" i="4" a="1"/>
  <c r="S216" i="4" a="1"/>
  <c r="S238" i="4" a="1"/>
  <c r="S19" i="4" a="1"/>
  <c r="S41" i="4" a="1"/>
  <c r="S63" i="4" a="1"/>
  <c r="S74" i="4" a="1"/>
  <c r="S96" i="4" a="1"/>
  <c r="S129" i="4" a="1"/>
  <c r="S173" i="4" a="1"/>
  <c r="S195" i="4" a="1"/>
  <c r="S206" i="4" a="1"/>
  <c r="S228" i="4" a="1"/>
  <c r="S239" i="4" a="1"/>
  <c r="S130" i="4" a="1"/>
  <c r="S196" i="4" a="1"/>
  <c r="S218" i="4" a="1"/>
  <c r="S262" i="4" a="1"/>
  <c r="S175" i="4" a="1"/>
  <c r="S111" i="4" a="1"/>
  <c r="S68" i="4" a="1"/>
  <c r="S200" i="4" a="1"/>
  <c r="S102" i="4" a="1"/>
  <c r="S256" i="4" a="1"/>
  <c r="S37" i="4" a="1"/>
  <c r="S169" i="4" a="1"/>
  <c r="S246" i="4" a="1"/>
  <c r="S82" i="4" a="1"/>
  <c r="S236" i="4" a="1"/>
  <c r="S162" i="4" a="1"/>
  <c r="S120" i="4" a="1"/>
  <c r="S252" i="4" a="1"/>
  <c r="S56" i="4" a="1"/>
  <c r="S188" i="4" a="1"/>
  <c r="S167" i="4" a="1"/>
  <c r="S255" i="4" a="1"/>
  <c r="S157" i="4" a="1"/>
  <c r="S245" i="4" a="1"/>
  <c r="S48" i="4" a="1"/>
  <c r="S191" i="4" a="1"/>
  <c r="S60" i="4" a="1"/>
  <c r="S170" i="4" a="1"/>
  <c r="S225" i="4" a="1"/>
  <c r="S107" i="4" a="1"/>
  <c r="S261" i="4" a="1"/>
  <c r="S174" i="4" a="1"/>
  <c r="S164" i="4" a="1"/>
  <c r="S34" i="4" a="1"/>
  <c r="S122" i="4" a="1"/>
  <c r="S155" i="4" a="1"/>
  <c r="S177" i="4" a="1"/>
  <c r="S210" i="4" a="1"/>
  <c r="S86" i="4" a="1"/>
  <c r="S141" i="4" a="1"/>
  <c r="S185" i="4" a="1"/>
  <c r="S229" i="4" a="1"/>
  <c r="S219" i="4" a="1"/>
  <c r="S67" i="4" a="1"/>
  <c r="S156" i="4" a="1"/>
  <c r="S146" i="4" a="1"/>
  <c r="S125" i="4" a="1"/>
  <c r="S192" i="4" a="1"/>
  <c r="S258" i="4" a="1"/>
  <c r="S9" i="4" a="1"/>
  <c r="S20" i="4" a="1"/>
  <c r="S31" i="4" a="1"/>
  <c r="S42" i="4" a="1"/>
  <c r="S53" i="4" a="1"/>
  <c r="S64" i="4" a="1"/>
  <c r="S75" i="4" a="1"/>
  <c r="S97" i="4" a="1"/>
  <c r="S108" i="4" a="1"/>
  <c r="S152" i="4" a="1"/>
  <c r="S163" i="4" a="1"/>
  <c r="S251" i="4" a="1"/>
  <c r="S230" i="4" a="1"/>
  <c r="S133" i="4" a="1"/>
  <c r="S243" i="4" a="1"/>
  <c r="S134" i="4" a="1"/>
  <c r="S80" i="4" a="1"/>
  <c r="S70" i="4" a="1"/>
  <c r="S76" i="4" a="1"/>
  <c r="S153" i="4" a="1"/>
  <c r="S208" i="4" a="1"/>
  <c r="S241" i="4" a="1"/>
  <c r="S45" i="4" a="1"/>
  <c r="S144" i="4" a="1"/>
  <c r="S166" i="4" a="1"/>
  <c r="S199" i="4" a="1"/>
  <c r="S10" i="4" a="1"/>
  <c r="S21" i="4" a="1"/>
  <c r="S32" i="4" a="1"/>
  <c r="S43" i="4" a="1"/>
  <c r="S54" i="4" a="1"/>
  <c r="S65" i="4" a="1"/>
  <c r="S87" i="4" a="1"/>
  <c r="S98" i="4" a="1"/>
  <c r="S109" i="4" a="1"/>
  <c r="S142" i="4" a="1"/>
  <c r="S186" i="4" a="1"/>
  <c r="S89" i="4" a="1"/>
  <c r="S232" i="4" a="1"/>
  <c r="S90" i="4" a="1"/>
  <c r="S179" i="4" a="1"/>
  <c r="S114" i="4" a="1"/>
  <c r="S224" i="4" a="1"/>
  <c r="S181" i="4" a="1"/>
  <c r="S11" i="4" a="1"/>
  <c r="S22" i="4" a="1"/>
  <c r="S33" i="4" a="1"/>
  <c r="S44" i="4" a="1"/>
  <c r="S55" i="4" a="1"/>
  <c r="S66" i="4" a="1"/>
  <c r="S77" i="4" a="1"/>
  <c r="S88" i="4" a="1"/>
  <c r="S99" i="4" a="1"/>
  <c r="S110" i="4" a="1"/>
  <c r="S121" i="4" a="1"/>
  <c r="S132" i="4" a="1"/>
  <c r="S143" i="4" a="1"/>
  <c r="S154" i="4" a="1"/>
  <c r="S165" i="4" a="1"/>
  <c r="S176" i="4" a="1"/>
  <c r="S187" i="4" a="1"/>
  <c r="S198" i="4" a="1"/>
  <c r="S209" i="4" a="1"/>
  <c r="S220" i="4" a="1"/>
  <c r="S231" i="4" a="1"/>
  <c r="S242" i="4" a="1"/>
  <c r="S253" i="4" a="1"/>
  <c r="S264" i="4" a="1"/>
  <c r="S12" i="4" a="1"/>
  <c r="S23" i="4" a="1"/>
  <c r="S202" i="4" a="1"/>
  <c r="S148" i="4" a="1"/>
  <c r="S123" i="4" a="1"/>
  <c r="S222" i="4" a="1"/>
  <c r="S13" i="4" a="1"/>
  <c r="S24" i="4" a="1"/>
  <c r="S35" i="4" a="1"/>
  <c r="S46" i="4" a="1"/>
  <c r="S57" i="4" a="1"/>
  <c r="S112" i="4" a="1"/>
  <c r="S145" i="4" a="1"/>
  <c r="S178" i="4" a="1"/>
  <c r="S189" i="4" a="1"/>
  <c r="S211" i="4" a="1"/>
  <c r="S91" i="4" a="1"/>
  <c r="S223" i="4" a="1"/>
  <c r="S26" i="4" a="1"/>
  <c r="S103" i="4" a="1"/>
  <c r="S147" i="4" a="1"/>
  <c r="S235" i="4" a="1"/>
  <c r="S257" i="4" a="1"/>
  <c r="S38" i="4" a="1"/>
  <c r="S115" i="4" a="1"/>
  <c r="S203" i="4" a="1"/>
  <c r="S14" i="4" a="1"/>
  <c r="S25" i="4" a="1"/>
  <c r="S36" i="4" a="1"/>
  <c r="S47" i="4" a="1"/>
  <c r="S58" i="4" a="1"/>
  <c r="S69" i="4" a="1"/>
  <c r="S113" i="4" a="1"/>
  <c r="S124" i="4" a="1"/>
  <c r="S168" i="4" a="1"/>
  <c r="S190" i="4" a="1"/>
  <c r="S212" i="4" a="1"/>
  <c r="S15" i="4" a="1"/>
  <c r="S92" i="4" a="1"/>
  <c r="S136" i="4" a="1"/>
  <c r="S158" i="4" a="1"/>
  <c r="S213" i="4" a="1"/>
  <c r="S49" i="4" a="1"/>
  <c r="S126" i="4" a="1"/>
  <c r="S16" i="4" a="1"/>
  <c r="S27" i="4" a="1"/>
  <c r="S71" i="4" a="1"/>
  <c r="S104" i="4" a="1"/>
  <c r="S159" i="4" a="1"/>
  <c r="S5" i="4" a="1"/>
  <c r="S159" i="4" l="1"/>
  <c r="S104" i="4"/>
  <c r="S71" i="4"/>
  <c r="S27" i="4"/>
  <c r="S16" i="4"/>
  <c r="S126" i="4"/>
  <c r="S49" i="4"/>
  <c r="S213" i="4"/>
  <c r="S158" i="4"/>
  <c r="S136" i="4"/>
  <c r="S92" i="4"/>
  <c r="S15" i="4"/>
  <c r="S212" i="4"/>
  <c r="S190" i="4"/>
  <c r="S168" i="4"/>
  <c r="S124" i="4"/>
  <c r="S113" i="4"/>
  <c r="S69" i="4"/>
  <c r="S58" i="4"/>
  <c r="S47" i="4"/>
  <c r="S36" i="4"/>
  <c r="S25" i="4"/>
  <c r="S14" i="4"/>
  <c r="S203" i="4"/>
  <c r="S115" i="4"/>
  <c r="S38" i="4"/>
  <c r="S257" i="4"/>
  <c r="S235" i="4"/>
  <c r="S147" i="4"/>
  <c r="S103" i="4"/>
  <c r="S26" i="4"/>
  <c r="S223" i="4"/>
  <c r="S91" i="4"/>
  <c r="S211" i="4"/>
  <c r="S189" i="4"/>
  <c r="S178" i="4"/>
  <c r="S145" i="4"/>
  <c r="S112" i="4"/>
  <c r="S57" i="4"/>
  <c r="S46" i="4"/>
  <c r="S35" i="4"/>
  <c r="S24" i="4"/>
  <c r="S13" i="4"/>
  <c r="S222" i="4"/>
  <c r="S123" i="4"/>
  <c r="S148" i="4"/>
  <c r="S202" i="4"/>
  <c r="S23" i="4"/>
  <c r="S12" i="4"/>
  <c r="S264" i="4"/>
  <c r="S253" i="4"/>
  <c r="S242" i="4"/>
  <c r="S231" i="4"/>
  <c r="S220" i="4"/>
  <c r="S209" i="4"/>
  <c r="S198" i="4"/>
  <c r="S187" i="4"/>
  <c r="S176" i="4"/>
  <c r="S165" i="4"/>
  <c r="S154" i="4"/>
  <c r="S143" i="4"/>
  <c r="S132" i="4"/>
  <c r="S121" i="4"/>
  <c r="S110" i="4"/>
  <c r="S99" i="4"/>
  <c r="S88" i="4"/>
  <c r="S77" i="4"/>
  <c r="S66" i="4"/>
  <c r="S55" i="4"/>
  <c r="S44" i="4"/>
  <c r="S33" i="4"/>
  <c r="S22" i="4"/>
  <c r="S11" i="4"/>
  <c r="S181" i="4"/>
  <c r="S224" i="4"/>
  <c r="S114" i="4"/>
  <c r="S179" i="4"/>
  <c r="S90" i="4"/>
  <c r="S232" i="4"/>
  <c r="S89" i="4"/>
  <c r="S186" i="4"/>
  <c r="S142" i="4"/>
  <c r="S109" i="4"/>
  <c r="S98" i="4"/>
  <c r="S87" i="4"/>
  <c r="S65" i="4"/>
  <c r="S54" i="4"/>
  <c r="S43" i="4"/>
  <c r="S32" i="4"/>
  <c r="S21" i="4"/>
  <c r="S10" i="4"/>
  <c r="S199" i="4"/>
  <c r="S166" i="4"/>
  <c r="S144" i="4"/>
  <c r="S45" i="4"/>
  <c r="S241" i="4"/>
  <c r="S208" i="4"/>
  <c r="S153" i="4"/>
  <c r="S76" i="4"/>
  <c r="S70" i="4"/>
  <c r="S80" i="4"/>
  <c r="S134" i="4"/>
  <c r="S243" i="4"/>
  <c r="S133" i="4"/>
  <c r="S230" i="4"/>
  <c r="S251" i="4"/>
  <c r="S163" i="4"/>
  <c r="S152" i="4"/>
  <c r="S108" i="4"/>
  <c r="S97" i="4"/>
  <c r="S75" i="4"/>
  <c r="S64" i="4"/>
  <c r="S53" i="4"/>
  <c r="S42" i="4"/>
  <c r="S31" i="4"/>
  <c r="S20" i="4"/>
  <c r="S9" i="4"/>
  <c r="S258" i="4"/>
  <c r="S192" i="4"/>
  <c r="S125" i="4"/>
  <c r="S146" i="4"/>
  <c r="S156" i="4"/>
  <c r="S67" i="4"/>
  <c r="S219" i="4"/>
  <c r="S229" i="4"/>
  <c r="S185" i="4"/>
  <c r="S141" i="4"/>
  <c r="S86" i="4"/>
  <c r="S210" i="4"/>
  <c r="S177" i="4"/>
  <c r="S155" i="4"/>
  <c r="S122" i="4"/>
  <c r="S34" i="4"/>
  <c r="S164" i="4"/>
  <c r="S174" i="4"/>
  <c r="S261" i="4"/>
  <c r="S107" i="4"/>
  <c r="S225" i="4"/>
  <c r="S170" i="4"/>
  <c r="S60" i="4"/>
  <c r="S191" i="4"/>
  <c r="S48" i="4"/>
  <c r="S245" i="4"/>
  <c r="S157" i="4"/>
  <c r="S255" i="4"/>
  <c r="S167" i="4"/>
  <c r="S188" i="4"/>
  <c r="S56" i="4"/>
  <c r="S252" i="4"/>
  <c r="S120" i="4"/>
  <c r="S162" i="4"/>
  <c r="S236" i="4"/>
  <c r="S82" i="4"/>
  <c r="S246" i="4"/>
  <c r="S169" i="4"/>
  <c r="S37" i="4"/>
  <c r="S256" i="4"/>
  <c r="S102" i="4"/>
  <c r="S200" i="4"/>
  <c r="S68" i="4"/>
  <c r="S111" i="4"/>
  <c r="S175" i="4"/>
  <c r="S262" i="4"/>
  <c r="S218" i="4"/>
  <c r="S196" i="4"/>
  <c r="S130" i="4"/>
  <c r="S239" i="4"/>
  <c r="S228" i="4"/>
  <c r="S206" i="4"/>
  <c r="S195" i="4"/>
  <c r="S173" i="4"/>
  <c r="S129" i="4"/>
  <c r="S96" i="4"/>
  <c r="S74" i="4"/>
  <c r="S63" i="4"/>
  <c r="S41" i="4"/>
  <c r="S19" i="4"/>
  <c r="S238" i="4"/>
  <c r="S216" i="4"/>
  <c r="S194" i="4"/>
  <c r="S172" i="4"/>
  <c r="S161" i="4"/>
  <c r="S139" i="4"/>
  <c r="S106" i="4"/>
  <c r="S73" i="4"/>
  <c r="S18" i="4"/>
  <c r="S137" i="4"/>
  <c r="S81" i="4"/>
  <c r="S201" i="4"/>
  <c r="S244" i="4"/>
  <c r="S101" i="4"/>
  <c r="S221" i="4"/>
  <c r="S78" i="4"/>
  <c r="S263" i="4"/>
  <c r="S131" i="4"/>
  <c r="S184" i="4"/>
  <c r="S151" i="4"/>
  <c r="S118" i="4"/>
  <c r="S85" i="4"/>
  <c r="S52" i="4"/>
  <c r="S8" i="4"/>
  <c r="S260" i="4"/>
  <c r="S249" i="4"/>
  <c r="S227" i="4"/>
  <c r="S205" i="4"/>
  <c r="S183" i="4"/>
  <c r="S150" i="4"/>
  <c r="S128" i="4"/>
  <c r="S117" i="4"/>
  <c r="S95" i="4"/>
  <c r="S84" i="4"/>
  <c r="S62" i="4"/>
  <c r="S51" i="4"/>
  <c r="S40" i="4"/>
  <c r="S29" i="4"/>
  <c r="S7" i="4"/>
  <c r="S247" i="4"/>
  <c r="S214" i="4"/>
  <c r="S93" i="4"/>
  <c r="S180" i="4"/>
  <c r="S59" i="4"/>
  <c r="S234" i="4"/>
  <c r="S135" i="4"/>
  <c r="S233" i="4"/>
  <c r="S79" i="4"/>
  <c r="S254" i="4"/>
  <c r="S100" i="4"/>
  <c r="S197" i="4"/>
  <c r="S240" i="4"/>
  <c r="S207" i="4"/>
  <c r="S119" i="4"/>
  <c r="S250" i="4"/>
  <c r="S217" i="4"/>
  <c r="S140" i="4"/>
  <c r="S30" i="4"/>
  <c r="S259" i="4"/>
  <c r="S248" i="4"/>
  <c r="S237" i="4"/>
  <c r="S226" i="4"/>
  <c r="S215" i="4"/>
  <c r="S204" i="4"/>
  <c r="S193" i="4"/>
  <c r="S182" i="4"/>
  <c r="S171" i="4"/>
  <c r="S160" i="4"/>
  <c r="S149" i="4"/>
  <c r="S138" i="4"/>
  <c r="S127" i="4"/>
  <c r="S116" i="4"/>
  <c r="S105" i="4"/>
  <c r="S94" i="4"/>
  <c r="S83" i="4"/>
  <c r="S72" i="4"/>
  <c r="S61" i="4"/>
  <c r="S50" i="4"/>
  <c r="S39" i="4"/>
  <c r="S28" i="4"/>
  <c r="S17" i="4"/>
  <c r="S6" i="4"/>
  <c r="S5" i="4"/>
  <c r="P229" i="4"/>
  <c r="P198" i="4"/>
  <c r="P162" i="4"/>
  <c r="AE34" i="4" s="1"/>
  <c r="P131" i="4"/>
  <c r="P94" i="4"/>
  <c r="P63" i="4"/>
  <c r="AE17" i="4" s="1"/>
  <c r="P23" i="4"/>
  <c r="P228" i="4"/>
  <c r="W228" i="4" s="1"/>
  <c r="P161" i="4"/>
  <c r="P93" i="4"/>
  <c r="P22" i="4"/>
  <c r="P262" i="4"/>
  <c r="P196" i="4"/>
  <c r="P160" i="4"/>
  <c r="P129" i="4"/>
  <c r="P55" i="4"/>
  <c r="AE11" i="4"/>
  <c r="P12" i="4"/>
  <c r="P34" i="4"/>
  <c r="P56" i="4"/>
  <c r="P78" i="4"/>
  <c r="P100" i="4"/>
  <c r="P122" i="4"/>
  <c r="AE25" i="4" s="1"/>
  <c r="P144" i="4"/>
  <c r="P166" i="4"/>
  <c r="P188" i="4"/>
  <c r="P210" i="4"/>
  <c r="P232" i="4"/>
  <c r="P254" i="4"/>
  <c r="W254" i="4" s="1"/>
  <c r="P13" i="4"/>
  <c r="AE6" i="4" s="1"/>
  <c r="P57" i="4"/>
  <c r="P79" i="4"/>
  <c r="AE20" i="4" s="1"/>
  <c r="P101" i="4"/>
  <c r="P123" i="4"/>
  <c r="P145" i="4"/>
  <c r="P167" i="4"/>
  <c r="P189" i="4"/>
  <c r="AE33" i="4" s="1"/>
  <c r="P233" i="4"/>
  <c r="P255" i="4"/>
  <c r="P59" i="4"/>
  <c r="P125" i="4"/>
  <c r="P191" i="4"/>
  <c r="AE28" i="4" s="1"/>
  <c r="P235" i="4"/>
  <c r="P38" i="4"/>
  <c r="AE24" i="4" s="1"/>
  <c r="P104" i="4"/>
  <c r="AE32" i="4" s="1"/>
  <c r="P148" i="4"/>
  <c r="P214" i="4"/>
  <c r="W214" i="4" s="1"/>
  <c r="P193" i="4"/>
  <c r="AE29" i="4" s="1"/>
  <c r="P35" i="4"/>
  <c r="P211" i="4"/>
  <c r="P15" i="4"/>
  <c r="P81" i="4"/>
  <c r="P169" i="4"/>
  <c r="W169" i="4" s="1"/>
  <c r="P257" i="4"/>
  <c r="P60" i="4"/>
  <c r="AE19" i="4" s="1"/>
  <c r="P170" i="4"/>
  <c r="P258" i="4"/>
  <c r="P61" i="4"/>
  <c r="P215" i="4"/>
  <c r="P14" i="4"/>
  <c r="P36" i="4"/>
  <c r="AE23" i="4" s="1"/>
  <c r="P58" i="4"/>
  <c r="P80" i="4"/>
  <c r="P102" i="4"/>
  <c r="P124" i="4"/>
  <c r="P146" i="4"/>
  <c r="P168" i="4"/>
  <c r="P190" i="4"/>
  <c r="P212" i="4"/>
  <c r="P234" i="4"/>
  <c r="P256" i="4"/>
  <c r="P37" i="4"/>
  <c r="P103" i="4"/>
  <c r="P147" i="4"/>
  <c r="P213" i="4"/>
  <c r="W213" i="4" s="1"/>
  <c r="P16" i="4"/>
  <c r="AE12" i="4" s="1"/>
  <c r="P82" i="4"/>
  <c r="W82" i="4" s="1"/>
  <c r="P126" i="4"/>
  <c r="P192" i="4"/>
  <c r="P236" i="4"/>
  <c r="P17" i="4"/>
  <c r="P39" i="4"/>
  <c r="P83" i="4"/>
  <c r="W83" i="4" s="1"/>
  <c r="P105" i="4"/>
  <c r="P127" i="4"/>
  <c r="P149" i="4"/>
  <c r="P24" i="4"/>
  <c r="W24" i="4" s="1"/>
  <c r="P52" i="4"/>
  <c r="AE27" i="4" s="1"/>
  <c r="P86" i="4"/>
  <c r="AE37" i="4" s="1"/>
  <c r="P114" i="4"/>
  <c r="P142" i="4"/>
  <c r="P175" i="4"/>
  <c r="P203" i="4"/>
  <c r="P231" i="4"/>
  <c r="P263" i="4"/>
  <c r="P25" i="4"/>
  <c r="P53" i="4"/>
  <c r="P87" i="4"/>
  <c r="W87" i="4" s="1"/>
  <c r="P115" i="4"/>
  <c r="P143" i="4"/>
  <c r="P176" i="4"/>
  <c r="P204" i="4"/>
  <c r="P237" i="4"/>
  <c r="P264" i="4"/>
  <c r="P26" i="4"/>
  <c r="P54" i="4"/>
  <c r="AE7" i="4" s="1"/>
  <c r="P88" i="4"/>
  <c r="P116" i="4"/>
  <c r="P150" i="4"/>
  <c r="P177" i="4"/>
  <c r="P205" i="4"/>
  <c r="P238" i="4"/>
  <c r="P5" i="4"/>
  <c r="P197" i="4"/>
  <c r="P130" i="4"/>
  <c r="AE26" i="4" s="1"/>
  <c r="P62" i="4"/>
  <c r="W62" i="4" s="1"/>
  <c r="P227" i="4"/>
  <c r="P92" i="4"/>
  <c r="P21" i="4"/>
  <c r="AE36" i="4" s="1"/>
  <c r="P261" i="4"/>
  <c r="P226" i="4"/>
  <c r="P159" i="4"/>
  <c r="P128" i="4"/>
  <c r="P91" i="4"/>
  <c r="P51" i="4"/>
  <c r="AE35" i="4" s="1"/>
  <c r="P20" i="4"/>
  <c r="P260" i="4"/>
  <c r="P225" i="4"/>
  <c r="P194" i="4"/>
  <c r="P158" i="4"/>
  <c r="P121" i="4"/>
  <c r="P90" i="4"/>
  <c r="AE13" i="4" s="1"/>
  <c r="P50" i="4"/>
  <c r="AE15" i="4" s="1"/>
  <c r="P19" i="4"/>
  <c r="U173" i="4"/>
  <c r="W173" i="4" s="1"/>
  <c r="U145" i="4"/>
  <c r="U119" i="4"/>
  <c r="W119" i="4" s="1"/>
  <c r="U91" i="4"/>
  <c r="W91" i="4" s="1"/>
  <c r="U35" i="4"/>
  <c r="W35" i="4" s="1"/>
  <c r="U250" i="4"/>
  <c r="U223" i="4"/>
  <c r="W223" i="4" s="1"/>
  <c r="U198" i="4"/>
  <c r="W198" i="4" s="1"/>
  <c r="U64" i="4"/>
  <c r="W64" i="4" s="1"/>
  <c r="AC21" i="4" s="1"/>
  <c r="U170" i="4"/>
  <c r="U144" i="4"/>
  <c r="U118" i="4"/>
  <c r="U90" i="4"/>
  <c r="U34" i="4"/>
  <c r="U247" i="4"/>
  <c r="U222" i="4"/>
  <c r="W222" i="4" s="1"/>
  <c r="U197" i="4"/>
  <c r="U169" i="4"/>
  <c r="U143" i="4"/>
  <c r="W143" i="4" s="1"/>
  <c r="U115" i="4"/>
  <c r="U89" i="4"/>
  <c r="W89" i="4" s="1"/>
  <c r="U60" i="4"/>
  <c r="U33" i="4"/>
  <c r="W33" i="4" s="1"/>
  <c r="U246" i="4"/>
  <c r="U221" i="4"/>
  <c r="W221" i="4" s="1"/>
  <c r="U196" i="4"/>
  <c r="W196" i="4" s="1"/>
  <c r="U168" i="4"/>
  <c r="W168" i="4" s="1"/>
  <c r="U142" i="4"/>
  <c r="W142" i="4" s="1"/>
  <c r="U114" i="4"/>
  <c r="W114" i="4" s="1"/>
  <c r="U88" i="4"/>
  <c r="W88" i="4" s="1"/>
  <c r="U59" i="4"/>
  <c r="W59" i="4" s="1"/>
  <c r="U32" i="4"/>
  <c r="W32" i="4" s="1"/>
  <c r="U240" i="4"/>
  <c r="W240" i="4" s="1"/>
  <c r="U220" i="4"/>
  <c r="U195" i="4"/>
  <c r="W195" i="4" s="1"/>
  <c r="U167" i="4"/>
  <c r="W167" i="4" s="1"/>
  <c r="U141" i="4"/>
  <c r="W141" i="4" s="1"/>
  <c r="U113" i="4"/>
  <c r="U87" i="4"/>
  <c r="U58" i="4"/>
  <c r="W58" i="4" s="1"/>
  <c r="U31" i="4"/>
  <c r="W31" i="4" s="1"/>
  <c r="U264" i="4"/>
  <c r="W264" i="4" s="1"/>
  <c r="U239" i="4"/>
  <c r="W239" i="4" s="1"/>
  <c r="U212" i="4"/>
  <c r="U192" i="4"/>
  <c r="W192" i="4" s="1"/>
  <c r="U166" i="4"/>
  <c r="U140" i="4"/>
  <c r="W140" i="4" s="1"/>
  <c r="U112" i="4"/>
  <c r="U86" i="4"/>
  <c r="W86" i="4" s="1"/>
  <c r="U57" i="4"/>
  <c r="U263" i="4"/>
  <c r="W263" i="4" s="1"/>
  <c r="U236" i="4"/>
  <c r="W236" i="4" s="1"/>
  <c r="U211" i="4"/>
  <c r="W211" i="4" s="1"/>
  <c r="U186" i="4"/>
  <c r="U158" i="4"/>
  <c r="U132" i="4"/>
  <c r="U104" i="4"/>
  <c r="U78" i="4"/>
  <c r="W78" i="4" s="1"/>
  <c r="U48" i="4"/>
  <c r="W48" i="4" s="1"/>
  <c r="U21" i="4"/>
  <c r="U262" i="4"/>
  <c r="U235" i="4"/>
  <c r="W235" i="4" s="1"/>
  <c r="U210" i="4"/>
  <c r="U185" i="4"/>
  <c r="W185" i="4" s="1"/>
  <c r="U157" i="4"/>
  <c r="W157" i="4" s="1"/>
  <c r="U131" i="4"/>
  <c r="U103" i="4"/>
  <c r="W103" i="4" s="1"/>
  <c r="U77" i="4"/>
  <c r="W77" i="4" s="1"/>
  <c r="U47" i="4"/>
  <c r="U20" i="4"/>
  <c r="W20" i="4" s="1"/>
  <c r="U261" i="4"/>
  <c r="U234" i="4"/>
  <c r="W234" i="4" s="1"/>
  <c r="U209" i="4"/>
  <c r="W209" i="4" s="1"/>
  <c r="U184" i="4"/>
  <c r="W184" i="4" s="1"/>
  <c r="U156" i="4"/>
  <c r="W156" i="4" s="1"/>
  <c r="U130" i="4"/>
  <c r="U102" i="4"/>
  <c r="U76" i="4"/>
  <c r="U46" i="4"/>
  <c r="U253" i="4"/>
  <c r="W253" i="4" s="1"/>
  <c r="U233" i="4"/>
  <c r="U208" i="4"/>
  <c r="W208" i="4" s="1"/>
  <c r="U181" i="4"/>
  <c r="W181" i="4" s="1"/>
  <c r="U155" i="4"/>
  <c r="W155" i="4" s="1"/>
  <c r="U129" i="4"/>
  <c r="W129" i="4" s="1"/>
  <c r="U101" i="4"/>
  <c r="U75" i="4"/>
  <c r="W75" i="4" s="1"/>
  <c r="U16" i="4"/>
  <c r="U45" i="4"/>
  <c r="W45" i="4" s="1"/>
  <c r="U252" i="4"/>
  <c r="W252" i="4" s="1"/>
  <c r="U225" i="4"/>
  <c r="U207" i="4"/>
  <c r="U180" i="4"/>
  <c r="U154" i="4"/>
  <c r="W154" i="4" s="1"/>
  <c r="U126" i="4"/>
  <c r="W126" i="4" s="1"/>
  <c r="AC16" i="4" s="1"/>
  <c r="U100" i="4"/>
  <c r="W100" i="4" s="1"/>
  <c r="U15" i="4"/>
  <c r="W15" i="4" s="1"/>
  <c r="U71" i="4"/>
  <c r="U44" i="4"/>
  <c r="U251" i="4"/>
  <c r="U224" i="4"/>
  <c r="W224" i="4" s="1"/>
  <c r="U199" i="4"/>
  <c r="W199" i="4" s="1"/>
  <c r="U179" i="4"/>
  <c r="U153" i="4"/>
  <c r="W153" i="4" s="1"/>
  <c r="U125" i="4"/>
  <c r="W125" i="4" s="1"/>
  <c r="U99" i="4"/>
  <c r="W99" i="4" s="1"/>
  <c r="U14" i="4"/>
  <c r="W14" i="4" s="1"/>
  <c r="U70" i="4"/>
  <c r="W70" i="4" s="1"/>
  <c r="U43" i="4"/>
  <c r="W43" i="4" s="1"/>
  <c r="U27" i="4"/>
  <c r="W27" i="4" s="1"/>
  <c r="U258" i="4"/>
  <c r="W258" i="4" s="1"/>
  <c r="U245" i="4"/>
  <c r="W245" i="4" s="1"/>
  <c r="U232" i="4"/>
  <c r="U219" i="4"/>
  <c r="W219" i="4" s="1"/>
  <c r="U206" i="4"/>
  <c r="U191" i="4"/>
  <c r="W191" i="4" s="1"/>
  <c r="AC28" i="4" s="1"/>
  <c r="U178" i="4"/>
  <c r="W178" i="4" s="1"/>
  <c r="U165" i="4"/>
  <c r="U152" i="4"/>
  <c r="W152" i="4" s="1"/>
  <c r="U137" i="4"/>
  <c r="U124" i="4"/>
  <c r="U111" i="4"/>
  <c r="U98" i="4"/>
  <c r="U85" i="4"/>
  <c r="W85" i="4" s="1"/>
  <c r="U56" i="4"/>
  <c r="U13" i="4"/>
  <c r="U69" i="4"/>
  <c r="W69" i="4" s="1"/>
  <c r="U42" i="4"/>
  <c r="W42" i="4" s="1"/>
  <c r="U26" i="4"/>
  <c r="W26" i="4" s="1"/>
  <c r="U257" i="4"/>
  <c r="U244" i="4"/>
  <c r="W244" i="4" s="1"/>
  <c r="U231" i="4"/>
  <c r="U218" i="4"/>
  <c r="U203" i="4"/>
  <c r="W203" i="4" s="1"/>
  <c r="U190" i="4"/>
  <c r="W190" i="4" s="1"/>
  <c r="U177" i="4"/>
  <c r="W177" i="4" s="1"/>
  <c r="U164" i="4"/>
  <c r="W164" i="4" s="1"/>
  <c r="U151" i="4"/>
  <c r="W151" i="4" s="1"/>
  <c r="U136" i="4"/>
  <c r="W136" i="4" s="1"/>
  <c r="U123" i="4"/>
  <c r="W123" i="4" s="1"/>
  <c r="U110" i="4"/>
  <c r="W110" i="4" s="1"/>
  <c r="U97" i="4"/>
  <c r="U82" i="4"/>
  <c r="U55" i="4"/>
  <c r="U12" i="4"/>
  <c r="U68" i="4"/>
  <c r="W68" i="4" s="1"/>
  <c r="U25" i="4"/>
  <c r="W25" i="4" s="1"/>
  <c r="U256" i="4"/>
  <c r="W256" i="4" s="1"/>
  <c r="U243" i="4"/>
  <c r="U230" i="4"/>
  <c r="W230" i="4" s="1"/>
  <c r="U217" i="4"/>
  <c r="W217" i="4" s="1"/>
  <c r="U202" i="4"/>
  <c r="W202" i="4" s="1"/>
  <c r="U189" i="4"/>
  <c r="W189" i="4" s="1"/>
  <c r="U176" i="4"/>
  <c r="W176" i="4" s="1"/>
  <c r="U163" i="4"/>
  <c r="W163" i="4" s="1"/>
  <c r="U148" i="4"/>
  <c r="W148" i="4" s="1"/>
  <c r="U135" i="4"/>
  <c r="W135" i="4" s="1"/>
  <c r="U122" i="4"/>
  <c r="W122" i="4" s="1"/>
  <c r="U109" i="4"/>
  <c r="W109" i="4" s="1"/>
  <c r="U96" i="4"/>
  <c r="W96" i="4" s="1"/>
  <c r="AC14" i="4" s="1"/>
  <c r="U81" i="4"/>
  <c r="W81" i="4" s="1"/>
  <c r="U54" i="4"/>
  <c r="W54" i="4" s="1"/>
  <c r="AC7" i="4" s="1"/>
  <c r="U38" i="4"/>
  <c r="W38" i="4" s="1"/>
  <c r="U11" i="4"/>
  <c r="W11" i="4" s="1"/>
  <c r="U67" i="4"/>
  <c r="U24" i="4"/>
  <c r="U255" i="4"/>
  <c r="U242" i="4"/>
  <c r="W242" i="4" s="1"/>
  <c r="U229" i="4"/>
  <c r="U214" i="4"/>
  <c r="U201" i="4"/>
  <c r="W201" i="4" s="1"/>
  <c r="U188" i="4"/>
  <c r="U175" i="4"/>
  <c r="U162" i="4"/>
  <c r="W162" i="4" s="1"/>
  <c r="AC34" i="4" s="1"/>
  <c r="U147" i="4"/>
  <c r="U134" i="4"/>
  <c r="W134" i="4" s="1"/>
  <c r="U121" i="4"/>
  <c r="W121" i="4" s="1"/>
  <c r="U108" i="4"/>
  <c r="W108" i="4" s="1"/>
  <c r="U93" i="4"/>
  <c r="W93" i="4" s="1"/>
  <c r="U80" i="4"/>
  <c r="U53" i="4"/>
  <c r="U37" i="4"/>
  <c r="W37" i="4" s="1"/>
  <c r="U10" i="4"/>
  <c r="W10" i="4" s="1"/>
  <c r="U66" i="4"/>
  <c r="W66" i="4" s="1"/>
  <c r="U23" i="4"/>
  <c r="W23" i="4" s="1"/>
  <c r="U254" i="4"/>
  <c r="U241" i="4"/>
  <c r="U228" i="4"/>
  <c r="U213" i="4"/>
  <c r="U200" i="4"/>
  <c r="U187" i="4"/>
  <c r="W187" i="4" s="1"/>
  <c r="U174" i="4"/>
  <c r="W174" i="4" s="1"/>
  <c r="U159" i="4"/>
  <c r="W159" i="4" s="1"/>
  <c r="U146" i="4"/>
  <c r="U133" i="4"/>
  <c r="W133" i="4" s="1"/>
  <c r="U120" i="4"/>
  <c r="W120" i="4" s="1"/>
  <c r="U107" i="4"/>
  <c r="U92" i="4"/>
  <c r="U79" i="4"/>
  <c r="U36" i="4"/>
  <c r="W36" i="4" s="1"/>
  <c r="U9" i="4"/>
  <c r="W9" i="4" s="1"/>
  <c r="AC24" i="4" s="1"/>
  <c r="U65" i="4"/>
  <c r="U49" i="4"/>
  <c r="W49" i="4" s="1"/>
  <c r="U22" i="4"/>
  <c r="U74" i="4"/>
  <c r="W74" i="4" s="1"/>
  <c r="U63" i="4"/>
  <c r="W63" i="4" s="1"/>
  <c r="U52" i="4"/>
  <c r="W52" i="4" s="1"/>
  <c r="U41" i="4"/>
  <c r="U30" i="4"/>
  <c r="U19" i="4"/>
  <c r="U8" i="4"/>
  <c r="W8" i="4" s="1"/>
  <c r="U260" i="4"/>
  <c r="U249" i="4"/>
  <c r="W249" i="4" s="1"/>
  <c r="U238" i="4"/>
  <c r="U227" i="4"/>
  <c r="U216" i="4"/>
  <c r="W216" i="4" s="1"/>
  <c r="U205" i="4"/>
  <c r="U194" i="4"/>
  <c r="W194" i="4" s="1"/>
  <c r="U183" i="4"/>
  <c r="W183" i="4" s="1"/>
  <c r="U172" i="4"/>
  <c r="W172" i="4" s="1"/>
  <c r="U161" i="4"/>
  <c r="W161" i="4" s="1"/>
  <c r="U150" i="4"/>
  <c r="W150" i="4" s="1"/>
  <c r="U139" i="4"/>
  <c r="W139" i="4" s="1"/>
  <c r="U128" i="4"/>
  <c r="W128" i="4" s="1"/>
  <c r="U117" i="4"/>
  <c r="W117" i="4" s="1"/>
  <c r="U106" i="4"/>
  <c r="W106" i="4" s="1"/>
  <c r="U95" i="4"/>
  <c r="W95" i="4" s="1"/>
  <c r="U84" i="4"/>
  <c r="W84" i="4" s="1"/>
  <c r="U73" i="4"/>
  <c r="W73" i="4" s="1"/>
  <c r="U62" i="4"/>
  <c r="U51" i="4"/>
  <c r="U40" i="4"/>
  <c r="W40" i="4" s="1"/>
  <c r="U29" i="4"/>
  <c r="W29" i="4" s="1"/>
  <c r="U18" i="4"/>
  <c r="W18" i="4" s="1"/>
  <c r="U7" i="4"/>
  <c r="W7" i="4" s="1"/>
  <c r="U259" i="4"/>
  <c r="W259" i="4" s="1"/>
  <c r="U248" i="4"/>
  <c r="W248" i="4" s="1"/>
  <c r="U237" i="4"/>
  <c r="W237" i="4" s="1"/>
  <c r="U226" i="4"/>
  <c r="U215" i="4"/>
  <c r="W215" i="4" s="1"/>
  <c r="U204" i="4"/>
  <c r="W204" i="4" s="1"/>
  <c r="U193" i="4"/>
  <c r="U182" i="4"/>
  <c r="U171" i="4"/>
  <c r="U160" i="4"/>
  <c r="U149" i="4"/>
  <c r="U138" i="4"/>
  <c r="W138" i="4" s="1"/>
  <c r="AC11" i="4" s="1"/>
  <c r="U127" i="4"/>
  <c r="W127" i="4" s="1"/>
  <c r="U116" i="4"/>
  <c r="W116" i="4" s="1"/>
  <c r="U105" i="4"/>
  <c r="U94" i="4"/>
  <c r="W94" i="4" s="1"/>
  <c r="U83" i="4"/>
  <c r="U72" i="4"/>
  <c r="W72" i="4" s="1"/>
  <c r="U61" i="4"/>
  <c r="W61" i="4" s="1"/>
  <c r="U50" i="4"/>
  <c r="U39" i="4"/>
  <c r="W39" i="4" s="1"/>
  <c r="U28" i="4"/>
  <c r="W28" i="4" s="1"/>
  <c r="U17" i="4"/>
  <c r="W17" i="4" s="1"/>
  <c r="U6" i="4"/>
  <c r="W6" i="4" s="1"/>
  <c r="U5" i="4"/>
  <c r="W5" i="4" s="1"/>
  <c r="W111" i="4"/>
  <c r="W145" i="4"/>
  <c r="W112" i="4"/>
  <c r="W30" i="4"/>
  <c r="W233" i="4"/>
  <c r="W250" i="4"/>
  <c r="W243" i="4"/>
  <c r="W166" i="4"/>
  <c r="W170" i="4"/>
  <c r="W247" i="4"/>
  <c r="W107" i="4"/>
  <c r="W47" i="4"/>
  <c r="W246" i="4"/>
  <c r="W225" i="4"/>
  <c r="W206" i="4"/>
  <c r="AC30" i="4" s="1"/>
  <c r="W67" i="4"/>
  <c r="W46" i="4"/>
  <c r="W41" i="4"/>
  <c r="W200" i="4"/>
  <c r="W179" i="4"/>
  <c r="W158" i="4"/>
  <c r="W137" i="4"/>
  <c r="W118" i="4"/>
  <c r="W80" i="4"/>
  <c r="W180" i="4"/>
  <c r="W113" i="4"/>
  <c r="W71" i="4"/>
  <c r="W34" i="4"/>
  <c r="W220" i="4"/>
  <c r="W165" i="4"/>
  <c r="W132" i="4"/>
  <c r="W55" i="4"/>
  <c r="W44" i="4"/>
  <c r="W241" i="4"/>
  <c r="W186" i="4"/>
  <c r="W98" i="4"/>
  <c r="W76" i="4"/>
  <c r="W65" i="4"/>
  <c r="W251" i="4"/>
  <c r="W218" i="4"/>
  <c r="W207" i="4"/>
  <c r="W97" i="4"/>
  <c r="W182" i="4"/>
  <c r="W171" i="4"/>
  <c r="W160" i="4"/>
  <c r="W149" i="4"/>
  <c r="W105" i="4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H3" i="10" s="1" a="1"/>
  <c r="R16" i="4" a="1"/>
  <c r="AC18" i="4" l="1"/>
  <c r="AE9" i="4"/>
  <c r="W257" i="4"/>
  <c r="W205" i="4"/>
  <c r="W238" i="4"/>
  <c r="W130" i="4"/>
  <c r="AC26" i="4" s="1"/>
  <c r="W260" i="4"/>
  <c r="AC25" i="4"/>
  <c r="AE31" i="4"/>
  <c r="W131" i="4"/>
  <c r="W60" i="4"/>
  <c r="AC19" i="4" s="1"/>
  <c r="W226" i="4"/>
  <c r="AC37" i="4" s="1"/>
  <c r="W79" i="4"/>
  <c r="AC22" i="4"/>
  <c r="W22" i="4"/>
  <c r="W57" i="4"/>
  <c r="W53" i="4"/>
  <c r="AC27" i="4" s="1"/>
  <c r="W147" i="4"/>
  <c r="W101" i="4"/>
  <c r="W197" i="4"/>
  <c r="W13" i="4"/>
  <c r="AC6" i="4" s="1"/>
  <c r="W21" i="4"/>
  <c r="AC36" i="4" s="1"/>
  <c r="W255" i="4"/>
  <c r="W12" i="4"/>
  <c r="AC8" i="4" s="1"/>
  <c r="W104" i="4"/>
  <c r="W90" i="4"/>
  <c r="AC13" i="4" s="1"/>
  <c r="W19" i="4"/>
  <c r="W92" i="4"/>
  <c r="W231" i="4"/>
  <c r="W16" i="4"/>
  <c r="AC12" i="4" s="1"/>
  <c r="W212" i="4"/>
  <c r="AC17" i="4" s="1"/>
  <c r="W188" i="4"/>
  <c r="AE10" i="4"/>
  <c r="AC23" i="4"/>
  <c r="W51" i="4"/>
  <c r="AC35" i="4" s="1"/>
  <c r="W124" i="4"/>
  <c r="W102" i="4"/>
  <c r="W144" i="4"/>
  <c r="W261" i="4"/>
  <c r="AE18" i="4"/>
  <c r="W232" i="4"/>
  <c r="AE8" i="4"/>
  <c r="W193" i="4"/>
  <c r="AC29" i="4" s="1"/>
  <c r="AE22" i="4"/>
  <c r="AC33" i="4"/>
  <c r="W115" i="4"/>
  <c r="W175" i="4"/>
  <c r="AC31" i="4"/>
  <c r="W210" i="4"/>
  <c r="W146" i="4"/>
  <c r="W227" i="4"/>
  <c r="W262" i="4"/>
  <c r="AC32" i="4"/>
  <c r="W229" i="4"/>
  <c r="AC10" i="4" s="1"/>
  <c r="W56" i="4"/>
  <c r="AE5" i="4"/>
  <c r="W50" i="4"/>
  <c r="AC15" i="4" s="1"/>
  <c r="AC20" i="4"/>
  <c r="AE16" i="4"/>
  <c r="R16" i="4"/>
  <c r="H32" i="10"/>
  <c r="H10" i="10"/>
  <c r="H29" i="10"/>
  <c r="H7" i="10"/>
  <c r="H28" i="10"/>
  <c r="H6" i="10"/>
  <c r="H26" i="10"/>
  <c r="H23" i="10"/>
  <c r="H22" i="10"/>
  <c r="H21" i="10"/>
  <c r="H20" i="10"/>
  <c r="H18" i="10"/>
  <c r="H16" i="10"/>
  <c r="H15" i="10"/>
  <c r="H34" i="10"/>
  <c r="H33" i="10"/>
  <c r="H11" i="10"/>
  <c r="H31" i="10"/>
  <c r="H9" i="10"/>
  <c r="H30" i="10"/>
  <c r="H8" i="10"/>
  <c r="H27" i="10"/>
  <c r="H5" i="10"/>
  <c r="H4" i="10"/>
  <c r="H25" i="10"/>
  <c r="H3" i="10"/>
  <c r="H24" i="10"/>
  <c r="H19" i="10"/>
  <c r="H17" i="10"/>
  <c r="H37" i="10"/>
  <c r="H36" i="10"/>
  <c r="H14" i="10"/>
  <c r="H35" i="10"/>
  <c r="H13" i="10"/>
  <c r="H12" i="10"/>
  <c r="AC9" i="4" l="1"/>
  <c r="W267" i="4"/>
  <c r="X101" i="3" l="1" a="1"/>
  <c r="X101" i="3"/>
  <c r="Y101" i="3" a="1"/>
  <c r="Y101" i="3"/>
  <c r="X117" i="3" a="1"/>
  <c r="X117" i="3"/>
  <c r="W117" i="3" a="1"/>
  <c r="W117" i="3"/>
  <c r="X183" i="3" a="1"/>
  <c r="X183" i="3"/>
  <c r="X195" i="3" a="1"/>
  <c r="X195" i="3"/>
  <c r="Y195" i="3" a="1"/>
  <c r="Y195" i="3"/>
  <c r="W183" i="3" a="1"/>
  <c r="W183" i="3"/>
  <c r="Y107" i="3" a="1"/>
  <c r="Y107" i="3"/>
  <c r="Y117" i="3" a="1"/>
  <c r="Y117" i="3"/>
  <c r="Y183" i="3" a="1"/>
  <c r="Y183" i="3"/>
  <c r="W195" i="3" a="1"/>
  <c r="W195" i="3"/>
  <c r="W308" i="3" a="1"/>
  <c r="W308" i="3"/>
  <c r="W101" i="3" a="1"/>
  <c r="W101" i="3"/>
  <c r="X107" i="3" a="1"/>
  <c r="X107" i="3"/>
  <c r="X308" i="3" a="1"/>
  <c r="X308" i="3"/>
  <c r="Y308" i="3" a="1"/>
  <c r="Y308" i="3"/>
  <c r="W107" i="3" a="1"/>
  <c r="W107" i="3"/>
  <c r="X160" i="3" a="1"/>
  <c r="X160" i="3"/>
  <c r="Y90" i="3" a="1"/>
  <c r="Y90" i="3"/>
  <c r="W243" i="3" a="1"/>
  <c r="W243" i="3"/>
  <c r="W160" i="3" a="1"/>
  <c r="W160" i="3"/>
  <c r="X313" i="3" a="1"/>
  <c r="X313" i="3"/>
  <c r="W354" i="3" a="1"/>
  <c r="W354" i="3"/>
  <c r="X156" i="3" a="1"/>
  <c r="X156" i="3"/>
  <c r="X173" i="3" a="1"/>
  <c r="X173" i="3"/>
  <c r="X324" i="3" a="1"/>
  <c r="X324" i="3"/>
  <c r="Y354" i="3" a="1"/>
  <c r="Y354" i="3"/>
  <c r="W173" i="3" a="1"/>
  <c r="W173" i="3"/>
  <c r="X90" i="3" a="1"/>
  <c r="X90" i="3"/>
  <c r="X243" i="3" a="1"/>
  <c r="X243" i="3"/>
  <c r="W313" i="3" a="1"/>
  <c r="W313" i="3"/>
  <c r="Y199" i="3" a="1"/>
  <c r="Y199" i="3"/>
  <c r="Y285" i="3" a="1"/>
  <c r="Y285" i="3"/>
  <c r="W199" i="3" a="1"/>
  <c r="W199" i="3"/>
  <c r="W324" i="3" a="1"/>
  <c r="W324" i="3"/>
  <c r="Y156" i="3" a="1"/>
  <c r="Y156" i="3"/>
  <c r="Y313" i="3" a="1"/>
  <c r="Y313" i="3"/>
  <c r="W90" i="3" a="1"/>
  <c r="W90" i="3"/>
  <c r="X285" i="3" a="1"/>
  <c r="X285" i="3"/>
  <c r="W156" i="3" a="1"/>
  <c r="W156" i="3"/>
  <c r="W285" i="3" a="1"/>
  <c r="W285" i="3"/>
  <c r="Y324" i="3" a="1"/>
  <c r="Y324" i="3"/>
  <c r="Y243" i="3" a="1"/>
  <c r="Y243" i="3"/>
  <c r="Y160" i="3" a="1"/>
  <c r="Y160" i="3"/>
  <c r="X354" i="3" a="1"/>
  <c r="X354" i="3"/>
  <c r="Y173" i="3" a="1"/>
  <c r="Y173" i="3"/>
  <c r="X199" i="3" a="1"/>
  <c r="X199" i="3"/>
  <c r="W212" i="3" a="1"/>
  <c r="W212" i="3"/>
  <c r="Y41" i="3" a="1"/>
  <c r="Y41" i="3"/>
  <c r="W124" i="3" a="1"/>
  <c r="W124" i="3"/>
  <c r="X357" i="3" a="1"/>
  <c r="X357" i="3"/>
  <c r="Y216" i="3" a="1"/>
  <c r="Y216" i="3"/>
  <c r="W142" i="3" a="1"/>
  <c r="W142" i="3"/>
  <c r="W87" i="3" a="1"/>
  <c r="W87" i="3"/>
  <c r="Y221" i="3" a="1"/>
  <c r="Y221" i="3"/>
  <c r="Y357" i="3" a="1"/>
  <c r="Y357" i="3"/>
  <c r="X142" i="3" a="1"/>
  <c r="X142" i="3"/>
  <c r="X87" i="3" a="1"/>
  <c r="X87" i="3"/>
  <c r="W68" i="3" a="1"/>
  <c r="W68" i="3"/>
  <c r="W221" i="3" a="1"/>
  <c r="W221" i="3"/>
  <c r="X174" i="3" a="1"/>
  <c r="X174" i="3"/>
  <c r="X216" i="3" a="1"/>
  <c r="X216" i="3"/>
  <c r="X212" i="3" a="1"/>
  <c r="X212" i="3"/>
  <c r="X41" i="3" a="1"/>
  <c r="X41" i="3"/>
  <c r="X124" i="3" a="1"/>
  <c r="X124" i="3"/>
  <c r="Y174" i="3" a="1"/>
  <c r="Y174" i="3"/>
  <c r="X68" i="3" a="1"/>
  <c r="X68" i="3"/>
  <c r="W357" i="3" a="1"/>
  <c r="W357" i="3"/>
  <c r="Y68" i="3" a="1"/>
  <c r="Y68" i="3"/>
  <c r="Y87" i="3" a="1"/>
  <c r="Y87" i="3"/>
  <c r="Y124" i="3" a="1"/>
  <c r="Y124" i="3"/>
  <c r="W41" i="3" a="1"/>
  <c r="W41" i="3"/>
  <c r="W216" i="3" a="1"/>
  <c r="W216" i="3"/>
  <c r="X221" i="3" a="1"/>
  <c r="X221" i="3"/>
  <c r="W174" i="3" a="1"/>
  <c r="W174" i="3"/>
  <c r="Y212" i="3" a="1"/>
  <c r="Y212" i="3"/>
  <c r="Y142" i="3" a="1"/>
  <c r="Y142" i="3"/>
  <c r="W294" i="3" a="1"/>
  <c r="W294" i="3"/>
  <c r="W208" i="3" a="1"/>
  <c r="W208" i="3"/>
  <c r="X161" i="3" a="1"/>
  <c r="X161" i="3"/>
  <c r="Y266" i="3" a="1"/>
  <c r="Y266" i="3"/>
  <c r="W94" i="3" a="1"/>
  <c r="W94" i="3"/>
  <c r="X294" i="3" a="1"/>
  <c r="X294" i="3"/>
  <c r="Y208" i="3" a="1"/>
  <c r="Y208" i="3"/>
  <c r="X123" i="3" a="1"/>
  <c r="X123" i="3"/>
  <c r="W309" i="3" a="1"/>
  <c r="W309" i="3"/>
  <c r="X94" i="3" a="1"/>
  <c r="X94" i="3"/>
  <c r="Y309" i="3" a="1"/>
  <c r="Y309" i="3"/>
  <c r="X132" i="3" a="1"/>
  <c r="X132" i="3"/>
  <c r="W255" i="3" a="1"/>
  <c r="W255" i="3"/>
  <c r="W337" i="3" a="1"/>
  <c r="W337" i="3"/>
  <c r="X255" i="3" a="1"/>
  <c r="X255" i="3"/>
  <c r="Y132" i="3" a="1"/>
  <c r="Y132" i="3"/>
  <c r="W266" i="3" a="1"/>
  <c r="W266" i="3"/>
  <c r="Y123" i="3" a="1"/>
  <c r="Y123" i="3"/>
  <c r="X337" i="3" a="1"/>
  <c r="X337" i="3"/>
  <c r="W161" i="3" a="1"/>
  <c r="W161" i="3"/>
  <c r="X208" i="3" a="1"/>
  <c r="X208" i="3"/>
  <c r="X309" i="3" a="1"/>
  <c r="X309" i="3"/>
  <c r="Y161" i="3" a="1"/>
  <c r="Y161" i="3"/>
  <c r="X266" i="3" a="1"/>
  <c r="X266" i="3"/>
  <c r="Y255" i="3" a="1"/>
  <c r="Y255" i="3"/>
  <c r="Y294" i="3" a="1"/>
  <c r="Y294" i="3"/>
  <c r="Y337" i="3" a="1"/>
  <c r="Y337" i="3"/>
  <c r="Y94" i="3" a="1"/>
  <c r="Y94" i="3"/>
  <c r="W132" i="3" a="1"/>
  <c r="W132" i="3"/>
  <c r="W123" i="3" a="1"/>
  <c r="W123" i="3"/>
  <c r="W181" i="3" a="1"/>
  <c r="W181" i="3"/>
  <c r="X274" i="3" a="1"/>
  <c r="X274" i="3"/>
  <c r="W145" i="3" a="1"/>
  <c r="W145" i="3"/>
  <c r="W60" i="3" a="1"/>
  <c r="W60" i="3"/>
  <c r="X118" i="3" a="1"/>
  <c r="X118" i="3"/>
  <c r="Y181" i="3" a="1"/>
  <c r="Y181" i="3"/>
  <c r="W201" i="3" a="1"/>
  <c r="W201" i="3"/>
  <c r="X20" i="3" a="1"/>
  <c r="X20" i="3"/>
  <c r="Y251" i="3" a="1"/>
  <c r="Y251" i="3"/>
  <c r="Y274" i="3" a="1"/>
  <c r="Y274" i="3"/>
  <c r="Y201" i="3" a="1"/>
  <c r="Y201" i="3"/>
  <c r="W118" i="3" a="1"/>
  <c r="W118" i="3"/>
  <c r="X60" i="3" a="1"/>
  <c r="X60" i="3"/>
  <c r="Y20" i="3" a="1"/>
  <c r="Y20" i="3"/>
  <c r="X251" i="3" a="1"/>
  <c r="X251" i="3"/>
  <c r="W225" i="3" a="1"/>
  <c r="W225" i="3"/>
  <c r="Y225" i="3" a="1"/>
  <c r="Y225" i="3"/>
  <c r="X145" i="3" a="1"/>
  <c r="X145" i="3"/>
  <c r="Y102" i="3" a="1"/>
  <c r="Y102" i="3"/>
  <c r="X102" i="3" a="1"/>
  <c r="X102" i="3"/>
  <c r="W20" i="3" a="1"/>
  <c r="W20" i="3"/>
  <c r="W274" i="3" a="1"/>
  <c r="W274" i="3"/>
  <c r="Y60" i="3" a="1"/>
  <c r="Y60" i="3"/>
  <c r="Y118" i="3" a="1"/>
  <c r="Y118" i="3"/>
  <c r="X225" i="3" a="1"/>
  <c r="X225" i="3"/>
  <c r="W102" i="3" a="1"/>
  <c r="W102" i="3"/>
  <c r="X201" i="3" a="1"/>
  <c r="X201" i="3"/>
  <c r="W251" i="3" a="1"/>
  <c r="W251" i="3"/>
  <c r="X181" i="3" a="1"/>
  <c r="X181" i="3"/>
  <c r="Y145" i="3" a="1"/>
  <c r="Y145" i="3"/>
  <c r="W219" i="3" a="1"/>
  <c r="W219" i="3"/>
  <c r="Y238" i="3" a="1"/>
  <c r="Y238" i="3"/>
  <c r="X88" i="3" a="1"/>
  <c r="X88" i="3"/>
  <c r="Y296" i="3" a="1"/>
  <c r="Y296" i="3"/>
  <c r="X136" i="3" a="1"/>
  <c r="X136" i="3"/>
  <c r="W80" i="3" a="1"/>
  <c r="W80" i="3"/>
  <c r="Y265" i="3" a="1"/>
  <c r="Y265" i="3"/>
  <c r="X219" i="3" a="1"/>
  <c r="X219" i="3"/>
  <c r="W238" i="3" a="1"/>
  <c r="W238" i="3"/>
  <c r="W192" i="3" a="1"/>
  <c r="W192" i="3"/>
  <c r="W88" i="3" a="1"/>
  <c r="W88" i="3"/>
  <c r="W47" i="3" a="1"/>
  <c r="W47" i="3"/>
  <c r="Y47" i="3" a="1"/>
  <c r="Y47" i="3"/>
  <c r="Y80" i="3" a="1"/>
  <c r="Y80" i="3"/>
  <c r="Y168" i="3" a="1"/>
  <c r="Y168" i="3"/>
  <c r="Y136" i="3" a="1"/>
  <c r="Y136" i="3"/>
  <c r="X265" i="3" a="1"/>
  <c r="X265" i="3"/>
  <c r="X192" i="3" a="1"/>
  <c r="X192" i="3"/>
  <c r="X168" i="3" a="1"/>
  <c r="X168" i="3"/>
  <c r="X296" i="3" a="1"/>
  <c r="X296" i="3"/>
  <c r="W296" i="3" a="1"/>
  <c r="W296" i="3"/>
  <c r="X238" i="3" a="1"/>
  <c r="X238" i="3"/>
  <c r="Y88" i="3" a="1"/>
  <c r="Y88" i="3"/>
  <c r="Y192" i="3" a="1"/>
  <c r="Y192" i="3"/>
  <c r="W168" i="3" a="1"/>
  <c r="W168" i="3"/>
  <c r="W265" i="3" a="1"/>
  <c r="W265" i="3"/>
  <c r="W136" i="3" a="1"/>
  <c r="W136" i="3"/>
  <c r="Y219" i="3" a="1"/>
  <c r="Y219" i="3"/>
  <c r="X47" i="3" a="1"/>
  <c r="X47" i="3"/>
  <c r="X80" i="3" a="1"/>
  <c r="X80" i="3"/>
  <c r="X113" i="3" a="1"/>
  <c r="X113" i="3"/>
  <c r="W55" i="3" a="1"/>
  <c r="W55" i="3"/>
  <c r="W70" i="3" a="1"/>
  <c r="W70" i="3"/>
  <c r="X95" i="3" a="1"/>
  <c r="X95" i="3"/>
  <c r="W203" i="3" a="1"/>
  <c r="W203" i="3"/>
  <c r="W113" i="3" a="1"/>
  <c r="W113" i="3"/>
  <c r="X31" i="3" a="1"/>
  <c r="X31" i="3"/>
  <c r="X224" i="3" a="1"/>
  <c r="X224" i="3"/>
  <c r="X203" i="3" a="1"/>
  <c r="X203" i="3"/>
  <c r="X105" i="3" a="1"/>
  <c r="X105" i="3"/>
  <c r="W120" i="3" a="1"/>
  <c r="W120" i="3"/>
  <c r="X150" i="3" a="1"/>
  <c r="X150" i="3"/>
  <c r="Y330" i="3" a="1"/>
  <c r="Y330" i="3"/>
  <c r="X298" i="3" a="1"/>
  <c r="X298" i="3"/>
  <c r="W65" i="3" a="1"/>
  <c r="W65" i="3"/>
  <c r="Y207" i="3" a="1"/>
  <c r="Y207" i="3"/>
  <c r="W330" i="3" a="1"/>
  <c r="W330" i="3"/>
  <c r="Y130" i="3" a="1"/>
  <c r="Y130" i="3"/>
  <c r="W276" i="3" a="1"/>
  <c r="W276" i="3"/>
  <c r="Y298" i="3" a="1"/>
  <c r="Y298" i="3"/>
  <c r="W185" i="3" a="1"/>
  <c r="W185" i="3"/>
  <c r="X182" i="3" a="1"/>
  <c r="X182" i="3"/>
  <c r="Y55" i="3" a="1"/>
  <c r="Y55" i="3"/>
  <c r="Y224" i="3" a="1"/>
  <c r="Y224" i="3"/>
  <c r="W31" i="3" a="1"/>
  <c r="W31" i="3"/>
  <c r="X120" i="3" a="1"/>
  <c r="X120" i="3"/>
  <c r="X70" i="3" a="1"/>
  <c r="X70" i="3"/>
  <c r="X202" i="3" a="1"/>
  <c r="X202" i="3"/>
  <c r="Y276" i="3" a="1"/>
  <c r="Y276" i="3"/>
  <c r="Y65" i="3" a="1"/>
  <c r="Y65" i="3"/>
  <c r="X185" i="3" a="1"/>
  <c r="X185" i="3"/>
  <c r="X207" i="3" a="1"/>
  <c r="X207" i="3"/>
  <c r="Y120" i="3" a="1"/>
  <c r="Y120" i="3"/>
  <c r="W207" i="3" a="1"/>
  <c r="W207" i="3"/>
  <c r="Y113" i="3" a="1"/>
  <c r="Y113" i="3"/>
  <c r="X330" i="3" a="1"/>
  <c r="X330" i="3"/>
  <c r="X276" i="3" a="1"/>
  <c r="X276" i="3"/>
  <c r="Y203" i="3" a="1"/>
  <c r="Y203" i="3"/>
  <c r="W130" i="3" a="1"/>
  <c r="W130" i="3"/>
  <c r="X65" i="3" a="1"/>
  <c r="X65" i="3"/>
  <c r="Y31" i="3" a="1"/>
  <c r="Y31" i="3"/>
  <c r="X130" i="3" a="1"/>
  <c r="X130" i="3"/>
  <c r="W105" i="3" a="1"/>
  <c r="W105" i="3"/>
  <c r="W298" i="3" a="1"/>
  <c r="W298" i="3"/>
  <c r="X187" i="3" a="1"/>
  <c r="X187" i="3"/>
  <c r="Y150" i="3" a="1"/>
  <c r="Y150" i="3"/>
  <c r="Y182" i="3" a="1"/>
  <c r="Y182" i="3"/>
  <c r="W187" i="3" a="1"/>
  <c r="W187" i="3"/>
  <c r="Y202" i="3" a="1"/>
  <c r="Y202" i="3"/>
  <c r="W95" i="3" a="1"/>
  <c r="W95" i="3"/>
  <c r="Y70" i="3" a="1"/>
  <c r="Y70" i="3"/>
  <c r="X55" i="3" a="1"/>
  <c r="X55" i="3"/>
  <c r="W182" i="3" a="1"/>
  <c r="W182" i="3"/>
  <c r="Y95" i="3" a="1"/>
  <c r="Y95" i="3"/>
  <c r="W202" i="3" a="1"/>
  <c r="W202" i="3"/>
  <c r="W224" i="3" a="1"/>
  <c r="W224" i="3"/>
  <c r="Y185" i="3" a="1"/>
  <c r="Y185" i="3"/>
  <c r="Y105" i="3" a="1"/>
  <c r="Y105" i="3"/>
  <c r="W150" i="3" a="1"/>
  <c r="W150" i="3"/>
  <c r="Y187" i="3" a="1"/>
  <c r="Y187" i="3"/>
  <c r="X356" i="3" a="1"/>
  <c r="X356" i="3"/>
  <c r="Y215" i="3" a="1"/>
  <c r="Y215" i="3"/>
  <c r="W129" i="3" a="1"/>
  <c r="W129" i="3"/>
  <c r="W340" i="3" a="1"/>
  <c r="W340" i="3"/>
  <c r="W299" i="3" a="1"/>
  <c r="W299" i="3"/>
  <c r="Y269" i="3" a="1"/>
  <c r="Y269" i="3"/>
  <c r="X154" i="3" a="1"/>
  <c r="X154" i="3"/>
  <c r="X299" i="3" a="1"/>
  <c r="X299" i="3"/>
  <c r="Y290" i="3" a="1"/>
  <c r="Y290" i="3"/>
  <c r="Y305" i="3" a="1"/>
  <c r="Y305" i="3"/>
  <c r="X340" i="3" a="1"/>
  <c r="X340" i="3"/>
  <c r="Y129" i="3" a="1"/>
  <c r="Y129" i="3"/>
  <c r="X269" i="3" a="1"/>
  <c r="X269" i="3"/>
  <c r="Y223" i="3" a="1"/>
  <c r="Y223" i="3"/>
  <c r="W305" i="3" a="1"/>
  <c r="W305" i="3"/>
  <c r="Y154" i="3" a="1"/>
  <c r="Y154" i="3"/>
  <c r="W215" i="3" a="1"/>
  <c r="W215" i="3"/>
  <c r="Y356" i="3" a="1"/>
  <c r="Y356" i="3"/>
  <c r="X223" i="3" a="1"/>
  <c r="X223" i="3"/>
  <c r="W290" i="3" a="1"/>
  <c r="W290" i="3"/>
  <c r="W269" i="3" a="1"/>
  <c r="W269" i="3"/>
  <c r="Y340" i="3" a="1"/>
  <c r="Y340" i="3"/>
  <c r="X215" i="3" a="1"/>
  <c r="X215" i="3"/>
  <c r="Y299" i="3" a="1"/>
  <c r="Y299" i="3"/>
  <c r="W154" i="3" a="1"/>
  <c r="W154" i="3"/>
  <c r="X305" i="3" a="1"/>
  <c r="X305" i="3"/>
  <c r="X129" i="3" a="1"/>
  <c r="X129" i="3"/>
  <c r="W223" i="3" a="1"/>
  <c r="W223" i="3"/>
  <c r="W356" i="3" a="1"/>
  <c r="W356" i="3"/>
  <c r="X290" i="3" a="1"/>
  <c r="X290" i="3"/>
  <c r="W277" i="3" a="1"/>
  <c r="W277" i="3"/>
  <c r="X368" i="3" a="1"/>
  <c r="X368" i="3"/>
  <c r="X228" i="3" a="1"/>
  <c r="X228" i="3"/>
  <c r="Y228" i="3" a="1"/>
  <c r="Y228" i="3"/>
  <c r="X346" i="3" a="1"/>
  <c r="X346" i="3"/>
  <c r="Y184" i="3" a="1"/>
  <c r="Y184" i="3"/>
  <c r="Y204" i="3" a="1"/>
  <c r="Y204" i="3"/>
  <c r="W184" i="3" a="1"/>
  <c r="W184" i="3"/>
  <c r="Y75" i="3" a="1"/>
  <c r="Y75" i="3"/>
  <c r="X121" i="3" a="1"/>
  <c r="X121" i="3"/>
  <c r="W121" i="3" a="1"/>
  <c r="W121" i="3"/>
  <c r="X24" i="3" a="1"/>
  <c r="X24" i="3"/>
  <c r="Y368" i="3" a="1"/>
  <c r="Y368" i="3"/>
  <c r="X179" i="3" a="1"/>
  <c r="X179" i="3"/>
  <c r="X277" i="3" a="1"/>
  <c r="X277" i="3"/>
  <c r="W346" i="3" a="1"/>
  <c r="W346" i="3"/>
  <c r="Y179" i="3" a="1"/>
  <c r="Y179" i="3"/>
  <c r="W24" i="3" a="1"/>
  <c r="W24" i="3"/>
  <c r="W204" i="3" a="1"/>
  <c r="W204" i="3"/>
  <c r="X204" i="3" a="1"/>
  <c r="X204" i="3"/>
  <c r="Y121" i="3" a="1"/>
  <c r="Y121" i="3"/>
  <c r="W179" i="3" a="1"/>
  <c r="W179" i="3"/>
  <c r="X75" i="3" a="1"/>
  <c r="X75" i="3"/>
  <c r="W75" i="3" a="1"/>
  <c r="W75" i="3"/>
  <c r="Y277" i="3" a="1"/>
  <c r="Y277" i="3"/>
  <c r="W368" i="3" a="1"/>
  <c r="W368" i="3"/>
  <c r="Y346" i="3" a="1"/>
  <c r="Y346" i="3"/>
  <c r="Y24" i="3" a="1"/>
  <c r="Y24" i="3"/>
  <c r="X184" i="3" a="1"/>
  <c r="X184" i="3"/>
  <c r="W228" i="3" a="1"/>
  <c r="W228" i="3"/>
  <c r="W18" i="3" a="1"/>
  <c r="W18" i="3"/>
  <c r="Y140" i="3" a="1"/>
  <c r="Y140" i="3"/>
  <c r="X18" i="3" a="1"/>
  <c r="X18" i="3"/>
  <c r="W229" i="3" a="1"/>
  <c r="W229" i="3"/>
  <c r="X217" i="3" a="1"/>
  <c r="X217" i="3"/>
  <c r="Y317" i="3" a="1"/>
  <c r="Y317" i="3"/>
  <c r="W36" i="3" a="1"/>
  <c r="W36" i="3"/>
  <c r="X140" i="3" a="1"/>
  <c r="X140" i="3"/>
  <c r="Y37" i="3" a="1"/>
  <c r="Y37" i="3"/>
  <c r="X36" i="3" a="1"/>
  <c r="X36" i="3"/>
  <c r="W37" i="3" a="1"/>
  <c r="W37" i="3"/>
  <c r="X227" i="3" a="1"/>
  <c r="X227" i="3"/>
  <c r="Y217" i="3" a="1"/>
  <c r="Y217" i="3"/>
  <c r="W364" i="3" a="1"/>
  <c r="W364" i="3"/>
  <c r="Y198" i="3" a="1"/>
  <c r="Y198" i="3"/>
  <c r="Y227" i="3" a="1"/>
  <c r="Y227" i="3"/>
  <c r="Y364" i="3" a="1"/>
  <c r="Y364" i="3"/>
  <c r="W198" i="3" a="1"/>
  <c r="W198" i="3"/>
  <c r="Y229" i="3" a="1"/>
  <c r="Y229" i="3"/>
  <c r="W317" i="3" a="1"/>
  <c r="W317" i="3"/>
  <c r="W227" i="3" a="1"/>
  <c r="W227" i="3"/>
  <c r="W217" i="3" a="1"/>
  <c r="W217" i="3"/>
  <c r="X229" i="3" a="1"/>
  <c r="X229" i="3"/>
  <c r="X37" i="3" a="1"/>
  <c r="X37" i="3"/>
  <c r="X198" i="3" a="1"/>
  <c r="X198" i="3"/>
  <c r="X364" i="3" a="1"/>
  <c r="X364" i="3"/>
  <c r="X317" i="3" a="1"/>
  <c r="X317" i="3"/>
  <c r="W140" i="3" a="1"/>
  <c r="W140" i="3"/>
  <c r="Y18" i="3" a="1"/>
  <c r="Y18" i="3"/>
  <c r="Y36" i="3" a="1"/>
  <c r="Y36" i="3"/>
  <c r="X188" i="3" a="1"/>
  <c r="X188" i="3"/>
  <c r="W188" i="3" a="1"/>
  <c r="W188" i="3"/>
  <c r="Y114" i="3" a="1"/>
  <c r="Y114" i="3"/>
  <c r="W84" i="3" a="1"/>
  <c r="W84" i="3"/>
  <c r="W112" i="3" a="1"/>
  <c r="W112" i="3"/>
  <c r="Y84" i="3" a="1"/>
  <c r="Y84" i="3"/>
  <c r="X112" i="3" a="1"/>
  <c r="X112" i="3"/>
  <c r="W261" i="3" a="1"/>
  <c r="W261" i="3"/>
  <c r="Y261" i="3" a="1"/>
  <c r="Y261" i="3"/>
  <c r="W189" i="3" a="1"/>
  <c r="W189" i="3"/>
  <c r="X175" i="3" a="1"/>
  <c r="X175" i="3"/>
  <c r="X43" i="3" a="1"/>
  <c r="X43" i="3"/>
  <c r="W175" i="3" a="1"/>
  <c r="W175" i="3"/>
  <c r="W43" i="3" a="1"/>
  <c r="W43" i="3"/>
  <c r="Y193" i="3" a="1"/>
  <c r="Y193" i="3"/>
  <c r="X127" i="3" a="1"/>
  <c r="X127" i="3"/>
  <c r="X193" i="3" a="1"/>
  <c r="X193" i="3"/>
  <c r="W131" i="3" a="1"/>
  <c r="W131" i="3"/>
  <c r="X303" i="3" a="1"/>
  <c r="X303" i="3"/>
  <c r="W210" i="3" a="1"/>
  <c r="W210" i="3"/>
  <c r="X152" i="3" a="1"/>
  <c r="X152" i="3"/>
  <c r="X114" i="3" a="1"/>
  <c r="X114" i="3"/>
  <c r="Y186" i="3" a="1"/>
  <c r="Y186" i="3"/>
  <c r="X85" i="3" a="1"/>
  <c r="X85" i="3"/>
  <c r="X320" i="3" a="1"/>
  <c r="X320" i="3"/>
  <c r="W126" i="3" a="1"/>
  <c r="W126" i="3"/>
  <c r="Y85" i="3" a="1"/>
  <c r="Y85" i="3"/>
  <c r="X186" i="3" a="1"/>
  <c r="X186" i="3"/>
  <c r="W200" i="3" a="1"/>
  <c r="W200" i="3"/>
  <c r="Y189" i="3" a="1"/>
  <c r="Y189" i="3"/>
  <c r="W152" i="3" a="1"/>
  <c r="W152" i="3"/>
  <c r="W303" i="3" a="1"/>
  <c r="W303" i="3"/>
  <c r="Y127" i="3" a="1"/>
  <c r="Y127" i="3"/>
  <c r="Y131" i="3" a="1"/>
  <c r="Y131" i="3"/>
  <c r="W320" i="3" a="1"/>
  <c r="W320" i="3"/>
  <c r="X141" i="3" a="1"/>
  <c r="X141" i="3"/>
  <c r="Y112" i="3" a="1"/>
  <c r="Y112" i="3"/>
  <c r="Y175" i="3" a="1"/>
  <c r="Y175" i="3"/>
  <c r="X261" i="3" a="1"/>
  <c r="X261" i="3"/>
  <c r="Y188" i="3" a="1"/>
  <c r="Y188" i="3"/>
  <c r="X84" i="3" a="1"/>
  <c r="X84" i="3"/>
  <c r="Y152" i="3" a="1"/>
  <c r="Y152" i="3"/>
  <c r="W85" i="3" a="1"/>
  <c r="W85" i="3"/>
  <c r="Y303" i="3" a="1"/>
  <c r="Y303" i="3"/>
  <c r="W114" i="3" a="1"/>
  <c r="W114" i="3"/>
  <c r="X210" i="3" a="1"/>
  <c r="X210" i="3"/>
  <c r="Y210" i="3" a="1"/>
  <c r="Y210" i="3"/>
  <c r="X126" i="3" a="1"/>
  <c r="X126" i="3"/>
  <c r="Y200" i="3" a="1"/>
  <c r="Y200" i="3"/>
  <c r="W141" i="3" a="1"/>
  <c r="W141" i="3"/>
  <c r="X131" i="3" a="1"/>
  <c r="X131" i="3"/>
  <c r="Y43" i="3" a="1"/>
  <c r="Y43" i="3"/>
  <c r="W186" i="3" a="1"/>
  <c r="W186" i="3"/>
  <c r="W193" i="3" a="1"/>
  <c r="W193" i="3"/>
  <c r="Y141" i="3" a="1"/>
  <c r="Y141" i="3"/>
  <c r="Y126" i="3" a="1"/>
  <c r="Y126" i="3"/>
  <c r="Y320" i="3" a="1"/>
  <c r="Y320" i="3"/>
  <c r="X189" i="3" a="1"/>
  <c r="X189" i="3"/>
  <c r="X200" i="3" a="1"/>
  <c r="X200" i="3"/>
  <c r="W127" i="3" a="1"/>
  <c r="W127" i="3"/>
  <c r="X347" i="3" a="1"/>
  <c r="X347" i="3"/>
  <c r="X341" i="3" a="1"/>
  <c r="X341" i="3"/>
  <c r="X42" i="3" a="1"/>
  <c r="X42" i="3"/>
  <c r="X281" i="3" a="1"/>
  <c r="X281" i="3"/>
  <c r="W271" i="3" a="1"/>
  <c r="W271" i="3"/>
  <c r="Y259" i="3" a="1"/>
  <c r="Y259" i="3"/>
  <c r="X334" i="3" a="1"/>
  <c r="X334" i="3"/>
  <c r="W341" i="3" a="1"/>
  <c r="W341" i="3"/>
  <c r="W334" i="3" a="1"/>
  <c r="W334" i="3"/>
  <c r="W42" i="3" a="1"/>
  <c r="W42" i="3"/>
  <c r="Y51" i="3" a="1"/>
  <c r="Y51" i="3"/>
  <c r="Y77" i="3" a="1"/>
  <c r="Y77" i="3"/>
  <c r="X271" i="3" a="1"/>
  <c r="X271" i="3"/>
  <c r="X51" i="3" a="1"/>
  <c r="X51" i="3"/>
  <c r="Y347" i="3" a="1"/>
  <c r="Y347" i="3"/>
  <c r="X259" i="3" a="1"/>
  <c r="X259" i="3"/>
  <c r="W98" i="3" a="1"/>
  <c r="W98" i="3"/>
  <c r="X77" i="3" a="1"/>
  <c r="X77" i="3"/>
  <c r="Y98" i="3" a="1"/>
  <c r="Y98" i="3"/>
  <c r="Y281" i="3" a="1"/>
  <c r="Y281" i="3"/>
  <c r="W259" i="3" a="1"/>
  <c r="W259" i="3"/>
  <c r="W77" i="3" a="1"/>
  <c r="W77" i="3"/>
  <c r="Y42" i="3" a="1"/>
  <c r="Y42" i="3"/>
  <c r="Y271" i="3" a="1"/>
  <c r="Y271" i="3"/>
  <c r="W51" i="3" a="1"/>
  <c r="W51" i="3"/>
  <c r="X98" i="3" a="1"/>
  <c r="X98" i="3"/>
  <c r="Y334" i="3" a="1"/>
  <c r="Y334" i="3"/>
  <c r="W281" i="3" a="1"/>
  <c r="W281" i="3"/>
  <c r="W347" i="3" a="1"/>
  <c r="W347" i="3"/>
  <c r="Y341" i="3" a="1"/>
  <c r="Y341" i="3"/>
  <c r="X57" i="3" a="1"/>
  <c r="X57" i="3"/>
  <c r="Y92" i="3" a="1"/>
  <c r="Y92" i="3"/>
  <c r="X350" i="3" a="1"/>
  <c r="X350" i="3"/>
  <c r="Y57" i="3" a="1"/>
  <c r="Y57" i="3"/>
  <c r="X73" i="3" a="1"/>
  <c r="X73" i="3"/>
  <c r="Y343" i="3" a="1"/>
  <c r="Y343" i="3"/>
  <c r="W76" i="3" a="1"/>
  <c r="W76" i="3"/>
  <c r="X76" i="3" a="1"/>
  <c r="X76" i="3"/>
  <c r="X92" i="3" a="1"/>
  <c r="X92" i="3"/>
  <c r="Y73" i="3" a="1"/>
  <c r="Y73" i="3"/>
  <c r="W343" i="3" a="1"/>
  <c r="W343" i="3"/>
  <c r="W233" i="3" a="1"/>
  <c r="W233" i="3"/>
  <c r="W348" i="3" a="1"/>
  <c r="W348" i="3"/>
  <c r="W350" i="3" a="1"/>
  <c r="W350" i="3"/>
  <c r="X233" i="3" a="1"/>
  <c r="X233" i="3"/>
  <c r="Y286" i="3" a="1"/>
  <c r="Y286" i="3"/>
  <c r="W286" i="3" a="1"/>
  <c r="W286" i="3"/>
  <c r="Y321" i="3" a="1"/>
  <c r="Y321" i="3"/>
  <c r="W321" i="3" a="1"/>
  <c r="W321" i="3"/>
  <c r="X348" i="3" a="1"/>
  <c r="X348" i="3"/>
  <c r="Y348" i="3" a="1"/>
  <c r="Y348" i="3"/>
  <c r="Y350" i="3" a="1"/>
  <c r="Y350" i="3"/>
  <c r="Y76" i="3" a="1"/>
  <c r="Y76" i="3"/>
  <c r="X343" i="3" a="1"/>
  <c r="X343" i="3"/>
  <c r="X321" i="3" a="1"/>
  <c r="X321" i="3"/>
  <c r="W92" i="3" a="1"/>
  <c r="W92" i="3"/>
  <c r="X286" i="3" a="1"/>
  <c r="X286" i="3"/>
  <c r="W57" i="3" a="1"/>
  <c r="W57" i="3"/>
  <c r="Y233" i="3" a="1"/>
  <c r="Y233" i="3"/>
  <c r="W73" i="3" a="1"/>
  <c r="W73" i="3"/>
  <c r="W288" i="3" a="1"/>
  <c r="W288" i="3"/>
  <c r="X171" i="3" a="1"/>
  <c r="X171" i="3"/>
  <c r="Y39" i="3" a="1"/>
  <c r="Y39" i="3"/>
  <c r="Y288" i="3" a="1"/>
  <c r="Y288" i="3"/>
  <c r="W171" i="3" a="1"/>
  <c r="W171" i="3"/>
  <c r="Y230" i="3" a="1"/>
  <c r="Y230" i="3"/>
  <c r="Y362" i="3" a="1"/>
  <c r="Y362" i="3"/>
  <c r="W39" i="3" a="1"/>
  <c r="W39" i="3"/>
  <c r="Y148" i="3" a="1"/>
  <c r="Y148" i="3"/>
  <c r="X367" i="3" a="1"/>
  <c r="X367" i="3"/>
  <c r="X148" i="3" a="1"/>
  <c r="X148" i="3"/>
  <c r="Y367" i="3" a="1"/>
  <c r="Y367" i="3"/>
  <c r="W367" i="3" a="1"/>
  <c r="W367" i="3"/>
  <c r="X288" i="3" a="1"/>
  <c r="X288" i="3"/>
  <c r="W230" i="3" a="1"/>
  <c r="W230" i="3"/>
  <c r="W362" i="3" a="1"/>
  <c r="W362" i="3"/>
  <c r="W148" i="3" a="1"/>
  <c r="W148" i="3"/>
  <c r="X362" i="3" a="1"/>
  <c r="X362" i="3"/>
  <c r="Y171" i="3" a="1"/>
  <c r="Y171" i="3"/>
  <c r="X39" i="3" a="1"/>
  <c r="X39" i="3"/>
  <c r="X230" i="3" a="1"/>
  <c r="X230" i="3"/>
  <c r="X325" i="3" a="1"/>
  <c r="X325" i="3"/>
  <c r="W366" i="3" a="1"/>
  <c r="W366" i="3"/>
  <c r="X253" i="3" a="1"/>
  <c r="X253" i="3"/>
  <c r="Y366" i="3" a="1"/>
  <c r="Y366" i="3"/>
  <c r="X232" i="3" a="1"/>
  <c r="X232" i="3"/>
  <c r="Y54" i="3" a="1"/>
  <c r="Y54" i="3"/>
  <c r="X143" i="3" a="1"/>
  <c r="X143" i="3"/>
  <c r="Y232" i="3" a="1"/>
  <c r="Y232" i="3"/>
  <c r="W253" i="3" a="1"/>
  <c r="W253" i="3"/>
  <c r="X54" i="3" a="1"/>
  <c r="X54" i="3"/>
  <c r="W89" i="3" a="1"/>
  <c r="W89" i="3"/>
  <c r="X297" i="3" a="1"/>
  <c r="X297" i="3"/>
  <c r="X252" i="3" a="1"/>
  <c r="X252" i="3"/>
  <c r="Y252" i="3" a="1"/>
  <c r="Y252" i="3"/>
  <c r="Y297" i="3" a="1"/>
  <c r="Y297" i="3"/>
  <c r="Y312" i="3" a="1"/>
  <c r="Y312" i="3"/>
  <c r="W143" i="3" a="1"/>
  <c r="W143" i="3"/>
  <c r="X89" i="3" a="1"/>
  <c r="X89" i="3"/>
  <c r="Y325" i="3" a="1"/>
  <c r="Y325" i="3"/>
  <c r="W312" i="3" a="1"/>
  <c r="W312" i="3"/>
  <c r="W325" i="3" a="1"/>
  <c r="W325" i="3"/>
  <c r="Y253" i="3" a="1"/>
  <c r="Y253" i="3"/>
  <c r="W252" i="3" a="1"/>
  <c r="W252" i="3"/>
  <c r="Y143" i="3" a="1"/>
  <c r="Y143" i="3"/>
  <c r="W54" i="3" a="1"/>
  <c r="W54" i="3"/>
  <c r="W297" i="3" a="1"/>
  <c r="W297" i="3"/>
  <c r="X366" i="3" a="1"/>
  <c r="X366" i="3"/>
  <c r="Y89" i="3" a="1"/>
  <c r="Y89" i="3"/>
  <c r="X312" i="3" a="1"/>
  <c r="X312" i="3"/>
  <c r="W232" i="3" a="1"/>
  <c r="W232" i="3"/>
  <c r="X236" i="3" a="1"/>
  <c r="X236" i="3"/>
  <c r="W50" i="3" a="1"/>
  <c r="W50" i="3"/>
  <c r="X86" i="3" a="1"/>
  <c r="X86" i="3"/>
  <c r="Y86" i="3" a="1"/>
  <c r="Y86" i="3"/>
  <c r="X50" i="3" a="1"/>
  <c r="X50" i="3"/>
  <c r="W106" i="3" a="1"/>
  <c r="W106" i="3"/>
  <c r="X214" i="3" a="1"/>
  <c r="X214" i="3"/>
  <c r="W236" i="3" a="1"/>
  <c r="W236" i="3"/>
  <c r="X196" i="3" a="1"/>
  <c r="X196" i="3"/>
  <c r="W196" i="3" a="1"/>
  <c r="W196" i="3"/>
  <c r="X40" i="3" a="1"/>
  <c r="X40" i="3"/>
  <c r="X139" i="3" a="1"/>
  <c r="X139" i="3"/>
  <c r="W40" i="3" a="1"/>
  <c r="W40" i="3"/>
  <c r="W272" i="3" a="1"/>
  <c r="W272" i="3"/>
  <c r="Y139" i="3" a="1"/>
  <c r="Y139" i="3"/>
  <c r="Y214" i="3" a="1"/>
  <c r="Y214" i="3"/>
  <c r="W222" i="3" a="1"/>
  <c r="W222" i="3"/>
  <c r="Y272" i="3" a="1"/>
  <c r="Y272" i="3"/>
  <c r="X106" i="3" a="1"/>
  <c r="X106" i="3"/>
  <c r="Y196" i="3" a="1"/>
  <c r="Y196" i="3"/>
  <c r="Y106" i="3" a="1"/>
  <c r="Y106" i="3"/>
  <c r="W139" i="3" a="1"/>
  <c r="W139" i="3"/>
  <c r="X222" i="3" a="1"/>
  <c r="X222" i="3"/>
  <c r="W86" i="3" a="1"/>
  <c r="W86" i="3"/>
  <c r="Y50" i="3" a="1"/>
  <c r="Y50" i="3"/>
  <c r="Y40" i="3" a="1"/>
  <c r="Y40" i="3"/>
  <c r="W214" i="3" a="1"/>
  <c r="W214" i="3"/>
  <c r="Y236" i="3" a="1"/>
  <c r="Y236" i="3"/>
  <c r="X272" i="3" a="1"/>
  <c r="X272" i="3"/>
  <c r="Y222" i="3" a="1"/>
  <c r="Y222" i="3"/>
  <c r="X331" i="3" a="1"/>
  <c r="X331" i="3"/>
  <c r="W307" i="3" a="1"/>
  <c r="W307" i="3"/>
  <c r="X134" i="3" a="1"/>
  <c r="X134" i="3"/>
  <c r="X58" i="3" a="1"/>
  <c r="X58" i="3"/>
  <c r="Y134" i="3" a="1"/>
  <c r="Y134" i="3"/>
  <c r="W153" i="3" a="1"/>
  <c r="W153" i="3"/>
  <c r="W58" i="3" a="1"/>
  <c r="W58" i="3"/>
  <c r="X206" i="3" a="1"/>
  <c r="X206" i="3"/>
  <c r="W352" i="3" a="1"/>
  <c r="W352" i="3"/>
  <c r="Y153" i="3" a="1"/>
  <c r="Y153" i="3"/>
  <c r="X307" i="3" a="1"/>
  <c r="X307" i="3"/>
  <c r="Y344" i="3" a="1"/>
  <c r="Y344" i="3"/>
  <c r="Y331" i="3" a="1"/>
  <c r="Y331" i="3"/>
  <c r="W172" i="3" a="1"/>
  <c r="W172" i="3"/>
  <c r="Y206" i="3" a="1"/>
  <c r="Y206" i="3"/>
  <c r="X352" i="3" a="1"/>
  <c r="X352" i="3"/>
  <c r="Y332" i="3" a="1"/>
  <c r="Y332" i="3"/>
  <c r="Y172" i="3" a="1"/>
  <c r="Y172" i="3"/>
  <c r="W134" i="3" a="1"/>
  <c r="W134" i="3"/>
  <c r="Y58" i="3" a="1"/>
  <c r="Y58" i="3"/>
  <c r="Y307" i="3" a="1"/>
  <c r="Y307" i="3"/>
  <c r="W344" i="3" a="1"/>
  <c r="W344" i="3"/>
  <c r="Y352" i="3" a="1"/>
  <c r="Y352" i="3"/>
  <c r="W332" i="3" a="1"/>
  <c r="W332" i="3"/>
  <c r="X172" i="3" a="1"/>
  <c r="X172" i="3"/>
  <c r="W206" i="3" a="1"/>
  <c r="W206" i="3"/>
  <c r="W331" i="3" a="1"/>
  <c r="W331" i="3"/>
  <c r="X332" i="3" a="1"/>
  <c r="X332" i="3"/>
  <c r="X344" i="3" a="1"/>
  <c r="X344" i="3"/>
  <c r="X153" i="3" a="1"/>
  <c r="X153" i="3"/>
  <c r="X67" i="3" a="1"/>
  <c r="X67" i="3"/>
  <c r="X318" i="3" a="1"/>
  <c r="X318" i="3"/>
  <c r="W163" i="3" a="1"/>
  <c r="W163" i="3"/>
  <c r="X278" i="3" a="1"/>
  <c r="X278" i="3"/>
  <c r="W244" i="3" a="1"/>
  <c r="W244" i="3"/>
  <c r="Y138" i="3" a="1"/>
  <c r="Y138" i="3"/>
  <c r="W338" i="3" a="1"/>
  <c r="W338" i="3"/>
  <c r="Y159" i="3" a="1"/>
  <c r="Y159" i="3"/>
  <c r="Y164" i="3" a="1"/>
  <c r="Y164" i="3"/>
  <c r="Y178" i="3" a="1"/>
  <c r="Y178" i="3"/>
  <c r="Y278" i="3" a="1"/>
  <c r="Y278" i="3"/>
  <c r="X164" i="3" a="1"/>
  <c r="X164" i="3"/>
  <c r="W67" i="3" a="1"/>
  <c r="W67" i="3"/>
  <c r="Y163" i="3" a="1"/>
  <c r="Y163" i="3"/>
  <c r="W138" i="3" a="1"/>
  <c r="W138" i="3"/>
  <c r="X244" i="3" a="1"/>
  <c r="X244" i="3"/>
  <c r="W178" i="3" a="1"/>
  <c r="W178" i="3"/>
  <c r="X338" i="3" a="1"/>
  <c r="X338" i="3"/>
  <c r="X159" i="3" a="1"/>
  <c r="X159" i="3"/>
  <c r="W318" i="3" a="1"/>
  <c r="W318" i="3"/>
  <c r="Y318" i="3" a="1"/>
  <c r="Y318" i="3"/>
  <c r="X163" i="3" a="1"/>
  <c r="X163" i="3"/>
  <c r="X178" i="3" a="1"/>
  <c r="X178" i="3"/>
  <c r="Y338" i="3" a="1"/>
  <c r="Y338" i="3"/>
  <c r="W164" i="3" a="1"/>
  <c r="W164" i="3"/>
  <c r="Y244" i="3" a="1"/>
  <c r="Y244" i="3"/>
  <c r="X138" i="3" a="1"/>
  <c r="X138" i="3"/>
  <c r="W278" i="3" a="1"/>
  <c r="W278" i="3"/>
  <c r="W159" i="3" a="1"/>
  <c r="W159" i="3"/>
  <c r="Y67" i="3" a="1"/>
  <c r="Y67" i="3"/>
  <c r="X116" i="3" a="1"/>
  <c r="X116" i="3"/>
  <c r="Y329" i="3" a="1"/>
  <c r="Y329" i="3"/>
  <c r="Y260" i="3" a="1"/>
  <c r="Y260" i="3"/>
  <c r="W351" i="3" a="1"/>
  <c r="W351" i="3"/>
  <c r="W83" i="3" a="1"/>
  <c r="W83" i="3"/>
  <c r="X97" i="3" a="1"/>
  <c r="X97" i="3"/>
  <c r="Y48" i="3" a="1"/>
  <c r="Y48" i="3"/>
  <c r="Y97" i="3" a="1"/>
  <c r="Y97" i="3"/>
  <c r="W358" i="3" a="1"/>
  <c r="W358" i="3"/>
  <c r="X329" i="3" a="1"/>
  <c r="X329" i="3"/>
  <c r="W48" i="3" a="1"/>
  <c r="W48" i="3"/>
  <c r="Y319" i="3" a="1"/>
  <c r="Y319" i="3"/>
  <c r="W319" i="3" a="1"/>
  <c r="W319" i="3"/>
  <c r="Y169" i="3" a="1"/>
  <c r="Y169" i="3"/>
  <c r="X351" i="3" a="1"/>
  <c r="X351" i="3"/>
  <c r="W169" i="3" a="1"/>
  <c r="W169" i="3"/>
  <c r="W260" i="3" a="1"/>
  <c r="W260" i="3"/>
  <c r="W116" i="3" a="1"/>
  <c r="W116" i="3"/>
  <c r="Y83" i="3" a="1"/>
  <c r="Y83" i="3"/>
  <c r="Y358" i="3" a="1"/>
  <c r="Y358" i="3"/>
  <c r="W97" i="3" a="1"/>
  <c r="W97" i="3"/>
  <c r="Y116" i="3" a="1"/>
  <c r="Y116" i="3"/>
  <c r="X260" i="3" a="1"/>
  <c r="X260" i="3"/>
  <c r="W329" i="3" a="1"/>
  <c r="W329" i="3"/>
  <c r="X358" i="3" a="1"/>
  <c r="X358" i="3"/>
  <c r="X48" i="3" a="1"/>
  <c r="X48" i="3"/>
  <c r="X169" i="3" a="1"/>
  <c r="X169" i="3"/>
  <c r="Y351" i="3" a="1"/>
  <c r="Y351" i="3"/>
  <c r="X83" i="3" a="1"/>
  <c r="X83" i="3"/>
  <c r="X319" i="3" a="1"/>
  <c r="X319" i="3"/>
  <c r="Y304" i="3" a="1"/>
  <c r="Y304" i="3"/>
  <c r="Y349" i="3" a="1"/>
  <c r="Y349" i="3"/>
  <c r="X133" i="3" a="1"/>
  <c r="X133" i="3"/>
  <c r="W133" i="3" a="1"/>
  <c r="W133" i="3"/>
  <c r="W103" i="3" a="1"/>
  <c r="W103" i="3"/>
  <c r="Y353" i="3" a="1"/>
  <c r="Y353" i="3"/>
  <c r="X304" i="3" a="1"/>
  <c r="X304" i="3"/>
  <c r="Y56" i="3" a="1"/>
  <c r="Y56" i="3"/>
  <c r="W135" i="3" a="1"/>
  <c r="W135" i="3"/>
  <c r="X316" i="3" a="1"/>
  <c r="X316" i="3"/>
  <c r="Y128" i="3" a="1"/>
  <c r="Y128" i="3"/>
  <c r="W56" i="3" a="1"/>
  <c r="W56" i="3"/>
  <c r="Y144" i="3" a="1"/>
  <c r="Y144" i="3"/>
  <c r="W349" i="3" a="1"/>
  <c r="W349" i="3"/>
  <c r="Y135" i="3" a="1"/>
  <c r="Y135" i="3"/>
  <c r="W144" i="3" a="1"/>
  <c r="W144" i="3"/>
  <c r="W353" i="3" a="1"/>
  <c r="W353" i="3"/>
  <c r="W316" i="3" a="1"/>
  <c r="W316" i="3"/>
  <c r="X103" i="3" a="1"/>
  <c r="X103" i="3"/>
  <c r="X128" i="3" a="1"/>
  <c r="X128" i="3"/>
  <c r="X56" i="3" a="1"/>
  <c r="X56" i="3"/>
  <c r="W304" i="3" a="1"/>
  <c r="W304" i="3"/>
  <c r="X144" i="3" a="1"/>
  <c r="X144" i="3"/>
  <c r="W128" i="3" a="1"/>
  <c r="W128" i="3"/>
  <c r="Y103" i="3" a="1"/>
  <c r="Y103" i="3"/>
  <c r="X135" i="3" a="1"/>
  <c r="X135" i="3"/>
  <c r="X349" i="3" a="1"/>
  <c r="X349" i="3"/>
  <c r="Y316" i="3" a="1"/>
  <c r="Y316" i="3"/>
  <c r="X353" i="3" a="1"/>
  <c r="X353" i="3"/>
  <c r="Y133" i="3" a="1"/>
  <c r="Y133" i="3"/>
  <c r="Y342" i="3" a="1"/>
  <c r="Y342" i="3"/>
  <c r="W149" i="3" a="1"/>
  <c r="W149" i="3"/>
  <c r="Y284" i="3" a="1"/>
  <c r="Y284" i="3"/>
  <c r="Y220" i="3" a="1"/>
  <c r="Y220" i="3"/>
  <c r="Y162" i="3" a="1"/>
  <c r="Y162" i="3"/>
  <c r="Y29" i="3" a="1"/>
  <c r="Y29" i="3"/>
  <c r="W35" i="3" a="1"/>
  <c r="W35" i="3"/>
  <c r="X284" i="3" a="1"/>
  <c r="X284" i="3"/>
  <c r="Y35" i="3" a="1"/>
  <c r="Y35" i="3"/>
  <c r="X220" i="3" a="1"/>
  <c r="X220" i="3"/>
  <c r="W91" i="3" a="1"/>
  <c r="W91" i="3"/>
  <c r="W29" i="3" a="1"/>
  <c r="W29" i="3"/>
  <c r="W235" i="3" a="1"/>
  <c r="W235" i="3"/>
  <c r="X162" i="3" a="1"/>
  <c r="X162" i="3"/>
  <c r="X235" i="3" a="1"/>
  <c r="X235" i="3"/>
  <c r="X91" i="3" a="1"/>
  <c r="X91" i="3"/>
  <c r="X149" i="3" a="1"/>
  <c r="X149" i="3"/>
  <c r="Y258" i="3" a="1"/>
  <c r="Y258" i="3"/>
  <c r="X258" i="3" a="1"/>
  <c r="X258" i="3"/>
  <c r="W162" i="3" a="1"/>
  <c r="W162" i="3"/>
  <c r="Y91" i="3" a="1"/>
  <c r="Y91" i="3"/>
  <c r="X342" i="3" a="1"/>
  <c r="X342" i="3"/>
  <c r="W284" i="3" a="1"/>
  <c r="W284" i="3"/>
  <c r="Y149" i="3" a="1"/>
  <c r="Y149" i="3"/>
  <c r="W342" i="3" a="1"/>
  <c r="W342" i="3"/>
  <c r="W220" i="3" a="1"/>
  <c r="W220" i="3"/>
  <c r="Y235" i="3" a="1"/>
  <c r="Y235" i="3"/>
  <c r="X35" i="3" a="1"/>
  <c r="X35" i="3"/>
  <c r="X29" i="3" a="1"/>
  <c r="X29" i="3"/>
  <c r="W258" i="3" a="1"/>
  <c r="W258" i="3"/>
  <c r="Y246" i="3" a="1"/>
  <c r="Y246" i="3"/>
  <c r="X167" i="3" a="1"/>
  <c r="X167" i="3"/>
  <c r="W246" i="3" a="1"/>
  <c r="W246" i="3"/>
  <c r="W33" i="3" a="1"/>
  <c r="W33" i="3"/>
  <c r="X78" i="3" a="1"/>
  <c r="X78" i="3"/>
  <c r="Y283" i="3" a="1"/>
  <c r="Y283" i="3"/>
  <c r="Y78" i="3" a="1"/>
  <c r="Y78" i="3"/>
  <c r="Y211" i="3" a="1"/>
  <c r="Y211" i="3"/>
  <c r="X239" i="3" a="1"/>
  <c r="X239" i="3"/>
  <c r="W239" i="3" a="1"/>
  <c r="W239" i="3"/>
  <c r="Y147" i="3" a="1"/>
  <c r="Y147" i="3"/>
  <c r="W328" i="3" a="1"/>
  <c r="W328" i="3"/>
  <c r="Y167" i="3" a="1"/>
  <c r="Y167" i="3"/>
  <c r="Y336" i="3" a="1"/>
  <c r="Y336" i="3"/>
  <c r="X33" i="3" a="1"/>
  <c r="X33" i="3"/>
  <c r="W336" i="3" a="1"/>
  <c r="W336" i="3"/>
  <c r="X328" i="3" a="1"/>
  <c r="X328" i="3"/>
  <c r="X147" i="3" a="1"/>
  <c r="X147" i="3"/>
  <c r="X211" i="3" a="1"/>
  <c r="X211" i="3"/>
  <c r="Y239" i="3" a="1"/>
  <c r="Y239" i="3"/>
  <c r="W283" i="3" a="1"/>
  <c r="W283" i="3"/>
  <c r="X336" i="3" a="1"/>
  <c r="X336" i="3"/>
  <c r="W78" i="3" a="1"/>
  <c r="W78" i="3"/>
  <c r="Y33" i="3" a="1"/>
  <c r="Y33" i="3"/>
  <c r="X283" i="3" a="1"/>
  <c r="X283" i="3"/>
  <c r="Y328" i="3" a="1"/>
  <c r="Y328" i="3"/>
  <c r="W147" i="3" a="1"/>
  <c r="W147" i="3"/>
  <c r="X246" i="3" a="1"/>
  <c r="X246" i="3"/>
  <c r="W167" i="3" a="1"/>
  <c r="W167" i="3"/>
  <c r="W211" i="3" a="1"/>
  <c r="W211" i="3"/>
  <c r="X104" i="3" a="1"/>
  <c r="X104" i="3"/>
  <c r="W119" i="3" a="1"/>
  <c r="W119" i="3"/>
  <c r="W369" i="3" a="1"/>
  <c r="W369" i="3"/>
  <c r="Y111" i="3" a="1"/>
  <c r="Y111" i="3"/>
  <c r="X157" i="3" a="1"/>
  <c r="X157" i="3"/>
  <c r="Y157" i="3" a="1"/>
  <c r="Y157" i="3"/>
  <c r="X100" i="3" a="1"/>
  <c r="X100" i="3"/>
  <c r="X155" i="3" a="1"/>
  <c r="X155" i="3"/>
  <c r="W104" i="3" a="1"/>
  <c r="W104" i="3"/>
  <c r="X122" i="3" a="1"/>
  <c r="X122" i="3"/>
  <c r="Y155" i="3" a="1"/>
  <c r="Y155" i="3"/>
  <c r="W53" i="3" a="1"/>
  <c r="W53" i="3"/>
  <c r="X119" i="3" a="1"/>
  <c r="X119" i="3"/>
  <c r="W176" i="3" a="1"/>
  <c r="W176" i="3"/>
  <c r="W247" i="3" a="1"/>
  <c r="W247" i="3"/>
  <c r="W326" i="3" a="1"/>
  <c r="W326" i="3"/>
  <c r="Y293" i="3" a="1"/>
  <c r="Y293" i="3"/>
  <c r="X191" i="3" a="1"/>
  <c r="X191" i="3"/>
  <c r="Y191" i="3" a="1"/>
  <c r="Y191" i="3"/>
  <c r="W100" i="3" a="1"/>
  <c r="W100" i="3"/>
  <c r="Y122" i="3" a="1"/>
  <c r="Y122" i="3"/>
  <c r="Y166" i="3" a="1"/>
  <c r="Y166" i="3"/>
  <c r="X53" i="3" a="1"/>
  <c r="X53" i="3"/>
  <c r="Y226" i="3" a="1"/>
  <c r="Y226" i="3"/>
  <c r="W115" i="3" a="1"/>
  <c r="W115" i="3"/>
  <c r="W293" i="3" a="1"/>
  <c r="W293" i="3"/>
  <c r="W249" i="3" a="1"/>
  <c r="W249" i="3"/>
  <c r="W63" i="3" a="1"/>
  <c r="W63" i="3"/>
  <c r="Y151" i="3" a="1"/>
  <c r="Y151" i="3"/>
  <c r="X176" i="3" a="1"/>
  <c r="X176" i="3"/>
  <c r="Y249" i="3" a="1"/>
  <c r="Y249" i="3"/>
  <c r="W166" i="3" a="1"/>
  <c r="W166" i="3"/>
  <c r="W155" i="3" a="1"/>
  <c r="W155" i="3"/>
  <c r="Y326" i="3" a="1"/>
  <c r="Y326" i="3"/>
  <c r="Y104" i="3" a="1"/>
  <c r="Y104" i="3"/>
  <c r="Y119" i="3" a="1"/>
  <c r="Y119" i="3"/>
  <c r="Y176" i="3" a="1"/>
  <c r="Y176" i="3"/>
  <c r="X115" i="3" a="1"/>
  <c r="X115" i="3"/>
  <c r="W157" i="3" a="1"/>
  <c r="W157" i="3"/>
  <c r="W151" i="3" a="1"/>
  <c r="W151" i="3"/>
  <c r="W111" i="3" a="1"/>
  <c r="W111" i="3"/>
  <c r="X326" i="3" a="1"/>
  <c r="X326" i="3"/>
  <c r="W191" i="3" a="1"/>
  <c r="W191" i="3"/>
  <c r="X63" i="3" a="1"/>
  <c r="X63" i="3"/>
  <c r="Y247" i="3" a="1"/>
  <c r="Y247" i="3"/>
  <c r="Y53" i="3" a="1"/>
  <c r="Y53" i="3"/>
  <c r="Y100" i="3" a="1"/>
  <c r="Y100" i="3"/>
  <c r="X293" i="3" a="1"/>
  <c r="X293" i="3"/>
  <c r="X111" i="3" a="1"/>
  <c r="X111" i="3"/>
  <c r="Y63" i="3" a="1"/>
  <c r="Y63" i="3"/>
  <c r="X249" i="3" a="1"/>
  <c r="X249" i="3"/>
  <c r="W226" i="3" a="1"/>
  <c r="W226" i="3"/>
  <c r="X369" i="3" a="1"/>
  <c r="X369" i="3"/>
  <c r="X166" i="3" a="1"/>
  <c r="X166" i="3"/>
  <c r="Y369" i="3" a="1"/>
  <c r="Y369" i="3"/>
  <c r="W122" i="3" a="1"/>
  <c r="W122" i="3"/>
  <c r="X226" i="3" a="1"/>
  <c r="X226" i="3"/>
  <c r="Y115" i="3" a="1"/>
  <c r="Y115" i="3"/>
  <c r="X151" i="3" a="1"/>
  <c r="X151" i="3"/>
  <c r="X247" i="3" a="1"/>
  <c r="X247" i="3"/>
  <c r="Y96" i="3" a="1"/>
  <c r="Y96" i="3"/>
  <c r="X241" i="3" a="1"/>
  <c r="X241" i="3"/>
  <c r="Y49" i="3" a="1"/>
  <c r="Y49" i="3"/>
  <c r="W231" i="3" a="1"/>
  <c r="W231" i="3"/>
  <c r="Y263" i="3" a="1"/>
  <c r="Y263" i="3"/>
  <c r="X231" i="3" a="1"/>
  <c r="X231" i="3"/>
  <c r="X61" i="3" a="1"/>
  <c r="X61" i="3"/>
  <c r="W245" i="3" a="1"/>
  <c r="W245" i="3"/>
  <c r="X363" i="3" a="1"/>
  <c r="X363" i="3"/>
  <c r="X335" i="3" a="1"/>
  <c r="X335" i="3"/>
  <c r="W32" i="3" a="1"/>
  <c r="W32" i="3"/>
  <c r="Y177" i="3" a="1"/>
  <c r="Y177" i="3"/>
  <c r="W282" i="3" a="1"/>
  <c r="W282" i="3"/>
  <c r="Y270" i="3" a="1"/>
  <c r="Y270" i="3"/>
  <c r="W256" i="3" a="1"/>
  <c r="W256" i="3"/>
  <c r="W34" i="3" a="1"/>
  <c r="W34" i="3"/>
  <c r="W137" i="3" a="1"/>
  <c r="W137" i="3"/>
  <c r="X263" i="3" a="1"/>
  <c r="X263" i="3"/>
  <c r="W257" i="3" a="1"/>
  <c r="W257" i="3"/>
  <c r="X49" i="3" a="1"/>
  <c r="X49" i="3"/>
  <c r="W177" i="3" a="1"/>
  <c r="W177" i="3"/>
  <c r="Y257" i="3" a="1"/>
  <c r="Y257" i="3"/>
  <c r="Y264" i="3" a="1"/>
  <c r="Y264" i="3"/>
  <c r="X240" i="3" a="1"/>
  <c r="X240" i="3"/>
  <c r="X34" i="3" a="1"/>
  <c r="X34" i="3"/>
  <c r="Y335" i="3" a="1"/>
  <c r="Y335" i="3"/>
  <c r="X245" i="3" a="1"/>
  <c r="X245" i="3"/>
  <c r="Y282" i="3" a="1"/>
  <c r="Y282" i="3"/>
  <c r="W264" i="3" a="1"/>
  <c r="W264" i="3"/>
  <c r="Y241" i="3" a="1"/>
  <c r="Y241" i="3"/>
  <c r="W270" i="3" a="1"/>
  <c r="W270" i="3"/>
  <c r="X256" i="3" a="1"/>
  <c r="X256" i="3"/>
  <c r="Y339" i="3" a="1"/>
  <c r="Y339" i="3"/>
  <c r="X96" i="3" a="1"/>
  <c r="X96" i="3"/>
  <c r="Y32" i="3" a="1"/>
  <c r="Y32" i="3"/>
  <c r="W363" i="3" a="1"/>
  <c r="W363" i="3"/>
  <c r="Y240" i="3" a="1"/>
  <c r="Y240" i="3"/>
  <c r="Y137" i="3" a="1"/>
  <c r="Y137" i="3"/>
  <c r="X339" i="3" a="1"/>
  <c r="X339" i="3"/>
  <c r="W61" i="3" a="1"/>
  <c r="W61" i="3"/>
  <c r="W241" i="3" a="1"/>
  <c r="W241" i="3"/>
  <c r="X32" i="3" a="1"/>
  <c r="X32" i="3"/>
  <c r="W263" i="3" a="1"/>
  <c r="W263" i="3"/>
  <c r="X257" i="3" a="1"/>
  <c r="X257" i="3"/>
  <c r="Y61" i="3" a="1"/>
  <c r="Y61" i="3"/>
  <c r="W49" i="3" a="1"/>
  <c r="W49" i="3"/>
  <c r="X270" i="3" a="1"/>
  <c r="X270" i="3"/>
  <c r="W335" i="3" a="1"/>
  <c r="W335" i="3"/>
  <c r="Y256" i="3" a="1"/>
  <c r="Y256" i="3"/>
  <c r="Y245" i="3" a="1"/>
  <c r="Y245" i="3"/>
  <c r="Y231" i="3" a="1"/>
  <c r="Y231" i="3"/>
  <c r="X264" i="3" a="1"/>
  <c r="X264" i="3"/>
  <c r="X137" i="3" a="1"/>
  <c r="X137" i="3"/>
  <c r="Y34" i="3" a="1"/>
  <c r="Y34" i="3"/>
  <c r="X177" i="3" a="1"/>
  <c r="X177" i="3"/>
  <c r="W96" i="3" a="1"/>
  <c r="W96" i="3"/>
  <c r="W240" i="3" a="1"/>
  <c r="W240" i="3"/>
  <c r="X282" i="3" a="1"/>
  <c r="X282" i="3"/>
  <c r="Y363" i="3" a="1"/>
  <c r="Y363" i="3"/>
  <c r="W339" i="3" a="1"/>
  <c r="W339" i="3"/>
  <c r="X218" i="3" a="1"/>
  <c r="X218" i="3"/>
  <c r="W327" i="3" a="1"/>
  <c r="W327" i="3"/>
  <c r="Y280" i="3" a="1"/>
  <c r="Y280" i="3"/>
  <c r="W301" i="3" a="1"/>
  <c r="W301" i="3"/>
  <c r="W218" i="3" a="1"/>
  <c r="W218" i="3"/>
  <c r="X268" i="3" a="1"/>
  <c r="X268" i="3"/>
  <c r="W22" i="3" a="1"/>
  <c r="W22" i="3"/>
  <c r="W268" i="3" a="1"/>
  <c r="W268" i="3"/>
  <c r="W280" i="3" a="1"/>
  <c r="W280" i="3"/>
  <c r="Y194" i="3" a="1"/>
  <c r="Y194" i="3"/>
  <c r="Y301" i="3" a="1"/>
  <c r="Y301" i="3"/>
  <c r="W30" i="3" a="1"/>
  <c r="W30" i="3"/>
  <c r="X314" i="3" a="1"/>
  <c r="X314" i="3"/>
  <c r="Y327" i="3" a="1"/>
  <c r="Y327" i="3"/>
  <c r="X194" i="3" a="1"/>
  <c r="X194" i="3"/>
  <c r="W197" i="3" a="1"/>
  <c r="W197" i="3"/>
  <c r="Y30" i="3" a="1"/>
  <c r="Y30" i="3"/>
  <c r="Y314" i="3" a="1"/>
  <c r="Y314" i="3"/>
  <c r="Y22" i="3" a="1"/>
  <c r="Y22" i="3"/>
  <c r="X30" i="3" a="1"/>
  <c r="X30" i="3"/>
  <c r="W314" i="3" a="1"/>
  <c r="W314" i="3"/>
  <c r="X327" i="3" a="1"/>
  <c r="X327" i="3"/>
  <c r="X301" i="3" a="1"/>
  <c r="X301" i="3"/>
  <c r="W194" i="3" a="1"/>
  <c r="W194" i="3"/>
  <c r="X197" i="3" a="1"/>
  <c r="X197" i="3"/>
  <c r="Y218" i="3" a="1"/>
  <c r="Y218" i="3"/>
  <c r="Y197" i="3" a="1"/>
  <c r="Y197" i="3"/>
  <c r="X22" i="3" a="1"/>
  <c r="X22" i="3"/>
  <c r="X280" i="3" a="1"/>
  <c r="X280" i="3"/>
  <c r="Y268" i="3" a="1"/>
  <c r="Y268" i="3"/>
  <c r="X109" i="3" a="1"/>
  <c r="X109" i="3"/>
  <c r="Y365" i="3" a="1"/>
  <c r="Y365" i="3"/>
  <c r="W275" i="3" a="1"/>
  <c r="W275" i="3"/>
  <c r="X190" i="3" a="1"/>
  <c r="X190" i="3"/>
  <c r="X262" i="3" a="1"/>
  <c r="X262" i="3"/>
  <c r="X146" i="3" a="1"/>
  <c r="X146" i="3"/>
  <c r="Y275" i="3" a="1"/>
  <c r="Y275" i="3"/>
  <c r="W109" i="3" a="1"/>
  <c r="W109" i="3"/>
  <c r="Y146" i="3" a="1"/>
  <c r="Y146" i="3"/>
  <c r="Y254" i="3" a="1"/>
  <c r="Y254" i="3"/>
  <c r="X110" i="3" a="1"/>
  <c r="X110" i="3"/>
  <c r="X180" i="3" a="1"/>
  <c r="X180" i="3"/>
  <c r="W180" i="3" a="1"/>
  <c r="W180" i="3"/>
  <c r="W365" i="3" a="1"/>
  <c r="W365" i="3"/>
  <c r="Y262" i="3" a="1"/>
  <c r="Y262" i="3"/>
  <c r="Y311" i="3" a="1"/>
  <c r="Y311" i="3"/>
  <c r="W190" i="3" a="1"/>
  <c r="W190" i="3"/>
  <c r="W254" i="3" a="1"/>
  <c r="W254" i="3"/>
  <c r="W110" i="3" a="1"/>
  <c r="W110" i="3"/>
  <c r="X254" i="3" a="1"/>
  <c r="X254" i="3"/>
  <c r="W311" i="3" a="1"/>
  <c r="W311" i="3"/>
  <c r="Y110" i="3" a="1"/>
  <c r="Y110" i="3"/>
  <c r="Y190" i="3" a="1"/>
  <c r="Y190" i="3"/>
  <c r="X275" i="3" a="1"/>
  <c r="X275" i="3"/>
  <c r="W262" i="3" a="1"/>
  <c r="W262" i="3"/>
  <c r="Y109" i="3" a="1"/>
  <c r="Y109" i="3"/>
  <c r="X365" i="3" a="1"/>
  <c r="X365" i="3"/>
  <c r="Y180" i="3" a="1"/>
  <c r="Y180" i="3"/>
  <c r="W146" i="3" a="1"/>
  <c r="W146" i="3"/>
  <c r="X311" i="3" a="1"/>
  <c r="X311" i="3"/>
  <c r="Y292" i="3" a="1"/>
  <c r="Y292" i="3"/>
  <c r="W170" i="3" a="1"/>
  <c r="W170" i="3"/>
  <c r="W291" i="3" a="1"/>
  <c r="W291" i="3"/>
  <c r="X315" i="3" a="1"/>
  <c r="X315" i="3"/>
  <c r="X28" i="3" a="1"/>
  <c r="X28" i="3"/>
  <c r="W315" i="3" a="1"/>
  <c r="W315" i="3"/>
  <c r="W322" i="3" a="1"/>
  <c r="W322" i="3"/>
  <c r="Y355" i="3" a="1"/>
  <c r="Y355" i="3"/>
  <c r="Y345" i="3" a="1"/>
  <c r="Y345" i="3"/>
  <c r="X170" i="3" a="1"/>
  <c r="X170" i="3"/>
  <c r="W292" i="3" a="1"/>
  <c r="W292" i="3"/>
  <c r="Y234" i="3" a="1"/>
  <c r="Y234" i="3"/>
  <c r="X310" i="3" a="1"/>
  <c r="X310" i="3"/>
  <c r="X361" i="3" a="1"/>
  <c r="X361" i="3"/>
  <c r="Y361" i="3" a="1"/>
  <c r="Y361" i="3"/>
  <c r="X248" i="3" a="1"/>
  <c r="X248" i="3"/>
  <c r="X302" i="3" a="1"/>
  <c r="X302" i="3"/>
  <c r="Y360" i="3" a="1"/>
  <c r="Y360" i="3"/>
  <c r="X360" i="3" a="1"/>
  <c r="X360" i="3"/>
  <c r="X267" i="3" a="1"/>
  <c r="X267" i="3"/>
  <c r="W108" i="3" a="1"/>
  <c r="W108" i="3"/>
  <c r="X355" i="3" a="1"/>
  <c r="X355" i="3"/>
  <c r="X108" i="3" a="1"/>
  <c r="X108" i="3"/>
  <c r="W345" i="3" a="1"/>
  <c r="W345" i="3"/>
  <c r="X234" i="3" a="1"/>
  <c r="X234" i="3"/>
  <c r="Y28" i="3" a="1"/>
  <c r="Y28" i="3"/>
  <c r="X242" i="3" a="1"/>
  <c r="X242" i="3"/>
  <c r="W248" i="3" a="1"/>
  <c r="W248" i="3"/>
  <c r="W242" i="3" a="1"/>
  <c r="W242" i="3"/>
  <c r="Y322" i="3" a="1"/>
  <c r="Y322" i="3"/>
  <c r="W38" i="3" a="1"/>
  <c r="W38" i="3"/>
  <c r="Y302" i="3" a="1"/>
  <c r="Y302" i="3"/>
  <c r="Y205" i="3" a="1"/>
  <c r="Y205" i="3"/>
  <c r="X38" i="3" a="1"/>
  <c r="X38" i="3"/>
  <c r="W267" i="3" a="1"/>
  <c r="W267" i="3"/>
  <c r="X250" i="3" a="1"/>
  <c r="X250" i="3"/>
  <c r="Y310" i="3" a="1"/>
  <c r="Y310" i="3"/>
  <c r="W250" i="3" a="1"/>
  <c r="W250" i="3"/>
  <c r="X205" i="3" a="1"/>
  <c r="X205" i="3"/>
  <c r="Y291" i="3" a="1"/>
  <c r="Y291" i="3"/>
  <c r="Y108" i="3" a="1"/>
  <c r="Y108" i="3"/>
  <c r="X292" i="3" a="1"/>
  <c r="X292" i="3"/>
  <c r="W361" i="3" a="1"/>
  <c r="W361" i="3"/>
  <c r="Y267" i="3" a="1"/>
  <c r="Y267" i="3"/>
  <c r="Y248" i="3" a="1"/>
  <c r="Y248" i="3"/>
  <c r="W234" i="3" a="1"/>
  <c r="W234" i="3"/>
  <c r="Y170" i="3" a="1"/>
  <c r="Y170" i="3"/>
  <c r="W360" i="3" a="1"/>
  <c r="W360" i="3"/>
  <c r="W28" i="3" a="1"/>
  <c r="W28" i="3"/>
  <c r="Y250" i="3" a="1"/>
  <c r="Y250" i="3"/>
  <c r="W310" i="3" a="1"/>
  <c r="W310" i="3"/>
  <c r="W302" i="3" a="1"/>
  <c r="W302" i="3"/>
  <c r="W205" i="3" a="1"/>
  <c r="W205" i="3"/>
  <c r="X322" i="3" a="1"/>
  <c r="X322" i="3"/>
  <c r="X291" i="3" a="1"/>
  <c r="X291" i="3"/>
  <c r="Y242" i="3" a="1"/>
  <c r="Y242" i="3"/>
  <c r="Y315" i="3" a="1"/>
  <c r="Y315" i="3"/>
  <c r="X345" i="3" a="1"/>
  <c r="X345" i="3"/>
  <c r="W355" i="3" a="1"/>
  <c r="W355" i="3"/>
  <c r="Y38" i="3" a="1"/>
  <c r="Y38" i="3"/>
  <c r="W333" i="3" a="1"/>
  <c r="W333" i="3"/>
  <c r="Y213" i="3" a="1"/>
  <c r="Y213" i="3"/>
  <c r="W99" i="3" a="1"/>
  <c r="W99" i="3"/>
  <c r="W359" i="3" a="1"/>
  <c r="W359" i="3"/>
  <c r="X289" i="3" a="1"/>
  <c r="X289" i="3"/>
  <c r="X125" i="3" a="1"/>
  <c r="X125" i="3"/>
  <c r="Y99" i="3" a="1"/>
  <c r="Y99" i="3"/>
  <c r="Y359" i="3" a="1"/>
  <c r="Y359" i="3"/>
  <c r="Y323" i="3" a="1"/>
  <c r="Y323" i="3"/>
  <c r="W209" i="3" a="1"/>
  <c r="W209" i="3"/>
  <c r="Y158" i="3" a="1"/>
  <c r="Y158" i="3"/>
  <c r="X323" i="3" a="1"/>
  <c r="X323" i="3"/>
  <c r="Y209" i="3" a="1"/>
  <c r="Y209" i="3"/>
  <c r="Y125" i="3" a="1"/>
  <c r="Y125" i="3"/>
  <c r="X237" i="3" a="1"/>
  <c r="X237" i="3"/>
  <c r="W237" i="3" a="1"/>
  <c r="W237" i="3"/>
  <c r="W213" i="3" a="1"/>
  <c r="W213" i="3"/>
  <c r="Y289" i="3" a="1"/>
  <c r="Y289" i="3"/>
  <c r="X158" i="3" a="1"/>
  <c r="X158" i="3"/>
  <c r="X333" i="3" a="1"/>
  <c r="X333" i="3"/>
  <c r="W158" i="3" a="1"/>
  <c r="W158" i="3"/>
  <c r="W125" i="3" a="1"/>
  <c r="W125" i="3"/>
  <c r="X99" i="3" a="1"/>
  <c r="X99" i="3"/>
  <c r="Y237" i="3" a="1"/>
  <c r="Y237" i="3"/>
  <c r="X359" i="3" a="1"/>
  <c r="X359" i="3"/>
  <c r="W289" i="3" a="1"/>
  <c r="W289" i="3"/>
  <c r="Y333" i="3" a="1"/>
  <c r="Y333" i="3"/>
  <c r="W323" i="3" a="1"/>
  <c r="W323" i="3"/>
  <c r="X213" i="3" a="1"/>
  <c r="X213" i="3"/>
  <c r="X209" i="3" a="1"/>
  <c r="X209" i="3"/>
  <c r="Z117" i="3" a="1"/>
  <c r="Z117" i="3"/>
  <c r="D107" i="3" a="1"/>
  <c r="D107" i="3"/>
  <c r="N16" i="3" a="1"/>
  <c r="N16" i="3"/>
  <c r="K117" i="3" a="1"/>
  <c r="K117" i="3"/>
  <c r="AA16" i="3" a="1"/>
  <c r="AA16" i="3"/>
  <c r="AK183" i="3" a="1"/>
  <c r="AK183" i="3"/>
  <c r="D308" i="3" a="1"/>
  <c r="D308" i="3"/>
  <c r="AH107" i="3" a="1"/>
  <c r="AH107" i="3"/>
  <c r="AG101" i="3" a="1"/>
  <c r="AG101" i="3"/>
  <c r="V16" i="3" a="1"/>
  <c r="V16" i="3"/>
  <c r="AB195" i="3" a="1"/>
  <c r="AB195" i="3"/>
  <c r="AA25" i="3" a="1"/>
  <c r="AA25" i="3"/>
  <c r="AF183" i="3" a="1"/>
  <c r="AF183" i="3"/>
  <c r="AD117" i="3" a="1"/>
  <c r="AD117" i="3"/>
  <c r="AB25" i="3" a="1"/>
  <c r="AB25" i="3"/>
  <c r="N81" i="3" a="1"/>
  <c r="N81" i="3"/>
  <c r="AE81" i="3" a="1"/>
  <c r="AE81" i="3"/>
  <c r="M195" i="3" a="1"/>
  <c r="M195" i="3"/>
  <c r="M25" i="3" a="1"/>
  <c r="M25" i="3"/>
  <c r="AE25" i="3" a="1"/>
  <c r="AE25" i="3"/>
  <c r="AK16" i="3" a="1"/>
  <c r="AK16" i="3"/>
  <c r="AG300" i="3" a="1"/>
  <c r="AG300" i="3"/>
  <c r="AJ107" i="3" a="1"/>
  <c r="AJ107" i="3"/>
  <c r="AK308" i="3" a="1"/>
  <c r="AK308" i="3"/>
  <c r="J101" i="3" a="1"/>
  <c r="J101" i="3"/>
  <c r="P308" i="3" a="1"/>
  <c r="P308" i="3"/>
  <c r="AC117" i="3" a="1"/>
  <c r="AC117" i="3"/>
  <c r="AC25" i="3" a="1"/>
  <c r="AC25" i="3"/>
  <c r="P25" i="3" a="1"/>
  <c r="P25" i="3"/>
  <c r="L16" i="3" a="1"/>
  <c r="L16" i="3"/>
  <c r="AJ101" i="3" a="1"/>
  <c r="AJ101" i="3"/>
  <c r="K183" i="3" a="1"/>
  <c r="K183" i="3"/>
  <c r="AF117" i="3" a="1"/>
  <c r="AF117" i="3"/>
  <c r="AA183" i="3" a="1"/>
  <c r="AA183" i="3"/>
  <c r="P107" i="3" a="1"/>
  <c r="P107" i="3"/>
  <c r="V101" i="3" a="1"/>
  <c r="V101" i="3"/>
  <c r="L25" i="3" a="1"/>
  <c r="L25" i="3"/>
  <c r="AD101" i="3" a="1"/>
  <c r="AD101" i="3"/>
  <c r="P117" i="3" a="1"/>
  <c r="P117" i="3"/>
  <c r="AB101" i="3" a="1"/>
  <c r="AB101" i="3"/>
  <c r="AH300" i="3" a="1"/>
  <c r="AH300" i="3"/>
  <c r="L107" i="3" a="1"/>
  <c r="L107" i="3"/>
  <c r="AG195" i="3" a="1"/>
  <c r="AG195" i="3"/>
  <c r="L195" i="3" a="1"/>
  <c r="L195" i="3"/>
  <c r="AI16" i="3" a="1"/>
  <c r="AI16" i="3"/>
  <c r="K107" i="3" a="1"/>
  <c r="K107" i="3"/>
  <c r="Z16" i="3" a="1"/>
  <c r="Z16" i="3"/>
  <c r="K25" i="3" a="1"/>
  <c r="K25" i="3"/>
  <c r="L81" i="3" a="1"/>
  <c r="L81" i="3"/>
  <c r="AD25" i="3" a="1"/>
  <c r="AD25" i="3"/>
  <c r="AF16" i="3" a="1"/>
  <c r="AF16" i="3"/>
  <c r="AF101" i="3" a="1"/>
  <c r="AF101" i="3"/>
  <c r="AK25" i="3" a="1"/>
  <c r="AK25" i="3"/>
  <c r="AB308" i="3" a="1"/>
  <c r="AB308" i="3"/>
  <c r="AK300" i="3" a="1"/>
  <c r="AK300" i="3"/>
  <c r="AH25" i="3" a="1"/>
  <c r="AH25" i="3"/>
  <c r="P195" i="3" a="1"/>
  <c r="P195" i="3"/>
  <c r="AF25" i="3" a="1"/>
  <c r="AF25" i="3"/>
  <c r="AI101" i="3" a="1"/>
  <c r="AI101" i="3"/>
  <c r="AH81" i="3" a="1"/>
  <c r="AH81" i="3"/>
  <c r="AH117" i="3" a="1"/>
  <c r="AH117" i="3"/>
  <c r="AK117" i="3" a="1"/>
  <c r="AK117" i="3"/>
  <c r="AA300" i="3" a="1"/>
  <c r="AA300" i="3"/>
  <c r="O81" i="3" a="1"/>
  <c r="O81" i="3"/>
  <c r="M308" i="3" a="1"/>
  <c r="M308" i="3"/>
  <c r="AC300" i="3" a="1"/>
  <c r="AC300" i="3"/>
  <c r="AH183" i="3" a="1"/>
  <c r="AH183" i="3"/>
  <c r="P101" i="3" a="1"/>
  <c r="P101" i="3"/>
  <c r="AB183" i="3" a="1"/>
  <c r="AB183" i="3"/>
  <c r="AF300" i="3" a="1"/>
  <c r="AF300" i="3"/>
  <c r="K16" i="3" a="1"/>
  <c r="K16" i="3"/>
  <c r="AB117" i="3" a="1"/>
  <c r="AB117" i="3"/>
  <c r="AD308" i="3" a="1"/>
  <c r="AD308" i="3"/>
  <c r="Z107" i="3" a="1"/>
  <c r="Z107" i="3"/>
  <c r="AJ16" i="3" a="1"/>
  <c r="AJ16" i="3"/>
  <c r="AG117" i="3" a="1"/>
  <c r="AG117" i="3"/>
  <c r="AE107" i="3" a="1"/>
  <c r="AE107" i="3"/>
  <c r="Z300" i="3" a="1"/>
  <c r="Z300" i="3"/>
  <c r="O16" i="3" a="1"/>
  <c r="O16" i="3"/>
  <c r="K101" i="3" a="1"/>
  <c r="K101" i="3"/>
  <c r="L308" i="3" a="1"/>
  <c r="L308" i="3"/>
  <c r="N183" i="3" a="1"/>
  <c r="N183" i="3"/>
  <c r="Z308" i="3" a="1"/>
  <c r="Z308" i="3"/>
  <c r="P16" i="3" a="1"/>
  <c r="P16" i="3"/>
  <c r="K308" i="3" a="1"/>
  <c r="K308" i="3"/>
  <c r="O117" i="3" a="1"/>
  <c r="O117" i="3"/>
  <c r="M16" i="3" a="1"/>
  <c r="M16" i="3"/>
  <c r="D16" i="3" a="1"/>
  <c r="D16" i="3"/>
  <c r="P183" i="3" a="1"/>
  <c r="P183" i="3"/>
  <c r="AD107" i="3" a="1"/>
  <c r="AD107" i="3"/>
  <c r="M183" i="3" a="1"/>
  <c r="M183" i="3"/>
  <c r="V195" i="3" a="1"/>
  <c r="V195" i="3"/>
  <c r="AF308" i="3" a="1"/>
  <c r="AF308" i="3"/>
  <c r="Z81" i="3" a="1"/>
  <c r="Z81" i="3"/>
  <c r="AB81" i="3" a="1"/>
  <c r="AB81" i="3"/>
  <c r="AG81" i="3" a="1"/>
  <c r="AG81" i="3"/>
  <c r="AA107" i="3" a="1"/>
  <c r="AA107" i="3"/>
  <c r="AG25" i="3" a="1"/>
  <c r="AG25" i="3"/>
  <c r="O101" i="3" a="1"/>
  <c r="O101" i="3"/>
  <c r="D25" i="3" a="1"/>
  <c r="D25" i="3"/>
  <c r="AA195" i="3" a="1"/>
  <c r="AA195" i="3"/>
  <c r="AD183" i="3" a="1"/>
  <c r="AD183" i="3"/>
  <c r="J25" i="3" a="1"/>
  <c r="J25" i="3"/>
  <c r="AE117" i="3" a="1"/>
  <c r="AE117" i="3"/>
  <c r="AD16" i="3" a="1"/>
  <c r="AD16" i="3"/>
  <c r="AE195" i="3" a="1"/>
  <c r="AE195" i="3"/>
  <c r="N25" i="3" a="1"/>
  <c r="N25" i="3"/>
  <c r="J300" i="3" a="1"/>
  <c r="J300" i="3"/>
  <c r="AH195" i="3" a="1"/>
  <c r="AH195" i="3"/>
  <c r="AK195" i="3" a="1"/>
  <c r="AK195" i="3"/>
  <c r="AF107" i="3" a="1"/>
  <c r="AF107" i="3"/>
  <c r="M107" i="3" a="1"/>
  <c r="M107" i="3"/>
  <c r="AB300" i="3" a="1"/>
  <c r="AB300" i="3"/>
  <c r="N300" i="3" a="1"/>
  <c r="N300" i="3"/>
  <c r="L300" i="3" a="1"/>
  <c r="L300" i="3"/>
  <c r="AI107" i="3" a="1"/>
  <c r="AI107" i="3"/>
  <c r="AE101" i="3" a="1"/>
  <c r="AE101" i="3"/>
  <c r="AA81" i="3" a="1"/>
  <c r="AA81" i="3"/>
  <c r="AJ81" i="3" a="1"/>
  <c r="AJ81" i="3"/>
  <c r="AI308" i="3" a="1"/>
  <c r="AI308" i="3"/>
  <c r="AI25" i="3" a="1"/>
  <c r="AI25" i="3"/>
  <c r="J195" i="3" a="1"/>
  <c r="J195" i="3"/>
  <c r="AI117" i="3" a="1"/>
  <c r="AI117" i="3"/>
  <c r="V25" i="3" a="1"/>
  <c r="V25" i="3"/>
  <c r="J117" i="3" a="1"/>
  <c r="J117" i="3"/>
  <c r="AI195" i="3" a="1"/>
  <c r="AI195" i="3"/>
  <c r="AJ195" i="3" a="1"/>
  <c r="AJ195" i="3"/>
  <c r="AK107" i="3" a="1"/>
  <c r="AK107" i="3"/>
  <c r="D101" i="3" a="1"/>
  <c r="D101" i="3"/>
  <c r="K300" i="3" a="1"/>
  <c r="K300" i="3"/>
  <c r="AJ117" i="3" a="1"/>
  <c r="AJ117" i="3"/>
  <c r="AC101" i="3" a="1"/>
  <c r="AC101" i="3"/>
  <c r="L183" i="3" a="1"/>
  <c r="L183" i="3"/>
  <c r="L117" i="3" a="1"/>
  <c r="L117" i="3"/>
  <c r="M300" i="3" a="1"/>
  <c r="M300" i="3"/>
  <c r="D300" i="3" a="1"/>
  <c r="D300" i="3"/>
  <c r="AA117" i="3" a="1"/>
  <c r="AA117" i="3"/>
  <c r="N308" i="3" a="1"/>
  <c r="N308" i="3"/>
  <c r="J107" i="3" a="1"/>
  <c r="J107" i="3"/>
  <c r="AG308" i="3" a="1"/>
  <c r="AG308" i="3"/>
  <c r="Z183" i="3" a="1"/>
  <c r="Z183" i="3"/>
  <c r="J183" i="3" a="1"/>
  <c r="J183" i="3"/>
  <c r="AH308" i="3" a="1"/>
  <c r="AH308" i="3"/>
  <c r="AF81" i="3" a="1"/>
  <c r="AF81" i="3"/>
  <c r="AJ25" i="3" a="1"/>
  <c r="AJ25" i="3"/>
  <c r="AK81" i="3" a="1"/>
  <c r="AK81" i="3"/>
  <c r="O183" i="3" a="1"/>
  <c r="O183" i="3"/>
  <c r="M81" i="3" a="1"/>
  <c r="M81" i="3"/>
  <c r="AD81" i="3" a="1"/>
  <c r="AD81" i="3"/>
  <c r="AC183" i="3" a="1"/>
  <c r="AC183" i="3"/>
  <c r="AB16" i="3" a="1"/>
  <c r="AB16" i="3"/>
  <c r="P81" i="3" a="1"/>
  <c r="P81" i="3"/>
  <c r="Z101" i="3" a="1"/>
  <c r="Z101" i="3"/>
  <c r="O107" i="3" a="1"/>
  <c r="O107" i="3"/>
  <c r="N195" i="3" a="1"/>
  <c r="N195" i="3"/>
  <c r="Z195" i="3" a="1"/>
  <c r="Z195" i="3"/>
  <c r="Z25" i="3" a="1"/>
  <c r="Z25" i="3"/>
  <c r="N101" i="3" a="1"/>
  <c r="N101" i="3"/>
  <c r="AE16" i="3" a="1"/>
  <c r="AE16" i="3"/>
  <c r="D117" i="3" a="1"/>
  <c r="D117" i="3"/>
  <c r="K195" i="3" a="1"/>
  <c r="K195" i="3"/>
  <c r="N117" i="3" a="1"/>
  <c r="N117" i="3"/>
  <c r="AE300" i="3" a="1"/>
  <c r="AE300" i="3"/>
  <c r="J16" i="3" a="1"/>
  <c r="J16" i="3"/>
  <c r="AE308" i="3" a="1"/>
  <c r="AE308" i="3"/>
  <c r="L101" i="3" a="1"/>
  <c r="L101" i="3"/>
  <c r="K81" i="3" a="1"/>
  <c r="K81" i="3"/>
  <c r="AJ183" i="3" a="1"/>
  <c r="AJ183" i="3"/>
  <c r="AC107" i="3" a="1"/>
  <c r="AC107" i="3"/>
  <c r="AJ308" i="3" a="1"/>
  <c r="AJ308" i="3"/>
  <c r="O300" i="3" a="1"/>
  <c r="O300" i="3"/>
  <c r="AI300" i="3" a="1"/>
  <c r="AI300" i="3"/>
  <c r="AH16" i="3" a="1"/>
  <c r="AH16" i="3"/>
  <c r="AF195" i="3" a="1"/>
  <c r="AF195" i="3"/>
  <c r="AB107" i="3" a="1"/>
  <c r="AB107" i="3"/>
  <c r="AI183" i="3" a="1"/>
  <c r="AI183" i="3"/>
  <c r="D195" i="3" a="1"/>
  <c r="D195" i="3"/>
  <c r="AJ300" i="3" a="1"/>
  <c r="AJ300" i="3"/>
  <c r="AK101" i="3" a="1"/>
  <c r="AK101" i="3"/>
  <c r="P300" i="3" a="1"/>
  <c r="P300" i="3"/>
  <c r="AG183" i="3" a="1"/>
  <c r="AG183" i="3"/>
  <c r="N107" i="3" a="1"/>
  <c r="N107" i="3"/>
  <c r="D183" i="3" a="1"/>
  <c r="D183" i="3"/>
  <c r="AC16" i="3" a="1"/>
  <c r="AC16" i="3"/>
  <c r="AD195" i="3" a="1"/>
  <c r="AD195" i="3"/>
  <c r="O308" i="3" a="1"/>
  <c r="O308" i="3"/>
  <c r="O195" i="3" a="1"/>
  <c r="O195" i="3"/>
  <c r="AA101" i="3" a="1"/>
  <c r="AA101" i="3"/>
  <c r="V183" i="3" a="1"/>
  <c r="V183" i="3"/>
  <c r="M101" i="3" a="1"/>
  <c r="M101" i="3"/>
  <c r="D81" i="3" a="1"/>
  <c r="D81" i="3"/>
  <c r="J308" i="3" a="1"/>
  <c r="J308" i="3"/>
  <c r="V308" i="3" a="1"/>
  <c r="V308" i="3"/>
  <c r="AC81" i="3" a="1"/>
  <c r="AC81" i="3"/>
  <c r="AG107" i="3" a="1"/>
  <c r="AG107" i="3"/>
  <c r="M117" i="3" a="1"/>
  <c r="M117" i="3"/>
  <c r="V300" i="3" a="1"/>
  <c r="V300" i="3"/>
  <c r="AI81" i="3" a="1"/>
  <c r="AI81" i="3"/>
  <c r="V81" i="3" a="1"/>
  <c r="V81" i="3"/>
  <c r="J81" i="3" a="1"/>
  <c r="J81" i="3"/>
  <c r="AE183" i="3" a="1"/>
  <c r="AE183" i="3"/>
  <c r="AA308" i="3" a="1"/>
  <c r="AA308" i="3"/>
  <c r="AG16" i="3" a="1"/>
  <c r="AG16" i="3"/>
  <c r="AD300" i="3" a="1"/>
  <c r="AD300" i="3"/>
  <c r="O25" i="3" a="1"/>
  <c r="O25" i="3"/>
  <c r="AH101" i="3" a="1"/>
  <c r="AH101" i="3"/>
  <c r="V107" i="3" a="1"/>
  <c r="V107" i="3"/>
  <c r="AC195" i="3" a="1"/>
  <c r="AC195" i="3"/>
  <c r="AC308" i="3" a="1"/>
  <c r="AC308" i="3"/>
  <c r="V117" i="3" a="1"/>
  <c r="V117" i="3"/>
  <c r="G80" i="8" a="1"/>
  <c r="G80" i="8"/>
  <c r="Z52" i="8" a="1"/>
  <c r="Z52" i="8"/>
  <c r="G25" i="8" a="1"/>
  <c r="G25" i="8"/>
  <c r="AD58" i="8" a="1"/>
  <c r="AD58" i="8"/>
  <c r="G82" i="8" a="1"/>
  <c r="G82" i="8"/>
  <c r="AC44" i="8" a="1"/>
  <c r="AC44" i="8"/>
  <c r="Z17" i="8" a="1"/>
  <c r="Z17" i="8"/>
  <c r="AB82" i="8" a="1"/>
  <c r="AB82" i="8"/>
  <c r="AC17" i="8" a="1"/>
  <c r="AC17" i="8"/>
  <c r="AA17" i="8" a="1"/>
  <c r="AA17" i="8"/>
  <c r="AD82" i="8" a="1"/>
  <c r="AD82" i="8"/>
  <c r="Z82" i="8" a="1"/>
  <c r="Z82" i="8"/>
  <c r="G58" i="8" a="1"/>
  <c r="G58" i="8"/>
  <c r="AD80" i="8" a="1"/>
  <c r="AD80" i="8"/>
  <c r="G17" i="8" a="1"/>
  <c r="G17" i="8"/>
  <c r="AC58" i="8" a="1"/>
  <c r="AC58" i="8"/>
  <c r="Z45" i="8" a="1"/>
  <c r="Z45" i="8"/>
  <c r="G81" i="8" a="1"/>
  <c r="G81" i="8"/>
  <c r="AA14" i="8" a="1"/>
  <c r="AA14" i="8"/>
  <c r="AA81" i="8" a="1"/>
  <c r="AA81" i="8"/>
  <c r="AD81" i="8" a="1"/>
  <c r="AD81" i="8"/>
  <c r="AA44" i="8" a="1"/>
  <c r="AA44" i="8"/>
  <c r="AC81" i="8" a="1"/>
  <c r="AC81" i="8"/>
  <c r="AB52" i="8" a="1"/>
  <c r="AB52" i="8"/>
  <c r="AD45" i="8" a="1"/>
  <c r="AD45" i="8"/>
  <c r="AB44" i="8" a="1"/>
  <c r="AB44" i="8"/>
  <c r="AD25" i="8" a="1"/>
  <c r="AD25" i="8"/>
  <c r="AC25" i="8" a="1"/>
  <c r="AC25" i="8"/>
  <c r="AD44" i="8" a="1"/>
  <c r="AD44" i="8"/>
  <c r="Z14" i="8" a="1"/>
  <c r="Z14" i="8"/>
  <c r="AC82" i="8" a="1"/>
  <c r="AC82" i="8"/>
  <c r="AB17" i="8" a="1"/>
  <c r="AB17" i="8"/>
  <c r="G52" i="8" a="1"/>
  <c r="G52" i="8"/>
  <c r="AA25" i="8" a="1"/>
  <c r="AA25" i="8"/>
  <c r="G44" i="8" a="1"/>
  <c r="G44" i="8"/>
  <c r="AB45" i="8" a="1"/>
  <c r="AB45" i="8"/>
  <c r="AB25" i="8" a="1"/>
  <c r="AB25" i="8"/>
  <c r="Z25" i="8" a="1"/>
  <c r="Z25" i="8"/>
  <c r="AC14" i="8" a="1"/>
  <c r="AC14" i="8"/>
  <c r="AC45" i="8" a="1"/>
  <c r="AC45" i="8"/>
  <c r="AA58" i="8" a="1"/>
  <c r="AA58" i="8"/>
  <c r="Z44" i="8" a="1"/>
  <c r="Z44" i="8"/>
  <c r="AB80" i="8" a="1"/>
  <c r="AB80" i="8"/>
  <c r="AB58" i="8" a="1"/>
  <c r="AB58" i="8"/>
  <c r="Z58" i="8" a="1"/>
  <c r="Z58" i="8"/>
  <c r="AD14" i="8" a="1"/>
  <c r="AD14" i="8"/>
  <c r="AA52" i="8" a="1"/>
  <c r="AA52" i="8"/>
  <c r="AA82" i="8" a="1"/>
  <c r="AA82" i="8"/>
  <c r="G14" i="8" a="1"/>
  <c r="G14" i="8"/>
  <c r="AB14" i="8" a="1"/>
  <c r="AB14" i="8"/>
  <c r="AB81" i="8" a="1"/>
  <c r="AB81" i="8"/>
  <c r="AD52" i="8" a="1"/>
  <c r="AD52" i="8"/>
  <c r="Z81" i="8" a="1"/>
  <c r="Z81" i="8"/>
  <c r="G45" i="8" a="1"/>
  <c r="G45" i="8"/>
  <c r="Z80" i="8" a="1"/>
  <c r="Z80" i="8"/>
  <c r="AA45" i="8" a="1"/>
  <c r="AA45" i="8"/>
  <c r="AD17" i="8" a="1"/>
  <c r="AD17" i="8"/>
  <c r="AC80" i="8" a="1"/>
  <c r="AC80" i="8"/>
  <c r="AA80" i="8" a="1"/>
  <c r="AA80" i="8"/>
  <c r="AC52" i="8" a="1"/>
  <c r="AC52" i="8"/>
  <c r="AB68" i="8" a="1"/>
  <c r="AB68" i="8"/>
  <c r="G64" i="8" a="1"/>
  <c r="G64" i="8"/>
  <c r="AB5" i="8" a="1"/>
  <c r="AB5" i="8"/>
  <c r="G19" i="8" a="1"/>
  <c r="G19" i="8"/>
  <c r="AA60" i="8" a="1"/>
  <c r="AA60" i="8"/>
  <c r="AB19" i="8" a="1"/>
  <c r="AB19" i="8"/>
  <c r="AC64" i="8" a="1"/>
  <c r="AC64" i="8"/>
  <c r="AB6" i="8" a="1"/>
  <c r="AB6" i="8"/>
  <c r="AC79" i="8" a="1"/>
  <c r="AC79" i="8"/>
  <c r="Z19" i="8" a="1"/>
  <c r="Z19" i="8"/>
  <c r="AA36" i="8" a="1"/>
  <c r="AA36" i="8"/>
  <c r="Z5" i="8" a="1"/>
  <c r="Z5" i="8"/>
  <c r="G5" i="8" a="1"/>
  <c r="G5" i="8"/>
  <c r="AD68" i="8" a="1"/>
  <c r="AD68" i="8"/>
  <c r="AA64" i="8" a="1"/>
  <c r="AA64" i="8"/>
  <c r="G36" i="8" a="1"/>
  <c r="G36" i="8"/>
  <c r="AB66" i="8" a="1"/>
  <c r="AB66" i="8"/>
  <c r="AD79" i="8" a="1"/>
  <c r="AD79" i="8"/>
  <c r="G60" i="8" a="1"/>
  <c r="G60" i="8"/>
  <c r="Z48" i="8" a="1"/>
  <c r="Z48" i="8"/>
  <c r="AB79" i="8" a="1"/>
  <c r="AB79" i="8"/>
  <c r="AD6" i="8" a="1"/>
  <c r="AD6" i="8"/>
  <c r="AD60" i="8" a="1"/>
  <c r="AD60" i="8"/>
  <c r="G68" i="8" a="1"/>
  <c r="G68" i="8"/>
  <c r="AA5" i="8" a="1"/>
  <c r="AA5" i="8"/>
  <c r="AC66" i="8" a="1"/>
  <c r="AC66" i="8"/>
  <c r="AA66" i="8" a="1"/>
  <c r="AA66" i="8"/>
  <c r="AA68" i="8" a="1"/>
  <c r="AA68" i="8"/>
  <c r="AA79" i="8" a="1"/>
  <c r="AA79" i="8"/>
  <c r="AC19" i="8" a="1"/>
  <c r="AC19" i="8"/>
  <c r="G66" i="8" a="1"/>
  <c r="G66" i="8"/>
  <c r="Z6" i="8" a="1"/>
  <c r="Z6" i="8"/>
  <c r="AD5" i="8" a="1"/>
  <c r="AD5" i="8"/>
  <c r="Z36" i="8" a="1"/>
  <c r="Z36" i="8"/>
  <c r="AC6" i="8" a="1"/>
  <c r="AC6" i="8"/>
  <c r="Z66" i="8" a="1"/>
  <c r="Z66" i="8"/>
  <c r="AD19" i="8" a="1"/>
  <c r="AD19" i="8"/>
  <c r="AA48" i="8" a="1"/>
  <c r="AA48" i="8"/>
  <c r="AB36" i="8" a="1"/>
  <c r="AB36" i="8"/>
  <c r="AC36" i="8" a="1"/>
  <c r="AC36" i="8"/>
  <c r="Z68" i="8" a="1"/>
  <c r="Z68" i="8"/>
  <c r="AC48" i="8" a="1"/>
  <c r="AC48" i="8"/>
  <c r="AB48" i="8" a="1"/>
  <c r="AB48" i="8"/>
  <c r="Z60" i="8" a="1"/>
  <c r="Z60" i="8"/>
  <c r="AC68" i="8" a="1"/>
  <c r="AC68" i="8"/>
  <c r="AC5" i="8" a="1"/>
  <c r="AC5" i="8"/>
  <c r="AD36" i="8" a="1"/>
  <c r="AD36" i="8"/>
  <c r="AB64" i="8" a="1"/>
  <c r="AB64" i="8"/>
  <c r="G6" i="8" a="1"/>
  <c r="G6" i="8"/>
  <c r="AD48" i="8" a="1"/>
  <c r="AD48" i="8"/>
  <c r="AA19" i="8" a="1"/>
  <c r="AA19" i="8"/>
  <c r="G79" i="8" a="1"/>
  <c r="G79" i="8"/>
  <c r="AA6" i="8" a="1"/>
  <c r="AA6" i="8"/>
  <c r="AD66" i="8" a="1"/>
  <c r="AD66" i="8"/>
  <c r="AB60" i="8" a="1"/>
  <c r="AB60" i="8"/>
  <c r="G48" i="8" a="1"/>
  <c r="G48" i="8"/>
  <c r="AD64" i="8" a="1"/>
  <c r="AD64" i="8"/>
  <c r="AC60" i="8" a="1"/>
  <c r="AC60" i="8"/>
  <c r="Z64" i="8" a="1"/>
  <c r="Z64" i="8"/>
  <c r="Z79" i="8" a="1"/>
  <c r="Z79" i="8"/>
  <c r="AC65" i="8" a="1"/>
  <c r="AC65" i="8"/>
  <c r="G27" i="8" a="1"/>
  <c r="G27" i="8"/>
  <c r="Z65" i="8" a="1"/>
  <c r="Z65" i="8"/>
  <c r="AD63" i="8" a="1"/>
  <c r="AD63" i="8"/>
  <c r="AA30" i="8" a="1"/>
  <c r="AA30" i="8"/>
  <c r="AC42" i="8" a="1"/>
  <c r="AC42" i="8"/>
  <c r="AC29" i="8" a="1"/>
  <c r="AC29" i="8"/>
  <c r="AC74" i="8" a="1"/>
  <c r="AC74" i="8"/>
  <c r="AD8" i="8" a="1"/>
  <c r="AD8" i="8"/>
  <c r="G30" i="8" a="1"/>
  <c r="G30" i="8"/>
  <c r="AD74" i="8" a="1"/>
  <c r="AD74" i="8"/>
  <c r="Z63" i="8" a="1"/>
  <c r="Z63" i="8"/>
  <c r="AA74" i="8" a="1"/>
  <c r="AA74" i="8"/>
  <c r="G4" i="8" a="1"/>
  <c r="G4" i="8"/>
  <c r="Z74" i="8" a="1"/>
  <c r="Z74" i="8"/>
  <c r="AA63" i="8" a="1"/>
  <c r="AA63" i="8"/>
  <c r="G37" i="8" a="1"/>
  <c r="G37" i="8"/>
  <c r="AC30" i="8" a="1"/>
  <c r="AC30" i="8"/>
  <c r="AD29" i="8" a="1"/>
  <c r="AD29" i="8"/>
  <c r="Z37" i="8" a="1"/>
  <c r="Z37" i="8"/>
  <c r="AB8" i="8" a="1"/>
  <c r="AB8" i="8"/>
  <c r="G42" i="8" a="1"/>
  <c r="G42" i="8"/>
  <c r="AD27" i="8" a="1"/>
  <c r="AD27" i="8"/>
  <c r="AA8" i="8" a="1"/>
  <c r="AA8" i="8"/>
  <c r="AC37" i="8" a="1"/>
  <c r="AC37" i="8"/>
  <c r="AB27" i="8" a="1"/>
  <c r="AB27" i="8"/>
  <c r="AA29" i="8" a="1"/>
  <c r="AA29" i="8"/>
  <c r="Z8" i="8" a="1"/>
  <c r="Z8" i="8"/>
  <c r="AB4" i="8" a="1"/>
  <c r="AB4" i="8"/>
  <c r="G8" i="8" a="1"/>
  <c r="G8" i="8"/>
  <c r="Z30" i="8" a="1"/>
  <c r="Z30" i="8"/>
  <c r="AC4" i="8" a="1"/>
  <c r="AC4" i="8"/>
  <c r="AA65" i="8" a="1"/>
  <c r="AA65" i="8"/>
  <c r="AD4" i="8" a="1"/>
  <c r="AD4" i="8"/>
  <c r="G29" i="8" a="1"/>
  <c r="G29" i="8"/>
  <c r="AC27" i="8" a="1"/>
  <c r="AC27" i="8"/>
  <c r="G65" i="8" a="1"/>
  <c r="G65" i="8"/>
  <c r="AB42" i="8" a="1"/>
  <c r="AB42" i="8"/>
  <c r="AA37" i="8" a="1"/>
  <c r="AA37" i="8"/>
  <c r="AB29" i="8" a="1"/>
  <c r="AB29" i="8"/>
  <c r="Z4" i="8" a="1"/>
  <c r="Z4" i="8"/>
  <c r="Z42" i="8" a="1"/>
  <c r="Z42" i="8"/>
  <c r="AD42" i="8" a="1"/>
  <c r="AD42" i="8"/>
  <c r="AD37" i="8" a="1"/>
  <c r="AD37" i="8"/>
  <c r="AB30" i="8" a="1"/>
  <c r="AB30" i="8"/>
  <c r="G63" i="8" a="1"/>
  <c r="G63" i="8"/>
  <c r="AB65" i="8" a="1"/>
  <c r="AB65" i="8"/>
  <c r="AD65" i="8" a="1"/>
  <c r="AD65" i="8"/>
  <c r="Z27" i="8" a="1"/>
  <c r="Z27" i="8"/>
  <c r="AB63" i="8" a="1"/>
  <c r="AB63" i="8"/>
  <c r="AC63" i="8" a="1"/>
  <c r="AC63" i="8"/>
  <c r="AD30" i="8" a="1"/>
  <c r="AD30" i="8"/>
  <c r="AC8" i="8" a="1"/>
  <c r="AC8" i="8"/>
  <c r="AA42" i="8" a="1"/>
  <c r="AA42" i="8"/>
  <c r="AB74" i="8" a="1"/>
  <c r="AB74" i="8"/>
  <c r="AB37" i="8" a="1"/>
  <c r="AB37" i="8"/>
  <c r="AA4" i="8" a="1"/>
  <c r="AA4" i="8"/>
  <c r="Z29" i="8" a="1"/>
  <c r="Z29" i="8"/>
  <c r="G74" i="8" a="1"/>
  <c r="G74" i="8"/>
  <c r="AA27" i="8" a="1"/>
  <c r="AA27" i="8"/>
  <c r="Z31" i="8" a="1"/>
  <c r="Z31" i="8"/>
  <c r="AD70" i="8" a="1"/>
  <c r="AD70" i="8"/>
  <c r="AC53" i="8" a="1"/>
  <c r="AC53" i="8"/>
  <c r="G53" i="8" a="1"/>
  <c r="G53" i="8"/>
  <c r="Z70" i="8" a="1"/>
  <c r="Z70" i="8"/>
  <c r="Z34" i="8" a="1"/>
  <c r="Z34" i="8"/>
  <c r="G32" i="8" a="1"/>
  <c r="G32" i="8"/>
  <c r="G70" i="8" a="1"/>
  <c r="G70" i="8"/>
  <c r="AB72" i="8" a="1"/>
  <c r="AB72" i="8"/>
  <c r="AA70" i="8" a="1"/>
  <c r="AA70" i="8"/>
  <c r="AC78" i="8" a="1"/>
  <c r="AC78" i="8"/>
  <c r="G72" i="8" a="1"/>
  <c r="G72" i="8"/>
  <c r="AC62" i="8" a="1"/>
  <c r="AC62" i="8"/>
  <c r="AD62" i="8" a="1"/>
  <c r="AD62" i="8"/>
  <c r="G34" i="8" a="1"/>
  <c r="G34" i="8"/>
  <c r="Z78" i="8" a="1"/>
  <c r="Z78" i="8"/>
  <c r="AC18" i="8" a="1"/>
  <c r="AC18" i="8"/>
  <c r="G62" i="8" a="1"/>
  <c r="G62" i="8"/>
  <c r="AD53" i="8" a="1"/>
  <c r="AD53" i="8"/>
  <c r="AD72" i="8" a="1"/>
  <c r="AD72" i="8"/>
  <c r="Z67" i="8" a="1"/>
  <c r="Z67" i="8"/>
  <c r="AD31" i="8" a="1"/>
  <c r="AD31" i="8"/>
  <c r="AB53" i="8" a="1"/>
  <c r="AB53" i="8"/>
  <c r="AB62" i="8" a="1"/>
  <c r="AB62" i="8"/>
  <c r="AC70" i="8" a="1"/>
  <c r="AC70" i="8"/>
  <c r="AA32" i="8" a="1"/>
  <c r="AA32" i="8"/>
  <c r="AD18" i="8" a="1"/>
  <c r="AD18" i="8"/>
  <c r="Z18" i="8" a="1"/>
  <c r="Z18" i="8"/>
  <c r="AA31" i="8" a="1"/>
  <c r="AA31" i="8"/>
  <c r="AA53" i="8" a="1"/>
  <c r="AA53" i="8"/>
  <c r="Z32" i="8" a="1"/>
  <c r="Z32" i="8"/>
  <c r="AD34" i="8" a="1"/>
  <c r="AD34" i="8"/>
  <c r="G78" i="8" a="1"/>
  <c r="G78" i="8"/>
  <c r="AC34" i="8" a="1"/>
  <c r="AC34" i="8"/>
  <c r="AD67" i="8" a="1"/>
  <c r="AD67" i="8"/>
  <c r="G67" i="8" a="1"/>
  <c r="G67" i="8"/>
  <c r="AC67" i="8" a="1"/>
  <c r="AC67" i="8"/>
  <c r="AA72" i="8" a="1"/>
  <c r="AA72" i="8"/>
  <c r="AB18" i="8" a="1"/>
  <c r="AB18" i="8"/>
  <c r="AA78" i="8" a="1"/>
  <c r="AA78" i="8"/>
  <c r="Z62" i="8" a="1"/>
  <c r="Z62" i="8"/>
  <c r="Z72" i="8" a="1"/>
  <c r="Z72" i="8"/>
  <c r="AB31" i="8" a="1"/>
  <c r="AB31" i="8"/>
  <c r="AB78" i="8" a="1"/>
  <c r="AB78" i="8"/>
  <c r="G18" i="8" a="1"/>
  <c r="G18" i="8"/>
  <c r="G31" i="8" a="1"/>
  <c r="G31" i="8"/>
  <c r="AA34" i="8" a="1"/>
  <c r="AA34" i="8"/>
  <c r="AA67" i="8" a="1"/>
  <c r="AA67" i="8"/>
  <c r="AB32" i="8" a="1"/>
  <c r="AB32" i="8"/>
  <c r="AA18" i="8" a="1"/>
  <c r="AA18" i="8"/>
  <c r="AC32" i="8" a="1"/>
  <c r="AC32" i="8"/>
  <c r="AB70" i="8" a="1"/>
  <c r="AB70" i="8"/>
  <c r="AA62" i="8" a="1"/>
  <c r="AA62" i="8"/>
  <c r="AB67" i="8" a="1"/>
  <c r="AB67" i="8"/>
  <c r="AC31" i="8" a="1"/>
  <c r="AC31" i="8"/>
  <c r="AD78" i="8" a="1"/>
  <c r="AD78" i="8"/>
  <c r="Z53" i="8" a="1"/>
  <c r="Z53" i="8"/>
  <c r="AC72" i="8" a="1"/>
  <c r="AC72" i="8"/>
  <c r="AD32" i="8" a="1"/>
  <c r="AD32" i="8"/>
  <c r="AB34" i="8" a="1"/>
  <c r="AB34" i="8"/>
  <c r="AD11" i="8" a="1"/>
  <c r="AD11" i="8"/>
  <c r="AA59" i="8" a="1"/>
  <c r="AA59" i="8"/>
  <c r="AB47" i="8" a="1"/>
  <c r="AB47" i="8"/>
  <c r="AB75" i="8" a="1"/>
  <c r="AB75" i="8"/>
  <c r="Z77" i="8" a="1"/>
  <c r="Z77" i="8"/>
  <c r="AA77" i="8" a="1"/>
  <c r="AA77" i="8"/>
  <c r="G47" i="8" a="1"/>
  <c r="G47" i="8"/>
  <c r="AA28" i="8" a="1"/>
  <c r="AA28" i="8"/>
  <c r="AA20" i="8" a="1"/>
  <c r="AA20" i="8"/>
  <c r="AB43" i="8" a="1"/>
  <c r="AB43" i="8"/>
  <c r="AD59" i="8" a="1"/>
  <c r="AD59" i="8"/>
  <c r="G55" i="8" a="1"/>
  <c r="G55" i="8"/>
  <c r="AC83" i="8" a="1"/>
  <c r="AC83" i="8"/>
  <c r="AB28" i="8" a="1"/>
  <c r="AB28" i="8"/>
  <c r="AB20" i="8" a="1"/>
  <c r="AB20" i="8"/>
  <c r="AB59" i="8" a="1"/>
  <c r="AB59" i="8"/>
  <c r="AD12" i="8" a="1"/>
  <c r="AD12" i="8"/>
  <c r="G77" i="8" a="1"/>
  <c r="G77" i="8"/>
  <c r="AC77" i="8" a="1"/>
  <c r="AC77" i="8"/>
  <c r="G28" i="8" a="1"/>
  <c r="G28" i="8"/>
  <c r="G20" i="8" a="1"/>
  <c r="G20" i="8"/>
  <c r="AD47" i="8" a="1"/>
  <c r="AD47" i="8"/>
  <c r="AB11" i="8" a="1"/>
  <c r="AB11" i="8"/>
  <c r="AD75" i="8" a="1"/>
  <c r="AD75" i="8"/>
  <c r="Z83" i="8" a="1"/>
  <c r="Z83" i="8"/>
  <c r="AC55" i="8" a="1"/>
  <c r="AC55" i="8"/>
  <c r="G43" i="8" a="1"/>
  <c r="G43" i="8"/>
  <c r="Z11" i="8" a="1"/>
  <c r="Z11" i="8"/>
  <c r="AC11" i="8" a="1"/>
  <c r="AC11" i="8"/>
  <c r="AC12" i="8" a="1"/>
  <c r="AC12" i="8"/>
  <c r="G83" i="8" a="1"/>
  <c r="G83" i="8"/>
  <c r="AD83" i="8" a="1"/>
  <c r="AD83" i="8"/>
  <c r="AB12" i="8" a="1"/>
  <c r="AB12" i="8"/>
  <c r="AA11" i="8" a="1"/>
  <c r="AA11" i="8"/>
  <c r="AB77" i="8" a="1"/>
  <c r="AB77" i="8"/>
  <c r="AC59" i="8" a="1"/>
  <c r="AC59" i="8"/>
  <c r="AD28" i="8" a="1"/>
  <c r="AD28" i="8"/>
  <c r="AD20" i="8" a="1"/>
  <c r="AD20" i="8"/>
  <c r="AA55" i="8" a="1"/>
  <c r="AA55" i="8"/>
  <c r="AA12" i="8" a="1"/>
  <c r="AA12" i="8"/>
  <c r="AD55" i="8" a="1"/>
  <c r="AD55" i="8"/>
  <c r="Z28" i="8" a="1"/>
  <c r="Z28" i="8"/>
  <c r="Z20" i="8" a="1"/>
  <c r="Z20" i="8"/>
  <c r="G75" i="8" a="1"/>
  <c r="G75" i="8"/>
  <c r="AA47" i="8" a="1"/>
  <c r="AA47" i="8"/>
  <c r="AB83" i="8" a="1"/>
  <c r="AB83" i="8"/>
  <c r="AC43" i="8" a="1"/>
  <c r="AC43" i="8"/>
  <c r="AC75" i="8" a="1"/>
  <c r="AC75" i="8"/>
  <c r="Z55" i="8" a="1"/>
  <c r="Z55" i="8"/>
  <c r="Z12" i="8" a="1"/>
  <c r="Z12" i="8"/>
  <c r="Z43" i="8" a="1"/>
  <c r="Z43" i="8"/>
  <c r="AA43" i="8" a="1"/>
  <c r="AA43" i="8"/>
  <c r="G59" i="8" a="1"/>
  <c r="G59" i="8"/>
  <c r="AA75" i="8" a="1"/>
  <c r="AA75" i="8"/>
  <c r="AC47" i="8" a="1"/>
  <c r="AC47" i="8"/>
  <c r="AA83" i="8" a="1"/>
  <c r="AA83" i="8"/>
  <c r="G11" i="8" a="1"/>
  <c r="G11" i="8"/>
  <c r="G12" i="8" a="1"/>
  <c r="G12" i="8"/>
  <c r="AD43" i="8" a="1"/>
  <c r="AD43" i="8"/>
  <c r="Z75" i="8" a="1"/>
  <c r="Z75" i="8"/>
  <c r="AD77" i="8" a="1"/>
  <c r="AD77" i="8"/>
  <c r="AC28" i="8" a="1"/>
  <c r="AC28" i="8"/>
  <c r="AC20" i="8" a="1"/>
  <c r="AC20" i="8"/>
  <c r="Z47" i="8" a="1"/>
  <c r="Z47" i="8"/>
  <c r="AB55" i="8" a="1"/>
  <c r="AB55" i="8"/>
  <c r="Z59" i="8" a="1"/>
  <c r="Z59" i="8"/>
  <c r="Z71" i="8" a="1"/>
  <c r="Z71" i="8"/>
  <c r="G61" i="8" a="1"/>
  <c r="G61" i="8"/>
  <c r="AC9" i="8" a="1"/>
  <c r="AC9" i="8"/>
  <c r="AA61" i="8" a="1"/>
  <c r="AA61" i="8"/>
  <c r="AB10" i="8" a="1"/>
  <c r="AB10" i="8"/>
  <c r="G46" i="8" a="1"/>
  <c r="G46" i="8"/>
  <c r="AD71" i="8" a="1"/>
  <c r="AD71" i="8"/>
  <c r="Z9" i="8" a="1"/>
  <c r="Z9" i="8"/>
  <c r="AB7" i="8" a="1"/>
  <c r="AB7" i="8"/>
  <c r="AB56" i="8" a="1"/>
  <c r="AB56" i="8"/>
  <c r="AA71" i="8" a="1"/>
  <c r="AA71" i="8"/>
  <c r="Z61" i="8" a="1"/>
  <c r="Z61" i="8"/>
  <c r="AD10" i="8" a="1"/>
  <c r="AD10" i="8"/>
  <c r="Z46" i="8" a="1"/>
  <c r="Z46" i="8"/>
  <c r="Z7" i="8" a="1"/>
  <c r="Z7" i="8"/>
  <c r="AA23" i="8" a="1"/>
  <c r="AA23" i="8"/>
  <c r="AB23" i="8" a="1"/>
  <c r="AB23" i="8"/>
  <c r="AA33" i="8" a="1"/>
  <c r="AA33" i="8"/>
  <c r="AD33" i="8" a="1"/>
  <c r="AD33" i="8"/>
  <c r="AC33" i="8" a="1"/>
  <c r="AC33" i="8"/>
  <c r="AD73" i="8" a="1"/>
  <c r="AD73" i="8"/>
  <c r="G33" i="8" a="1"/>
  <c r="G33" i="8"/>
  <c r="AC73" i="8" a="1"/>
  <c r="AC73" i="8"/>
  <c r="Z33" i="8" a="1"/>
  <c r="Z33" i="8"/>
  <c r="Z23" i="8" a="1"/>
  <c r="Z23" i="8"/>
  <c r="AC10" i="8" a="1"/>
  <c r="AC10" i="8"/>
  <c r="AC7" i="8" a="1"/>
  <c r="AC7" i="8"/>
  <c r="G71" i="8" a="1"/>
  <c r="G71" i="8"/>
  <c r="AA7" i="8" a="1"/>
  <c r="AA7" i="8"/>
  <c r="AA73" i="8" a="1"/>
  <c r="AA73" i="8"/>
  <c r="AA56" i="8" a="1"/>
  <c r="AA56" i="8"/>
  <c r="AC56" i="8" a="1"/>
  <c r="AC56" i="8"/>
  <c r="AB61" i="8" a="1"/>
  <c r="AB61" i="8"/>
  <c r="G9" i="8" a="1"/>
  <c r="G9" i="8"/>
  <c r="G7" i="8" a="1"/>
  <c r="G7" i="8"/>
  <c r="AB73" i="8" a="1"/>
  <c r="AB73" i="8"/>
  <c r="AD56" i="8" a="1"/>
  <c r="AD56" i="8"/>
  <c r="G56" i="8" a="1"/>
  <c r="G56" i="8"/>
  <c r="AD23" i="8" a="1"/>
  <c r="AD23" i="8"/>
  <c r="AA46" i="8" a="1"/>
  <c r="AA46" i="8"/>
  <c r="G23" i="8" a="1"/>
  <c r="G23" i="8"/>
  <c r="AB46" i="8" a="1"/>
  <c r="AB46" i="8"/>
  <c r="AC61" i="8" a="1"/>
  <c r="AC61" i="8"/>
  <c r="AA9" i="8" a="1"/>
  <c r="AA9" i="8"/>
  <c r="AB9" i="8" a="1"/>
  <c r="AB9" i="8"/>
  <c r="AA10" i="8" a="1"/>
  <c r="AA10" i="8"/>
  <c r="AC71" i="8" a="1"/>
  <c r="AC71" i="8"/>
  <c r="Z73" i="8" a="1"/>
  <c r="Z73" i="8"/>
  <c r="AB71" i="8" a="1"/>
  <c r="AB71" i="8"/>
  <c r="AC46" i="8" a="1"/>
  <c r="AC46" i="8"/>
  <c r="Z10" i="8" a="1"/>
  <c r="Z10" i="8"/>
  <c r="AD9" i="8" a="1"/>
  <c r="AD9" i="8"/>
  <c r="G10" i="8" a="1"/>
  <c r="G10" i="8"/>
  <c r="AD7" i="8" a="1"/>
  <c r="AD7" i="8"/>
  <c r="G73" i="8" a="1"/>
  <c r="G73" i="8"/>
  <c r="AD61" i="8" a="1"/>
  <c r="AD61" i="8"/>
  <c r="AC23" i="8" a="1"/>
  <c r="AC23" i="8"/>
  <c r="Z56" i="8" a="1"/>
  <c r="Z56" i="8"/>
  <c r="AB33" i="8" a="1"/>
  <c r="AB33" i="8"/>
  <c r="AD46" i="8" a="1"/>
  <c r="AD46" i="8"/>
  <c r="G85" i="8" a="1"/>
  <c r="G85" i="8"/>
  <c r="AA57" i="8" a="1"/>
  <c r="AA57" i="8"/>
  <c r="G15" i="8" a="1"/>
  <c r="G15" i="8"/>
  <c r="AB84" i="8" a="1"/>
  <c r="AB84" i="8"/>
  <c r="AA49" i="8" a="1"/>
  <c r="AA49" i="8"/>
  <c r="AC69" i="8" a="1"/>
  <c r="AC69" i="8"/>
  <c r="G54" i="8" a="1"/>
  <c r="G54" i="8"/>
  <c r="AD50" i="8" a="1"/>
  <c r="AD50" i="8"/>
  <c r="G49" i="8" a="1"/>
  <c r="G49" i="8"/>
  <c r="Z50" i="8" a="1"/>
  <c r="Z50" i="8"/>
  <c r="AB15" i="8" a="1"/>
  <c r="AB15" i="8"/>
  <c r="AC54" i="8" a="1"/>
  <c r="AC54" i="8"/>
  <c r="G38" i="8" a="1"/>
  <c r="G38" i="8"/>
  <c r="Z76" i="8" a="1"/>
  <c r="Z76" i="8"/>
  <c r="AB57" i="8" a="1"/>
  <c r="AB57" i="8"/>
  <c r="AA54" i="8" a="1"/>
  <c r="AA54" i="8"/>
  <c r="AC49" i="8" a="1"/>
  <c r="AC49" i="8"/>
  <c r="AB38" i="8" a="1"/>
  <c r="AB38" i="8"/>
  <c r="AB69" i="8" a="1"/>
  <c r="AB69" i="8"/>
  <c r="AD84" i="8" a="1"/>
  <c r="AD84" i="8"/>
  <c r="AA69" i="8" a="1"/>
  <c r="AA69" i="8"/>
  <c r="AC38" i="8" a="1"/>
  <c r="AC38" i="8"/>
  <c r="Z15" i="8" a="1"/>
  <c r="Z15" i="8"/>
  <c r="Z69" i="8" a="1"/>
  <c r="Z69" i="8"/>
  <c r="AC76" i="8" a="1"/>
  <c r="AC76" i="8"/>
  <c r="AA50" i="8" a="1"/>
  <c r="AA50" i="8"/>
  <c r="AD54" i="8" a="1"/>
  <c r="AD54" i="8"/>
  <c r="G57" i="8" a="1"/>
  <c r="G57" i="8"/>
  <c r="AD15" i="8" a="1"/>
  <c r="AD15" i="8"/>
  <c r="AC84" i="8" a="1"/>
  <c r="AC84" i="8"/>
  <c r="G84" i="8" a="1"/>
  <c r="G84" i="8"/>
  <c r="AD57" i="8" a="1"/>
  <c r="AD57" i="8"/>
  <c r="Z54" i="8" a="1"/>
  <c r="Z54" i="8"/>
  <c r="Z85" i="8" a="1"/>
  <c r="Z85" i="8"/>
  <c r="Z57" i="8" a="1"/>
  <c r="Z57" i="8"/>
  <c r="AA76" i="8" a="1"/>
  <c r="AA76" i="8"/>
  <c r="Z38" i="8" a="1"/>
  <c r="Z38" i="8"/>
  <c r="AC85" i="8" a="1"/>
  <c r="AC85" i="8"/>
  <c r="AA85" i="8" a="1"/>
  <c r="AA85" i="8"/>
  <c r="AB49" i="8" a="1"/>
  <c r="AB49" i="8"/>
  <c r="Z49" i="8" a="1"/>
  <c r="Z49" i="8"/>
  <c r="AB76" i="8" a="1"/>
  <c r="AB76" i="8"/>
  <c r="AD76" i="8" a="1"/>
  <c r="AD76" i="8"/>
  <c r="AA15" i="8" a="1"/>
  <c r="AA15" i="8"/>
  <c r="AD69" i="8" a="1"/>
  <c r="AD69" i="8"/>
  <c r="AC50" i="8" a="1"/>
  <c r="AC50" i="8"/>
  <c r="AB85" i="8" a="1"/>
  <c r="AB85" i="8"/>
  <c r="Z84" i="8" a="1"/>
  <c r="Z84" i="8"/>
  <c r="AD38" i="8" a="1"/>
  <c r="AD38" i="8"/>
  <c r="AB50" i="8" a="1"/>
  <c r="AB50" i="8"/>
  <c r="AA38" i="8" a="1"/>
  <c r="AA38" i="8"/>
  <c r="AD85" i="8" a="1"/>
  <c r="AD85" i="8"/>
  <c r="AA84" i="8" a="1"/>
  <c r="AA84" i="8"/>
  <c r="AB54" i="8" a="1"/>
  <c r="AB54" i="8"/>
  <c r="G69" i="8" a="1"/>
  <c r="G69" i="8"/>
  <c r="AC57" i="8" a="1"/>
  <c r="AC57" i="8"/>
  <c r="AD49" i="8" a="1"/>
  <c r="AD49" i="8"/>
  <c r="AC15" i="8" a="1"/>
  <c r="AC15" i="8"/>
  <c r="G50" i="8" a="1"/>
  <c r="G50" i="8"/>
  <c r="G76" i="8" a="1"/>
  <c r="G76" i="8"/>
  <c r="N143" i="3" a="1"/>
  <c r="N143" i="3"/>
  <c r="K232" i="3" a="1"/>
  <c r="K232" i="3"/>
  <c r="AD23" i="3" a="1"/>
  <c r="AD23" i="3"/>
  <c r="AF273" i="3" a="1"/>
  <c r="AF273" i="3"/>
  <c r="AJ273" i="3" a="1"/>
  <c r="AJ273" i="3"/>
  <c r="D90" i="3" a="1"/>
  <c r="D90" i="3"/>
  <c r="L69" i="3" a="1"/>
  <c r="L69" i="3"/>
  <c r="AE69" i="3" a="1"/>
  <c r="AE69" i="3"/>
  <c r="AF159" i="3" a="1"/>
  <c r="AF159" i="3"/>
  <c r="AG69" i="3" a="1"/>
  <c r="AG69" i="3"/>
  <c r="M273" i="3" a="1"/>
  <c r="M273" i="3"/>
  <c r="J176" i="3" a="1"/>
  <c r="J176" i="3"/>
  <c r="M159" i="3" a="1"/>
  <c r="M159" i="3"/>
  <c r="AG159" i="3" a="1"/>
  <c r="AG159" i="3"/>
  <c r="AB273" i="3" a="1"/>
  <c r="AB273" i="3"/>
  <c r="AD90" i="3" a="1"/>
  <c r="AD90" i="3"/>
  <c r="AJ145" i="3" a="1"/>
  <c r="AJ145" i="3"/>
  <c r="L232" i="3" a="1"/>
  <c r="L232" i="3"/>
  <c r="V69" i="3" a="1"/>
  <c r="V69" i="3"/>
  <c r="AA153" i="3" a="1"/>
  <c r="AA153" i="3"/>
  <c r="AI143" i="3" a="1"/>
  <c r="AI143" i="3"/>
  <c r="D145" i="3" a="1"/>
  <c r="D145" i="3"/>
  <c r="AB69" i="3" a="1"/>
  <c r="AB69" i="3"/>
  <c r="V90" i="3" a="1"/>
  <c r="V90" i="3"/>
  <c r="J232" i="3" a="1"/>
  <c r="J232" i="3"/>
  <c r="AG176" i="3" a="1"/>
  <c r="AG176" i="3"/>
  <c r="AH159" i="3" a="1"/>
  <c r="AH159" i="3"/>
  <c r="N23" i="3" a="1"/>
  <c r="N23" i="3"/>
  <c r="AD143" i="3" a="1"/>
  <c r="AD143" i="3"/>
  <c r="AA159" i="3" a="1"/>
  <c r="AA159" i="3"/>
  <c r="M90" i="3" a="1"/>
  <c r="M90" i="3"/>
  <c r="AG145" i="3" a="1"/>
  <c r="AG145" i="3"/>
  <c r="AH23" i="3" a="1"/>
  <c r="AH23" i="3"/>
  <c r="Z232" i="3" a="1"/>
  <c r="Z232" i="3"/>
  <c r="AK69" i="3" a="1"/>
  <c r="AK69" i="3"/>
  <c r="O69" i="3" a="1"/>
  <c r="O69" i="3"/>
  <c r="V23" i="3" a="1"/>
  <c r="V23" i="3"/>
  <c r="AK143" i="3" a="1"/>
  <c r="AK143" i="3"/>
  <c r="J143" i="3" a="1"/>
  <c r="J143" i="3"/>
  <c r="K90" i="3" a="1"/>
  <c r="K90" i="3"/>
  <c r="Z69" i="3" a="1"/>
  <c r="Z69" i="3"/>
  <c r="AI69" i="3" a="1"/>
  <c r="AI69" i="3"/>
  <c r="AA176" i="3" a="1"/>
  <c r="AA176" i="3"/>
  <c r="AG153" i="3" a="1"/>
  <c r="AG153" i="3"/>
  <c r="V232" i="3" a="1"/>
  <c r="V232" i="3"/>
  <c r="AC23" i="3" a="1"/>
  <c r="AC23" i="3"/>
  <c r="AE159" i="3" a="1"/>
  <c r="AE159" i="3"/>
  <c r="N176" i="3" a="1"/>
  <c r="N176" i="3"/>
  <c r="K176" i="3" a="1"/>
  <c r="K176" i="3"/>
  <c r="Z153" i="3" a="1"/>
  <c r="Z153" i="3"/>
  <c r="J273" i="3" a="1"/>
  <c r="J273" i="3"/>
  <c r="AK159" i="3" a="1"/>
  <c r="AK159" i="3"/>
  <c r="K273" i="3" a="1"/>
  <c r="K273" i="3"/>
  <c r="AI159" i="3" a="1"/>
  <c r="AI159" i="3"/>
  <c r="AF232" i="3" a="1"/>
  <c r="AF232" i="3"/>
  <c r="AI145" i="3" a="1"/>
  <c r="AI145" i="3"/>
  <c r="D176" i="3" a="1"/>
  <c r="D176" i="3"/>
  <c r="AE90" i="3" a="1"/>
  <c r="AE90" i="3"/>
  <c r="AF23" i="3" a="1"/>
  <c r="AF23" i="3"/>
  <c r="AC153" i="3" a="1"/>
  <c r="AC153" i="3"/>
  <c r="N159" i="3" a="1"/>
  <c r="N159" i="3"/>
  <c r="O159" i="3" a="1"/>
  <c r="O159" i="3"/>
  <c r="AA145" i="3" a="1"/>
  <c r="AA145" i="3"/>
  <c r="AB232" i="3" a="1"/>
  <c r="AB232" i="3"/>
  <c r="AG90" i="3" a="1"/>
  <c r="AG90" i="3"/>
  <c r="O273" i="3" a="1"/>
  <c r="O273" i="3"/>
  <c r="K69" i="3" a="1"/>
  <c r="K69" i="3"/>
  <c r="AE273" i="3" a="1"/>
  <c r="AE273" i="3"/>
  <c r="AC143" i="3" a="1"/>
  <c r="AC143" i="3"/>
  <c r="D232" i="3" a="1"/>
  <c r="D232" i="3"/>
  <c r="AH273" i="3" a="1"/>
  <c r="AH273" i="3"/>
  <c r="V176" i="3" a="1"/>
  <c r="V176" i="3"/>
  <c r="AJ159" i="3" a="1"/>
  <c r="AJ159" i="3"/>
  <c r="AK90" i="3" a="1"/>
  <c r="AK90" i="3"/>
  <c r="L153" i="3" a="1"/>
  <c r="L153" i="3"/>
  <c r="O153" i="3" a="1"/>
  <c r="O153" i="3"/>
  <c r="AC90" i="3" a="1"/>
  <c r="AC90" i="3"/>
  <c r="AI176" i="3" a="1"/>
  <c r="AI176" i="3"/>
  <c r="AK273" i="3" a="1"/>
  <c r="AK273" i="3"/>
  <c r="O90" i="3" a="1"/>
  <c r="O90" i="3"/>
  <c r="AK232" i="3" a="1"/>
  <c r="AK232" i="3"/>
  <c r="V153" i="3" a="1"/>
  <c r="V153" i="3"/>
  <c r="V273" i="3" a="1"/>
  <c r="V273" i="3"/>
  <c r="AD273" i="3" a="1"/>
  <c r="AD273" i="3"/>
  <c r="AD69" i="3" a="1"/>
  <c r="AD69" i="3"/>
  <c r="N232" i="3" a="1"/>
  <c r="N232" i="3"/>
  <c r="V145" i="3" a="1"/>
  <c r="V145" i="3"/>
  <c r="N90" i="3" a="1"/>
  <c r="N90" i="3"/>
  <c r="AH153" i="3" a="1"/>
  <c r="AH153" i="3"/>
  <c r="AI232" i="3" a="1"/>
  <c r="AI232" i="3"/>
  <c r="AB153" i="3" a="1"/>
  <c r="AB153" i="3"/>
  <c r="D23" i="3" a="1"/>
  <c r="D23" i="3"/>
  <c r="AE153" i="3" a="1"/>
  <c r="AE153" i="3"/>
  <c r="M145" i="3" a="1"/>
  <c r="M145" i="3"/>
  <c r="K159" i="3" a="1"/>
  <c r="K159" i="3"/>
  <c r="AA143" i="3" a="1"/>
  <c r="AA143" i="3"/>
  <c r="AE176" i="3" a="1"/>
  <c r="AE176" i="3"/>
  <c r="AE232" i="3" a="1"/>
  <c r="AE232" i="3"/>
  <c r="AJ69" i="3" a="1"/>
  <c r="AJ69" i="3"/>
  <c r="AJ23" i="3" a="1"/>
  <c r="AJ23" i="3"/>
  <c r="AH143" i="3" a="1"/>
  <c r="AH143" i="3"/>
  <c r="O143" i="3" a="1"/>
  <c r="O143" i="3"/>
  <c r="L159" i="3" a="1"/>
  <c r="L159" i="3"/>
  <c r="O176" i="3" a="1"/>
  <c r="O176" i="3"/>
  <c r="AE145" i="3" a="1"/>
  <c r="AE145" i="3"/>
  <c r="N273" i="3" a="1"/>
  <c r="N273" i="3"/>
  <c r="J145" i="3" a="1"/>
  <c r="J145" i="3"/>
  <c r="M176" i="3" a="1"/>
  <c r="M176" i="3"/>
  <c r="AD159" i="3" a="1"/>
  <c r="AD159" i="3"/>
  <c r="P69" i="3" a="1"/>
  <c r="P69" i="3"/>
  <c r="AF145" i="3" a="1"/>
  <c r="AF145" i="3"/>
  <c r="O145" i="3" a="1"/>
  <c r="O145" i="3"/>
  <c r="M23" i="3" a="1"/>
  <c r="M23" i="3"/>
  <c r="AB90" i="3" a="1"/>
  <c r="AB90" i="3"/>
  <c r="AI153" i="3" a="1"/>
  <c r="AI153" i="3"/>
  <c r="AE143" i="3" a="1"/>
  <c r="AE143" i="3"/>
  <c r="AI273" i="3" a="1"/>
  <c r="AI273" i="3"/>
  <c r="AK145" i="3" a="1"/>
  <c r="AK145" i="3"/>
  <c r="AA90" i="3" a="1"/>
  <c r="AA90" i="3"/>
  <c r="AK153" i="3" a="1"/>
  <c r="AK153" i="3"/>
  <c r="N69" i="3" a="1"/>
  <c r="N69" i="3"/>
  <c r="AD153" i="3" a="1"/>
  <c r="AD153" i="3"/>
  <c r="AC176" i="3" a="1"/>
  <c r="AC176" i="3"/>
  <c r="AB23" i="3" a="1"/>
  <c r="AB23" i="3"/>
  <c r="AH232" i="3" a="1"/>
  <c r="AH232" i="3"/>
  <c r="Z23" i="3" a="1"/>
  <c r="Z23" i="3"/>
  <c r="AJ90" i="3" a="1"/>
  <c r="AJ90" i="3"/>
  <c r="P143" i="3" a="1"/>
  <c r="P143" i="3"/>
  <c r="J159" i="3" a="1"/>
  <c r="J159" i="3"/>
  <c r="J69" i="3" a="1"/>
  <c r="J69" i="3"/>
  <c r="AC159" i="3" a="1"/>
  <c r="AC159" i="3"/>
  <c r="AC145" i="3" a="1"/>
  <c r="AC145" i="3"/>
  <c r="P159" i="3" a="1"/>
  <c r="P159" i="3"/>
  <c r="M69" i="3" a="1"/>
  <c r="M69" i="3"/>
  <c r="K153" i="3" a="1"/>
  <c r="K153" i="3"/>
  <c r="Z273" i="3" a="1"/>
  <c r="Z273" i="3"/>
  <c r="AJ143" i="3" a="1"/>
  <c r="AJ143" i="3"/>
  <c r="J23" i="3" a="1"/>
  <c r="J23" i="3"/>
  <c r="AF153" i="3" a="1"/>
  <c r="AF153" i="3"/>
  <c r="D273" i="3" a="1"/>
  <c r="D273" i="3"/>
  <c r="AK176" i="3" a="1"/>
  <c r="AK176" i="3"/>
  <c r="D153" i="3" a="1"/>
  <c r="D153" i="3"/>
  <c r="AF90" i="3" a="1"/>
  <c r="AF90" i="3"/>
  <c r="P90" i="3" a="1"/>
  <c r="P90" i="3"/>
  <c r="AC273" i="3" a="1"/>
  <c r="AC273" i="3"/>
  <c r="AA69" i="3" a="1"/>
  <c r="AA69" i="3"/>
  <c r="P145" i="3" a="1"/>
  <c r="P145" i="3"/>
  <c r="AE23" i="3" a="1"/>
  <c r="AE23" i="3"/>
  <c r="AG232" i="3" a="1"/>
  <c r="AG232" i="3"/>
  <c r="AJ232" i="3" a="1"/>
  <c r="AJ232" i="3"/>
  <c r="P176" i="3" a="1"/>
  <c r="P176" i="3"/>
  <c r="L176" i="3" a="1"/>
  <c r="L176" i="3"/>
  <c r="L273" i="3" a="1"/>
  <c r="L273" i="3"/>
  <c r="AJ176" i="3" a="1"/>
  <c r="AJ176" i="3"/>
  <c r="L23" i="3" a="1"/>
  <c r="L23" i="3"/>
  <c r="V159" i="3" a="1"/>
  <c r="V159" i="3"/>
  <c r="P273" i="3" a="1"/>
  <c r="P273" i="3"/>
  <c r="AF143" i="3" a="1"/>
  <c r="AF143" i="3"/>
  <c r="Z90" i="3" a="1"/>
  <c r="Z90" i="3"/>
  <c r="N153" i="3" a="1"/>
  <c r="N153" i="3"/>
  <c r="Z159" i="3" a="1"/>
  <c r="Z159" i="3"/>
  <c r="AB176" i="3" a="1"/>
  <c r="AB176" i="3"/>
  <c r="AG23" i="3" a="1"/>
  <c r="AG23" i="3"/>
  <c r="AK23" i="3" a="1"/>
  <c r="AK23" i="3"/>
  <c r="AJ153" i="3" a="1"/>
  <c r="AJ153" i="3"/>
  <c r="AD145" i="3" a="1"/>
  <c r="AD145" i="3"/>
  <c r="Z145" i="3" a="1"/>
  <c r="Z145" i="3"/>
  <c r="L145" i="3" a="1"/>
  <c r="L145" i="3"/>
  <c r="D69" i="3" a="1"/>
  <c r="D69" i="3"/>
  <c r="M143" i="3" a="1"/>
  <c r="M143" i="3"/>
  <c r="K143" i="3" a="1"/>
  <c r="K143" i="3"/>
  <c r="AF69" i="3" a="1"/>
  <c r="AF69" i="3"/>
  <c r="M232" i="3" a="1"/>
  <c r="M232" i="3"/>
  <c r="D143" i="3" a="1"/>
  <c r="D143" i="3"/>
  <c r="K23" i="3" a="1"/>
  <c r="K23" i="3"/>
  <c r="M153" i="3" a="1"/>
  <c r="M153" i="3"/>
  <c r="P232" i="3" a="1"/>
  <c r="P232" i="3"/>
  <c r="AH69" i="3" a="1"/>
  <c r="AH69" i="3"/>
  <c r="AH145" i="3" a="1"/>
  <c r="AH145" i="3"/>
  <c r="AA23" i="3" a="1"/>
  <c r="AA23" i="3"/>
  <c r="AI23" i="3" a="1"/>
  <c r="AI23" i="3"/>
  <c r="AG273" i="3" a="1"/>
  <c r="AG273" i="3"/>
  <c r="AI90" i="3" a="1"/>
  <c r="AI90" i="3"/>
  <c r="V143" i="3" a="1"/>
  <c r="V143" i="3"/>
  <c r="J90" i="3" a="1"/>
  <c r="J90" i="3"/>
  <c r="N145" i="3" a="1"/>
  <c r="N145" i="3"/>
  <c r="AB145" i="3" a="1"/>
  <c r="AB145" i="3"/>
  <c r="Z143" i="3" a="1"/>
  <c r="Z143" i="3"/>
  <c r="L143" i="3" a="1"/>
  <c r="L143" i="3"/>
  <c r="AH90" i="3" a="1"/>
  <c r="AH90" i="3"/>
  <c r="AF176" i="3" a="1"/>
  <c r="AF176" i="3"/>
  <c r="O232" i="3" a="1"/>
  <c r="O232" i="3"/>
  <c r="AH176" i="3" a="1"/>
  <c r="AH176" i="3"/>
  <c r="AC232" i="3" a="1"/>
  <c r="AC232" i="3"/>
  <c r="AA232" i="3" a="1"/>
  <c r="AA232" i="3"/>
  <c r="P153" i="3" a="1"/>
  <c r="P153" i="3"/>
  <c r="D159" i="3" a="1"/>
  <c r="D159" i="3"/>
  <c r="P23" i="3" a="1"/>
  <c r="P23" i="3"/>
  <c r="AD176" i="3" a="1"/>
  <c r="AD176" i="3"/>
  <c r="AB143" i="3" a="1"/>
  <c r="AB143" i="3"/>
  <c r="O23" i="3" a="1"/>
  <c r="O23" i="3"/>
  <c r="AA273" i="3" a="1"/>
  <c r="AA273" i="3"/>
  <c r="AD232" i="3" a="1"/>
  <c r="AD232" i="3"/>
  <c r="J153" i="3" a="1"/>
  <c r="J153" i="3"/>
  <c r="AC69" i="3" a="1"/>
  <c r="AC69" i="3"/>
  <c r="K145" i="3" a="1"/>
  <c r="K145" i="3"/>
  <c r="AB159" i="3" a="1"/>
  <c r="AB159" i="3"/>
  <c r="Z176" i="3" a="1"/>
  <c r="Z176" i="3"/>
  <c r="AG143" i="3" a="1"/>
  <c r="AG143" i="3"/>
  <c r="L90" i="3" a="1"/>
  <c r="L90" i="3"/>
  <c r="K131" i="4" a="1"/>
  <c r="K131" i="4"/>
  <c r="Q225" i="4" a="1"/>
  <c r="Q225" i="4"/>
  <c r="L125" i="4" a="1"/>
  <c r="L125" i="4"/>
  <c r="V125" i="4" s="1"/>
  <c r="X125" i="4" s="1"/>
  <c r="I125" i="4" a="1"/>
  <c r="I125" i="4"/>
  <c r="I197" i="4" a="1"/>
  <c r="I197" i="4"/>
  <c r="I196" i="4" a="1"/>
  <c r="I196" i="4"/>
  <c r="I225" i="4" a="1"/>
  <c r="I225" i="4"/>
  <c r="Q70" i="4" a="1"/>
  <c r="Q70" i="4"/>
  <c r="R150" i="4" a="1"/>
  <c r="R150" i="4"/>
  <c r="L225" i="4" a="1"/>
  <c r="L225" i="4"/>
  <c r="V225" i="4" s="1"/>
  <c r="X225" i="4" s="1"/>
  <c r="L31" i="4" a="1"/>
  <c r="L31" i="4"/>
  <c r="V31" i="4" s="1"/>
  <c r="X31" i="4" s="1"/>
  <c r="Q131" i="4" a="1"/>
  <c r="Q131" i="4"/>
  <c r="T125" i="4" a="1"/>
  <c r="T125" i="4"/>
  <c r="R14" i="4" a="1"/>
  <c r="R14" i="4"/>
  <c r="R70" i="4" a="1"/>
  <c r="R70" i="4"/>
  <c r="L150" i="4" a="1"/>
  <c r="L150" i="4"/>
  <c r="V150" i="4" s="1"/>
  <c r="X150" i="4" s="1"/>
  <c r="K162" i="4" a="1"/>
  <c r="K162" i="4"/>
  <c r="I128" i="4" a="1"/>
  <c r="I128" i="4"/>
  <c r="Q14" i="4" a="1"/>
  <c r="Q14" i="4"/>
  <c r="I131" i="4" a="1"/>
  <c r="I131" i="4"/>
  <c r="I31" i="4" a="1"/>
  <c r="I31" i="4"/>
  <c r="T150" i="4" a="1"/>
  <c r="T150" i="4"/>
  <c r="K70" i="4" a="1"/>
  <c r="K70" i="4"/>
  <c r="I150" i="4" a="1"/>
  <c r="I150" i="4"/>
  <c r="I70" i="4" a="1"/>
  <c r="I70" i="4"/>
  <c r="L162" i="4" a="1"/>
  <c r="L162" i="4"/>
  <c r="V162" i="4" s="1"/>
  <c r="X162" i="4" s="1"/>
  <c r="AD34" i="4" s="1"/>
  <c r="T128" i="4" a="1"/>
  <c r="T128" i="4"/>
  <c r="K31" i="4" a="1"/>
  <c r="K31" i="4"/>
  <c r="R131" i="4" a="1"/>
  <c r="R131" i="4"/>
  <c r="L197" i="4" a="1"/>
  <c r="L197" i="4"/>
  <c r="V197" i="4" s="1"/>
  <c r="X197" i="4" s="1"/>
  <c r="L196" i="4" a="1"/>
  <c r="L196" i="4"/>
  <c r="V196" i="4" s="1"/>
  <c r="X196" i="4" s="1"/>
  <c r="Q128" i="4" a="1"/>
  <c r="Q128" i="4"/>
  <c r="R162" i="4" a="1"/>
  <c r="R162" i="4"/>
  <c r="Q150" i="4" a="1"/>
  <c r="Q150" i="4"/>
  <c r="T14" i="4" a="1"/>
  <c r="T14" i="4"/>
  <c r="Q162" i="4" a="1"/>
  <c r="Q162" i="4"/>
  <c r="K128" i="4" a="1"/>
  <c r="K128" i="4"/>
  <c r="Q31" i="4" a="1"/>
  <c r="Q31" i="4"/>
  <c r="Q125" i="4" a="1"/>
  <c r="Q125" i="4"/>
  <c r="T31" i="4" a="1"/>
  <c r="T31" i="4"/>
  <c r="K150" i="4" a="1"/>
  <c r="K150" i="4"/>
  <c r="R197" i="4" a="1"/>
  <c r="R197" i="4"/>
  <c r="R196" i="4" a="1"/>
  <c r="R196" i="4"/>
  <c r="K125" i="4" a="1"/>
  <c r="K125" i="4"/>
  <c r="K14" i="4" a="1"/>
  <c r="K14" i="4"/>
  <c r="K197" i="4" a="1"/>
  <c r="K197" i="4"/>
  <c r="K196" i="4" a="1"/>
  <c r="K196" i="4"/>
  <c r="L14" i="4" a="1"/>
  <c r="L14" i="4"/>
  <c r="V14" i="4" s="1"/>
  <c r="X14" i="4" s="1"/>
  <c r="I162" i="4" l="1" a="1"/>
  <c r="I162" i="4"/>
  <c r="I14" i="4" a="1"/>
  <c r="I14" i="4"/>
  <c r="L128" i="4" a="1"/>
  <c r="L128" i="4"/>
  <c r="V128" i="4" s="1"/>
  <c r="X128" i="4" s="1"/>
  <c r="T70" i="4" a="1"/>
  <c r="T70" i="4"/>
  <c r="R225" i="4" a="1"/>
  <c r="R225" i="4"/>
  <c r="R125" i="4" a="1"/>
  <c r="R125" i="4"/>
  <c r="Q197" i="4" a="1"/>
  <c r="Q197" i="4"/>
  <c r="Q196" i="4" a="1"/>
  <c r="Q196" i="4"/>
  <c r="T162" i="4" a="1"/>
  <c r="T162" i="4"/>
  <c r="T225" i="4" a="1"/>
  <c r="T225" i="4"/>
  <c r="L70" i="4" a="1"/>
  <c r="L70" i="4"/>
  <c r="V70" i="4" s="1"/>
  <c r="X70" i="4" s="1"/>
  <c r="T197" i="4" a="1"/>
  <c r="T197" i="4" l="1"/>
  <c r="T196" i="4" a="1"/>
  <c r="T196" i="4"/>
  <c r="T131" i="4" a="1"/>
  <c r="T131" i="4"/>
  <c r="R128" i="4" a="1"/>
  <c r="R128" i="4"/>
  <c r="K225" i="4" a="1"/>
  <c r="K225" i="4"/>
  <c r="R31" i="4" a="1"/>
  <c r="R31" i="4"/>
  <c r="L131" i="4" a="1"/>
  <c r="L131" i="4"/>
  <c r="V131" i="4" s="1"/>
  <c r="X131" i="4" s="1"/>
  <c r="AB51" i="8" a="1"/>
  <c r="AB51" i="8"/>
  <c r="Z51" i="8" a="1"/>
  <c r="Z51" i="8"/>
  <c r="G24" i="8" a="1"/>
  <c r="G24" i="8"/>
  <c r="AC51" i="8" a="1"/>
  <c r="AC51" i="8"/>
  <c r="G51" i="8" a="1"/>
  <c r="G51" i="8"/>
  <c r="AD24" i="8" a="1"/>
  <c r="AD24" i="8"/>
  <c r="AD51" i="8" a="1"/>
  <c r="AD51" i="8"/>
  <c r="AA24" i="8" a="1"/>
  <c r="AA24" i="8"/>
  <c r="AB24" i="8" a="1"/>
  <c r="AB24" i="8"/>
  <c r="AA51" i="8" a="1"/>
  <c r="AA51" i="8"/>
  <c r="AC24" i="8" a="1"/>
  <c r="AC24" i="8"/>
  <c r="Z24" i="8" a="1"/>
  <c r="Z24" i="8"/>
  <c r="K193" i="4" a="1"/>
  <c r="K193" i="4"/>
  <c r="L198" i="4" a="1"/>
  <c r="L198" i="4"/>
  <c r="V198" i="4" s="1"/>
  <c r="X198" i="4" s="1"/>
  <c r="I219" i="4" a="1"/>
  <c r="I219" i="4"/>
  <c r="K205" i="4" a="1"/>
  <c r="K205" i="4"/>
  <c r="I69" i="4" a="1"/>
  <c r="I69" i="4"/>
  <c r="Q230" i="4" a="1"/>
  <c r="Q230" i="4"/>
  <c r="K230" i="4" a="1"/>
  <c r="K230" i="4"/>
  <c r="R205" i="4" a="1"/>
  <c r="R205" i="4"/>
  <c r="T198" i="4" a="1"/>
  <c r="T198" i="4"/>
  <c r="T175" i="4" a="1"/>
  <c r="T175" i="4"/>
  <c r="T23" i="4" a="1"/>
  <c r="T23" i="4"/>
  <c r="K219" i="4" a="1"/>
  <c r="K219" i="4"/>
  <c r="Q11" i="4" a="1"/>
  <c r="Q11" i="4"/>
  <c r="I193" i="4" a="1"/>
  <c r="I193" i="4"/>
  <c r="K198" i="4" a="1"/>
  <c r="K198" i="4"/>
  <c r="K227" i="4" a="1"/>
  <c r="K227" i="4"/>
  <c r="I227" i="4" a="1"/>
  <c r="I227" i="4"/>
  <c r="K11" i="4" a="1"/>
  <c r="K11" i="4"/>
  <c r="Q198" i="4" a="1"/>
  <c r="Q198" i="4"/>
  <c r="K69" i="4" a="1"/>
  <c r="K69" i="4"/>
  <c r="R175" i="4" a="1"/>
  <c r="R175" i="4"/>
  <c r="K175" i="4" a="1"/>
  <c r="K175" i="4"/>
  <c r="T193" i="4" a="1"/>
  <c r="T193" i="4"/>
  <c r="Q219" i="4" a="1"/>
  <c r="Q219" i="4"/>
  <c r="I230" i="4" a="1"/>
  <c r="I230" i="4"/>
  <c r="R227" i="4" a="1"/>
  <c r="R227" i="4"/>
  <c r="I23" i="4" a="1"/>
  <c r="I23" i="4"/>
  <c r="L175" i="4" a="1"/>
  <c r="L175" i="4"/>
  <c r="V175" i="4" s="1"/>
  <c r="X175" i="4" s="1"/>
  <c r="T230" i="4" a="1"/>
  <c r="T230" i="4"/>
  <c r="L11" i="4" a="1"/>
  <c r="L11" i="4"/>
  <c r="V11" i="4" s="1"/>
  <c r="X11" i="4" s="1"/>
  <c r="R69" i="4" a="1"/>
  <c r="R69" i="4" l="1"/>
  <c r="L205" i="4" a="1"/>
  <c r="L205" i="4"/>
  <c r="V205" i="4" s="1"/>
  <c r="X205" i="4" s="1"/>
  <c r="R230" i="4" a="1"/>
  <c r="R230" i="4"/>
  <c r="L193" i="4" a="1"/>
  <c r="L193" i="4"/>
  <c r="V193" i="4" s="1"/>
  <c r="X193" i="4" s="1"/>
  <c r="AD29" i="4" s="1"/>
  <c r="L219" i="4" a="1"/>
  <c r="L219" i="4"/>
  <c r="V219" i="4" s="1"/>
  <c r="X219" i="4" s="1"/>
  <c r="I198" i="4" a="1"/>
  <c r="I198" i="4"/>
  <c r="L69" i="4" a="1"/>
  <c r="L69" i="4"/>
  <c r="V69" i="4" s="1"/>
  <c r="X69" i="4" s="1"/>
  <c r="Q227" i="4" a="1"/>
  <c r="Q227" i="4"/>
  <c r="L230" i="4" a="1"/>
  <c r="L230" i="4"/>
  <c r="V230" i="4" s="1"/>
  <c r="X230" i="4" s="1"/>
  <c r="Q175" i="4" a="1"/>
  <c r="Q175" i="4"/>
  <c r="I205" i="4" a="1"/>
  <c r="I205" i="4"/>
  <c r="L227" i="4" a="1"/>
  <c r="L227" i="4"/>
  <c r="V227" i="4" s="1"/>
  <c r="X227" i="4" s="1"/>
  <c r="R23" i="4" a="1"/>
  <c r="R23" i="4"/>
  <c r="T11" i="4" a="1"/>
  <c r="T11" i="4"/>
  <c r="Q69" i="4" a="1"/>
  <c r="Q69" i="4"/>
  <c r="Q23" i="4" a="1"/>
  <c r="Q23" i="4"/>
  <c r="T219" i="4" a="1"/>
  <c r="T219" i="4"/>
  <c r="K23" i="4" a="1"/>
  <c r="K23" i="4"/>
  <c r="R193" i="4" a="1"/>
  <c r="R193" i="4"/>
  <c r="I175" i="4" a="1"/>
  <c r="I175" i="4"/>
  <c r="I11" i="4" a="1"/>
  <c r="I11" i="4"/>
  <c r="Q205" i="4" a="1"/>
  <c r="Q205" i="4"/>
  <c r="R219" i="4" a="1"/>
  <c r="R219" i="4"/>
  <c r="T227" i="4" a="1"/>
  <c r="T227" i="4"/>
  <c r="Q193" i="4" a="1"/>
  <c r="Q193" i="4"/>
  <c r="R11" i="4" a="1"/>
  <c r="R11" i="4"/>
  <c r="T69" i="4" a="1"/>
  <c r="T69" i="4"/>
  <c r="R198" i="4" a="1"/>
  <c r="R198" i="4"/>
  <c r="T205" i="4" a="1"/>
  <c r="T205" i="4"/>
  <c r="L23" i="4" a="1"/>
  <c r="L23" i="4"/>
  <c r="V23" i="4" s="1"/>
  <c r="X23" i="4" s="1"/>
  <c r="K211" i="4" a="1"/>
  <c r="K211" i="4" l="1"/>
  <c r="L165" i="4" a="1"/>
  <c r="L165" i="4"/>
  <c r="V165" i="4" s="1"/>
  <c r="X165" i="4" s="1"/>
  <c r="K250" i="4" a="1"/>
  <c r="K250" i="4"/>
  <c r="Q211" i="4" a="1"/>
  <c r="Q211" i="4"/>
  <c r="T250" i="4" a="1"/>
  <c r="T250" i="4"/>
  <c r="I129" i="4" a="1"/>
  <c r="I129" i="4"/>
  <c r="K223" i="4" a="1"/>
  <c r="K223" i="4"/>
  <c r="R165" i="4" a="1"/>
  <c r="R165" i="4"/>
  <c r="L129" i="4" a="1"/>
  <c r="L129" i="4"/>
  <c r="V129" i="4" s="1"/>
  <c r="X129" i="4" s="1"/>
  <c r="T223" i="4" a="1"/>
  <c r="T223" i="4"/>
  <c r="T247" i="4" a="1"/>
  <c r="T247" i="4"/>
  <c r="T243" i="4" a="1"/>
  <c r="T243" i="4"/>
  <c r="K118" i="4" a="1"/>
  <c r="K118" i="4"/>
  <c r="Q243" i="4" a="1"/>
  <c r="Q243" i="4"/>
  <c r="I165" i="4" a="1"/>
  <c r="I165" i="4"/>
  <c r="T211" i="4" a="1"/>
  <c r="T211" i="4"/>
  <c r="Q118" i="4" a="1"/>
  <c r="Q118" i="4"/>
  <c r="T118" i="4" a="1"/>
  <c r="T118" i="4"/>
  <c r="Q247" i="4" a="1"/>
  <c r="Q247" i="4"/>
  <c r="Q165" i="4" a="1"/>
  <c r="Q165" i="4"/>
  <c r="T129" i="4" a="1"/>
  <c r="T129" i="4"/>
  <c r="I211" i="4" a="1"/>
  <c r="I211" i="4"/>
  <c r="L223" i="4" a="1"/>
  <c r="L223" i="4"/>
  <c r="V223" i="4" s="1"/>
  <c r="X223" i="4" s="1"/>
  <c r="K129" i="4" a="1"/>
  <c r="K129" i="4"/>
  <c r="R118" i="4" a="1"/>
  <c r="R118" i="4"/>
  <c r="L211" i="4" a="1"/>
  <c r="L211" i="4"/>
  <c r="V211" i="4" s="1"/>
  <c r="X211" i="4" s="1"/>
  <c r="T165" i="4" a="1"/>
  <c r="T165" i="4"/>
  <c r="I118" i="4" a="1"/>
  <c r="I118" i="4"/>
  <c r="I223" i="4" a="1"/>
  <c r="I223" i="4"/>
  <c r="R243" i="4" a="1"/>
  <c r="R243" i="4"/>
  <c r="R129" i="4" a="1"/>
  <c r="R129" i="4"/>
  <c r="R211" i="4" a="1"/>
  <c r="R211" i="4"/>
  <c r="R250" i="4" a="1"/>
  <c r="R250" i="4"/>
  <c r="L118" i="4" a="1"/>
  <c r="L118" i="4"/>
  <c r="V118" i="4" s="1"/>
  <c r="X118" i="4" s="1"/>
  <c r="R223" i="4" a="1"/>
  <c r="R223" i="4"/>
  <c r="K243" i="4" a="1"/>
  <c r="K243" i="4"/>
  <c r="Q129" i="4" a="1"/>
  <c r="Q129" i="4"/>
  <c r="Q250" i="4" a="1"/>
  <c r="Q250" i="4"/>
  <c r="L250" i="4" a="1"/>
  <c r="L250" i="4"/>
  <c r="V250" i="4" s="1"/>
  <c r="X250" i="4" s="1"/>
  <c r="L243" i="4" a="1"/>
  <c r="L243" i="4"/>
  <c r="V243" i="4" s="1"/>
  <c r="X243" i="4" s="1"/>
  <c r="I243" i="4" a="1"/>
  <c r="I243" i="4"/>
  <c r="K165" i="4" a="1"/>
  <c r="K165" i="4"/>
  <c r="Q223" i="4" a="1"/>
  <c r="Q223" i="4"/>
  <c r="K247" i="4" a="1"/>
  <c r="K247" i="4"/>
  <c r="L247" i="4" a="1"/>
  <c r="L247" i="4"/>
  <c r="V247" i="4" s="1"/>
  <c r="X247" i="4" s="1"/>
  <c r="I250" i="4" a="1"/>
  <c r="I250" i="4"/>
  <c r="I247" i="4" a="1"/>
  <c r="I247" i="4"/>
  <c r="R247" i="4" a="1"/>
  <c r="R247" i="4"/>
  <c r="I130" i="4" a="1"/>
  <c r="I130" i="4"/>
  <c r="R53" i="4" a="1"/>
  <c r="R53" i="4"/>
  <c r="Q218" i="4" a="1"/>
  <c r="Q218" i="4"/>
  <c r="Q160" i="4" a="1"/>
  <c r="Q160" i="4"/>
  <c r="T160" i="4" a="1"/>
  <c r="T160" i="4"/>
  <c r="Q103" i="4" a="1"/>
  <c r="Q103" i="4"/>
  <c r="I74" i="4" a="1"/>
  <c r="I74" i="4"/>
  <c r="L103" i="4" a="1"/>
  <c r="L103" i="4"/>
  <c r="V103" i="4" s="1"/>
  <c r="X103" i="4" s="1"/>
  <c r="R218" i="4" a="1"/>
  <c r="R218" i="4"/>
  <c r="I218" i="4" a="1"/>
  <c r="I218" i="4"/>
  <c r="K130" i="4" a="1"/>
  <c r="K130" i="4"/>
  <c r="I94" i="4" a="1"/>
  <c r="I94" i="4"/>
  <c r="I160" i="4" a="1"/>
  <c r="I160" i="4"/>
  <c r="R252" i="4" a="1"/>
  <c r="R252" i="4"/>
  <c r="T130" i="4" a="1"/>
  <c r="T130" i="4"/>
  <c r="K252" i="4" a="1"/>
  <c r="K252" i="4"/>
  <c r="K160" i="4" a="1"/>
  <c r="K160" i="4"/>
  <c r="Q74" i="4" a="1"/>
  <c r="Q74" i="4"/>
  <c r="T218" i="4" a="1"/>
  <c r="T218" i="4"/>
  <c r="I37" i="4" a="1"/>
  <c r="I37" i="4"/>
  <c r="L252" i="4" a="1"/>
  <c r="L252" i="4"/>
  <c r="V252" i="4" s="1"/>
  <c r="X252" i="4" s="1"/>
  <c r="K74" i="4" a="1"/>
  <c r="K74" i="4"/>
  <c r="L74" i="4" a="1"/>
  <c r="L74" i="4"/>
  <c r="V74" i="4" s="1"/>
  <c r="X74" i="4" s="1"/>
  <c r="L94" i="4" a="1"/>
  <c r="L94" i="4" l="1"/>
  <c r="V94" i="4" s="1"/>
  <c r="X94" i="4" s="1"/>
  <c r="I53" i="4" a="1"/>
  <c r="I53" i="4"/>
  <c r="R160" i="4" a="1"/>
  <c r="R160" i="4"/>
  <c r="R130" i="4" a="1"/>
  <c r="R130" i="4"/>
  <c r="Q53" i="4" a="1"/>
  <c r="Q53" i="4"/>
  <c r="R74" i="4" a="1"/>
  <c r="R74" i="4"/>
  <c r="T103" i="4" a="1"/>
  <c r="T103" i="4"/>
  <c r="K42" i="4" a="1"/>
  <c r="K42" i="4"/>
  <c r="R42" i="4" a="1"/>
  <c r="R42" i="4"/>
  <c r="R94" i="4" a="1"/>
  <c r="R94" i="4"/>
  <c r="I252" i="4" a="1"/>
  <c r="I252" i="4"/>
  <c r="K94" i="4" a="1"/>
  <c r="K94" i="4"/>
  <c r="Q252" i="4" a="1"/>
  <c r="Q252" i="4"/>
  <c r="Q37" i="4" a="1"/>
  <c r="Q37" i="4"/>
  <c r="R37" i="4" a="1"/>
  <c r="R37" i="4"/>
  <c r="T42" i="4" a="1"/>
  <c r="T42" i="4"/>
  <c r="L37" i="4" a="1"/>
  <c r="L37" i="4"/>
  <c r="V37" i="4" s="1"/>
  <c r="X37" i="4" s="1"/>
  <c r="Q94" i="4" a="1"/>
  <c r="Q94" i="4"/>
  <c r="L53" i="4" a="1"/>
  <c r="L53" i="4"/>
  <c r="V53" i="4" s="1"/>
  <c r="X53" i="4" s="1"/>
  <c r="T94" i="4" a="1"/>
  <c r="T94" i="4"/>
  <c r="Q42" i="4" a="1"/>
  <c r="Q42" i="4"/>
  <c r="I42" i="4" a="1"/>
  <c r="I42" i="4"/>
  <c r="K53" i="4" a="1"/>
  <c r="K53" i="4"/>
  <c r="I103" i="4" a="1"/>
  <c r="I103" i="4"/>
  <c r="T37" i="4" a="1"/>
  <c r="T37" i="4"/>
  <c r="R103" i="4" a="1"/>
  <c r="R103" i="4"/>
  <c r="T252" i="4" a="1"/>
  <c r="T252" i="4"/>
  <c r="Q130" i="4" a="1"/>
  <c r="Q130" i="4"/>
  <c r="K218" i="4" a="1"/>
  <c r="K218" i="4"/>
  <c r="T74" i="4" a="1"/>
  <c r="T74" i="4"/>
  <c r="L130" i="4" a="1"/>
  <c r="L130" i="4"/>
  <c r="V130" i="4" s="1"/>
  <c r="X130" i="4" s="1"/>
  <c r="K37" i="4" a="1"/>
  <c r="K37" i="4"/>
  <c r="K103" i="4" a="1"/>
  <c r="K103" i="4"/>
  <c r="T53" i="4" a="1"/>
  <c r="T53" i="4"/>
  <c r="L160" i="4" a="1"/>
  <c r="L160" i="4"/>
  <c r="V160" i="4" s="1"/>
  <c r="X160" i="4" s="1"/>
  <c r="L218" i="4" a="1"/>
  <c r="L218" i="4"/>
  <c r="V218" i="4" s="1"/>
  <c r="X218" i="4" s="1"/>
  <c r="L42" i="4" a="1"/>
  <c r="L42" i="4"/>
  <c r="V42" i="4" s="1"/>
  <c r="X42" i="4" s="1"/>
  <c r="T259" i="4" a="1"/>
  <c r="T259" i="4"/>
  <c r="L144" i="4" a="1"/>
  <c r="L144" i="4"/>
  <c r="V144" i="4" s="1"/>
  <c r="X144" i="4" s="1"/>
  <c r="R62" i="4" a="1"/>
  <c r="R62" i="4"/>
  <c r="Q254" i="4" a="1"/>
  <c r="Q254" i="4"/>
  <c r="R221" i="4" a="1"/>
  <c r="R221" i="4"/>
  <c r="T144" i="4" a="1"/>
  <c r="T144" i="4"/>
  <c r="T62" i="4" a="1"/>
  <c r="T62" i="4"/>
  <c r="Q122" i="4" a="1"/>
  <c r="Q122" i="4"/>
  <c r="Q112" i="4" a="1"/>
  <c r="Q112" i="4"/>
  <c r="I254" i="4" a="1"/>
  <c r="I254" i="4"/>
  <c r="R264" i="4" a="1"/>
  <c r="R264" i="4"/>
  <c r="K254" i="4" a="1"/>
  <c r="K254" i="4"/>
  <c r="Q44" i="4" a="1"/>
  <c r="Q44" i="4"/>
  <c r="L259" i="4" a="1"/>
  <c r="L259" i="4"/>
  <c r="V259" i="4" s="1"/>
  <c r="X259" i="4" s="1"/>
  <c r="R122" i="4" a="1"/>
  <c r="R122" i="4"/>
  <c r="T56" i="4" a="1"/>
  <c r="T56" i="4"/>
  <c r="Q56" i="4" a="1"/>
  <c r="Q56" i="4"/>
  <c r="I259" i="4" a="1"/>
  <c r="I259" i="4"/>
  <c r="I62" i="4" a="1"/>
  <c r="I62" i="4"/>
  <c r="L264" i="4" a="1"/>
  <c r="L264" i="4"/>
  <c r="V264" i="4" s="1"/>
  <c r="X264" i="4" s="1"/>
  <c r="I221" i="4" a="1"/>
  <c r="I221" i="4"/>
  <c r="L254" i="4" a="1"/>
  <c r="L254" i="4"/>
  <c r="V254" i="4" s="1"/>
  <c r="X254" i="4" s="1"/>
  <c r="I112" i="4" a="1"/>
  <c r="I112" i="4"/>
  <c r="I44" i="4" a="1"/>
  <c r="I44" i="4"/>
  <c r="K112" i="4" a="1"/>
  <c r="K112" i="4"/>
  <c r="L44" i="4" a="1"/>
  <c r="L44" i="4"/>
  <c r="V44" i="4" s="1"/>
  <c r="X44" i="4" s="1"/>
  <c r="I122" i="4" a="1"/>
  <c r="I122" i="4"/>
  <c r="Q62" i="4" a="1"/>
  <c r="Q62" i="4"/>
  <c r="K221" i="4" a="1"/>
  <c r="K221" i="4"/>
  <c r="R112" i="4" a="1"/>
  <c r="R112" i="4"/>
  <c r="K122" i="4" a="1"/>
  <c r="K122" i="4"/>
  <c r="K144" i="4" a="1"/>
  <c r="K144" i="4"/>
  <c r="T254" i="4" a="1"/>
  <c r="T254" i="4"/>
  <c r="L62" i="4" a="1"/>
  <c r="L62" i="4"/>
  <c r="V62" i="4" s="1"/>
  <c r="X62" i="4" s="1"/>
  <c r="L56" i="4" a="1"/>
  <c r="L56" i="4"/>
  <c r="V56" i="4" s="1"/>
  <c r="X56" i="4" s="1"/>
  <c r="T264" i="4" a="1"/>
  <c r="T264" i="4"/>
  <c r="T112" i="4" a="1"/>
  <c r="T112" i="4"/>
  <c r="K44" i="4" a="1"/>
  <c r="K44" i="4"/>
  <c r="T221" i="4" a="1"/>
  <c r="T221" i="4"/>
  <c r="T122" i="4" a="1"/>
  <c r="T122" i="4"/>
  <c r="Q221" i="4" a="1"/>
  <c r="Q221" i="4"/>
  <c r="L122" i="4" a="1"/>
  <c r="L122" i="4"/>
  <c r="V122" i="4" s="1"/>
  <c r="X122" i="4" s="1"/>
  <c r="I264" i="4" a="1"/>
  <c r="I264" i="4"/>
  <c r="L221" i="4" a="1"/>
  <c r="L221" i="4"/>
  <c r="V221" i="4" s="1"/>
  <c r="X221" i="4" s="1"/>
  <c r="I56" i="4" a="1"/>
  <c r="I56" i="4"/>
  <c r="R56" i="4" a="1"/>
  <c r="R56" i="4"/>
  <c r="K56" i="4" a="1"/>
  <c r="K56" i="4"/>
  <c r="R44" i="4" a="1"/>
  <c r="R44" i="4"/>
  <c r="R254" i="4" a="1"/>
  <c r="R254" i="4"/>
  <c r="R144" i="4" a="1"/>
  <c r="R144" i="4"/>
  <c r="T44" i="4" a="1"/>
  <c r="T44" i="4"/>
  <c r="Q264" i="4" a="1"/>
  <c r="Q264" i="4"/>
  <c r="Q144" i="4" a="1"/>
  <c r="Q144" i="4"/>
  <c r="L112" i="4" a="1"/>
  <c r="L112" i="4"/>
  <c r="V112" i="4" s="1"/>
  <c r="X112" i="4" s="1"/>
  <c r="Q259" i="4" a="1"/>
  <c r="Q259" i="4"/>
  <c r="K259" i="4" a="1"/>
  <c r="K259" i="4"/>
  <c r="K264" i="4" a="1"/>
  <c r="K264" i="4"/>
  <c r="R259" i="4" a="1"/>
  <c r="R259" i="4"/>
  <c r="K62" i="4" a="1"/>
  <c r="K62" i="4"/>
  <c r="I144" i="4" a="1"/>
  <c r="I144" i="4"/>
  <c r="Q57" i="4" a="1"/>
  <c r="Q57" i="4"/>
  <c r="K17" i="4" a="1"/>
  <c r="K17" i="4"/>
  <c r="T57" i="4" a="1"/>
  <c r="T57" i="4"/>
  <c r="R57" i="4" a="1"/>
  <c r="R57" i="4"/>
  <c r="Q117" i="4" a="1"/>
  <c r="Q117" i="4"/>
  <c r="T46" i="4" a="1"/>
  <c r="T46" i="4"/>
  <c r="Q204" i="4" a="1"/>
  <c r="Q204" i="4"/>
  <c r="T72" i="4" a="1"/>
  <c r="T72" i="4"/>
  <c r="L72" i="4" a="1"/>
  <c r="L72" i="4"/>
  <c r="V72" i="4" s="1"/>
  <c r="X72" i="4" s="1"/>
  <c r="K117" i="4" a="1"/>
  <c r="K117" i="4"/>
  <c r="T104" i="4" a="1"/>
  <c r="T104" i="4"/>
  <c r="R249" i="4" a="1"/>
  <c r="R249" i="4"/>
  <c r="L249" i="4" a="1"/>
  <c r="L249" i="4"/>
  <c r="V249" i="4" s="1"/>
  <c r="X249" i="4" s="1"/>
  <c r="L15" i="4" a="1"/>
  <c r="L15" i="4"/>
  <c r="V15" i="4" s="1"/>
  <c r="X15" i="4" s="1"/>
  <c r="AD31" i="4" s="1"/>
  <c r="R204" i="4" a="1"/>
  <c r="R204" i="4"/>
  <c r="K15" i="4" a="1"/>
  <c r="K15" i="4"/>
  <c r="I204" i="4" a="1"/>
  <c r="I204" i="4"/>
  <c r="R46" i="4" a="1"/>
  <c r="R46" i="4"/>
  <c r="K249" i="4" a="1"/>
  <c r="K249" i="4"/>
  <c r="Q104" i="4" a="1"/>
  <c r="Q104" i="4"/>
  <c r="I46" i="4" a="1"/>
  <c r="I46" i="4"/>
  <c r="T222" i="4" a="1"/>
  <c r="T222" i="4"/>
  <c r="K204" i="4" a="1"/>
  <c r="K204" i="4"/>
  <c r="T17" i="4" a="1"/>
  <c r="T17" i="4"/>
  <c r="Q72" i="4" a="1"/>
  <c r="Q72" i="4"/>
  <c r="T15" i="4" a="1"/>
  <c r="T15" i="4"/>
  <c r="R72" i="4" a="1"/>
  <c r="R72" i="4"/>
  <c r="T117" i="4" a="1"/>
  <c r="T117" i="4"/>
  <c r="K57" i="4" a="1"/>
  <c r="K57" i="4"/>
  <c r="I72" i="4" a="1"/>
  <c r="I72" i="4"/>
  <c r="R104" i="4" a="1"/>
  <c r="R104" i="4"/>
  <c r="I222" i="4" a="1"/>
  <c r="I222" i="4"/>
  <c r="L117" i="4" a="1"/>
  <c r="L117" i="4"/>
  <c r="V117" i="4" s="1"/>
  <c r="X117" i="4" s="1"/>
  <c r="K222" i="4" a="1"/>
  <c r="K222" i="4"/>
  <c r="L17" i="4" a="1"/>
  <c r="L17" i="4"/>
  <c r="V17" i="4" s="1"/>
  <c r="X17" i="4" s="1"/>
  <c r="T204" i="4" a="1"/>
  <c r="T204" i="4"/>
  <c r="I117" i="4" a="1"/>
  <c r="I117" i="4"/>
  <c r="Q15" i="4" a="1"/>
  <c r="Q15" i="4"/>
  <c r="R222" i="4" a="1"/>
  <c r="R222" i="4"/>
  <c r="R17" i="4" a="1"/>
  <c r="R17" i="4"/>
  <c r="Q46" i="4" a="1"/>
  <c r="Q46" i="4"/>
  <c r="L46" i="4" a="1"/>
  <c r="L46" i="4"/>
  <c r="V46" i="4" s="1"/>
  <c r="X46" i="4" s="1"/>
  <c r="Q249" i="4" a="1"/>
  <c r="Q249" i="4"/>
  <c r="Q17" i="4" a="1"/>
  <c r="Q17" i="4"/>
  <c r="K72" i="4" a="1"/>
  <c r="K72" i="4"/>
  <c r="I15" i="4" a="1"/>
  <c r="I15" i="4"/>
  <c r="T249" i="4" a="1"/>
  <c r="T249" i="4"/>
  <c r="I17" i="4" a="1"/>
  <c r="I17" i="4"/>
  <c r="L204" i="4" a="1"/>
  <c r="L204" i="4"/>
  <c r="V204" i="4" s="1"/>
  <c r="X204" i="4" s="1"/>
  <c r="L104" i="4" a="1"/>
  <c r="L104" i="4"/>
  <c r="V104" i="4" s="1"/>
  <c r="X104" i="4" s="1"/>
  <c r="L222" i="4" a="1"/>
  <c r="L222" i="4"/>
  <c r="V222" i="4" s="1"/>
  <c r="X222" i="4" s="1"/>
  <c r="K104" i="4" a="1"/>
  <c r="K104" i="4"/>
  <c r="L57" i="4" a="1"/>
  <c r="L57" i="4"/>
  <c r="V57" i="4" s="1"/>
  <c r="X57" i="4" s="1"/>
  <c r="R15" i="4" a="1"/>
  <c r="R15" i="4"/>
  <c r="Q222" i="4" a="1"/>
  <c r="Q222" i="4"/>
  <c r="I104" i="4" a="1"/>
  <c r="I104" i="4"/>
  <c r="I57" i="4" a="1"/>
  <c r="I57" i="4"/>
  <c r="I249" i="4" a="1"/>
  <c r="I249" i="4"/>
  <c r="K46" i="4" a="1"/>
  <c r="K46" i="4"/>
  <c r="R117" i="4" a="1"/>
  <c r="R117" i="4"/>
  <c r="K145" i="4" a="1"/>
  <c r="K145" i="4"/>
  <c r="R116" i="4" a="1"/>
  <c r="R116" i="4"/>
  <c r="K185" i="4" a="1"/>
  <c r="K185" i="4"/>
  <c r="K209" i="4" a="1"/>
  <c r="K209" i="4"/>
  <c r="T132" i="4" a="1"/>
  <c r="T132" i="4"/>
  <c r="I135" i="4" a="1"/>
  <c r="I135" i="4"/>
  <c r="L145" i="4" a="1"/>
  <c r="L145" i="4"/>
  <c r="V145" i="4" s="1"/>
  <c r="X145" i="4" s="1"/>
  <c r="K135" i="4" a="1"/>
  <c r="K135" i="4"/>
  <c r="L99" i="4" a="1"/>
  <c r="L99" i="4"/>
  <c r="V99" i="4" s="1"/>
  <c r="X99" i="4" s="1"/>
  <c r="K132" i="4" a="1"/>
  <c r="K132" i="4"/>
  <c r="T209" i="4" a="1"/>
  <c r="T209" i="4"/>
  <c r="Q191" i="4" a="1"/>
  <c r="Q191" i="4"/>
  <c r="I191" i="4" a="1"/>
  <c r="I191" i="4"/>
  <c r="R132" i="4" a="1"/>
  <c r="R132" i="4"/>
  <c r="L116" i="4" a="1"/>
  <c r="L116" i="4"/>
  <c r="V116" i="4" s="1"/>
  <c r="X116" i="4" s="1"/>
  <c r="I209" i="4" a="1"/>
  <c r="I209" i="4"/>
  <c r="L65" i="4" a="1"/>
  <c r="L65" i="4"/>
  <c r="V65" i="4" s="1"/>
  <c r="X65" i="4" s="1"/>
  <c r="K32" i="4" a="1"/>
  <c r="K32" i="4"/>
  <c r="T32" i="4" a="1"/>
  <c r="T32" i="4"/>
  <c r="R135" i="4" a="1"/>
  <c r="R135" i="4"/>
  <c r="R99" i="4" a="1"/>
  <c r="R99" i="4"/>
  <c r="L209" i="4" a="1"/>
  <c r="L209" i="4"/>
  <c r="V209" i="4" s="1"/>
  <c r="X209" i="4" s="1"/>
  <c r="I116" i="4" a="1"/>
  <c r="I116" i="4"/>
  <c r="Q99" i="4" a="1"/>
  <c r="Q99" i="4"/>
  <c r="R32" i="4" a="1"/>
  <c r="R32" i="4"/>
  <c r="I99" i="4" a="1"/>
  <c r="I99" i="4"/>
  <c r="L135" i="4" a="1"/>
  <c r="L135" i="4"/>
  <c r="V135" i="4" s="1"/>
  <c r="X135" i="4" s="1"/>
  <c r="I132" i="4" a="1"/>
  <c r="I132" i="4"/>
  <c r="I65" i="4" a="1"/>
  <c r="I65" i="4"/>
  <c r="I32" i="4" a="1"/>
  <c r="I32" i="4"/>
  <c r="T185" i="4" a="1"/>
  <c r="T185" i="4"/>
  <c r="K65" i="4" a="1"/>
  <c r="K65" i="4"/>
  <c r="T145" i="4" a="1"/>
  <c r="T145" i="4"/>
  <c r="Q185" i="4" a="1"/>
  <c r="Q185" i="4"/>
  <c r="L191" i="4" a="1"/>
  <c r="L191" i="4"/>
  <c r="V191" i="4" s="1"/>
  <c r="X191" i="4" s="1"/>
  <c r="AD28" i="4" s="1"/>
  <c r="T116" i="4" a="1"/>
  <c r="T116" i="4"/>
  <c r="Q135" i="4" a="1"/>
  <c r="Q135" i="4"/>
  <c r="K116" i="4" a="1"/>
  <c r="K116" i="4"/>
  <c r="K191" i="4" a="1"/>
  <c r="K191" i="4"/>
  <c r="Q132" i="4" a="1"/>
  <c r="Q132" i="4"/>
  <c r="K99" i="4" a="1"/>
  <c r="K99" i="4"/>
  <c r="R185" i="4" a="1"/>
  <c r="R185" i="4"/>
  <c r="R145" i="4" a="1"/>
  <c r="R145" i="4"/>
  <c r="Q65" i="4" a="1"/>
  <c r="Q65" i="4"/>
  <c r="Q145" i="4" a="1"/>
  <c r="Q145" i="4"/>
  <c r="Q116" i="4" a="1"/>
  <c r="Q116" i="4"/>
  <c r="R191" i="4" a="1"/>
  <c r="R191" i="4"/>
  <c r="L32" i="4" a="1"/>
  <c r="L32" i="4"/>
  <c r="V32" i="4" s="1"/>
  <c r="X32" i="4" s="1"/>
  <c r="T65" i="4" a="1"/>
  <c r="T65" i="4"/>
  <c r="T191" i="4" a="1"/>
  <c r="T191" i="4"/>
  <c r="T99" i="4" a="1"/>
  <c r="T99" i="4"/>
  <c r="Q209" i="4" a="1"/>
  <c r="Q209" i="4"/>
  <c r="Q32" i="4" a="1"/>
  <c r="Q32" i="4"/>
  <c r="L185" i="4" a="1"/>
  <c r="L185" i="4"/>
  <c r="V185" i="4" s="1"/>
  <c r="X185" i="4" s="1"/>
  <c r="R65" i="4" l="1" a="1"/>
  <c r="R65" i="4"/>
  <c r="I145" i="4" a="1"/>
  <c r="I145" i="4"/>
  <c r="L132" i="4" a="1"/>
  <c r="L132" i="4"/>
  <c r="V132" i="4" s="1"/>
  <c r="X132" i="4" s="1"/>
  <c r="R209" i="4" a="1"/>
  <c r="R209" i="4"/>
  <c r="I185" i="4" a="1"/>
  <c r="I185" i="4"/>
  <c r="T135" i="4" a="1"/>
  <c r="T135" i="4"/>
  <c r="R171" i="4" a="1"/>
  <c r="R171" i="4"/>
  <c r="T248" i="4" a="1"/>
  <c r="T248" i="4"/>
  <c r="I248" i="4" a="1"/>
  <c r="I248" i="4"/>
  <c r="L60" i="4" a="1"/>
  <c r="L60" i="4"/>
  <c r="V60" i="4" s="1"/>
  <c r="X60" i="4" s="1"/>
  <c r="R217" i="4" a="1"/>
  <c r="R217" i="4" l="1"/>
  <c r="I217" i="4" a="1"/>
  <c r="I217" i="4"/>
  <c r="AA13" i="8" a="1"/>
  <c r="AA13" i="8"/>
  <c r="R9" i="4" a="1"/>
  <c r="R9" i="4"/>
  <c r="R81" i="4" a="1"/>
  <c r="R81" i="4"/>
  <c r="L171" i="4" a="1"/>
  <c r="L171" i="4"/>
  <c r="V171" i="4" s="1"/>
  <c r="X171" i="4" s="1"/>
  <c r="Z13" i="8" a="1"/>
  <c r="Z13" i="8"/>
  <c r="Q9" i="4" a="1"/>
  <c r="Q9" i="4"/>
  <c r="AB13" i="8" a="1"/>
  <c r="AB13" i="8"/>
  <c r="Q28" i="4" a="1"/>
  <c r="Q28" i="4"/>
  <c r="L217" i="4" a="1"/>
  <c r="L217" i="4"/>
  <c r="V217" i="4" s="1"/>
  <c r="X217" i="4" s="1"/>
  <c r="K81" i="4" a="1"/>
  <c r="K81" i="4"/>
  <c r="I203" i="4" a="1"/>
  <c r="I203" i="4"/>
  <c r="Q154" i="4" a="1"/>
  <c r="Q154" i="4"/>
  <c r="I28" i="4" a="1"/>
  <c r="I28" i="4"/>
  <c r="T60" i="4" a="1"/>
  <c r="T60" i="4"/>
  <c r="T81" i="4" a="1"/>
  <c r="T81" i="4"/>
  <c r="L154" i="4" a="1"/>
  <c r="L154" i="4"/>
  <c r="V154" i="4" s="1"/>
  <c r="X154" i="4" s="1"/>
  <c r="AD13" i="8" a="1"/>
  <c r="AD13" i="8"/>
  <c r="T9" i="4" a="1"/>
  <c r="T9" i="4"/>
  <c r="L248" i="4" a="1"/>
  <c r="L248" i="4"/>
  <c r="V248" i="4" s="1"/>
  <c r="X248" i="4" s="1"/>
  <c r="R172" i="4" a="1"/>
  <c r="R172" i="4"/>
  <c r="K60" i="4" a="1"/>
  <c r="K60" i="4"/>
  <c r="I81" i="4" a="1"/>
  <c r="I81" i="4"/>
  <c r="K217" i="4" a="1"/>
  <c r="K217" i="4"/>
  <c r="R248" i="4" a="1"/>
  <c r="R248" i="4"/>
  <c r="T172" i="4" a="1"/>
  <c r="T172" i="4"/>
  <c r="I172" i="4" a="1"/>
  <c r="I172" i="4"/>
  <c r="L28" i="4" a="1"/>
  <c r="L28" i="4"/>
  <c r="V28" i="4" s="1"/>
  <c r="X28" i="4" s="1"/>
  <c r="I60" i="4" a="1"/>
  <c r="I60" i="4" l="1"/>
  <c r="Q172" i="4" a="1"/>
  <c r="Q172" i="4"/>
  <c r="K9" i="4" a="1"/>
  <c r="K9" i="4"/>
  <c r="Q171" i="4" a="1"/>
  <c r="Q171" i="4"/>
  <c r="T203" i="4" a="1"/>
  <c r="T203" i="4"/>
  <c r="Q81" i="4" a="1"/>
  <c r="Q81" i="4"/>
  <c r="R28" i="4" a="1"/>
  <c r="R28" i="4"/>
  <c r="T217" i="4" a="1"/>
  <c r="T217" i="4"/>
  <c r="T171" i="4" a="1"/>
  <c r="T171" i="4"/>
  <c r="L9" i="4" a="1"/>
  <c r="L9" i="4"/>
  <c r="V9" i="4" s="1"/>
  <c r="X9" i="4" s="1"/>
  <c r="I171" i="4" a="1"/>
  <c r="I171" i="4" l="1"/>
  <c r="K154" i="4" a="1"/>
  <c r="K154" i="4"/>
  <c r="Q217" i="4" a="1"/>
  <c r="Q217" i="4"/>
  <c r="K172" i="4" a="1"/>
  <c r="K172" i="4"/>
  <c r="L203" i="4" a="1"/>
  <c r="L203" i="4"/>
  <c r="V203" i="4" s="1"/>
  <c r="X203" i="4" s="1"/>
  <c r="Q60" i="4" a="1"/>
  <c r="Q60" i="4"/>
  <c r="L81" i="4" a="1"/>
  <c r="L81" i="4"/>
  <c r="V81" i="4" s="1"/>
  <c r="X81" i="4" s="1"/>
  <c r="T28" i="4" a="1"/>
  <c r="T28" i="4"/>
  <c r="K203" i="4" a="1"/>
  <c r="K203" i="4"/>
  <c r="T154" i="4" a="1"/>
  <c r="T154" i="4"/>
  <c r="I154" i="4" a="1"/>
  <c r="I154" i="4"/>
  <c r="R203" i="4" a="1"/>
  <c r="R203" i="4"/>
  <c r="AC13" i="8" a="1"/>
  <c r="AC13" i="8"/>
  <c r="K171" i="4" a="1"/>
  <c r="K171" i="4"/>
  <c r="Q248" i="4" a="1"/>
  <c r="Q248" i="4"/>
  <c r="G13" i="8" a="1"/>
  <c r="G13" i="8"/>
  <c r="I9" i="4" a="1"/>
  <c r="I9" i="4"/>
  <c r="K248" i="4" a="1"/>
  <c r="K248" i="4"/>
  <c r="Q203" i="4" a="1"/>
  <c r="Q203" i="4"/>
  <c r="L172" i="4" a="1"/>
  <c r="L172" i="4"/>
  <c r="V172" i="4" s="1"/>
  <c r="X172" i="4" s="1"/>
  <c r="K28" i="4" a="1"/>
  <c r="K28" i="4"/>
  <c r="R154" i="4" a="1"/>
  <c r="R154" i="4"/>
  <c r="R60" i="4" a="1"/>
  <c r="R60" i="4"/>
  <c r="Q146" i="4" a="1"/>
  <c r="Q146" i="4"/>
  <c r="R136" i="4" a="1"/>
  <c r="R136" i="4"/>
  <c r="T108" i="4" a="1"/>
  <c r="T108" i="4"/>
  <c r="L201" i="4" a="1"/>
  <c r="L201" i="4"/>
  <c r="V201" i="4" s="1"/>
  <c r="X201" i="4" s="1"/>
  <c r="Q39" i="4" a="1"/>
  <c r="Q39" i="4"/>
  <c r="Q251" i="4" a="1"/>
  <c r="Q251" i="4"/>
  <c r="K201" i="4" a="1"/>
  <c r="K201" i="4"/>
  <c r="Q68" i="4" a="1"/>
  <c r="Q68" i="4"/>
  <c r="K244" i="4" a="1"/>
  <c r="K244" i="4"/>
  <c r="L235" i="4" a="1"/>
  <c r="L235" i="4"/>
  <c r="V235" i="4" s="1"/>
  <c r="X235" i="4" s="1"/>
  <c r="K136" i="4" a="1"/>
  <c r="K136" i="4"/>
  <c r="T136" i="4" a="1"/>
  <c r="T136" i="4"/>
  <c r="I244" i="4" a="1"/>
  <c r="I244" i="4"/>
  <c r="K228" i="4" a="1"/>
  <c r="K228" i="4"/>
  <c r="R228" i="4" a="1"/>
  <c r="R228" i="4"/>
  <c r="L228" i="4" a="1"/>
  <c r="L228" i="4"/>
  <c r="V228" i="4" s="1"/>
  <c r="X228" i="4" s="1"/>
  <c r="Q201" i="4" a="1"/>
  <c r="Q201" i="4"/>
  <c r="L177" i="4" a="1"/>
  <c r="L177" i="4"/>
  <c r="V177" i="4" s="1"/>
  <c r="X177" i="4" s="1"/>
  <c r="R201" i="4" a="1"/>
  <c r="R201" i="4"/>
  <c r="K68" i="4" a="1"/>
  <c r="K68" i="4"/>
  <c r="L136" i="4" a="1"/>
  <c r="L136" i="4"/>
  <c r="V136" i="4" s="1"/>
  <c r="X136" i="4" s="1"/>
  <c r="Q228" i="4" a="1"/>
  <c r="Q228" i="4"/>
  <c r="T177" i="4" a="1"/>
  <c r="T177" i="4"/>
  <c r="K108" i="4" a="1"/>
  <c r="K108" i="4"/>
  <c r="I68" i="4" a="1"/>
  <c r="I68" i="4"/>
  <c r="I136" i="4" a="1"/>
  <c r="I136" i="4"/>
  <c r="T244" i="4" a="1"/>
  <c r="T244" i="4"/>
  <c r="I235" i="4" a="1"/>
  <c r="I235" i="4"/>
  <c r="I177" i="4" a="1"/>
  <c r="I177" i="4"/>
  <c r="Q108" i="4" a="1"/>
  <c r="Q108" i="4"/>
  <c r="R39" i="4" a="1"/>
  <c r="R39" i="4"/>
  <c r="R251" i="4" a="1"/>
  <c r="R251" i="4"/>
  <c r="K146" i="4" a="1"/>
  <c r="K146" i="4"/>
  <c r="L68" i="4" a="1"/>
  <c r="L68" i="4"/>
  <c r="V68" i="4" s="1"/>
  <c r="X68" i="4" s="1"/>
  <c r="I39" i="4" a="1"/>
  <c r="I39" i="4"/>
  <c r="I251" i="4" a="1"/>
  <c r="I251" i="4"/>
  <c r="R235" i="4" a="1"/>
  <c r="R235" i="4"/>
  <c r="L108" i="4" a="1"/>
  <c r="L108" i="4"/>
  <c r="V108" i="4" s="1"/>
  <c r="X108" i="4" s="1"/>
  <c r="L146" i="4" a="1"/>
  <c r="L146" i="4"/>
  <c r="V146" i="4" s="1"/>
  <c r="X146" i="4" s="1"/>
  <c r="I108" i="4" a="1"/>
  <c r="I108" i="4"/>
  <c r="T39" i="4" a="1"/>
  <c r="T39" i="4"/>
  <c r="T251" i="4" a="1"/>
  <c r="T251" i="4"/>
  <c r="I201" i="4" a="1"/>
  <c r="I201" i="4"/>
  <c r="K39" i="4" a="1"/>
  <c r="K39" i="4"/>
  <c r="K251" i="4" a="1"/>
  <c r="K251" i="4"/>
  <c r="Q244" i="4" a="1"/>
  <c r="Q244" i="4"/>
  <c r="R244" i="4" a="1"/>
  <c r="R244" i="4"/>
  <c r="Q235" i="4" a="1"/>
  <c r="Q235" i="4"/>
  <c r="I146" i="4" a="1"/>
  <c r="I146" i="4"/>
  <c r="R68" i="4" a="1"/>
  <c r="R68" i="4"/>
  <c r="R108" i="4" a="1"/>
  <c r="R108" i="4"/>
  <c r="K177" i="4" a="1"/>
  <c r="K177" i="4"/>
  <c r="T201" i="4" a="1"/>
  <c r="T201" i="4"/>
  <c r="T146" i="4" a="1"/>
  <c r="T146" i="4"/>
  <c r="R146" i="4" a="1"/>
  <c r="R146" i="4"/>
  <c r="T228" i="4" a="1"/>
  <c r="T228" i="4"/>
  <c r="K235" i="4" a="1"/>
  <c r="K235" i="4"/>
  <c r="Q177" i="4" a="1"/>
  <c r="Q177" i="4"/>
  <c r="L39" i="4" a="1"/>
  <c r="L39" i="4"/>
  <c r="V39" i="4" s="1"/>
  <c r="X39" i="4" s="1"/>
  <c r="L251" i="4" a="1"/>
  <c r="L251" i="4" l="1"/>
  <c r="V251" i="4" s="1"/>
  <c r="X251" i="4" s="1"/>
  <c r="T235" i="4" a="1"/>
  <c r="T235" i="4"/>
  <c r="Q136" i="4" a="1"/>
  <c r="Q136" i="4"/>
  <c r="L244" i="4" a="1"/>
  <c r="L244" i="4"/>
  <c r="V244" i="4" s="1"/>
  <c r="X244" i="4" s="1"/>
  <c r="R177" i="4" a="1"/>
  <c r="R177" i="4"/>
  <c r="T68" i="4" a="1"/>
  <c r="T68" i="4"/>
  <c r="I228" i="4" a="1"/>
  <c r="I228" i="4"/>
  <c r="R8" i="4" a="1"/>
  <c r="R8" i="4"/>
  <c r="L79" i="4" a="1"/>
  <c r="L79" i="4"/>
  <c r="V79" i="4" s="1"/>
  <c r="X79" i="4" s="1"/>
  <c r="R206" i="4" a="1"/>
  <c r="R206" i="4"/>
  <c r="K120" i="4" a="1"/>
  <c r="K120" i="4"/>
  <c r="T10" i="4" a="1"/>
  <c r="T10" i="4"/>
  <c r="I8" i="4" a="1"/>
  <c r="I8" i="4"/>
  <c r="K10" i="4" a="1"/>
  <c r="K10" i="4"/>
  <c r="I120" i="4" a="1"/>
  <c r="I120" i="4"/>
  <c r="R215" i="4" a="1"/>
  <c r="R215" i="4"/>
  <c r="I215" i="4" a="1"/>
  <c r="I215" i="4"/>
  <c r="T120" i="4" a="1"/>
  <c r="T120" i="4"/>
  <c r="Q255" i="4" a="1"/>
  <c r="Q255" i="4"/>
  <c r="Q215" i="4" a="1"/>
  <c r="Q215" i="4"/>
  <c r="Q120" i="4" a="1"/>
  <c r="Q120" i="4"/>
  <c r="T79" i="4" a="1"/>
  <c r="T79" i="4"/>
  <c r="Q188" i="4" a="1"/>
  <c r="Q188" i="4"/>
  <c r="K242" i="4" a="1"/>
  <c r="K242" i="4"/>
  <c r="T188" i="4" a="1"/>
  <c r="T188" i="4"/>
  <c r="K188" i="4" a="1"/>
  <c r="K188" i="4"/>
  <c r="I255" i="4" a="1"/>
  <c r="I255" i="4"/>
  <c r="K79" i="4" a="1"/>
  <c r="K79" i="4"/>
  <c r="Q8" i="4" a="1"/>
  <c r="Q8" i="4"/>
  <c r="L120" i="4" a="1"/>
  <c r="L120" i="4"/>
  <c r="V120" i="4" s="1"/>
  <c r="X120" i="4" s="1"/>
  <c r="Q79" i="4" a="1"/>
  <c r="Q79" i="4"/>
  <c r="Q102" i="4" a="1"/>
  <c r="Q102" i="4"/>
  <c r="T215" i="4" a="1"/>
  <c r="T215" i="4"/>
  <c r="K215" i="4" a="1"/>
  <c r="K215" i="4"/>
  <c r="I79" i="4" a="1"/>
  <c r="I79" i="4"/>
  <c r="Q206" i="4" a="1"/>
  <c r="Q206" i="4"/>
  <c r="T206" i="4" a="1"/>
  <c r="T206" i="4"/>
  <c r="R102" i="4" a="1"/>
  <c r="R102" i="4"/>
  <c r="L102" i="4" a="1"/>
  <c r="L102" i="4"/>
  <c r="V102" i="4" s="1"/>
  <c r="X102" i="4" s="1"/>
  <c r="I10" i="4" a="1"/>
  <c r="I10" i="4"/>
  <c r="T102" i="4" a="1"/>
  <c r="T102" i="4"/>
  <c r="L215" i="4" a="1"/>
  <c r="L215" i="4"/>
  <c r="V215" i="4" s="1"/>
  <c r="X215" i="4" s="1"/>
  <c r="K8" i="4" a="1"/>
  <c r="K8" i="4"/>
  <c r="L188" i="4" a="1"/>
  <c r="L188" i="4"/>
  <c r="V188" i="4" s="1"/>
  <c r="X188" i="4" s="1"/>
  <c r="I206" i="4" a="1"/>
  <c r="I206" i="4"/>
  <c r="R188" i="4" a="1"/>
  <c r="R188" i="4"/>
  <c r="R10" i="4" a="1"/>
  <c r="R10" i="4"/>
  <c r="T242" i="4" a="1"/>
  <c r="T242" i="4"/>
  <c r="Q10" i="4" a="1"/>
  <c r="Q10" i="4"/>
  <c r="R79" i="4" a="1"/>
  <c r="R79" i="4"/>
  <c r="K102" i="4" a="1"/>
  <c r="K102" i="4"/>
  <c r="K255" i="4" a="1"/>
  <c r="K255" i="4"/>
  <c r="L8" i="4" a="1"/>
  <c r="L8" i="4"/>
  <c r="V8" i="4" s="1"/>
  <c r="X8" i="4" s="1"/>
  <c r="I242" i="4" a="1"/>
  <c r="I242" i="4" l="1"/>
  <c r="K206" i="4" a="1"/>
  <c r="K206" i="4"/>
  <c r="L255" i="4" a="1"/>
  <c r="L255" i="4"/>
  <c r="V255" i="4" s="1"/>
  <c r="X255" i="4" s="1"/>
  <c r="R242" i="4" a="1"/>
  <c r="R242" i="4"/>
  <c r="R255" i="4" a="1"/>
  <c r="R255" i="4"/>
  <c r="Q242" i="4" a="1"/>
  <c r="Q242" i="4"/>
  <c r="I102" i="4" a="1"/>
  <c r="I102" i="4"/>
  <c r="L10" i="4" a="1"/>
  <c r="L10" i="4"/>
  <c r="V10" i="4" s="1"/>
  <c r="X10" i="4" s="1"/>
  <c r="I188" i="4" l="1" a="1"/>
  <c r="I188" i="4"/>
  <c r="L206" i="4" a="1"/>
  <c r="L206" i="4"/>
  <c r="V206" i="4" s="1"/>
  <c r="X206" i="4" s="1"/>
  <c r="AD30" i="4" s="1"/>
  <c r="R120" i="4" a="1"/>
  <c r="R120" i="4"/>
  <c r="T8" i="4" a="1"/>
  <c r="T8" i="4"/>
  <c r="L242" i="4" a="1"/>
  <c r="L242" i="4"/>
  <c r="V242" i="4" s="1"/>
  <c r="X242" i="4" s="1"/>
  <c r="T255" i="4" a="1"/>
  <c r="T255" i="4"/>
  <c r="I73" i="4" a="1"/>
  <c r="I73" i="4"/>
  <c r="K119" i="4" a="1"/>
  <c r="K119" i="4"/>
  <c r="T24" i="4" a="1"/>
  <c r="T24" i="4"/>
  <c r="L43" i="4" a="1"/>
  <c r="L43" i="4"/>
  <c r="V43" i="4" s="1"/>
  <c r="X43" i="4" s="1"/>
  <c r="L164" i="4" a="1"/>
  <c r="L164" i="4"/>
  <c r="V164" i="4" s="1"/>
  <c r="X164" i="4" s="1"/>
  <c r="T184" i="4" a="1"/>
  <c r="T184" i="4"/>
  <c r="I186" i="4" a="1"/>
  <c r="I186" i="4"/>
  <c r="R164" i="4" a="1"/>
  <c r="R164" i="4"/>
  <c r="I119" i="4" a="1"/>
  <c r="I119" i="4"/>
  <c r="K164" i="4" a="1"/>
  <c r="K164" i="4"/>
  <c r="K24" i="4" a="1"/>
  <c r="K24" i="4"/>
  <c r="L119" i="4" a="1"/>
  <c r="L119" i="4"/>
  <c r="V119" i="4" s="1"/>
  <c r="X119" i="4" s="1"/>
  <c r="Q186" i="4" a="1"/>
  <c r="Q186" i="4"/>
  <c r="Q164" i="4" a="1"/>
  <c r="Q164" i="4"/>
  <c r="I43" i="4" a="1"/>
  <c r="I43" i="4"/>
  <c r="K43" i="4" a="1"/>
  <c r="K43" i="4"/>
  <c r="T73" i="4" a="1"/>
  <c r="T73" i="4"/>
  <c r="I24" i="4" a="1"/>
  <c r="I24" i="4"/>
  <c r="T237" i="4" a="1"/>
  <c r="T237" i="4"/>
  <c r="Q237" i="4" a="1"/>
  <c r="Q237" i="4"/>
  <c r="Q24" i="4" a="1"/>
  <c r="Q24" i="4"/>
  <c r="L73" i="4" a="1"/>
  <c r="L73" i="4"/>
  <c r="V73" i="4" s="1"/>
  <c r="X73" i="4" s="1"/>
  <c r="K184" i="4" a="1"/>
  <c r="K184" i="4"/>
  <c r="R207" i="4" a="1"/>
  <c r="R207" i="4"/>
  <c r="Q184" i="4" a="1"/>
  <c r="Q184" i="4"/>
  <c r="I207" i="4" a="1"/>
  <c r="I207" i="4"/>
  <c r="R126" i="4" a="1"/>
  <c r="R126" i="4"/>
  <c r="I164" i="4" a="1"/>
  <c r="I164" i="4"/>
  <c r="R24" i="4" a="1"/>
  <c r="R24" i="4"/>
  <c r="L24" i="4" a="1"/>
  <c r="L24" i="4"/>
  <c r="V24" i="4" s="1"/>
  <c r="X24" i="4" s="1"/>
  <c r="L237" i="4" a="1"/>
  <c r="L237" i="4" l="1"/>
  <c r="V237" i="4" s="1"/>
  <c r="X237" i="4" s="1"/>
  <c r="R43" i="4" a="1"/>
  <c r="R43" i="4"/>
  <c r="K237" i="4" a="1"/>
  <c r="K237" i="4"/>
  <c r="T207" i="4" a="1"/>
  <c r="T207" i="4"/>
  <c r="K186" i="4" a="1"/>
  <c r="K186" i="4"/>
  <c r="I184" i="4" a="1"/>
  <c r="I184" i="4"/>
  <c r="T43" i="4" a="1"/>
  <c r="T43" i="4"/>
  <c r="T186" i="4" a="1"/>
  <c r="T186" i="4"/>
  <c r="T164" i="4" a="1"/>
  <c r="T164" i="4"/>
  <c r="Q73" i="4" a="1"/>
  <c r="Q73" i="4"/>
  <c r="I126" i="4" a="1"/>
  <c r="I126" i="4"/>
  <c r="L207" i="4" a="1"/>
  <c r="L207" i="4"/>
  <c r="V207" i="4" s="1"/>
  <c r="X207" i="4" s="1"/>
  <c r="Q119" i="4" a="1"/>
  <c r="Q119" i="4"/>
  <c r="L184" i="4" a="1"/>
  <c r="L184" i="4"/>
  <c r="V184" i="4" s="1"/>
  <c r="X184" i="4" s="1"/>
  <c r="R73" i="4" a="1"/>
  <c r="R73" i="4"/>
  <c r="R186" i="4" a="1"/>
  <c r="R186" i="4"/>
  <c r="R184" i="4" a="1"/>
  <c r="R184" i="4"/>
  <c r="Q207" i="4" a="1"/>
  <c r="Q207" i="4"/>
  <c r="R119" i="4" a="1"/>
  <c r="R119" i="4"/>
  <c r="L186" i="4" a="1"/>
  <c r="L186" i="4"/>
  <c r="V186" i="4" s="1"/>
  <c r="X186" i="4" s="1"/>
  <c r="L126" i="4" a="1"/>
  <c r="L126" i="4"/>
  <c r="V126" i="4" s="1"/>
  <c r="X126" i="4" s="1"/>
  <c r="K126" i="4" a="1"/>
  <c r="K126" i="4" l="1"/>
  <c r="R237" i="4" a="1"/>
  <c r="R237" i="4"/>
  <c r="K73" i="4" a="1"/>
  <c r="K73" i="4"/>
  <c r="K207" i="4" a="1"/>
  <c r="K207" i="4"/>
  <c r="Q126" i="4" a="1"/>
  <c r="Q126" i="4"/>
  <c r="T119" i="4" a="1"/>
  <c r="T119" i="4"/>
  <c r="I237" i="4" a="1"/>
  <c r="I237" i="4"/>
  <c r="Q43" i="4" a="1"/>
  <c r="Q43" i="4"/>
  <c r="T126" i="4" a="1"/>
  <c r="T126" i="4"/>
  <c r="AA362" i="3" a="1"/>
  <c r="AA362" i="3"/>
  <c r="AK290" i="3" a="1"/>
  <c r="AK290" i="3"/>
  <c r="P59" i="3" a="1"/>
  <c r="P59" i="3"/>
  <c r="AH250" i="3" a="1"/>
  <c r="AH250" i="3"/>
  <c r="P362" i="3" a="1"/>
  <c r="P362" i="3"/>
  <c r="V129" i="3" a="1"/>
  <c r="V129" i="3"/>
  <c r="L299" i="3" a="1"/>
  <c r="L299" i="3"/>
  <c r="M290" i="3" a="1"/>
  <c r="M290" i="3"/>
  <c r="N299" i="3" a="1"/>
  <c r="N299" i="3"/>
  <c r="V290" i="3" a="1"/>
  <c r="V290" i="3"/>
  <c r="AC197" i="3" a="1"/>
  <c r="AC197" i="3"/>
  <c r="AA59" i="3" a="1"/>
  <c r="AA59" i="3"/>
  <c r="Z362" i="3" a="1"/>
  <c r="Z362" i="3"/>
  <c r="AG362" i="3" a="1"/>
  <c r="AG362" i="3"/>
  <c r="AK250" i="3" a="1"/>
  <c r="AK250" i="3"/>
  <c r="AJ250" i="3" a="1"/>
  <c r="AJ250" i="3"/>
  <c r="AA299" i="3" a="1"/>
  <c r="AA299" i="3"/>
  <c r="K129" i="3" a="1"/>
  <c r="K129" i="3"/>
  <c r="AJ362" i="3" a="1"/>
  <c r="AJ362" i="3"/>
  <c r="V287" i="3" a="1"/>
  <c r="V287" i="3"/>
  <c r="AD362" i="3" a="1"/>
  <c r="AD362" i="3"/>
  <c r="AF59" i="3" a="1"/>
  <c r="AF59" i="3"/>
  <c r="AK169" i="3" a="1"/>
  <c r="AK169" i="3"/>
  <c r="O362" i="3" a="1"/>
  <c r="O362" i="3"/>
  <c r="AF169" i="3" a="1"/>
  <c r="AF169" i="3"/>
  <c r="N287" i="3" a="1"/>
  <c r="N287" i="3"/>
  <c r="AD250" i="3" a="1"/>
  <c r="AD250" i="3"/>
  <c r="M250" i="3" a="1"/>
  <c r="M250" i="3"/>
  <c r="AC290" i="3" a="1"/>
  <c r="AC290" i="3"/>
  <c r="V250" i="3" a="1"/>
  <c r="V250" i="3"/>
  <c r="V169" i="3" a="1"/>
  <c r="V169" i="3"/>
  <c r="AB59" i="3" a="1"/>
  <c r="AB59" i="3"/>
  <c r="K59" i="3" a="1"/>
  <c r="K59" i="3"/>
  <c r="AI287" i="3" a="1"/>
  <c r="AI287" i="3"/>
  <c r="D59" i="3" a="1"/>
  <c r="D59" i="3"/>
  <c r="AF362" i="3" a="1"/>
  <c r="AF362" i="3"/>
  <c r="Z197" i="3" a="1"/>
  <c r="Z197" i="3"/>
  <c r="AC299" i="3" a="1"/>
  <c r="AC299" i="3"/>
  <c r="AJ169" i="3" a="1"/>
  <c r="AJ169" i="3"/>
  <c r="J250" i="3" a="1"/>
  <c r="J250" i="3"/>
  <c r="Z287" i="3" a="1"/>
  <c r="Z287" i="3"/>
  <c r="AC250" i="3" a="1"/>
  <c r="AC250" i="3"/>
  <c r="AF250" i="3" a="1"/>
  <c r="AF250" i="3"/>
  <c r="AD59" i="3" a="1"/>
  <c r="AD59" i="3"/>
  <c r="AK299" i="3" a="1"/>
  <c r="AK299" i="3"/>
  <c r="AD299" i="3" a="1"/>
  <c r="AD299" i="3"/>
  <c r="J299" i="3" a="1"/>
  <c r="J299" i="3"/>
  <c r="AH59" i="3" a="1"/>
  <c r="AH59" i="3"/>
  <c r="AE362" i="3" a="1"/>
  <c r="AE362" i="3"/>
  <c r="Z59" i="3" a="1"/>
  <c r="Z59" i="3"/>
  <c r="AA290" i="3" a="1"/>
  <c r="AA290" i="3"/>
  <c r="AE129" i="3" a="1"/>
  <c r="AE129" i="3"/>
  <c r="AB362" i="3" a="1"/>
  <c r="AB362" i="3"/>
  <c r="AI197" i="3" a="1"/>
  <c r="AI197" i="3"/>
  <c r="AG169" i="3" a="1"/>
  <c r="AG169" i="3"/>
  <c r="D197" i="3" a="1"/>
  <c r="D197" i="3"/>
  <c r="AC169" i="3" a="1"/>
  <c r="AC169" i="3"/>
  <c r="AI129" i="3" a="1"/>
  <c r="AI129" i="3"/>
  <c r="AJ299" i="3" a="1"/>
  <c r="AJ299" i="3"/>
  <c r="AE250" i="3" a="1"/>
  <c r="AE250" i="3"/>
  <c r="AJ287" i="3" a="1"/>
  <c r="AJ287" i="3"/>
  <c r="AB250" i="3" a="1"/>
  <c r="AB250" i="3"/>
  <c r="L197" i="3" a="1"/>
  <c r="L197" i="3"/>
  <c r="Z129" i="3" a="1"/>
  <c r="Z129" i="3"/>
  <c r="AK129" i="3" a="1"/>
  <c r="AK129" i="3"/>
  <c r="AD169" i="3" a="1"/>
  <c r="AD169" i="3"/>
  <c r="AB299" i="3" a="1"/>
  <c r="AB299" i="3"/>
  <c r="AH287" i="3" a="1"/>
  <c r="AH287" i="3"/>
  <c r="AH169" i="3" a="1"/>
  <c r="AH169" i="3"/>
  <c r="J287" i="3" a="1"/>
  <c r="J287" i="3"/>
  <c r="K250" i="3" a="1"/>
  <c r="K250" i="3"/>
  <c r="N362" i="3" a="1"/>
  <c r="N362" i="3"/>
  <c r="AF299" i="3" a="1"/>
  <c r="AF299" i="3"/>
  <c r="AG290" i="3" a="1"/>
  <c r="AG290" i="3"/>
  <c r="AI362" i="3" a="1"/>
  <c r="AI362" i="3"/>
  <c r="K362" i="3" a="1"/>
  <c r="K362" i="3"/>
  <c r="N295" i="3" a="1"/>
  <c r="N295" i="3"/>
  <c r="Z250" i="3" a="1"/>
  <c r="Z250" i="3"/>
  <c r="AI299" i="3" a="1"/>
  <c r="AI299" i="3"/>
  <c r="L295" i="3" a="1"/>
  <c r="L295" i="3"/>
  <c r="AB295" i="3" a="1"/>
  <c r="AB295" i="3"/>
  <c r="AD197" i="3" a="1"/>
  <c r="AD197" i="3"/>
  <c r="AH362" i="3" a="1"/>
  <c r="AH362" i="3"/>
  <c r="AE295" i="3" a="1"/>
  <c r="AE295" i="3"/>
  <c r="P295" i="3" a="1"/>
  <c r="P295" i="3"/>
  <c r="D287" i="3" a="1"/>
  <c r="D287" i="3"/>
  <c r="K197" i="3" a="1"/>
  <c r="K197" i="3"/>
  <c r="AC287" i="3" a="1"/>
  <c r="AC287" i="3"/>
  <c r="AF290" i="3" a="1"/>
  <c r="AF290" i="3"/>
  <c r="AF197" i="3" a="1"/>
  <c r="AF197" i="3"/>
  <c r="AC295" i="3" a="1"/>
  <c r="AC295" i="3"/>
  <c r="AA287" i="3" a="1"/>
  <c r="AA287" i="3"/>
  <c r="AH197" i="3" a="1"/>
  <c r="AH197" i="3"/>
  <c r="P169" i="3" a="1"/>
  <c r="P169" i="3"/>
  <c r="J169" i="3" a="1"/>
  <c r="J169" i="3"/>
  <c r="AG59" i="3" a="1"/>
  <c r="AG59" i="3"/>
  <c r="AF295" i="3" a="1"/>
  <c r="AF295" i="3"/>
  <c r="L59" i="3" a="1"/>
  <c r="L59" i="3"/>
  <c r="AC362" i="3" a="1"/>
  <c r="AC362" i="3"/>
  <c r="AE299" i="3" a="1"/>
  <c r="AE299" i="3"/>
  <c r="AB290" i="3" a="1"/>
  <c r="AB290" i="3"/>
  <c r="O129" i="3" a="1"/>
  <c r="O129" i="3"/>
  <c r="AF129" i="3" a="1"/>
  <c r="AF129" i="3"/>
  <c r="AE197" i="3" a="1"/>
  <c r="AE197" i="3"/>
  <c r="AK59" i="3" a="1"/>
  <c r="AK59" i="3"/>
  <c r="O169" i="3" a="1"/>
  <c r="O169" i="3"/>
  <c r="O290" i="3" a="1"/>
  <c r="O290" i="3"/>
  <c r="V59" i="3" a="1"/>
  <c r="V59" i="3"/>
  <c r="P287" i="3" a="1"/>
  <c r="P287" i="3"/>
  <c r="AI59" i="3" a="1"/>
  <c r="AI59" i="3"/>
  <c r="N59" i="3" a="1"/>
  <c r="N59" i="3"/>
  <c r="V299" i="3" a="1"/>
  <c r="V299" i="3"/>
  <c r="AK197" i="3" a="1"/>
  <c r="AK197" i="3"/>
  <c r="D169" i="3" a="1"/>
  <c r="D169" i="3"/>
  <c r="J362" i="3" a="1"/>
  <c r="J362" i="3"/>
  <c r="M299" i="3" a="1"/>
  <c r="M299" i="3"/>
  <c r="N169" i="3" a="1"/>
  <c r="N169" i="3"/>
  <c r="D129" i="3" a="1"/>
  <c r="D129" i="3"/>
  <c r="N290" i="3" a="1"/>
  <c r="N290" i="3"/>
  <c r="AA295" i="3" a="1"/>
  <c r="AA295" i="3"/>
  <c r="M59" i="3" a="1"/>
  <c r="M59" i="3"/>
  <c r="AB287" i="3" a="1"/>
  <c r="AB287" i="3"/>
  <c r="AC129" i="3" a="1"/>
  <c r="AC129" i="3"/>
  <c r="K169" i="3" a="1"/>
  <c r="K169" i="3"/>
  <c r="N250" i="3" a="1"/>
  <c r="N250" i="3"/>
  <c r="AA169" i="3" a="1"/>
  <c r="AA169" i="3"/>
  <c r="D250" i="3" a="1"/>
  <c r="D250" i="3"/>
  <c r="AI250" i="3" a="1"/>
  <c r="AI250" i="3"/>
  <c r="D290" i="3" a="1"/>
  <c r="D290" i="3"/>
  <c r="AJ295" i="3" a="1"/>
  <c r="AJ295" i="3"/>
  <c r="Z299" i="3" a="1"/>
  <c r="Z299" i="3"/>
  <c r="D299" i="3" a="1"/>
  <c r="D299" i="3"/>
  <c r="O295" i="3" a="1"/>
  <c r="O295" i="3"/>
  <c r="AA129" i="3" a="1"/>
  <c r="AA129" i="3"/>
  <c r="P129" i="3" a="1"/>
  <c r="P129" i="3"/>
  <c r="L290" i="3" a="1"/>
  <c r="L290" i="3"/>
  <c r="AG287" i="3" a="1"/>
  <c r="AG287" i="3"/>
  <c r="K295" i="3" a="1"/>
  <c r="K295" i="3"/>
  <c r="AK295" i="3" a="1"/>
  <c r="AK295" i="3"/>
  <c r="AG299" i="3" a="1"/>
  <c r="AG299" i="3"/>
  <c r="AD287" i="3" a="1"/>
  <c r="AD287" i="3"/>
  <c r="J197" i="3" a="1"/>
  <c r="J197" i="3"/>
  <c r="J129" i="3" a="1"/>
  <c r="J129" i="3"/>
  <c r="AK362" i="3" a="1"/>
  <c r="AK362" i="3"/>
  <c r="AA250" i="3" a="1"/>
  <c r="AA250" i="3"/>
  <c r="AA197" i="3" a="1"/>
  <c r="AA197" i="3"/>
  <c r="Z169" i="3" a="1"/>
  <c r="Z169" i="3"/>
  <c r="AD295" i="3" a="1"/>
  <c r="AD295" i="3"/>
  <c r="AB197" i="3" a="1"/>
  <c r="AB197" i="3"/>
  <c r="AE59" i="3" a="1"/>
  <c r="AE59" i="3"/>
  <c r="L169" i="3" a="1"/>
  <c r="L169" i="3"/>
  <c r="AD129" i="3" a="1"/>
  <c r="AD129" i="3"/>
  <c r="K290" i="3" a="1"/>
  <c r="K290" i="3"/>
  <c r="AG129" i="3" a="1"/>
  <c r="AG129" i="3"/>
  <c r="O287" i="3" a="1"/>
  <c r="O287" i="3"/>
  <c r="AG295" i="3" a="1"/>
  <c r="AG295" i="3"/>
  <c r="N129" i="3" a="1"/>
  <c r="N129" i="3"/>
  <c r="AE290" i="3" a="1"/>
  <c r="AE290" i="3"/>
  <c r="AD290" i="3" a="1"/>
  <c r="AD290" i="3"/>
  <c r="D295" i="3" a="1"/>
  <c r="D295" i="3"/>
  <c r="J290" i="3" a="1"/>
  <c r="J290" i="3"/>
  <c r="L129" i="3" a="1"/>
  <c r="L129" i="3"/>
  <c r="AH290" i="3" a="1"/>
  <c r="AH290" i="3"/>
  <c r="V197" i="3" a="1"/>
  <c r="V197" i="3"/>
  <c r="M287" i="3" a="1"/>
  <c r="M287" i="3"/>
  <c r="AG250" i="3" a="1"/>
  <c r="AG250" i="3"/>
  <c r="O299" i="3" a="1"/>
  <c r="O299" i="3"/>
  <c r="P290" i="3" a="1"/>
  <c r="P290" i="3"/>
  <c r="AH129" i="3" a="1"/>
  <c r="AH129" i="3"/>
  <c r="AK287" i="3" a="1"/>
  <c r="AK287" i="3"/>
  <c r="Z295" i="3" a="1"/>
  <c r="Z295" i="3"/>
  <c r="AJ197" i="3" a="1"/>
  <c r="AJ197" i="3"/>
  <c r="M197" i="3" a="1"/>
  <c r="M197" i="3"/>
  <c r="AJ59" i="3" a="1"/>
  <c r="AJ59" i="3"/>
  <c r="AG197" i="3" a="1"/>
  <c r="AG197" i="3"/>
  <c r="M129" i="3" a="1"/>
  <c r="M129" i="3"/>
  <c r="O197" i="3" a="1"/>
  <c r="O197" i="3"/>
  <c r="V295" i="3" a="1"/>
  <c r="V295" i="3"/>
  <c r="O59" i="3" a="1"/>
  <c r="O59" i="3"/>
  <c r="M169" i="3" a="1"/>
  <c r="M169" i="3"/>
  <c r="M295" i="3" a="1"/>
  <c r="M295" i="3"/>
  <c r="K299" i="3" a="1"/>
  <c r="K299" i="3"/>
  <c r="P299" i="3" a="1"/>
  <c r="P299" i="3"/>
  <c r="AI169" i="3" a="1"/>
  <c r="AI169" i="3"/>
  <c r="V362" i="3" a="1"/>
  <c r="V362" i="3"/>
  <c r="AB129" i="3" a="1"/>
  <c r="AB129" i="3"/>
  <c r="AE287" i="3" a="1"/>
  <c r="AE287" i="3"/>
  <c r="K287" i="3" a="1"/>
  <c r="K287" i="3"/>
  <c r="J59" i="3" a="1"/>
  <c r="J59" i="3"/>
  <c r="AJ129" i="3" a="1"/>
  <c r="AJ129" i="3"/>
  <c r="N197" i="3" a="1"/>
  <c r="N197" i="3"/>
  <c r="Z290" i="3" a="1"/>
  <c r="Z290" i="3"/>
  <c r="M362" i="3" a="1"/>
  <c r="M362" i="3"/>
  <c r="AH299" i="3" a="1"/>
  <c r="AH299" i="3"/>
  <c r="AC59" i="3" a="1"/>
  <c r="AC59" i="3"/>
  <c r="L250" i="3" a="1"/>
  <c r="L250" i="3"/>
  <c r="P250" i="3" a="1"/>
  <c r="P250" i="3"/>
  <c r="AE169" i="3" a="1"/>
  <c r="AE169" i="3"/>
  <c r="AJ290" i="3" a="1"/>
  <c r="AJ290" i="3"/>
  <c r="J295" i="3" a="1"/>
  <c r="J295" i="3"/>
  <c r="AI295" i="3" a="1"/>
  <c r="AI295" i="3"/>
  <c r="AI290" i="3" a="1"/>
  <c r="AI290" i="3"/>
  <c r="L362" i="3" a="1"/>
  <c r="L362" i="3"/>
  <c r="AB169" i="3" a="1"/>
  <c r="AB169" i="3"/>
  <c r="L287" i="3" a="1"/>
  <c r="L287" i="3"/>
  <c r="AH295" i="3" a="1"/>
  <c r="AH295" i="3"/>
  <c r="D362" i="3" a="1"/>
  <c r="D362" i="3"/>
  <c r="O250" i="3" a="1"/>
  <c r="O250" i="3"/>
  <c r="P197" i="3" a="1"/>
  <c r="P197" i="3"/>
  <c r="AF287" i="3" a="1"/>
  <c r="AF287" i="3"/>
  <c r="T200" i="4" a="1"/>
  <c r="T200" i="4"/>
  <c r="R200" i="4" a="1"/>
  <c r="R200" i="4"/>
  <c r="K41" i="4" a="1"/>
  <c r="K41" i="4"/>
  <c r="K16" i="4" a="1"/>
  <c r="K16" i="4"/>
  <c r="L256" i="4" a="1"/>
  <c r="L256" i="4"/>
  <c r="V256" i="4" s="1"/>
  <c r="X256" i="4" s="1"/>
  <c r="T41" i="4" a="1"/>
  <c r="T41" i="4"/>
  <c r="I41" i="4" a="1"/>
  <c r="I41" i="4"/>
  <c r="R61" i="4" a="1"/>
  <c r="R61" i="4"/>
  <c r="Q41" i="4" a="1"/>
  <c r="Q41" i="4"/>
  <c r="L77" i="4" a="1"/>
  <c r="L77" i="4"/>
  <c r="V77" i="4" s="1"/>
  <c r="X77" i="4" s="1"/>
  <c r="R41" i="4" a="1"/>
  <c r="R41" i="4"/>
  <c r="L181" i="4" a="1"/>
  <c r="L181" i="4"/>
  <c r="V181" i="4" s="1"/>
  <c r="X181" i="4" s="1"/>
  <c r="I200" i="4" a="1"/>
  <c r="I200" i="4"/>
  <c r="L16" i="4" a="1"/>
  <c r="L16" i="4"/>
  <c r="V16" i="4" s="1"/>
  <c r="X16" i="4" s="1"/>
  <c r="I114" i="4" a="1"/>
  <c r="I114" i="4" l="1"/>
  <c r="L114" i="4" a="1"/>
  <c r="L114" i="4"/>
  <c r="V114" i="4" s="1"/>
  <c r="X114" i="4" s="1"/>
  <c r="Q61" i="4" l="1" a="1"/>
  <c r="Q61" i="4"/>
  <c r="L61" i="4" a="1"/>
  <c r="L61" i="4"/>
  <c r="V61" i="4" s="1"/>
  <c r="X61" i="4" s="1"/>
  <c r="R77" i="4" a="1"/>
  <c r="R77" i="4"/>
  <c r="T77" i="4" a="1"/>
  <c r="T77" i="4"/>
  <c r="L200" i="4" a="1"/>
  <c r="L200" i="4"/>
  <c r="V200" i="4" s="1"/>
  <c r="X200" i="4" s="1"/>
  <c r="I77" i="4" a="1"/>
  <c r="I77" i="4"/>
  <c r="Q114" i="4" a="1"/>
  <c r="Q114" i="4"/>
  <c r="K256" i="4" a="1"/>
  <c r="K256" i="4"/>
  <c r="T229" i="4" a="1"/>
  <c r="T229" i="4"/>
  <c r="T181" i="4" a="1"/>
  <c r="T181" i="4"/>
  <c r="T256" i="4" a="1"/>
  <c r="T256" i="4"/>
  <c r="R229" i="4" a="1"/>
  <c r="R229" i="4"/>
  <c r="Q16" i="4" a="1"/>
  <c r="Q16" i="4"/>
  <c r="L80" i="4" a="1"/>
  <c r="L80" i="4"/>
  <c r="V80" i="4" s="1"/>
  <c r="X80" i="4" s="1"/>
  <c r="K61" i="4" a="1"/>
  <c r="K61" i="4"/>
  <c r="R114" i="4" a="1"/>
  <c r="R114" i="4"/>
  <c r="Q181" i="4" a="1"/>
  <c r="Q181" i="4"/>
  <c r="I80" i="4" a="1"/>
  <c r="I80" i="4"/>
  <c r="K114" i="4" a="1"/>
  <c r="K114" i="4"/>
  <c r="Q80" i="4" a="1"/>
  <c r="Q80" i="4"/>
  <c r="K77" i="4" a="1"/>
  <c r="K77" i="4"/>
  <c r="R256" i="4" a="1"/>
  <c r="R256" i="4"/>
  <c r="R80" i="4" a="1"/>
  <c r="R80" i="4"/>
  <c r="I256" i="4" a="1"/>
  <c r="I256" i="4"/>
  <c r="Q256" i="4" a="1"/>
  <c r="Q256" i="4"/>
  <c r="T80" i="4" a="1"/>
  <c r="T80" i="4"/>
  <c r="I181" i="4" a="1"/>
  <c r="I181" i="4"/>
  <c r="L41" i="4" a="1"/>
  <c r="L41" i="4"/>
  <c r="V41" i="4" s="1"/>
  <c r="X41" i="4" s="1"/>
  <c r="L229" i="4" a="1"/>
  <c r="L229" i="4" l="1"/>
  <c r="V229" i="4" s="1"/>
  <c r="X229" i="4" s="1"/>
  <c r="Q229" i="4" a="1"/>
  <c r="Q229" i="4"/>
  <c r="K229" i="4" a="1"/>
  <c r="K229" i="4"/>
  <c r="Q77" i="4" a="1"/>
  <c r="Q77" i="4"/>
  <c r="T61" i="4" a="1"/>
  <c r="T61" i="4"/>
  <c r="Q200" i="4" a="1"/>
  <c r="Q200" i="4"/>
  <c r="I229" i="4" a="1"/>
  <c r="I229" i="4"/>
  <c r="K181" i="4" a="1"/>
  <c r="K181" i="4"/>
  <c r="T16" i="4" a="1"/>
  <c r="T16" i="4"/>
  <c r="R181" i="4" a="1"/>
  <c r="R181" i="4"/>
  <c r="T114" i="4" a="1"/>
  <c r="T114" i="4"/>
  <c r="K80" i="4" a="1"/>
  <c r="K80" i="4"/>
  <c r="I61" i="4" a="1"/>
  <c r="I61" i="4"/>
  <c r="I16" i="4" a="1"/>
  <c r="I16" i="4"/>
  <c r="K200" i="4" a="1"/>
  <c r="K200" i="4"/>
  <c r="AG200" i="3" a="1"/>
  <c r="AG200" i="3"/>
  <c r="AJ200" i="3" a="1"/>
  <c r="AJ200" i="3"/>
  <c r="O234" i="3" a="1"/>
  <c r="O234" i="3"/>
  <c r="O22" i="3" a="1"/>
  <c r="O22" i="3"/>
  <c r="O200" i="3" a="1"/>
  <c r="O200" i="3"/>
  <c r="AD293" i="3" a="1"/>
  <c r="AD293" i="3"/>
  <c r="AD234" i="3" a="1"/>
  <c r="AD234" i="3"/>
  <c r="AJ22" i="3" a="1"/>
  <c r="AJ22" i="3"/>
  <c r="AK234" i="3" a="1"/>
  <c r="AK234" i="3"/>
  <c r="AK200" i="3" a="1"/>
  <c r="AK200" i="3"/>
  <c r="K200" i="3" a="1"/>
  <c r="K200" i="3"/>
  <c r="AK293" i="3" a="1"/>
  <c r="AK293" i="3"/>
  <c r="AI22" i="3" a="1"/>
  <c r="AI22" i="3"/>
  <c r="M22" i="3" a="1"/>
  <c r="M22" i="3"/>
  <c r="J234" i="3" a="1"/>
  <c r="J234" i="3"/>
  <c r="O293" i="3" a="1"/>
  <c r="O293" i="3"/>
  <c r="AK22" i="3" a="1"/>
  <c r="AK22" i="3"/>
  <c r="AE200" i="3" a="1"/>
  <c r="AE200" i="3"/>
  <c r="Z234" i="3" a="1"/>
  <c r="Z234" i="3"/>
  <c r="L200" i="3" a="1"/>
  <c r="L200" i="3"/>
  <c r="V22" i="3" a="1"/>
  <c r="V22" i="3"/>
  <c r="D22" i="3" a="1"/>
  <c r="D22" i="3"/>
  <c r="AI234" i="3" a="1"/>
  <c r="AI234" i="3"/>
  <c r="AC200" i="3" a="1"/>
  <c r="AC200" i="3"/>
  <c r="V200" i="3" a="1"/>
  <c r="V200" i="3"/>
  <c r="P200" i="3" a="1"/>
  <c r="P200" i="3"/>
  <c r="K293" i="3" a="1"/>
  <c r="K293" i="3"/>
  <c r="AH200" i="3" a="1"/>
  <c r="AH200" i="3"/>
  <c r="J293" i="3" a="1"/>
  <c r="J293" i="3"/>
  <c r="AA200" i="3" a="1"/>
  <c r="AA200" i="3"/>
  <c r="P293" i="3" a="1"/>
  <c r="P293" i="3"/>
  <c r="M293" i="3" a="1"/>
  <c r="M293" i="3"/>
  <c r="AJ234" i="3" a="1"/>
  <c r="AJ234" i="3"/>
  <c r="AG22" i="3" a="1"/>
  <c r="AG22" i="3"/>
  <c r="V234" i="3" a="1"/>
  <c r="V234" i="3"/>
  <c r="AD22" i="3" a="1"/>
  <c r="AD22" i="3"/>
  <c r="P22" i="3" a="1"/>
  <c r="P22" i="3"/>
  <c r="AG293" i="3" a="1"/>
  <c r="AG293" i="3"/>
  <c r="AC22" i="3" a="1"/>
  <c r="AC22" i="3"/>
  <c r="D200" i="3" a="1"/>
  <c r="D200" i="3"/>
  <c r="M200" i="3" a="1"/>
  <c r="M200" i="3"/>
  <c r="AE22" i="3" a="1"/>
  <c r="AE22" i="3"/>
  <c r="AE234" i="3" a="1"/>
  <c r="AE234" i="3"/>
  <c r="AC293" i="3" a="1"/>
  <c r="AC293" i="3"/>
  <c r="AB200" i="3" a="1"/>
  <c r="AB200" i="3"/>
  <c r="AF200" i="3" a="1"/>
  <c r="AF200" i="3"/>
  <c r="N22" i="3" a="1"/>
  <c r="N22" i="3"/>
  <c r="AH234" i="3" a="1"/>
  <c r="AH234" i="3"/>
  <c r="AC234" i="3" a="1"/>
  <c r="AC234" i="3"/>
  <c r="AI293" i="3" a="1"/>
  <c r="AI293" i="3"/>
  <c r="AH22" i="3" a="1"/>
  <c r="AH22" i="3"/>
  <c r="AD200" i="3" a="1"/>
  <c r="AD200" i="3"/>
  <c r="M234" i="3" a="1"/>
  <c r="M234" i="3"/>
  <c r="AI200" i="3" a="1"/>
  <c r="AI200" i="3"/>
  <c r="AB234" i="3" a="1"/>
  <c r="AB234" i="3"/>
  <c r="AA234" i="3" a="1"/>
  <c r="AA234" i="3"/>
  <c r="K234" i="3" a="1"/>
  <c r="K234" i="3"/>
  <c r="Z22" i="3" a="1"/>
  <c r="Z22" i="3"/>
  <c r="AF22" i="3" a="1"/>
  <c r="AF22" i="3"/>
  <c r="AB22" i="3" a="1"/>
  <c r="AB22" i="3"/>
  <c r="N293" i="3" a="1"/>
  <c r="N293" i="3"/>
  <c r="AA293" i="3" a="1"/>
  <c r="AA293" i="3"/>
  <c r="Z293" i="3" a="1"/>
  <c r="Z293" i="3"/>
  <c r="Z200" i="3" a="1"/>
  <c r="Z200" i="3"/>
  <c r="L22" i="3" a="1"/>
  <c r="L22" i="3"/>
  <c r="AG234" i="3" a="1"/>
  <c r="AG234" i="3"/>
  <c r="V293" i="3" a="1"/>
  <c r="V293" i="3"/>
  <c r="AF293" i="3" a="1"/>
  <c r="AF293" i="3"/>
  <c r="AA22" i="3" a="1"/>
  <c r="AA22" i="3"/>
  <c r="P234" i="3" a="1"/>
  <c r="P234" i="3"/>
  <c r="L293" i="3" a="1"/>
  <c r="L293" i="3"/>
  <c r="L234" i="3" a="1"/>
  <c r="L234" i="3"/>
  <c r="J200" i="3" a="1"/>
  <c r="J200" i="3"/>
  <c r="AF234" i="3" a="1"/>
  <c r="AF234" i="3"/>
  <c r="K22" i="3" a="1"/>
  <c r="K22" i="3"/>
  <c r="D293" i="3" a="1"/>
  <c r="D293" i="3"/>
  <c r="N200" i="3" a="1"/>
  <c r="N200" i="3"/>
  <c r="D234" i="3" a="1"/>
  <c r="D234" i="3"/>
  <c r="AH293" i="3" a="1"/>
  <c r="AH293" i="3"/>
  <c r="AJ293" i="3" a="1"/>
  <c r="AJ293" i="3"/>
  <c r="N234" i="3" a="1"/>
  <c r="N234" i="3"/>
  <c r="J22" i="3" a="1"/>
  <c r="J22" i="3"/>
  <c r="AE293" i="3" a="1"/>
  <c r="AE293" i="3"/>
  <c r="AB293" i="3" a="1"/>
  <c r="AB293" i="3"/>
  <c r="L214" i="4" a="1"/>
  <c r="L214" i="4"/>
  <c r="V214" i="4" s="1"/>
  <c r="X214" i="4" s="1"/>
  <c r="L33" i="4" a="1"/>
  <c r="L33" i="4"/>
  <c r="V33" i="4" s="1"/>
  <c r="X33" i="4" s="1"/>
  <c r="Q178" i="4" a="1"/>
  <c r="Q178" i="4"/>
  <c r="Q216" i="4" a="1"/>
  <c r="Q216" i="4"/>
  <c r="K214" i="4" a="1"/>
  <c r="K214" i="4"/>
  <c r="K38" i="4" a="1"/>
  <c r="K38" i="4"/>
  <c r="R33" i="4" a="1"/>
  <c r="R33" i="4"/>
  <c r="R76" i="4" a="1"/>
  <c r="R76" i="4"/>
  <c r="T90" i="4" a="1"/>
  <c r="T90" i="4"/>
  <c r="T155" i="4" a="1"/>
  <c r="T155" i="4"/>
  <c r="I38" i="4" a="1"/>
  <c r="I38" i="4"/>
  <c r="T38" i="4" a="1"/>
  <c r="T38" i="4"/>
  <c r="L190" i="4" a="1"/>
  <c r="L190" i="4"/>
  <c r="V190" i="4" s="1"/>
  <c r="X190" i="4" s="1"/>
  <c r="R155" i="4" a="1"/>
  <c r="R155" i="4"/>
  <c r="L178" i="4" a="1"/>
  <c r="L178" i="4"/>
  <c r="V178" i="4" s="1"/>
  <c r="X178" i="4" s="1"/>
  <c r="T216" i="4" a="1"/>
  <c r="T216" i="4"/>
  <c r="I214" i="4" a="1"/>
  <c r="I214" i="4"/>
  <c r="R178" i="4" a="1"/>
  <c r="R178" i="4"/>
  <c r="Q210" i="4" a="1"/>
  <c r="Q210" i="4"/>
  <c r="L155" i="4" a="1"/>
  <c r="L155" i="4"/>
  <c r="V155" i="4" s="1"/>
  <c r="X155" i="4" s="1"/>
  <c r="K210" i="4" a="1"/>
  <c r="K210" i="4"/>
  <c r="R210" i="4" a="1"/>
  <c r="R210" i="4"/>
  <c r="R190" i="4" a="1"/>
  <c r="R190" i="4"/>
  <c r="T214" i="4" a="1"/>
  <c r="T214" i="4"/>
  <c r="T76" i="4" a="1"/>
  <c r="T76" i="4"/>
  <c r="K155" i="4" a="1"/>
  <c r="K155" i="4"/>
  <c r="R216" i="4" a="1"/>
  <c r="R216" i="4"/>
  <c r="I90" i="4" a="1"/>
  <c r="I90" i="4"/>
  <c r="K178" i="4" a="1"/>
  <c r="K178" i="4"/>
  <c r="L38" i="4" a="1"/>
  <c r="L38" i="4"/>
  <c r="V38" i="4" s="1"/>
  <c r="X38" i="4" s="1"/>
  <c r="Q214" i="4" a="1"/>
  <c r="Q214" i="4" l="1"/>
  <c r="Q155" i="4" a="1"/>
  <c r="Q155" i="4"/>
  <c r="I155" i="4" a="1"/>
  <c r="I155" i="4"/>
  <c r="Q190" i="4" a="1"/>
  <c r="Q190" i="4"/>
  <c r="T210" i="4" a="1"/>
  <c r="T210" i="4"/>
  <c r="R38" i="4" a="1"/>
  <c r="R38" i="4"/>
  <c r="I178" i="4" a="1"/>
  <c r="I178" i="4"/>
  <c r="L216" i="4" a="1"/>
  <c r="L216" i="4"/>
  <c r="V216" i="4" s="1"/>
  <c r="X216" i="4" s="1"/>
  <c r="Q76" i="4" a="1"/>
  <c r="Q76" i="4"/>
  <c r="K90" i="4" a="1"/>
  <c r="K90" i="4"/>
  <c r="L90" i="4" a="1"/>
  <c r="L90" i="4"/>
  <c r="V90" i="4" s="1"/>
  <c r="X90" i="4" s="1"/>
  <c r="R214" i="4" a="1"/>
  <c r="R214" i="4"/>
  <c r="I33" i="4" a="1"/>
  <c r="I33" i="4"/>
  <c r="L210" i="4" a="1"/>
  <c r="L210" i="4"/>
  <c r="V210" i="4" s="1"/>
  <c r="X210" i="4" s="1"/>
  <c r="K190" i="4" a="1"/>
  <c r="K190" i="4"/>
  <c r="K216" i="4" a="1"/>
  <c r="K216" i="4"/>
  <c r="R90" i="4" a="1"/>
  <c r="R90" i="4"/>
  <c r="K33" i="4" a="1"/>
  <c r="K33" i="4"/>
  <c r="K76" i="4" a="1"/>
  <c r="K76" i="4"/>
  <c r="Q33" i="4" a="1"/>
  <c r="Q33" i="4"/>
  <c r="I190" i="4" a="1"/>
  <c r="I190" i="4"/>
  <c r="L76" i="4" a="1"/>
  <c r="L76" i="4"/>
  <c r="V76" i="4" s="1"/>
  <c r="X76" i="4" s="1"/>
  <c r="T178" i="4" a="1"/>
  <c r="T178" i="4"/>
  <c r="I210" i="4" a="1"/>
  <c r="I210" i="4"/>
  <c r="Q90" i="4" a="1"/>
  <c r="Q90" i="4"/>
  <c r="I76" i="4" a="1"/>
  <c r="I76" i="4"/>
  <c r="I216" i="4" a="1"/>
  <c r="I216" i="4"/>
  <c r="T190" i="4" a="1"/>
  <c r="T190" i="4"/>
  <c r="T33" i="4" a="1"/>
  <c r="T33" i="4"/>
  <c r="Q38" i="4" a="1"/>
  <c r="Q38" i="4"/>
  <c r="R163" i="4" a="1"/>
  <c r="R163" i="4"/>
  <c r="I151" i="4" a="1"/>
  <c r="I151" i="4"/>
  <c r="K47" i="4" a="1"/>
  <c r="K47" i="4"/>
  <c r="L63" i="4" a="1"/>
  <c r="L63" i="4"/>
  <c r="V63" i="4" s="1"/>
  <c r="X63" i="4" s="1"/>
  <c r="Q151" i="4" a="1"/>
  <c r="Q151" i="4"/>
  <c r="Q47" i="4" a="1"/>
  <c r="Q47" i="4"/>
  <c r="I152" i="4" a="1"/>
  <c r="I152" i="4"/>
  <c r="R115" i="4" a="1"/>
  <c r="R115" i="4"/>
  <c r="R107" i="4" a="1"/>
  <c r="R107" i="4"/>
  <c r="I258" i="4" a="1"/>
  <c r="I258" i="4"/>
  <c r="K152" i="4" a="1"/>
  <c r="K152" i="4"/>
  <c r="L163" i="4" a="1"/>
  <c r="L163" i="4"/>
  <c r="V163" i="4" s="1"/>
  <c r="X163" i="4" s="1"/>
  <c r="Q258" i="4" a="1"/>
  <c r="Q258" i="4"/>
  <c r="I66" i="4" a="1"/>
  <c r="I66" i="4"/>
  <c r="R151" i="4" a="1"/>
  <c r="R151" i="4"/>
  <c r="R213" i="4" a="1"/>
  <c r="R213" i="4"/>
  <c r="I213" i="4" a="1"/>
  <c r="I213" i="4"/>
  <c r="K66" i="4" a="1"/>
  <c r="K66" i="4"/>
  <c r="T115" i="4" a="1"/>
  <c r="T115" i="4"/>
  <c r="L66" i="4" a="1"/>
  <c r="L66" i="4"/>
  <c r="V66" i="4" s="1"/>
  <c r="X66" i="4" s="1"/>
  <c r="L107" i="4" a="1"/>
  <c r="L107" i="4"/>
  <c r="V107" i="4" s="1"/>
  <c r="X107" i="4" s="1"/>
  <c r="L152" i="4" a="1"/>
  <c r="L152" i="4"/>
  <c r="V152" i="4" s="1"/>
  <c r="X152" i="4" s="1"/>
  <c r="Q152" i="4" a="1"/>
  <c r="Q152" i="4"/>
  <c r="I63" i="4" a="1"/>
  <c r="I63" i="4"/>
  <c r="R258" i="4" a="1"/>
  <c r="R258" i="4"/>
  <c r="I47" i="4" a="1"/>
  <c r="I47" i="4"/>
  <c r="T66" i="4" a="1"/>
  <c r="T66" i="4"/>
  <c r="T258" i="4" a="1"/>
  <c r="T258" i="4"/>
  <c r="Q63" i="4" a="1"/>
  <c r="Q63" i="4"/>
  <c r="K163" i="4" a="1"/>
  <c r="K163" i="4"/>
  <c r="T47" i="4" a="1"/>
  <c r="T47" i="4"/>
  <c r="L115" i="4" a="1"/>
  <c r="L115" i="4"/>
  <c r="V115" i="4" s="1"/>
  <c r="X115" i="4" s="1"/>
  <c r="T213" i="4" a="1"/>
  <c r="T213" i="4" l="1"/>
  <c r="T107" i="4" a="1"/>
  <c r="T107" i="4"/>
  <c r="K213" i="4" a="1"/>
  <c r="K213" i="4"/>
  <c r="Q66" i="4" a="1"/>
  <c r="Q66" i="4"/>
  <c r="T63" i="4" a="1"/>
  <c r="T63" i="4"/>
  <c r="Q107" i="4" a="1"/>
  <c r="Q107" i="4"/>
  <c r="L258" i="4" a="1"/>
  <c r="L258" i="4"/>
  <c r="V258" i="4" s="1"/>
  <c r="X258" i="4" s="1"/>
  <c r="T152" i="4" a="1"/>
  <c r="T152" i="4"/>
  <c r="Q163" i="4" a="1"/>
  <c r="Q163" i="4"/>
  <c r="K63" i="4" a="1"/>
  <c r="K63" i="4"/>
  <c r="R63" i="4" a="1"/>
  <c r="R63" i="4"/>
  <c r="K258" i="4" a="1"/>
  <c r="K258" i="4"/>
  <c r="Q213" i="4" a="1"/>
  <c r="Q213" i="4"/>
  <c r="Q115" i="4" a="1"/>
  <c r="Q115" i="4"/>
  <c r="L151" i="4" a="1"/>
  <c r="L151" i="4"/>
  <c r="V151" i="4" s="1"/>
  <c r="X151" i="4" s="1"/>
  <c r="R47" i="4" a="1"/>
  <c r="R47" i="4"/>
  <c r="I107" i="4" a="1"/>
  <c r="I107" i="4"/>
  <c r="R66" i="4" a="1"/>
  <c r="R66" i="4"/>
  <c r="K115" i="4" a="1"/>
  <c r="K115" i="4"/>
  <c r="T151" i="4" a="1"/>
  <c r="T151" i="4"/>
  <c r="I163" i="4" a="1"/>
  <c r="I163" i="4"/>
  <c r="T163" i="4" a="1"/>
  <c r="T163" i="4"/>
  <c r="K151" i="4" a="1"/>
  <c r="K151" i="4"/>
  <c r="K107" i="4" a="1"/>
  <c r="K107" i="4"/>
  <c r="L213" i="4" a="1"/>
  <c r="L213" i="4"/>
  <c r="V213" i="4" s="1"/>
  <c r="X213" i="4" s="1"/>
  <c r="I115" i="4" a="1"/>
  <c r="I115" i="4"/>
  <c r="R152" i="4" a="1"/>
  <c r="R152" i="4"/>
  <c r="L47" i="4" a="1"/>
  <c r="L47" i="4"/>
  <c r="V47" i="4" s="1"/>
  <c r="X47" i="4" s="1"/>
  <c r="Q169" i="4" a="1"/>
  <c r="Q169" i="4"/>
  <c r="T100" i="4" a="1"/>
  <c r="T100" i="4"/>
  <c r="L100" i="4" a="1"/>
  <c r="L100" i="4"/>
  <c r="V100" i="4" s="1"/>
  <c r="X100" i="4" s="1"/>
  <c r="L169" i="4" a="1"/>
  <c r="L169" i="4"/>
  <c r="V169" i="4" s="1"/>
  <c r="X169" i="4" s="1"/>
  <c r="L257" i="4" a="1"/>
  <c r="L257" i="4"/>
  <c r="V257" i="4" s="1"/>
  <c r="X257" i="4" s="1"/>
  <c r="L153" i="4" a="1"/>
  <c r="L153" i="4"/>
  <c r="V153" i="4" s="1"/>
  <c r="X153" i="4" s="1"/>
  <c r="AD21" i="8" a="1"/>
  <c r="AD21" i="8"/>
  <c r="T226" i="4" a="1"/>
  <c r="T226" i="4"/>
  <c r="R169" i="4" a="1"/>
  <c r="R169" i="4"/>
  <c r="T95" i="4" a="1"/>
  <c r="T95" i="4"/>
  <c r="T91" i="4" a="1"/>
  <c r="T91" i="4"/>
  <c r="I240" i="4" a="1"/>
  <c r="I240" i="4"/>
  <c r="I100" i="4" a="1"/>
  <c r="I100" i="4"/>
  <c r="K169" i="4" a="1"/>
  <c r="K169" i="4"/>
  <c r="Q95" i="4" a="1"/>
  <c r="Q95" i="4"/>
  <c r="I260" i="4" a="1"/>
  <c r="I260" i="4"/>
  <c r="K100" i="4" a="1"/>
  <c r="K100" i="4"/>
  <c r="K153" i="4" a="1"/>
  <c r="K153" i="4"/>
  <c r="AA21" i="8" a="1"/>
  <c r="AA21" i="8"/>
  <c r="R226" i="4" a="1"/>
  <c r="R226" i="4"/>
  <c r="T260" i="4" a="1"/>
  <c r="T260" i="4"/>
  <c r="K260" i="4" a="1"/>
  <c r="K260" i="4"/>
  <c r="K240" i="4" a="1"/>
  <c r="K240" i="4"/>
  <c r="Q260" i="4" a="1"/>
  <c r="Q260" i="4"/>
  <c r="K95" i="4" a="1"/>
  <c r="K95" i="4"/>
  <c r="L95" i="4" a="1"/>
  <c r="L95" i="4"/>
  <c r="V95" i="4" s="1"/>
  <c r="X95" i="4" s="1"/>
  <c r="R91" i="4" a="1"/>
  <c r="R91" i="4"/>
  <c r="I123" i="4" a="1"/>
  <c r="I123" i="4"/>
  <c r="R95" i="4" a="1"/>
  <c r="R95" i="4"/>
  <c r="Q100" i="4" a="1"/>
  <c r="Q100" i="4"/>
  <c r="I95" i="4" a="1"/>
  <c r="I95" i="4"/>
  <c r="I257" i="4" a="1"/>
  <c r="I257" i="4"/>
  <c r="R260" i="4" a="1"/>
  <c r="R260" i="4"/>
  <c r="K123" i="4" a="1"/>
  <c r="K123" i="4"/>
  <c r="K226" i="4" a="1"/>
  <c r="K226" i="4"/>
  <c r="T153" i="4" a="1"/>
  <c r="T153" i="4"/>
  <c r="T257" i="4" a="1"/>
  <c r="T257" i="4"/>
  <c r="Z21" i="8" a="1"/>
  <c r="Z21" i="8"/>
  <c r="Q226" i="4" a="1"/>
  <c r="Q226" i="4"/>
  <c r="Q91" i="4" a="1"/>
  <c r="Q91" i="4"/>
  <c r="T240" i="4" a="1"/>
  <c r="T240" i="4"/>
  <c r="I153" i="4" a="1"/>
  <c r="I153" i="4"/>
  <c r="I169" i="4" a="1"/>
  <c r="I169" i="4"/>
  <c r="Q123" i="4" a="1"/>
  <c r="Q123" i="4"/>
  <c r="Q257" i="4" a="1"/>
  <c r="Q257" i="4"/>
  <c r="L91" i="4" a="1"/>
  <c r="L91" i="4"/>
  <c r="V91" i="4" s="1"/>
  <c r="X91" i="4" s="1"/>
  <c r="L123" i="4" a="1"/>
  <c r="L123" i="4"/>
  <c r="V123" i="4" s="1"/>
  <c r="X123" i="4" s="1"/>
  <c r="AB21" i="8" a="1"/>
  <c r="AB21" i="8"/>
  <c r="I91" i="4" a="1"/>
  <c r="I91" i="4"/>
  <c r="Q240" i="4" a="1"/>
  <c r="Q240" i="4"/>
  <c r="L260" i="4" a="1"/>
  <c r="L260" i="4"/>
  <c r="V260" i="4" s="1"/>
  <c r="X260" i="4" s="1"/>
  <c r="G21" i="8" a="1"/>
  <c r="G21" i="8"/>
  <c r="I226" i="4" a="1"/>
  <c r="I226" i="4"/>
  <c r="AC21" i="8" a="1"/>
  <c r="AC21" i="8"/>
  <c r="R257" i="4" a="1"/>
  <c r="R257" i="4"/>
  <c r="R240" i="4" a="1"/>
  <c r="R240" i="4"/>
  <c r="R153" i="4" a="1"/>
  <c r="R153" i="4"/>
  <c r="T123" i="4" a="1"/>
  <c r="T123" i="4"/>
  <c r="K257" i="4" a="1"/>
  <c r="K257" i="4"/>
  <c r="Q153" i="4" a="1"/>
  <c r="Q153" i="4"/>
  <c r="T169" i="4" a="1"/>
  <c r="T169" i="4"/>
  <c r="R123" i="4" a="1"/>
  <c r="R123" i="4"/>
  <c r="K91" i="4" a="1"/>
  <c r="K91" i="4"/>
  <c r="R100" i="4" a="1"/>
  <c r="R100" i="4"/>
  <c r="L240" i="4" a="1"/>
  <c r="L240" i="4"/>
  <c r="V240" i="4" s="1"/>
  <c r="X240" i="4" s="1"/>
  <c r="L226" i="4" a="1"/>
  <c r="L226" i="4"/>
  <c r="V226" i="4" s="1"/>
  <c r="X226" i="4" s="1"/>
  <c r="R49" i="4" a="1"/>
  <c r="R49" i="4"/>
  <c r="Q157" i="4" a="1"/>
  <c r="Q157" i="4"/>
  <c r="L234" i="4" a="1"/>
  <c r="L234" i="4"/>
  <c r="V234" i="4" s="1"/>
  <c r="X234" i="4" s="1"/>
  <c r="R263" i="4" a="1"/>
  <c r="R263" i="4"/>
  <c r="Q232" i="4" a="1"/>
  <c r="Q232" i="4"/>
  <c r="Q140" i="4" a="1"/>
  <c r="Q140" i="4"/>
  <c r="T170" i="4" a="1"/>
  <c r="T170" i="4"/>
  <c r="K246" i="4" a="1"/>
  <c r="K246" i="4"/>
  <c r="I234" i="4" a="1"/>
  <c r="I234" i="4"/>
  <c r="Q234" i="4" a="1"/>
  <c r="Q234" i="4"/>
  <c r="I49" i="4" a="1"/>
  <c r="I49" i="4"/>
  <c r="I140" i="4" a="1"/>
  <c r="I140" i="4"/>
  <c r="T49" i="4" a="1"/>
  <c r="T49" i="4"/>
  <c r="L142" i="4" a="1"/>
  <c r="L142" i="4"/>
  <c r="V142" i="4" s="1"/>
  <c r="X142" i="4" s="1"/>
  <c r="I263" i="4" a="1"/>
  <c r="I263" i="4" l="1"/>
  <c r="I170" i="4" a="1"/>
  <c r="I170" i="4"/>
  <c r="I232" i="4" a="1"/>
  <c r="I232" i="4"/>
  <c r="K140" i="4" a="1"/>
  <c r="K140" i="4"/>
  <c r="R246" i="4" a="1"/>
  <c r="R246" i="4"/>
  <c r="Q142" i="4" a="1"/>
  <c r="Q142" i="4"/>
  <c r="T232" i="4" a="1"/>
  <c r="T232" i="4"/>
  <c r="T58" i="4" a="1"/>
  <c r="T58" i="4"/>
  <c r="I58" i="4" a="1"/>
  <c r="I58" i="4"/>
  <c r="L49" i="4" a="1"/>
  <c r="L49" i="4"/>
  <c r="V49" i="4" s="1"/>
  <c r="X49" i="4" s="1"/>
  <c r="L140" i="4" a="1"/>
  <c r="L140" i="4" l="1"/>
  <c r="V140" i="4" s="1"/>
  <c r="X140" i="4" s="1"/>
  <c r="Q170" i="4" a="1"/>
  <c r="Q170" i="4"/>
  <c r="Q49" i="4" a="1"/>
  <c r="Q49" i="4"/>
  <c r="L246" i="4" a="1"/>
  <c r="L246" i="4"/>
  <c r="V246" i="4" s="1"/>
  <c r="X246" i="4" s="1"/>
  <c r="T246" i="4" a="1"/>
  <c r="T246" i="4"/>
  <c r="Q263" i="4" a="1"/>
  <c r="Q263" i="4"/>
  <c r="K170" i="4" a="1"/>
  <c r="K170" i="4"/>
  <c r="I142" i="4" a="1"/>
  <c r="I142" i="4"/>
  <c r="K49" i="4" a="1"/>
  <c r="K49" i="4"/>
  <c r="K157" i="4" a="1"/>
  <c r="K157" i="4"/>
  <c r="L170" i="4" a="1"/>
  <c r="L170" i="4"/>
  <c r="V170" i="4" s="1"/>
  <c r="X170" i="4" s="1"/>
  <c r="I157" i="4" a="1"/>
  <c r="I157" i="4"/>
  <c r="R234" i="4" a="1"/>
  <c r="R234" i="4"/>
  <c r="R140" i="4" a="1"/>
  <c r="R140" i="4"/>
  <c r="L157" i="4" a="1"/>
  <c r="L157" i="4"/>
  <c r="V157" i="4" s="1"/>
  <c r="X157" i="4" s="1"/>
  <c r="Q246" i="4" a="1"/>
  <c r="Q246" i="4"/>
  <c r="R157" i="4" a="1"/>
  <c r="R157" i="4"/>
  <c r="Q58" i="4" a="1"/>
  <c r="Q58" i="4"/>
  <c r="K234" i="4" a="1"/>
  <c r="K234" i="4"/>
  <c r="T142" i="4" a="1"/>
  <c r="T142" i="4"/>
  <c r="R58" i="4" a="1"/>
  <c r="R58" i="4"/>
  <c r="T157" i="4" a="1"/>
  <c r="T157" i="4"/>
  <c r="T263" i="4" a="1"/>
  <c r="T263" i="4"/>
  <c r="R170" i="4" a="1"/>
  <c r="R170" i="4"/>
  <c r="K263" i="4" a="1"/>
  <c r="K263" i="4"/>
  <c r="R142" i="4" a="1"/>
  <c r="R142" i="4"/>
  <c r="K58" i="4" a="1"/>
  <c r="K58" i="4"/>
  <c r="L263" i="4" a="1"/>
  <c r="L263" i="4"/>
  <c r="V263" i="4" s="1"/>
  <c r="X263" i="4" s="1"/>
  <c r="L58" i="4" a="1"/>
  <c r="L58" i="4" l="1"/>
  <c r="V58" i="4" s="1"/>
  <c r="X58" i="4" s="1"/>
  <c r="T234" i="4" a="1"/>
  <c r="T234" i="4" l="1"/>
  <c r="R232" i="4" a="1"/>
  <c r="R232" i="4"/>
  <c r="K142" i="4" a="1"/>
  <c r="K142" i="4"/>
  <c r="L232" i="4" a="1"/>
  <c r="L232" i="4"/>
  <c r="V232" i="4" s="1"/>
  <c r="X232" i="4" s="1"/>
  <c r="K232" i="4" a="1"/>
  <c r="K232" i="4"/>
  <c r="T140" i="4" a="1"/>
  <c r="T140" i="4"/>
  <c r="I246" i="4" a="1"/>
  <c r="I246" i="4"/>
  <c r="K24" i="3" a="1"/>
  <c r="K24" i="3"/>
  <c r="AG24" i="3" a="1"/>
  <c r="AG24" i="3"/>
  <c r="L24" i="3" a="1"/>
  <c r="L24" i="3"/>
  <c r="AH24" i="3" a="1"/>
  <c r="AH24" i="3"/>
  <c r="M24" i="3" a="1"/>
  <c r="M24" i="3"/>
  <c r="J24" i="3" a="1"/>
  <c r="J24" i="3"/>
  <c r="AE24" i="3" a="1"/>
  <c r="AE24" i="3"/>
  <c r="AB24" i="3" a="1"/>
  <c r="AB24" i="3"/>
  <c r="AI24" i="3" a="1"/>
  <c r="AI24" i="3"/>
  <c r="AA24" i="3" a="1"/>
  <c r="AA24" i="3"/>
  <c r="AF24" i="3" a="1"/>
  <c r="AF24" i="3"/>
  <c r="V24" i="3" a="1"/>
  <c r="V24" i="3"/>
  <c r="AK24" i="3" a="1"/>
  <c r="AK24" i="3"/>
  <c r="AC24" i="3" a="1"/>
  <c r="AC24" i="3"/>
  <c r="D24" i="3" a="1"/>
  <c r="D24" i="3"/>
  <c r="AD24" i="3" a="1"/>
  <c r="AD24" i="3"/>
  <c r="Z24" i="3" a="1"/>
  <c r="Z24" i="3"/>
  <c r="AJ24" i="3" a="1"/>
  <c r="AJ24" i="3"/>
  <c r="I13" i="4" a="1"/>
  <c r="I13" i="4"/>
  <c r="R138" i="4" a="1"/>
  <c r="R138" i="4"/>
  <c r="T6" i="4" a="1"/>
  <c r="T6" i="4"/>
  <c r="L138" i="4" a="1"/>
  <c r="L138" i="4"/>
  <c r="V138" i="4" s="1"/>
  <c r="X138" i="4" s="1"/>
  <c r="T12" i="4" a="1"/>
  <c r="T12" i="4" l="1"/>
  <c r="Q13" i="4" a="1"/>
  <c r="Q13" i="4"/>
  <c r="Q12" i="4" a="1"/>
  <c r="Q12" i="4"/>
  <c r="R12" i="4" a="1"/>
  <c r="R12" i="4"/>
  <c r="K147" i="4" a="1"/>
  <c r="K147" i="4"/>
  <c r="K176" i="4" a="1"/>
  <c r="K176" i="4"/>
  <c r="T176" i="4" a="1"/>
  <c r="T176" i="4"/>
  <c r="R176" i="4" a="1"/>
  <c r="R176" i="4"/>
  <c r="T13" i="4" a="1"/>
  <c r="T13" i="4"/>
  <c r="Q176" i="4" a="1"/>
  <c r="Q176" i="4"/>
  <c r="R147" i="4" a="1"/>
  <c r="R147" i="4"/>
  <c r="Q89" i="4" a="1"/>
  <c r="Q89" i="4"/>
  <c r="I6" i="4" a="1"/>
  <c r="I6" i="4"/>
  <c r="T138" i="4" a="1"/>
  <c r="T138" i="4"/>
  <c r="R13" i="4" a="1"/>
  <c r="R13" i="4"/>
  <c r="L6" i="4" a="1"/>
  <c r="L6" i="4"/>
  <c r="V6" i="4" s="1"/>
  <c r="X6" i="4" s="1"/>
  <c r="I78" i="4" a="1"/>
  <c r="I78" i="4" l="1"/>
  <c r="Q6" i="4" a="1"/>
  <c r="Q6" i="4"/>
  <c r="I176" i="4" a="1"/>
  <c r="I176" i="4"/>
  <c r="R93" i="4" a="1"/>
  <c r="R93" i="4"/>
  <c r="I12" i="4" a="1"/>
  <c r="I12" i="4"/>
  <c r="L147" i="4" a="1"/>
  <c r="L147" i="4"/>
  <c r="V147" i="4" s="1"/>
  <c r="X147" i="4" s="1"/>
  <c r="K12" i="4" a="1"/>
  <c r="K12" i="4"/>
  <c r="L78" i="4" a="1"/>
  <c r="L78" i="4"/>
  <c r="V78" i="4" s="1"/>
  <c r="X78" i="4" s="1"/>
  <c r="L121" i="4" a="1"/>
  <c r="L121" i="4" l="1"/>
  <c r="V121" i="4" s="1"/>
  <c r="X121" i="4" s="1"/>
  <c r="R121" i="4" a="1"/>
  <c r="R121" i="4"/>
  <c r="K121" i="4" a="1"/>
  <c r="K121" i="4"/>
  <c r="T89" i="4" a="1"/>
  <c r="T89" i="4"/>
  <c r="I89" i="4" a="1"/>
  <c r="I89" i="4"/>
  <c r="Q147" i="4" a="1"/>
  <c r="Q147" i="4"/>
  <c r="L93" i="4" a="1"/>
  <c r="L93" i="4"/>
  <c r="V93" i="4" s="1"/>
  <c r="X93" i="4" s="1"/>
  <c r="T147" i="4" a="1"/>
  <c r="T147" i="4"/>
  <c r="K138" i="4" a="1"/>
  <c r="K138" i="4"/>
  <c r="K93" i="4" a="1"/>
  <c r="K93" i="4"/>
  <c r="R6" i="4" a="1"/>
  <c r="R6" i="4"/>
  <c r="R89" i="4" a="1"/>
  <c r="R89" i="4"/>
  <c r="Q93" i="4" a="1"/>
  <c r="Q93" i="4"/>
  <c r="K13" i="4" a="1"/>
  <c r="K13" i="4"/>
  <c r="I93" i="4" a="1"/>
  <c r="I93" i="4"/>
  <c r="L89" i="4" a="1"/>
  <c r="L89" i="4"/>
  <c r="V89" i="4" s="1"/>
  <c r="X89" i="4" s="1"/>
  <c r="Q78" i="4" a="1"/>
  <c r="Q78" i="4"/>
  <c r="T121" i="4" a="1"/>
  <c r="T121" i="4"/>
  <c r="K89" i="4" a="1"/>
  <c r="K89" i="4"/>
  <c r="R78" i="4" a="1"/>
  <c r="R78" i="4"/>
  <c r="Q138" i="4" a="1"/>
  <c r="Q138" i="4"/>
  <c r="Q121" i="4" a="1"/>
  <c r="Q121" i="4"/>
  <c r="L176" i="4" a="1"/>
  <c r="L176" i="4"/>
  <c r="V176" i="4" s="1"/>
  <c r="X176" i="4" s="1"/>
  <c r="AD19" i="4" s="1"/>
  <c r="L13" i="4" a="1"/>
  <c r="L13" i="4"/>
  <c r="V13" i="4" s="1"/>
  <c r="X13" i="4" s="1"/>
  <c r="AD6" i="4" s="1"/>
  <c r="T78" i="4" a="1"/>
  <c r="T78" i="4"/>
  <c r="K6" i="4" a="1"/>
  <c r="K6" i="4"/>
  <c r="T93" i="4" a="1"/>
  <c r="T93" i="4"/>
  <c r="I121" i="4" a="1"/>
  <c r="I121" i="4"/>
  <c r="K78" i="4" a="1"/>
  <c r="K78" i="4"/>
  <c r="I138" i="4" a="1"/>
  <c r="I138" i="4"/>
  <c r="L12" i="4" a="1"/>
  <c r="L12" i="4"/>
  <c r="V12" i="4" s="1"/>
  <c r="X12" i="4" s="1"/>
  <c r="I147" i="4" a="1"/>
  <c r="I147" i="4"/>
  <c r="V306" i="3" a="1"/>
  <c r="V306" i="3"/>
  <c r="D260" i="3" a="1"/>
  <c r="D260" i="3"/>
  <c r="AC336" i="3" a="1"/>
  <c r="AC336" i="3"/>
  <c r="P277" i="3" a="1"/>
  <c r="P277" i="3"/>
  <c r="M75" i="3" a="1"/>
  <c r="M75" i="3"/>
  <c r="N277" i="3" a="1"/>
  <c r="N277" i="3"/>
  <c r="AB227" i="3" a="1"/>
  <c r="AB227" i="3"/>
  <c r="AK227" i="3" a="1"/>
  <c r="AK227" i="3"/>
  <c r="O306" i="3" a="1"/>
  <c r="O306" i="3"/>
  <c r="D67" i="3" a="1"/>
  <c r="D67" i="3"/>
  <c r="Z67" i="3" a="1"/>
  <c r="Z67" i="3"/>
  <c r="AC260" i="3" a="1"/>
  <c r="AC260" i="3"/>
  <c r="AG336" i="3" a="1"/>
  <c r="AG336" i="3"/>
  <c r="AG260" i="3" a="1"/>
  <c r="AG260" i="3"/>
  <c r="AH260" i="3" a="1"/>
  <c r="AH260" i="3"/>
  <c r="O227" i="3" a="1"/>
  <c r="O227" i="3"/>
  <c r="V336" i="3" a="1"/>
  <c r="V336" i="3"/>
  <c r="AC67" i="3" a="1"/>
  <c r="AC67" i="3"/>
  <c r="AD227" i="3" a="1"/>
  <c r="AD227" i="3"/>
  <c r="K306" i="3" a="1"/>
  <c r="K306" i="3"/>
  <c r="P227" i="3" a="1"/>
  <c r="P227" i="3"/>
  <c r="AH345" i="3" a="1"/>
  <c r="AH345" i="3"/>
  <c r="P27" i="3" a="1"/>
  <c r="P27" i="3"/>
  <c r="N27" i="3" a="1"/>
  <c r="N27" i="3"/>
  <c r="M227" i="3" a="1"/>
  <c r="M227" i="3"/>
  <c r="D306" i="3" a="1"/>
  <c r="D306" i="3"/>
  <c r="AD27" i="3" a="1"/>
  <c r="AD27" i="3"/>
  <c r="AA345" i="3" a="1"/>
  <c r="AA345" i="3"/>
  <c r="Z336" i="3" a="1"/>
  <c r="Z336" i="3"/>
  <c r="N336" i="3" a="1"/>
  <c r="N336" i="3"/>
  <c r="V345" i="3" a="1"/>
  <c r="V345" i="3"/>
  <c r="AB260" i="3" a="1"/>
  <c r="AB260" i="3"/>
  <c r="L75" i="3" a="1"/>
  <c r="L75" i="3"/>
  <c r="AK277" i="3" a="1"/>
  <c r="AK277" i="3"/>
  <c r="AC306" i="3" a="1"/>
  <c r="AC306" i="3"/>
  <c r="AJ277" i="3" a="1"/>
  <c r="AJ277" i="3"/>
  <c r="K19" i="3" a="1"/>
  <c r="K19" i="3"/>
  <c r="Z27" i="3" a="1"/>
  <c r="Z27" i="3"/>
  <c r="AH277" i="3" a="1"/>
  <c r="AH277" i="3"/>
  <c r="AJ336" i="3" a="1"/>
  <c r="AJ336" i="3"/>
  <c r="AC75" i="3" a="1"/>
  <c r="AC75" i="3"/>
  <c r="AF345" i="3" a="1"/>
  <c r="AF345" i="3"/>
  <c r="J277" i="3" a="1"/>
  <c r="J277" i="3"/>
  <c r="AF67" i="3" a="1"/>
  <c r="AF67" i="3"/>
  <c r="AD67" i="3" a="1"/>
  <c r="AD67" i="3"/>
  <c r="N75" i="3" a="1"/>
  <c r="N75" i="3"/>
  <c r="AI27" i="3" a="1"/>
  <c r="AI27" i="3"/>
  <c r="AA336" i="3" a="1"/>
  <c r="AA336" i="3"/>
  <c r="P306" i="3" a="1"/>
  <c r="P306" i="3"/>
  <c r="K345" i="3" a="1"/>
  <c r="K345" i="3"/>
  <c r="P345" i="3" a="1"/>
  <c r="P345" i="3"/>
  <c r="AJ227" i="3" a="1"/>
  <c r="AJ227" i="3"/>
  <c r="AI345" i="3" a="1"/>
  <c r="AI345" i="3"/>
  <c r="AC277" i="3" a="1"/>
  <c r="AC277" i="3"/>
  <c r="AI277" i="3" a="1"/>
  <c r="AI277" i="3"/>
  <c r="N306" i="3" a="1"/>
  <c r="N306" i="3"/>
  <c r="AF27" i="3" a="1"/>
  <c r="AF27" i="3"/>
  <c r="V277" i="3" a="1"/>
  <c r="V277" i="3"/>
  <c r="L336" i="3" a="1"/>
  <c r="L336" i="3"/>
  <c r="L345" i="3" a="1"/>
  <c r="L345" i="3"/>
  <c r="AJ67" i="3" a="1"/>
  <c r="AJ67" i="3"/>
  <c r="O27" i="3" a="1"/>
  <c r="O27" i="3"/>
  <c r="AA27" i="3" a="1"/>
  <c r="AA27" i="3"/>
  <c r="AE306" i="3" a="1"/>
  <c r="AE306" i="3"/>
  <c r="D277" i="3" a="1"/>
  <c r="D277" i="3"/>
  <c r="AE260" i="3" a="1"/>
  <c r="AE260" i="3"/>
  <c r="AH27" i="3" a="1"/>
  <c r="AH27" i="3"/>
  <c r="N19" i="3" a="1"/>
  <c r="N19" i="3"/>
  <c r="AA260" i="3" a="1"/>
  <c r="AA260" i="3"/>
  <c r="AB27" i="3" a="1"/>
  <c r="AB27" i="3"/>
  <c r="AA227" i="3" a="1"/>
  <c r="AA227" i="3"/>
  <c r="AD336" i="3" a="1"/>
  <c r="AD336" i="3"/>
  <c r="AC345" i="3" a="1"/>
  <c r="AC345" i="3"/>
  <c r="AE227" i="3" a="1"/>
  <c r="AE227" i="3"/>
  <c r="L67" i="3" a="1"/>
  <c r="L67" i="3"/>
  <c r="AF336" i="3" a="1"/>
  <c r="AF336" i="3"/>
  <c r="AF75" i="3" a="1"/>
  <c r="AF75" i="3"/>
  <c r="AE67" i="3" a="1"/>
  <c r="AE67" i="3"/>
  <c r="AF19" i="3" a="1"/>
  <c r="AF19" i="3"/>
  <c r="AG277" i="3" a="1"/>
  <c r="AG277" i="3"/>
  <c r="AJ260" i="3" a="1"/>
  <c r="AJ260" i="3"/>
  <c r="V19" i="3" a="1"/>
  <c r="V19" i="3"/>
  <c r="AD345" i="3" a="1"/>
  <c r="AD345" i="3"/>
  <c r="M345" i="3" a="1"/>
  <c r="M345" i="3"/>
  <c r="J19" i="3" a="1"/>
  <c r="J19" i="3"/>
  <c r="M260" i="3" a="1"/>
  <c r="M260" i="3"/>
  <c r="J260" i="3" a="1"/>
  <c r="J260" i="3"/>
  <c r="AA19" i="3" a="1"/>
  <c r="AA19" i="3"/>
  <c r="AB19" i="3" a="1"/>
  <c r="AB19" i="3"/>
  <c r="K67" i="3" a="1"/>
  <c r="K67" i="3"/>
  <c r="L306" i="3" a="1"/>
  <c r="L306" i="3"/>
  <c r="AD75" i="3" a="1"/>
  <c r="AD75" i="3"/>
  <c r="V27" i="3" a="1"/>
  <c r="V27" i="3"/>
  <c r="AK19" i="3" a="1"/>
  <c r="AK19" i="3"/>
  <c r="AA277" i="3" a="1"/>
  <c r="AA277" i="3"/>
  <c r="Z306" i="3" a="1"/>
  <c r="Z306" i="3"/>
  <c r="D345" i="3" a="1"/>
  <c r="D345" i="3"/>
  <c r="K75" i="3" a="1"/>
  <c r="K75" i="3"/>
  <c r="AJ75" i="3" a="1"/>
  <c r="AJ75" i="3"/>
  <c r="AH227" i="3" a="1"/>
  <c r="AH227" i="3"/>
  <c r="AA306" i="3" a="1"/>
  <c r="AA306" i="3"/>
  <c r="P67" i="3" a="1"/>
  <c r="P67" i="3"/>
  <c r="J306" i="3" a="1"/>
  <c r="J306" i="3"/>
  <c r="J75" i="3" a="1"/>
  <c r="J75" i="3"/>
  <c r="AH306" i="3" a="1"/>
  <c r="AH306" i="3"/>
  <c r="N67" i="3" a="1"/>
  <c r="N67" i="3"/>
  <c r="AJ345" i="3" a="1"/>
  <c r="AJ345" i="3"/>
  <c r="AB75" i="3" a="1"/>
  <c r="AB75" i="3"/>
  <c r="V227" i="3" a="1"/>
  <c r="V227" i="3"/>
  <c r="AK306" i="3" a="1"/>
  <c r="AK306" i="3"/>
  <c r="AB306" i="3" a="1"/>
  <c r="AB306" i="3"/>
  <c r="AJ27" i="3" a="1"/>
  <c r="AJ27" i="3"/>
  <c r="J27" i="3" a="1"/>
  <c r="J27" i="3"/>
  <c r="Z75" i="3" a="1"/>
  <c r="Z75" i="3"/>
  <c r="K336" i="3" a="1"/>
  <c r="K336" i="3"/>
  <c r="D75" i="3" a="1"/>
  <c r="D75" i="3"/>
  <c r="O277" i="3" a="1"/>
  <c r="O277" i="3"/>
  <c r="AD19" i="3" a="1"/>
  <c r="AD19" i="3"/>
  <c r="L19" i="3" a="1"/>
  <c r="L19" i="3"/>
  <c r="K27" i="3" a="1"/>
  <c r="K27" i="3"/>
  <c r="D227" i="3" a="1"/>
  <c r="D227" i="3"/>
  <c r="AG227" i="3" a="1"/>
  <c r="AG227" i="3"/>
  <c r="AH67" i="3" a="1"/>
  <c r="AH67" i="3"/>
  <c r="AH19" i="3" a="1"/>
  <c r="AH19" i="3"/>
  <c r="J336" i="3" a="1"/>
  <c r="J336" i="3"/>
  <c r="AF277" i="3" a="1"/>
  <c r="AF277" i="3"/>
  <c r="AF306" i="3" a="1"/>
  <c r="AF306" i="3"/>
  <c r="AA75" i="3" a="1"/>
  <c r="AA75" i="3"/>
  <c r="J345" i="3" a="1"/>
  <c r="J345" i="3"/>
  <c r="M67" i="3" a="1"/>
  <c r="M67" i="3"/>
  <c r="AE345" i="3" a="1"/>
  <c r="AE345" i="3"/>
  <c r="D336" i="3" a="1"/>
  <c r="D336" i="3"/>
  <c r="V260" i="3" a="1"/>
  <c r="V260" i="3"/>
  <c r="J67" i="3" a="1"/>
  <c r="J67" i="3"/>
  <c r="D19" i="3" a="1"/>
  <c r="D19" i="3"/>
  <c r="AJ306" i="3" a="1"/>
  <c r="AJ306" i="3"/>
  <c r="L227" i="3" a="1"/>
  <c r="L227" i="3"/>
  <c r="AH336" i="3" a="1"/>
  <c r="AH336" i="3"/>
  <c r="Z345" i="3" a="1"/>
  <c r="Z345" i="3"/>
  <c r="P19" i="3" a="1"/>
  <c r="P19" i="3"/>
  <c r="AI306" i="3" a="1"/>
  <c r="AI306" i="3"/>
  <c r="O19" i="3" a="1"/>
  <c r="O19" i="3"/>
  <c r="AK67" i="3" a="1"/>
  <c r="AK67" i="3"/>
  <c r="AD260" i="3" a="1"/>
  <c r="AD260" i="3"/>
  <c r="AI260" i="3" a="1"/>
  <c r="AI260" i="3"/>
  <c r="AK75" i="3" a="1"/>
  <c r="AK75" i="3"/>
  <c r="P260" i="3" a="1"/>
  <c r="P260" i="3"/>
  <c r="AF260" i="3" a="1"/>
  <c r="AF260" i="3"/>
  <c r="AA67" i="3" a="1"/>
  <c r="AA67" i="3"/>
  <c r="D27" i="3" a="1"/>
  <c r="D27" i="3"/>
  <c r="P336" i="3" a="1"/>
  <c r="P336" i="3"/>
  <c r="AE19" i="3" a="1"/>
  <c r="AE19" i="3"/>
  <c r="AF227" i="3" a="1"/>
  <c r="AF227" i="3"/>
  <c r="K277" i="3" a="1"/>
  <c r="K277" i="3"/>
  <c r="Z277" i="3" a="1"/>
  <c r="Z277" i="3"/>
  <c r="J227" i="3" a="1"/>
  <c r="J227" i="3"/>
  <c r="AG75" i="3" a="1"/>
  <c r="AG75" i="3"/>
  <c r="N260" i="3" a="1"/>
  <c r="N260" i="3"/>
  <c r="O67" i="3" a="1"/>
  <c r="O67" i="3"/>
  <c r="AI336" i="3" a="1"/>
  <c r="AI336" i="3"/>
  <c r="AD306" i="3" a="1"/>
  <c r="AD306" i="3"/>
  <c r="M27" i="3" a="1"/>
  <c r="M27" i="3"/>
  <c r="AJ19" i="3" a="1"/>
  <c r="AJ19" i="3"/>
  <c r="AK336" i="3" a="1"/>
  <c r="AK336" i="3"/>
  <c r="V67" i="3" a="1"/>
  <c r="V67" i="3"/>
  <c r="M277" i="3" a="1"/>
  <c r="M277" i="3"/>
  <c r="AD277" i="3" a="1"/>
  <c r="AD277" i="3"/>
  <c r="AI75" i="3" a="1"/>
  <c r="AI75" i="3"/>
  <c r="AG27" i="3" a="1"/>
  <c r="AG27" i="3"/>
  <c r="AK345" i="3" a="1"/>
  <c r="AK345" i="3"/>
  <c r="O260" i="3" a="1"/>
  <c r="O260" i="3"/>
  <c r="M336" i="3" a="1"/>
  <c r="M336" i="3"/>
  <c r="M19" i="3" a="1"/>
  <c r="M19" i="3"/>
  <c r="AE27" i="3" a="1"/>
  <c r="AE27" i="3"/>
  <c r="Z227" i="3" a="1"/>
  <c r="Z227" i="3"/>
  <c r="AC27" i="3" a="1"/>
  <c r="AC27" i="3"/>
  <c r="K260" i="3" a="1"/>
  <c r="K260" i="3"/>
  <c r="P75" i="3" a="1"/>
  <c r="P75" i="3"/>
  <c r="AK27" i="3" a="1"/>
  <c r="AK27" i="3"/>
  <c r="N345" i="3" a="1"/>
  <c r="N345" i="3"/>
  <c r="AC19" i="3" a="1"/>
  <c r="AC19" i="3"/>
  <c r="AB345" i="3" a="1"/>
  <c r="AB345" i="3"/>
  <c r="AC227" i="3" a="1"/>
  <c r="AC227" i="3"/>
  <c r="L277" i="3" a="1"/>
  <c r="L277" i="3"/>
  <c r="L260" i="3" a="1"/>
  <c r="L260" i="3"/>
  <c r="AK260" i="3" a="1"/>
  <c r="AK260" i="3"/>
  <c r="AB336" i="3" a="1"/>
  <c r="AB336" i="3"/>
  <c r="O336" i="3" a="1"/>
  <c r="O336" i="3"/>
  <c r="AE277" i="3" a="1"/>
  <c r="AE277" i="3"/>
  <c r="Z19" i="3" a="1"/>
  <c r="Z19" i="3"/>
  <c r="AI227" i="3" a="1"/>
  <c r="AI227" i="3"/>
  <c r="AI19" i="3" a="1"/>
  <c r="AI19" i="3"/>
  <c r="AG67" i="3" a="1"/>
  <c r="AG67" i="3"/>
  <c r="O345" i="3" a="1"/>
  <c r="O345" i="3"/>
  <c r="AH75" i="3" a="1"/>
  <c r="AH75" i="3"/>
  <c r="AG306" i="3" a="1"/>
  <c r="AG306" i="3"/>
  <c r="AB67" i="3" a="1"/>
  <c r="AB67" i="3"/>
  <c r="AE75" i="3" a="1"/>
  <c r="AE75" i="3"/>
  <c r="AG19" i="3" a="1"/>
  <c r="AG19" i="3"/>
  <c r="Z260" i="3" a="1"/>
  <c r="Z260" i="3"/>
  <c r="AB277" i="3" a="1"/>
  <c r="AB277" i="3"/>
  <c r="V75" i="3" a="1"/>
  <c r="V75" i="3"/>
  <c r="O75" i="3" a="1"/>
  <c r="O75" i="3"/>
  <c r="AI67" i="3" a="1"/>
  <c r="AI67" i="3"/>
  <c r="L27" i="3" a="1"/>
  <c r="L27" i="3"/>
  <c r="K227" i="3" a="1"/>
  <c r="K227" i="3"/>
  <c r="M306" i="3" a="1"/>
  <c r="M306" i="3"/>
  <c r="AG345" i="3" a="1"/>
  <c r="AG345" i="3"/>
  <c r="AE336" i="3" a="1"/>
  <c r="AE336" i="3"/>
  <c r="N227" i="3" a="1"/>
  <c r="N227" i="3"/>
  <c r="T30" i="4" a="1"/>
  <c r="T30" i="4"/>
  <c r="T148" i="4" a="1"/>
  <c r="T148" i="4"/>
  <c r="I18" i="4" a="1"/>
  <c r="I18" i="4"/>
  <c r="I64" i="4" a="1"/>
  <c r="I64" i="4"/>
  <c r="T245" i="4" a="1"/>
  <c r="T245" i="4"/>
  <c r="L96" i="4" a="1"/>
  <c r="L96" i="4"/>
  <c r="V96" i="4" s="1"/>
  <c r="X96" i="4" s="1"/>
  <c r="AD14" i="4" s="1"/>
  <c r="I239" i="4" a="1"/>
  <c r="I239" i="4"/>
  <c r="L35" i="4" a="1"/>
  <c r="L35" i="4"/>
  <c r="V35" i="4" s="1"/>
  <c r="X35" i="4" s="1"/>
  <c r="Q105" i="4" a="1"/>
  <c r="Q105" i="4"/>
  <c r="I199" i="4" a="1"/>
  <c r="I199" i="4"/>
  <c r="I238" i="4" a="1"/>
  <c r="I238" i="4"/>
  <c r="K51" i="4" a="1"/>
  <c r="K51" i="4"/>
  <c r="T105" i="4" a="1"/>
  <c r="T105" i="4"/>
  <c r="K253" i="4" a="1"/>
  <c r="K253" i="4"/>
  <c r="K167" i="4" a="1"/>
  <c r="K167" i="4"/>
  <c r="K45" i="4" a="1"/>
  <c r="K45" i="4"/>
  <c r="K245" i="4" a="1"/>
  <c r="K245" i="4"/>
  <c r="K18" i="4" a="1"/>
  <c r="K18" i="4"/>
  <c r="T199" i="4" a="1"/>
  <c r="T199" i="4"/>
  <c r="R64" i="4" a="1"/>
  <c r="R64" i="4"/>
  <c r="T25" i="4" a="1"/>
  <c r="T25" i="4"/>
  <c r="R105" i="4" a="1"/>
  <c r="R105" i="4"/>
  <c r="I245" i="4" a="1"/>
  <c r="I245" i="4"/>
  <c r="L202" i="4" a="1"/>
  <c r="L202" i="4"/>
  <c r="V202" i="4" s="1"/>
  <c r="X202" i="4" s="1"/>
  <c r="Q35" i="4" a="1"/>
  <c r="Q35" i="4"/>
  <c r="L238" i="4" a="1"/>
  <c r="L238" i="4"/>
  <c r="V238" i="4" s="1"/>
  <c r="X238" i="4" s="1"/>
  <c r="I45" i="4" a="1"/>
  <c r="I45" i="4"/>
  <c r="Q82" i="4" a="1"/>
  <c r="Q82" i="4"/>
  <c r="R199" i="4" a="1"/>
  <c r="R199" i="4"/>
  <c r="T45" i="4" a="1"/>
  <c r="T45" i="4"/>
  <c r="T253" i="4" a="1"/>
  <c r="T253" i="4"/>
  <c r="R238" i="4" a="1"/>
  <c r="R238" i="4"/>
  <c r="L45" i="4" a="1"/>
  <c r="L45" i="4"/>
  <c r="V45" i="4" s="1"/>
  <c r="X45" i="4" s="1"/>
  <c r="R124" i="4" a="1"/>
  <c r="R124" i="4"/>
  <c r="R253" i="4" a="1"/>
  <c r="R253" i="4"/>
  <c r="I124" i="4" a="1"/>
  <c r="I124" i="4"/>
  <c r="K35" i="4" a="1"/>
  <c r="K35" i="4"/>
  <c r="I253" i="4" a="1"/>
  <c r="I253" i="4"/>
  <c r="R167" i="4" a="1"/>
  <c r="R167" i="4"/>
  <c r="T239" i="4" a="1"/>
  <c r="T239" i="4"/>
  <c r="Q167" i="4" a="1"/>
  <c r="Q167" i="4"/>
  <c r="I105" i="4" a="1"/>
  <c r="I105" i="4"/>
  <c r="L148" i="4" a="1"/>
  <c r="L148" i="4"/>
  <c r="V148" i="4" s="1"/>
  <c r="X148" i="4" s="1"/>
  <c r="T82" i="4" a="1"/>
  <c r="T82" i="4"/>
  <c r="L51" i="4" a="1"/>
  <c r="L51" i="4"/>
  <c r="V51" i="4" s="1"/>
  <c r="X51" i="4" s="1"/>
  <c r="AD35" i="4" s="1"/>
  <c r="I25" i="4" a="1"/>
  <c r="I25" i="4"/>
  <c r="T124" i="4" a="1"/>
  <c r="T124" i="4"/>
  <c r="R25" i="4" a="1"/>
  <c r="R25" i="4"/>
  <c r="Q96" i="4" a="1"/>
  <c r="Q96" i="4"/>
  <c r="K124" i="4" a="1"/>
  <c r="K124" i="4"/>
  <c r="R18" i="4" a="1"/>
  <c r="R18" i="4"/>
  <c r="R143" i="4" a="1"/>
  <c r="R143" i="4"/>
  <c r="K143" i="4" a="1"/>
  <c r="K143" i="4"/>
  <c r="Q18" i="4" a="1"/>
  <c r="Q18" i="4"/>
  <c r="Q238" i="4" a="1"/>
  <c r="Q238" i="4"/>
  <c r="Q253" i="4" a="1"/>
  <c r="Q253" i="4"/>
  <c r="Q245" i="4" a="1"/>
  <c r="Q245" i="4"/>
  <c r="L199" i="4" a="1"/>
  <c r="L199" i="4"/>
  <c r="V199" i="4" s="1"/>
  <c r="X199" i="4" s="1"/>
  <c r="R202" i="4" a="1"/>
  <c r="R202" i="4"/>
  <c r="R45" i="4" a="1"/>
  <c r="R45" i="4"/>
  <c r="I202" i="4" a="1"/>
  <c r="I202" i="4"/>
  <c r="I82" i="4" a="1"/>
  <c r="I82" i="4"/>
  <c r="R35" i="4" a="1"/>
  <c r="R35" i="4"/>
  <c r="L143" i="4" a="1"/>
  <c r="L143" i="4"/>
  <c r="V143" i="4" s="1"/>
  <c r="X143" i="4" s="1"/>
  <c r="L167" i="4" a="1"/>
  <c r="L167" i="4" l="1"/>
  <c r="V167" i="4" s="1"/>
  <c r="X167" i="4" s="1"/>
  <c r="K30" i="4" a="1"/>
  <c r="K30" i="4"/>
  <c r="L245" i="4" a="1"/>
  <c r="L245" i="4"/>
  <c r="V245" i="4" s="1"/>
  <c r="X245" i="4" s="1"/>
  <c r="I96" i="4" a="1"/>
  <c r="I96" i="4"/>
  <c r="K238" i="4" a="1"/>
  <c r="K238" i="4"/>
  <c r="I35" i="4" a="1"/>
  <c r="I35" i="4"/>
  <c r="T18" i="4" a="1"/>
  <c r="T18" i="4"/>
  <c r="L253" i="4" a="1"/>
  <c r="L253" i="4"/>
  <c r="V253" i="4" s="1"/>
  <c r="X253" i="4" s="1"/>
  <c r="K202" i="4" a="1"/>
  <c r="K202" i="4"/>
  <c r="Q202" i="4" a="1"/>
  <c r="Q202" i="4"/>
  <c r="Q143" i="4" a="1"/>
  <c r="Q143" i="4"/>
  <c r="L30" i="4" a="1"/>
  <c r="L30" i="4"/>
  <c r="V30" i="4" s="1"/>
  <c r="X30" i="4" s="1"/>
  <c r="L64" i="4" a="1"/>
  <c r="L64" i="4"/>
  <c r="V64" i="4" s="1"/>
  <c r="X64" i="4" s="1"/>
  <c r="AD21" i="4" s="1"/>
  <c r="Q51" i="4" a="1"/>
  <c r="Q51" i="4"/>
  <c r="T167" i="4" a="1"/>
  <c r="T167" i="4"/>
  <c r="Q148" i="4" a="1"/>
  <c r="Q148" i="4"/>
  <c r="K25" i="4" a="1"/>
  <c r="K25" i="4"/>
  <c r="I148" i="4" a="1"/>
  <c r="I148" i="4"/>
  <c r="R96" i="4" a="1"/>
  <c r="R96" i="4"/>
  <c r="T35" i="4" a="1"/>
  <c r="T35" i="4"/>
  <c r="T64" i="4" a="1"/>
  <c r="T64" i="4"/>
  <c r="Q239" i="4" a="1"/>
  <c r="Q239" i="4"/>
  <c r="R82" i="4" a="1"/>
  <c r="R82" i="4"/>
  <c r="T238" i="4" a="1"/>
  <c r="T238" i="4"/>
  <c r="R245" i="4" a="1"/>
  <c r="R245" i="4"/>
  <c r="I167" i="4" a="1"/>
  <c r="I167" i="4"/>
  <c r="T143" i="4" a="1"/>
  <c r="T143" i="4"/>
  <c r="L82" i="4" a="1"/>
  <c r="L82" i="4"/>
  <c r="V82" i="4" s="1"/>
  <c r="X82" i="4" s="1"/>
  <c r="Q124" i="4" a="1"/>
  <c r="Q124" i="4"/>
  <c r="L25" i="4" a="1"/>
  <c r="L25" i="4"/>
  <c r="V25" i="4" s="1"/>
  <c r="X25" i="4" s="1"/>
  <c r="AD18" i="4" s="1"/>
  <c r="L105" i="4" a="1"/>
  <c r="L105" i="4"/>
  <c r="V105" i="4" s="1"/>
  <c r="X105" i="4" s="1"/>
  <c r="Q64" i="4" a="1"/>
  <c r="Q64" i="4" l="1"/>
  <c r="Q30" i="4" a="1"/>
  <c r="Q30" i="4"/>
  <c r="K82" i="4" a="1"/>
  <c r="K82" i="4"/>
  <c r="Q45" i="4" a="1"/>
  <c r="Q45" i="4"/>
  <c r="R30" i="4" a="1"/>
  <c r="R30" i="4"/>
  <c r="I143" i="4" a="1"/>
  <c r="I143" i="4"/>
  <c r="K64" i="4" a="1"/>
  <c r="K64" i="4"/>
  <c r="Q25" i="4" a="1"/>
  <c r="Q25" i="4"/>
  <c r="T202" i="4" a="1"/>
  <c r="T202" i="4"/>
  <c r="K105" i="4" a="1"/>
  <c r="K105" i="4"/>
  <c r="T51" i="4" a="1"/>
  <c r="T51" i="4"/>
  <c r="L239" i="4" a="1"/>
  <c r="L239" i="4"/>
  <c r="V239" i="4" s="1"/>
  <c r="X239" i="4" s="1"/>
  <c r="I51" i="4" a="1"/>
  <c r="I51" i="4"/>
  <c r="K199" i="4" a="1"/>
  <c r="K199" i="4"/>
  <c r="K239" i="4" a="1"/>
  <c r="K239" i="4"/>
  <c r="K96" i="4" a="1"/>
  <c r="K96" i="4"/>
  <c r="R51" i="4" a="1"/>
  <c r="R51" i="4"/>
  <c r="K148" i="4" a="1"/>
  <c r="K148" i="4"/>
  <c r="R239" i="4" a="1"/>
  <c r="R239" i="4"/>
  <c r="I30" i="4" a="1"/>
  <c r="I30" i="4"/>
  <c r="Q199" i="4" a="1"/>
  <c r="Q199" i="4"/>
  <c r="L124" i="4" a="1"/>
  <c r="L124" i="4"/>
  <c r="V124" i="4" s="1"/>
  <c r="X124" i="4" s="1"/>
  <c r="L18" i="4" a="1"/>
  <c r="L18" i="4"/>
  <c r="V18" i="4" s="1"/>
  <c r="X18" i="4" s="1"/>
  <c r="T96" i="4" a="1"/>
  <c r="T96" i="4" l="1"/>
  <c r="R148" i="4" a="1"/>
  <c r="R148" i="4"/>
  <c r="L98" i="4" a="1"/>
  <c r="L98" i="4"/>
  <c r="V98" i="4" s="1"/>
  <c r="X98" i="4" s="1"/>
  <c r="K86" i="4" a="1"/>
  <c r="K86" i="4" l="1"/>
  <c r="K21" i="4" a="1"/>
  <c r="K21" i="4"/>
  <c r="T187" i="4" a="1"/>
  <c r="T187" i="4"/>
  <c r="T111" i="4" a="1"/>
  <c r="T111" i="4"/>
  <c r="R111" i="4" a="1"/>
  <c r="R111" i="4"/>
  <c r="K34" i="4" a="1"/>
  <c r="K34" i="4"/>
  <c r="R86" i="4" a="1"/>
  <c r="R86" i="4"/>
  <c r="Q21" i="4" a="1"/>
  <c r="Q21" i="4"/>
  <c r="R158" i="4" a="1"/>
  <c r="R158" i="4"/>
  <c r="T50" i="4" a="1"/>
  <c r="T50" i="4"/>
  <c r="L34" i="4" a="1"/>
  <c r="L34" i="4"/>
  <c r="V34" i="4" s="1"/>
  <c r="X34" i="4" s="1"/>
  <c r="Q34" i="4" a="1"/>
  <c r="Q34" i="4"/>
  <c r="Q86" i="4" a="1"/>
  <c r="Q86" i="4"/>
  <c r="L158" i="4" a="1"/>
  <c r="L158" i="4"/>
  <c r="V158" i="4" s="1"/>
  <c r="X158" i="4" s="1"/>
  <c r="L110" i="4" a="1"/>
  <c r="L110" i="4"/>
  <c r="V110" i="4" s="1"/>
  <c r="X110" i="4" s="1"/>
  <c r="Q158" i="4" a="1"/>
  <c r="Q158" i="4"/>
  <c r="I111" i="4" a="1"/>
  <c r="I111" i="4"/>
  <c r="Q98" i="4" a="1"/>
  <c r="Q98" i="4"/>
  <c r="K187" i="4" a="1"/>
  <c r="K187" i="4"/>
  <c r="T34" i="4" a="1"/>
  <c r="T34" i="4"/>
  <c r="I158" i="4" a="1"/>
  <c r="I158" i="4"/>
  <c r="L50" i="4" a="1"/>
  <c r="L50" i="4"/>
  <c r="V50" i="4" s="1"/>
  <c r="X50" i="4" s="1"/>
  <c r="AD15" i="4" s="1"/>
  <c r="L111" i="4" a="1"/>
  <c r="L111" i="4"/>
  <c r="V111" i="4" s="1"/>
  <c r="X111" i="4" s="1"/>
  <c r="R110" i="4" a="1"/>
  <c r="R110" i="4"/>
  <c r="R21" i="4" a="1"/>
  <c r="R21" i="4"/>
  <c r="T158" i="4" a="1"/>
  <c r="T158" i="4"/>
  <c r="R98" i="4" a="1"/>
  <c r="R98" i="4"/>
  <c r="I7" i="4" a="1"/>
  <c r="I7" i="4"/>
  <c r="I98" i="4" a="1"/>
  <c r="I98" i="4"/>
  <c r="L86" i="4" a="1"/>
  <c r="L86" i="4"/>
  <c r="V86" i="4" s="1"/>
  <c r="X86" i="4" s="1"/>
  <c r="I21" i="4" a="1"/>
  <c r="I21" i="4" l="1"/>
  <c r="L187" i="4" a="1"/>
  <c r="L187" i="4"/>
  <c r="V187" i="4" s="1"/>
  <c r="X187" i="4" s="1"/>
  <c r="AD11" i="4" s="1"/>
  <c r="R50" i="4" a="1"/>
  <c r="R50" i="4"/>
  <c r="K111" i="4" a="1"/>
  <c r="K111" i="4"/>
  <c r="I110" i="4" a="1"/>
  <c r="I110" i="4"/>
  <c r="Q111" i="4" a="1"/>
  <c r="Q111" i="4"/>
  <c r="Q50" i="4" a="1"/>
  <c r="Q50" i="4"/>
  <c r="Q7" i="4" a="1"/>
  <c r="Q7" i="4"/>
  <c r="I187" i="4" a="1"/>
  <c r="I187" i="4"/>
  <c r="R7" i="4" a="1"/>
  <c r="R7" i="4"/>
  <c r="Q187" i="4" a="1"/>
  <c r="Q187" i="4"/>
  <c r="I50" i="4" a="1"/>
  <c r="I50" i="4"/>
  <c r="I34" i="4" a="1"/>
  <c r="I34" i="4"/>
  <c r="K110" i="4" a="1"/>
  <c r="K110" i="4"/>
  <c r="I86" i="4" a="1"/>
  <c r="I86" i="4"/>
  <c r="L7" i="4" a="1"/>
  <c r="L7" i="4"/>
  <c r="V7" i="4" s="1"/>
  <c r="X7" i="4" s="1"/>
  <c r="T86" i="4" a="1"/>
  <c r="T86" i="4" l="1"/>
  <c r="K98" i="4" a="1"/>
  <c r="K98" i="4"/>
  <c r="K7" i="4" a="1"/>
  <c r="K7" i="4"/>
  <c r="T98" i="4" a="1"/>
  <c r="T98" i="4"/>
  <c r="R34" i="4" a="1"/>
  <c r="R34" i="4"/>
  <c r="T110" i="4" a="1"/>
  <c r="T110" i="4"/>
  <c r="L21" i="4" a="1"/>
  <c r="L21" i="4"/>
  <c r="V21" i="4" s="1"/>
  <c r="X21" i="4" s="1"/>
  <c r="Q110" i="4" a="1"/>
  <c r="Q110" i="4" l="1"/>
  <c r="K50" i="4" a="1"/>
  <c r="K50" i="4"/>
  <c r="R187" i="4" a="1"/>
  <c r="R187" i="4"/>
  <c r="T21" i="4" a="1"/>
  <c r="T21" i="4"/>
  <c r="K158" i="4" a="1"/>
  <c r="K158" i="4"/>
  <c r="T7" i="4" a="1"/>
  <c r="T7" i="4"/>
  <c r="I220" i="4" a="1"/>
  <c r="I220" i="4"/>
  <c r="K174" i="4" a="1"/>
  <c r="K174" i="4"/>
  <c r="K54" i="4" a="1"/>
  <c r="K54" i="4"/>
  <c r="I161" i="4" a="1"/>
  <c r="I161" i="4"/>
  <c r="Q127" i="4" a="1"/>
  <c r="Q127" i="4"/>
  <c r="L179" i="4" a="1"/>
  <c r="L179" i="4"/>
  <c r="V179" i="4" s="1"/>
  <c r="X179" i="4" s="1"/>
  <c r="L106" i="4" a="1"/>
  <c r="L106" i="4"/>
  <c r="V106" i="4" s="1"/>
  <c r="X106" i="4" s="1"/>
  <c r="Q161" i="4" l="1" a="1"/>
  <c r="Q161" i="4"/>
  <c r="T212" i="4" a="1"/>
  <c r="T212" i="4"/>
  <c r="R179" i="4" a="1"/>
  <c r="R179" i="4"/>
  <c r="R174" i="4" a="1"/>
  <c r="R174" i="4"/>
  <c r="R127" i="4" a="1"/>
  <c r="R127" i="4"/>
  <c r="K83" i="4" a="1"/>
  <c r="K83" i="4"/>
  <c r="I179" i="4" a="1"/>
  <c r="I179" i="4"/>
  <c r="K27" i="4" a="1"/>
  <c r="K27" i="4"/>
  <c r="Q220" i="4" a="1"/>
  <c r="Q220" i="4"/>
  <c r="I27" i="4" a="1"/>
  <c r="I27" i="4"/>
  <c r="K161" i="4" a="1"/>
  <c r="K161" i="4"/>
  <c r="R27" i="4" a="1"/>
  <c r="R27" i="4"/>
  <c r="R83" i="4" a="1"/>
  <c r="R83" i="4"/>
  <c r="R212" i="4" a="1"/>
  <c r="R212" i="4"/>
  <c r="T83" i="4" a="1"/>
  <c r="T83" i="4"/>
  <c r="L161" i="4" a="1"/>
  <c r="L161" i="4"/>
  <c r="V161" i="4" s="1"/>
  <c r="X161" i="4" s="1"/>
  <c r="I174" i="4" a="1"/>
  <c r="I174" i="4"/>
  <c r="Q27" i="4" a="1"/>
  <c r="Q27" i="4"/>
  <c r="R54" i="4" a="1"/>
  <c r="R54" i="4"/>
  <c r="T106" i="4" a="1"/>
  <c r="T106" i="4"/>
  <c r="Q106" i="4" a="1"/>
  <c r="Q106" i="4"/>
  <c r="I54" i="4" a="1"/>
  <c r="I54" i="4"/>
  <c r="R161" i="4" a="1"/>
  <c r="R161" i="4"/>
  <c r="L83" i="4" a="1"/>
  <c r="L83" i="4"/>
  <c r="V83" i="4" s="1"/>
  <c r="X83" i="4" s="1"/>
  <c r="T27" i="4" a="1"/>
  <c r="T27" i="4"/>
  <c r="L54" i="4" a="1"/>
  <c r="L54" i="4"/>
  <c r="V54" i="4" s="1"/>
  <c r="X54" i="4" s="1"/>
  <c r="L174" i="4" a="1"/>
  <c r="L174" i="4" l="1"/>
  <c r="V174" i="4" s="1"/>
  <c r="X174" i="4" s="1"/>
  <c r="R106" i="4" a="1"/>
  <c r="R106" i="4"/>
  <c r="I127" i="4" a="1"/>
  <c r="I127" i="4"/>
  <c r="L220" i="4" a="1"/>
  <c r="L220" i="4"/>
  <c r="V220" i="4" s="1"/>
  <c r="X220" i="4" s="1"/>
  <c r="K212" i="4" a="1"/>
  <c r="K212" i="4"/>
  <c r="K106" i="4" a="1"/>
  <c r="K106" i="4"/>
  <c r="L27" i="4" a="1"/>
  <c r="L27" i="4"/>
  <c r="V27" i="4" s="1"/>
  <c r="X27" i="4" s="1"/>
  <c r="R220" i="4" a="1"/>
  <c r="R220" i="4" l="1"/>
  <c r="Q179" i="4" a="1"/>
  <c r="Q179" i="4"/>
  <c r="I212" i="4" a="1"/>
  <c r="I212" i="4"/>
  <c r="T127" i="4" a="1"/>
  <c r="T127" i="4"/>
  <c r="Q212" i="4" a="1"/>
  <c r="Q212" i="4"/>
  <c r="K127" i="4" a="1"/>
  <c r="K127" i="4"/>
  <c r="T179" i="4" a="1"/>
  <c r="T179" i="4"/>
  <c r="L212" i="4" a="1"/>
  <c r="L212" i="4"/>
  <c r="V212" i="4" s="1"/>
  <c r="X212" i="4" s="1"/>
  <c r="T220" i="4" a="1"/>
  <c r="T220" i="4"/>
  <c r="I83" i="4" a="1"/>
  <c r="I83" i="4"/>
  <c r="K179" i="4" a="1"/>
  <c r="K179" i="4"/>
  <c r="Q54" i="4" a="1"/>
  <c r="Q54" i="4"/>
  <c r="Q174" i="4" a="1"/>
  <c r="Q174" i="4"/>
  <c r="Q83" i="4" a="1"/>
  <c r="Q83" i="4"/>
  <c r="T174" i="4" a="1"/>
  <c r="T174" i="4"/>
  <c r="I106" i="4" a="1"/>
  <c r="I106" i="4"/>
  <c r="K220" i="4" a="1"/>
  <c r="K220" i="4"/>
  <c r="T161" i="4" a="1"/>
  <c r="T161" i="4"/>
  <c r="L127" i="4" a="1"/>
  <c r="L127" i="4"/>
  <c r="V127" i="4" s="1"/>
  <c r="X127" i="4" s="1"/>
  <c r="AD16" i="4" s="1"/>
  <c r="T54" i="4" a="1"/>
  <c r="T54" i="4"/>
  <c r="L88" i="4" a="1"/>
  <c r="L88" i="4"/>
  <c r="V88" i="4" s="1"/>
  <c r="X88" i="4" s="1"/>
  <c r="L40" i="4" a="1"/>
  <c r="L40" i="4"/>
  <c r="V40" i="4" s="1"/>
  <c r="X40" i="4" s="1"/>
  <c r="L208" i="4" a="1"/>
  <c r="L208" i="4" l="1"/>
  <c r="V208" i="4" s="1"/>
  <c r="X208" i="4" s="1"/>
  <c r="I208" i="4" a="1"/>
  <c r="I208" i="4"/>
  <c r="K85" i="4" a="1"/>
  <c r="K85" i="4"/>
  <c r="L22" i="4" a="1"/>
  <c r="L22" i="4"/>
  <c r="V22" i="4" s="1"/>
  <c r="X22" i="4" s="1"/>
  <c r="R236" i="4" a="1"/>
  <c r="R236" i="4"/>
  <c r="Q88" i="4" a="1"/>
  <c r="Q88" i="4"/>
  <c r="R194" i="4" a="1"/>
  <c r="R194" i="4"/>
  <c r="R22" i="4" a="1"/>
  <c r="R22" i="4"/>
  <c r="L194" i="4" a="1"/>
  <c r="L194" i="4"/>
  <c r="V194" i="4" s="1"/>
  <c r="X194" i="4" s="1"/>
  <c r="I22" i="4" a="1"/>
  <c r="I22" i="4"/>
  <c r="Q231" i="4" a="1"/>
  <c r="Q231" i="4"/>
  <c r="I194" i="4" a="1"/>
  <c r="I194" i="4"/>
  <c r="K208" i="4" a="1"/>
  <c r="K208" i="4"/>
  <c r="R36" i="4" a="1"/>
  <c r="R36" i="4"/>
  <c r="R85" i="4" a="1"/>
  <c r="R85" i="4"/>
  <c r="Q36" i="4" a="1"/>
  <c r="Q36" i="4"/>
  <c r="I85" i="4" a="1"/>
  <c r="I85" i="4"/>
  <c r="R40" i="4" a="1"/>
  <c r="R40" i="4"/>
  <c r="I84" i="4" a="1"/>
  <c r="I84" i="4"/>
  <c r="Q22" i="4" a="1"/>
  <c r="Q22" i="4"/>
  <c r="I231" i="4" a="1"/>
  <c r="I231" i="4"/>
  <c r="Q40" i="4" a="1"/>
  <c r="Q40" i="4"/>
  <c r="T22" i="4" a="1"/>
  <c r="T22" i="4"/>
  <c r="K236" i="4" a="1"/>
  <c r="K236" i="4"/>
  <c r="K36" i="4" a="1"/>
  <c r="K36" i="4"/>
  <c r="T231" i="4" a="1"/>
  <c r="T231" i="4"/>
  <c r="R84" i="4" a="1"/>
  <c r="R84" i="4"/>
  <c r="I36" i="4" a="1"/>
  <c r="I36" i="4"/>
  <c r="L36" i="4" a="1"/>
  <c r="L36" i="4"/>
  <c r="V36" i="4" s="1"/>
  <c r="X36" i="4" s="1"/>
  <c r="Q84" i="4" a="1"/>
  <c r="Q84" i="4"/>
  <c r="K194" i="4" a="1"/>
  <c r="K194" i="4"/>
  <c r="T194" i="4" a="1"/>
  <c r="T194" i="4"/>
  <c r="R88" i="4" a="1"/>
  <c r="R88" i="4"/>
  <c r="K88" i="4" a="1"/>
  <c r="K88" i="4"/>
  <c r="T208" i="4" a="1"/>
  <c r="T208" i="4"/>
  <c r="L85" i="4" a="1"/>
  <c r="L85" i="4"/>
  <c r="V85" i="4" s="1"/>
  <c r="X85" i="4" s="1"/>
  <c r="AD25" i="4" s="1"/>
  <c r="K84" i="4" a="1"/>
  <c r="K84" i="4"/>
  <c r="L84" i="4" a="1"/>
  <c r="L84" i="4"/>
  <c r="V84" i="4" s="1"/>
  <c r="X84" i="4" s="1"/>
  <c r="I88" i="4" a="1"/>
  <c r="I88" i="4"/>
  <c r="T84" i="4" a="1"/>
  <c r="T84" i="4"/>
  <c r="L236" i="4" a="1"/>
  <c r="L236" i="4"/>
  <c r="V236" i="4" s="1"/>
  <c r="X236" i="4" s="1"/>
  <c r="T236" i="4" a="1"/>
  <c r="T236" i="4"/>
  <c r="R231" i="4" a="1"/>
  <c r="R231" i="4"/>
  <c r="Q236" i="4" a="1"/>
  <c r="Q236" i="4"/>
  <c r="I40" i="4" a="1"/>
  <c r="I40" i="4"/>
  <c r="R208" i="4" a="1"/>
  <c r="R208" i="4"/>
  <c r="L231" i="4" a="1"/>
  <c r="L231" i="4"/>
  <c r="V231" i="4" s="1"/>
  <c r="X231" i="4" s="1"/>
  <c r="K40" i="4" a="1"/>
  <c r="K40" i="4"/>
  <c r="T40" i="4" a="1"/>
  <c r="T40" i="4"/>
  <c r="T36" i="4" a="1"/>
  <c r="T36" i="4"/>
  <c r="T85" i="4" a="1"/>
  <c r="T85" i="4"/>
  <c r="Q208" i="4" a="1"/>
  <c r="Q208" i="4"/>
  <c r="Q85" i="4" a="1"/>
  <c r="Q85" i="4"/>
  <c r="K231" i="4" a="1"/>
  <c r="K231" i="4"/>
  <c r="I236" i="4" a="1"/>
  <c r="I236" i="4"/>
  <c r="Q194" i="4" a="1"/>
  <c r="Q194" i="4"/>
  <c r="K22" i="4" a="1"/>
  <c r="K22" i="4"/>
  <c r="T88" i="4" a="1"/>
  <c r="T88" i="4"/>
  <c r="K20" i="4" a="1"/>
  <c r="K20" i="4"/>
  <c r="T137" i="4" a="1"/>
  <c r="T137" i="4"/>
  <c r="I20" i="4" a="1"/>
  <c r="I20" i="4"/>
  <c r="K137" i="4" a="1"/>
  <c r="K137" i="4"/>
  <c r="I156" i="4" a="1"/>
  <c r="I156" i="4"/>
  <c r="Q192" i="4" a="1"/>
  <c r="Q192" i="4"/>
  <c r="I29" i="4" a="1"/>
  <c r="I29" i="4"/>
  <c r="R52" i="4" a="1"/>
  <c r="R52" i="4"/>
  <c r="Q92" i="4" a="1"/>
  <c r="Q92" i="4"/>
  <c r="I192" i="4" a="1"/>
  <c r="I192" i="4"/>
  <c r="Q137" i="4" a="1"/>
  <c r="Q137" i="4"/>
  <c r="I97" i="4" a="1"/>
  <c r="I97" i="4"/>
  <c r="T192" i="4" a="1"/>
  <c r="T192" i="4"/>
  <c r="Q52" i="4" a="1"/>
  <c r="Q52" i="4"/>
  <c r="R183" i="4" a="1"/>
  <c r="R183" i="4"/>
  <c r="K97" i="4" a="1"/>
  <c r="K97" i="4"/>
  <c r="K192" i="4" a="1"/>
  <c r="K192" i="4"/>
  <c r="T97" i="4" a="1"/>
  <c r="T97" i="4"/>
  <c r="Q183" i="4" a="1"/>
  <c r="Q183" i="4"/>
  <c r="K67" i="4" a="1"/>
  <c r="K67" i="4"/>
  <c r="L29" i="4" a="1"/>
  <c r="L29" i="4"/>
  <c r="V29" i="4" s="1"/>
  <c r="X29" i="4" s="1"/>
  <c r="AD32" i="4" s="1"/>
  <c r="L67" i="4" a="1"/>
  <c r="L67" i="4"/>
  <c r="V67" i="4" s="1"/>
  <c r="X67" i="4" s="1"/>
  <c r="I52" i="4" a="1"/>
  <c r="I52" i="4"/>
  <c r="I67" i="4" a="1"/>
  <c r="I67" i="4"/>
  <c r="T29" i="4" a="1"/>
  <c r="T29" i="4"/>
  <c r="K92" i="4" a="1"/>
  <c r="K92" i="4"/>
  <c r="R67" i="4" a="1"/>
  <c r="R67" i="4"/>
  <c r="L192" i="4" a="1"/>
  <c r="L192" i="4"/>
  <c r="V192" i="4" s="1"/>
  <c r="X192" i="4" s="1"/>
  <c r="L183" i="4" a="1"/>
  <c r="L183" i="4"/>
  <c r="V183" i="4" s="1"/>
  <c r="X183" i="4" s="1"/>
  <c r="L156" i="4" a="1"/>
  <c r="L156" i="4"/>
  <c r="V156" i="4" s="1"/>
  <c r="X156" i="4" s="1"/>
  <c r="I183" i="4" a="1"/>
  <c r="I183" i="4"/>
  <c r="I92" i="4" a="1"/>
  <c r="I92" i="4"/>
  <c r="R92" i="4" a="1"/>
  <c r="R92" i="4"/>
  <c r="K52" i="4" a="1"/>
  <c r="K52" i="4"/>
  <c r="L52" i="4" a="1"/>
  <c r="L52" i="4"/>
  <c r="V52" i="4" s="1"/>
  <c r="X52" i="4" s="1"/>
  <c r="AD27" i="4" s="1"/>
  <c r="K29" i="4" a="1"/>
  <c r="K29" i="4"/>
  <c r="R137" i="4" a="1"/>
  <c r="R137" i="4"/>
  <c r="I137" i="4" a="1"/>
  <c r="I137" i="4"/>
  <c r="R20" i="4" a="1"/>
  <c r="R20" i="4"/>
  <c r="Q156" i="4" a="1"/>
  <c r="Q156" i="4"/>
  <c r="T183" i="4" a="1"/>
  <c r="T183" i="4"/>
  <c r="Q20" i="4" a="1"/>
  <c r="Q20" i="4"/>
  <c r="R156" i="4" a="1"/>
  <c r="R156" i="4"/>
  <c r="T52" i="4" a="1"/>
  <c r="T52" i="4"/>
  <c r="T156" i="4" a="1"/>
  <c r="T156" i="4"/>
  <c r="R97" i="4" a="1"/>
  <c r="R97" i="4"/>
  <c r="L97" i="4" a="1"/>
  <c r="L97" i="4"/>
  <c r="V97" i="4" s="1"/>
  <c r="X97" i="4" s="1"/>
  <c r="L137" i="4" a="1"/>
  <c r="L137" i="4" l="1"/>
  <c r="V137" i="4" s="1"/>
  <c r="X137" i="4" s="1"/>
  <c r="T67" i="4" a="1"/>
  <c r="T67" i="4"/>
  <c r="T92" i="4" a="1"/>
  <c r="T92" i="4"/>
  <c r="R29" i="4" a="1"/>
  <c r="R29" i="4"/>
  <c r="K156" i="4" a="1"/>
  <c r="K156" i="4"/>
  <c r="T20" i="4" a="1"/>
  <c r="T20" i="4"/>
  <c r="K183" i="4" a="1"/>
  <c r="K183" i="4"/>
  <c r="Q97" i="4" a="1"/>
  <c r="Q97" i="4"/>
  <c r="Q67" i="4" a="1"/>
  <c r="Q67" i="4"/>
  <c r="Q29" i="4" a="1"/>
  <c r="Q29" i="4"/>
  <c r="L92" i="4" a="1"/>
  <c r="L92" i="4"/>
  <c r="V92" i="4" s="1"/>
  <c r="X92" i="4" s="1"/>
  <c r="R192" i="4" a="1"/>
  <c r="R192" i="4"/>
  <c r="L20" i="4" a="1"/>
  <c r="L20" i="4"/>
  <c r="V20" i="4" s="1"/>
  <c r="X20" i="4" s="1"/>
  <c r="AD23" i="4" s="1"/>
  <c r="L133" i="4" a="1"/>
  <c r="L133" i="4"/>
  <c r="V133" i="4" s="1"/>
  <c r="X133" i="4" s="1"/>
  <c r="T166" i="4" a="1"/>
  <c r="T166" i="4"/>
  <c r="R19" i="4" a="1"/>
  <c r="R19" i="4"/>
  <c r="R149" i="4" a="1"/>
  <c r="R149" i="4"/>
  <c r="L166" i="4" a="1"/>
  <c r="L166" i="4"/>
  <c r="V166" i="4" s="1"/>
  <c r="X166" i="4" s="1"/>
  <c r="R180" i="4" a="1"/>
  <c r="R180" i="4"/>
  <c r="K87" i="4" a="1"/>
  <c r="K87" i="4"/>
  <c r="Q87" i="4" a="1"/>
  <c r="Q87" i="4"/>
  <c r="R166" i="4" a="1"/>
  <c r="R166" i="4"/>
  <c r="T109" i="4" a="1"/>
  <c r="T109" i="4"/>
  <c r="L87" i="4" a="1"/>
  <c r="L87" i="4"/>
  <c r="V87" i="4" s="1"/>
  <c r="X87" i="4" s="1"/>
  <c r="K109" i="4" a="1"/>
  <c r="K109" i="4"/>
  <c r="I101" i="4" a="1"/>
  <c r="I101" i="4"/>
  <c r="T159" i="4" a="1"/>
  <c r="T159" i="4"/>
  <c r="I166" i="4" a="1"/>
  <c r="I166" i="4"/>
  <c r="T180" i="4" a="1"/>
  <c r="T180" i="4"/>
  <c r="K166" i="4" a="1"/>
  <c r="K166" i="4"/>
  <c r="I19" i="4" a="1"/>
  <c r="I19" i="4"/>
  <c r="K180" i="4" a="1"/>
  <c r="K180" i="4"/>
  <c r="Q19" i="4" a="1"/>
  <c r="Q19" i="4"/>
  <c r="Q159" i="4" a="1"/>
  <c r="Q159" i="4"/>
  <c r="K233" i="4" a="1"/>
  <c r="K233" i="4"/>
  <c r="K149" i="4" a="1"/>
  <c r="K149" i="4"/>
  <c r="I87" i="4" a="1"/>
  <c r="I87" i="4"/>
  <c r="K19" i="4" a="1"/>
  <c r="K19" i="4"/>
  <c r="Q149" i="4" a="1"/>
  <c r="Q149" i="4"/>
  <c r="T101" i="4" a="1"/>
  <c r="T101" i="4"/>
  <c r="L19" i="4" a="1"/>
  <c r="L19" i="4"/>
  <c r="V19" i="4" s="1"/>
  <c r="X19" i="4" s="1"/>
  <c r="L101" i="4" a="1"/>
  <c r="L101" i="4" l="1"/>
  <c r="V101" i="4" s="1"/>
  <c r="X101" i="4" s="1"/>
  <c r="Q133" i="4" a="1"/>
  <c r="Q133" i="4"/>
  <c r="I109" i="4" a="1"/>
  <c r="I109" i="4"/>
  <c r="T133" i="4" a="1"/>
  <c r="T133" i="4"/>
  <c r="Q101" i="4" a="1"/>
  <c r="Q101" i="4"/>
  <c r="K133" i="4" a="1"/>
  <c r="K133" i="4"/>
  <c r="K159" i="4" a="1"/>
  <c r="K159" i="4"/>
  <c r="L159" i="4" a="1"/>
  <c r="L159" i="4"/>
  <c r="V159" i="4" s="1"/>
  <c r="X159" i="4" s="1"/>
  <c r="L180" i="4" a="1"/>
  <c r="L180" i="4"/>
  <c r="V180" i="4" s="1"/>
  <c r="X180" i="4" s="1"/>
  <c r="AD26" i="4" s="1"/>
  <c r="T149" i="4" a="1"/>
  <c r="T149" i="4"/>
  <c r="T87" i="4" a="1"/>
  <c r="T87" i="4"/>
  <c r="I180" i="4" a="1"/>
  <c r="I180" i="4"/>
  <c r="L109" i="4" a="1"/>
  <c r="L109" i="4"/>
  <c r="V109" i="4" s="1"/>
  <c r="X109" i="4" s="1"/>
  <c r="R233" i="4" a="1"/>
  <c r="R233" i="4" l="1"/>
  <c r="R87" i="4" a="1"/>
  <c r="R87" i="4"/>
  <c r="R109" i="4" a="1"/>
  <c r="R109" i="4"/>
  <c r="R101" i="4" a="1"/>
  <c r="R101" i="4"/>
  <c r="I233" i="4" a="1"/>
  <c r="I233" i="4"/>
  <c r="R159" i="4" a="1"/>
  <c r="R159" i="4"/>
  <c r="L233" i="4" a="1"/>
  <c r="L233" i="4"/>
  <c r="V233" i="4" s="1"/>
  <c r="X233" i="4" s="1"/>
  <c r="I149" i="4" a="1"/>
  <c r="I149" i="4"/>
  <c r="T233" i="4" a="1"/>
  <c r="T233" i="4"/>
  <c r="I133" i="4" a="1"/>
  <c r="I133" i="4"/>
  <c r="Q180" i="4" a="1"/>
  <c r="Q180" i="4"/>
  <c r="K101" i="4" a="1"/>
  <c r="K101" i="4"/>
  <c r="L149" i="4" a="1"/>
  <c r="L149" i="4"/>
  <c r="V149" i="4" s="1"/>
  <c r="X149" i="4" s="1"/>
  <c r="T19" i="4" a="1"/>
  <c r="T19" i="4" l="1"/>
  <c r="R133" i="4" a="1"/>
  <c r="R133" i="4"/>
  <c r="Q109" i="4" a="1"/>
  <c r="Q109" i="4"/>
  <c r="Q233" i="4" a="1"/>
  <c r="Q233" i="4"/>
  <c r="I159" i="4" a="1"/>
  <c r="I159" i="4"/>
  <c r="Q166" i="4" a="1"/>
  <c r="Q166" i="4"/>
  <c r="AI119" i="3" a="1"/>
  <c r="AI119" i="3"/>
  <c r="AC80" i="3" a="1"/>
  <c r="AC80" i="3"/>
  <c r="P141" i="3" a="1"/>
  <c r="P141" i="3"/>
  <c r="J141" i="3" a="1"/>
  <c r="J141" i="3"/>
  <c r="AE79" i="3" a="1"/>
  <c r="AE79" i="3"/>
  <c r="L80" i="3" a="1"/>
  <c r="L80" i="3"/>
  <c r="V73" i="3" a="1"/>
  <c r="V73" i="3"/>
  <c r="V134" i="3" a="1"/>
  <c r="V134" i="3"/>
  <c r="AK12" i="3" a="1"/>
  <c r="AK12" i="3"/>
  <c r="AF284" i="3" a="1"/>
  <c r="AF284" i="3"/>
  <c r="L119" i="3" a="1"/>
  <c r="L119" i="3"/>
  <c r="AF160" i="3" a="1"/>
  <c r="AF160" i="3"/>
  <c r="AG79" i="3" a="1"/>
  <c r="AG79" i="3"/>
  <c r="O141" i="3" a="1"/>
  <c r="O141" i="3"/>
  <c r="K79" i="3" a="1"/>
  <c r="K79" i="3"/>
  <c r="L79" i="3" a="1"/>
  <c r="L79" i="3"/>
  <c r="J12" i="3" a="1"/>
  <c r="J12" i="3"/>
  <c r="AC141" i="3" a="1"/>
  <c r="AC141" i="3"/>
  <c r="D79" i="3" a="1"/>
  <c r="D79" i="3"/>
  <c r="J73" i="3" a="1"/>
  <c r="J73" i="3"/>
  <c r="AH79" i="3" a="1"/>
  <c r="AH79" i="3"/>
  <c r="AC119" i="3" a="1"/>
  <c r="AC119" i="3"/>
  <c r="AC12" i="3" a="1"/>
  <c r="AC12" i="3"/>
  <c r="AG284" i="3" a="1"/>
  <c r="AG284" i="3"/>
  <c r="N80" i="3" a="1"/>
  <c r="N80" i="3"/>
  <c r="D12" i="3" a="1"/>
  <c r="D12" i="3"/>
  <c r="AH284" i="3" a="1"/>
  <c r="AH284" i="3"/>
  <c r="AC284" i="3" a="1"/>
  <c r="AC284" i="3"/>
  <c r="AD134" i="3" a="1"/>
  <c r="AD134" i="3"/>
  <c r="V80" i="3" a="1"/>
  <c r="V80" i="3"/>
  <c r="AK134" i="3" a="1"/>
  <c r="AK134" i="3"/>
  <c r="AH80" i="3" a="1"/>
  <c r="AH80" i="3"/>
  <c r="AJ210" i="3" a="1"/>
  <c r="AJ210" i="3"/>
  <c r="AA119" i="3" a="1"/>
  <c r="AA119" i="3"/>
  <c r="K210" i="3" a="1"/>
  <c r="K210" i="3"/>
  <c r="V141" i="3" a="1"/>
  <c r="V141" i="3"/>
  <c r="Z12" i="3" a="1"/>
  <c r="Z12" i="3"/>
  <c r="AB79" i="3" a="1"/>
  <c r="AB79" i="3"/>
  <c r="L73" i="3" a="1"/>
  <c r="L73" i="3"/>
  <c r="O12" i="3" a="1"/>
  <c r="O12" i="3"/>
  <c r="AH12" i="3" a="1"/>
  <c r="AH12" i="3"/>
  <c r="L12" i="3" a="1"/>
  <c r="L12" i="3"/>
  <c r="AF141" i="3" a="1"/>
  <c r="AF141" i="3"/>
  <c r="AE141" i="3" a="1"/>
  <c r="AE141" i="3"/>
  <c r="Z134" i="3" a="1"/>
  <c r="Z134" i="3"/>
  <c r="D210" i="3" a="1"/>
  <c r="D210" i="3"/>
  <c r="N210" i="3" a="1"/>
  <c r="N210" i="3"/>
  <c r="K134" i="3" a="1"/>
  <c r="K134" i="3"/>
  <c r="AE12" i="3" a="1"/>
  <c r="AE12" i="3"/>
  <c r="AD73" i="3" a="1"/>
  <c r="AD73" i="3"/>
  <c r="P284" i="3" a="1"/>
  <c r="P284" i="3"/>
  <c r="AI141" i="3" a="1"/>
  <c r="AI141" i="3"/>
  <c r="P73" i="3" a="1"/>
  <c r="P73" i="3"/>
  <c r="AB284" i="3" a="1"/>
  <c r="AB284" i="3"/>
  <c r="AK119" i="3" a="1"/>
  <c r="AK119" i="3"/>
  <c r="K284" i="3" a="1"/>
  <c r="K284" i="3"/>
  <c r="O160" i="3" a="1"/>
  <c r="O160" i="3"/>
  <c r="AK160" i="3" a="1"/>
  <c r="AK160" i="3"/>
  <c r="P160" i="3" a="1"/>
  <c r="P160" i="3"/>
  <c r="AJ141" i="3" a="1"/>
  <c r="AJ141" i="3"/>
  <c r="D119" i="3" a="1"/>
  <c r="D119" i="3"/>
  <c r="AH134" i="3" a="1"/>
  <c r="AH134" i="3"/>
  <c r="K12" i="3" a="1"/>
  <c r="K12" i="3"/>
  <c r="AE284" i="3" a="1"/>
  <c r="AE284" i="3"/>
  <c r="AA73" i="3" a="1"/>
  <c r="AA73" i="3"/>
  <c r="AB119" i="3" a="1"/>
  <c r="AB119" i="3"/>
  <c r="AE119" i="3" a="1"/>
  <c r="AE119" i="3"/>
  <c r="M284" i="3" a="1"/>
  <c r="M284" i="3"/>
  <c r="AI73" i="3" a="1"/>
  <c r="AI73" i="3"/>
  <c r="D284" i="3" a="1"/>
  <c r="D284" i="3"/>
  <c r="AF73" i="3" a="1"/>
  <c r="AF73" i="3"/>
  <c r="AJ79" i="3" a="1"/>
  <c r="AJ79" i="3"/>
  <c r="V79" i="3" a="1"/>
  <c r="V79" i="3"/>
  <c r="AK80" i="3" a="1"/>
  <c r="AK80" i="3"/>
  <c r="AK284" i="3" a="1"/>
  <c r="AK284" i="3"/>
  <c r="AK141" i="3" a="1"/>
  <c r="AK141" i="3"/>
  <c r="AJ80" i="3" a="1"/>
  <c r="AJ80" i="3"/>
  <c r="Z284" i="3" a="1"/>
  <c r="Z284" i="3"/>
  <c r="L210" i="3" a="1"/>
  <c r="L210" i="3"/>
  <c r="P12" i="3" a="1"/>
  <c r="P12" i="3"/>
  <c r="Z210" i="3" a="1"/>
  <c r="Z210" i="3"/>
  <c r="AF210" i="3" a="1"/>
  <c r="AF210" i="3"/>
  <c r="J210" i="3" a="1"/>
  <c r="J210" i="3"/>
  <c r="D160" i="3" a="1"/>
  <c r="D160" i="3"/>
  <c r="AA284" i="3" a="1"/>
  <c r="AA284" i="3"/>
  <c r="AH210" i="3" a="1"/>
  <c r="AH210" i="3"/>
  <c r="O134" i="3" a="1"/>
  <c r="O134" i="3"/>
  <c r="AH160" i="3" a="1"/>
  <c r="AH160" i="3"/>
  <c r="L284" i="3" a="1"/>
  <c r="L284" i="3"/>
  <c r="AG160" i="3" a="1"/>
  <c r="AG160" i="3"/>
  <c r="AI80" i="3" a="1"/>
  <c r="AI80" i="3"/>
  <c r="AG73" i="3" a="1"/>
  <c r="AG73" i="3"/>
  <c r="V210" i="3" a="1"/>
  <c r="V210" i="3"/>
  <c r="M73" i="3" a="1"/>
  <c r="M73" i="3"/>
  <c r="L160" i="3" a="1"/>
  <c r="L160" i="3"/>
  <c r="AF119" i="3" a="1"/>
  <c r="AF119" i="3"/>
  <c r="AH119" i="3" a="1"/>
  <c r="AH119" i="3"/>
  <c r="AG210" i="3" a="1"/>
  <c r="AG210" i="3"/>
  <c r="AK210" i="3" a="1"/>
  <c r="AK210" i="3"/>
  <c r="O73" i="3" a="1"/>
  <c r="O73" i="3"/>
  <c r="AE73" i="3" a="1"/>
  <c r="AE73" i="3"/>
  <c r="N73" i="3" a="1"/>
  <c r="N73" i="3"/>
  <c r="Z73" i="3" a="1"/>
  <c r="Z73" i="3"/>
  <c r="V160" i="3" a="1"/>
  <c r="V160" i="3"/>
  <c r="L134" i="3" a="1"/>
  <c r="L134" i="3"/>
  <c r="AG119" i="3" a="1"/>
  <c r="AG119" i="3"/>
  <c r="K80" i="3" a="1"/>
  <c r="K80" i="3"/>
  <c r="AB12" i="3" a="1"/>
  <c r="AB12" i="3"/>
  <c r="AJ12" i="3" a="1"/>
  <c r="AJ12" i="3"/>
  <c r="AI284" i="3" a="1"/>
  <c r="AI284" i="3"/>
  <c r="N141" i="3" a="1"/>
  <c r="N141" i="3"/>
  <c r="AJ119" i="3" a="1"/>
  <c r="AJ119" i="3"/>
  <c r="J134" i="3" a="1"/>
  <c r="J134" i="3"/>
  <c r="AB73" i="3" a="1"/>
  <c r="AB73" i="3"/>
  <c r="AJ160" i="3" a="1"/>
  <c r="AJ160" i="3"/>
  <c r="AA134" i="3" a="1"/>
  <c r="AA134" i="3"/>
  <c r="K141" i="3" a="1"/>
  <c r="K141" i="3"/>
  <c r="D141" i="3" a="1"/>
  <c r="D141" i="3"/>
  <c r="O210" i="3" a="1"/>
  <c r="O210" i="3"/>
  <c r="AE160" i="3" a="1"/>
  <c r="AE160" i="3"/>
  <c r="AF134" i="3" a="1"/>
  <c r="AF134" i="3"/>
  <c r="AB160" i="3" a="1"/>
  <c r="AB160" i="3"/>
  <c r="N134" i="3" a="1"/>
  <c r="N134" i="3"/>
  <c r="AE210" i="3" a="1"/>
  <c r="AE210" i="3"/>
  <c r="J284" i="3" a="1"/>
  <c r="J284" i="3"/>
  <c r="K119" i="3" a="1"/>
  <c r="K119" i="3"/>
  <c r="Z141" i="3" a="1"/>
  <c r="Z141" i="3"/>
  <c r="O119" i="3" a="1"/>
  <c r="O119" i="3"/>
  <c r="AE80" i="3" a="1"/>
  <c r="AE80" i="3"/>
  <c r="AG80" i="3" a="1"/>
  <c r="AG80" i="3"/>
  <c r="AF12" i="3" a="1"/>
  <c r="AF12" i="3"/>
  <c r="O80" i="3" a="1"/>
  <c r="O80" i="3"/>
  <c r="AD12" i="3" a="1"/>
  <c r="AD12" i="3"/>
  <c r="AH141" i="3" a="1"/>
  <c r="AH141" i="3"/>
  <c r="AJ134" i="3" a="1"/>
  <c r="AJ134" i="3"/>
  <c r="AK79" i="3" a="1"/>
  <c r="AK79" i="3"/>
  <c r="L141" i="3" a="1"/>
  <c r="L141" i="3"/>
  <c r="V119" i="3" a="1"/>
  <c r="V119" i="3"/>
  <c r="V12" i="3" a="1"/>
  <c r="V12" i="3"/>
  <c r="AD141" i="3" a="1"/>
  <c r="AD141" i="3"/>
  <c r="AB210" i="3" a="1"/>
  <c r="AB210" i="3"/>
  <c r="D80" i="3" a="1"/>
  <c r="D80" i="3"/>
  <c r="M119" i="3" a="1"/>
  <c r="M119" i="3"/>
  <c r="AA141" i="3" a="1"/>
  <c r="AA141" i="3"/>
  <c r="AC79" i="3" a="1"/>
  <c r="AC79" i="3"/>
  <c r="V284" i="3" a="1"/>
  <c r="V284" i="3"/>
  <c r="AJ73" i="3" a="1"/>
  <c r="AJ73" i="3"/>
  <c r="AG12" i="3" a="1"/>
  <c r="AG12" i="3"/>
  <c r="M210" i="3" a="1"/>
  <c r="M210" i="3"/>
  <c r="AI134" i="3" a="1"/>
  <c r="AI134" i="3"/>
  <c r="N160" i="3" a="1"/>
  <c r="N160" i="3"/>
  <c r="AG141" i="3" a="1"/>
  <c r="AG141" i="3"/>
  <c r="Z79" i="3" a="1"/>
  <c r="Z79" i="3"/>
  <c r="P210" i="3" a="1"/>
  <c r="P210" i="3"/>
  <c r="P134" i="3" a="1"/>
  <c r="P134" i="3"/>
  <c r="AD79" i="3" a="1"/>
  <c r="AD79" i="3"/>
  <c r="K73" i="3" a="1"/>
  <c r="K73" i="3"/>
  <c r="M141" i="3" a="1"/>
  <c r="M141" i="3"/>
  <c r="AI12" i="3" a="1"/>
  <c r="AI12" i="3"/>
  <c r="AD160" i="3" a="1"/>
  <c r="AD160" i="3"/>
  <c r="AC160" i="3" a="1"/>
  <c r="AC160" i="3"/>
  <c r="AA12" i="3" a="1"/>
  <c r="AA12" i="3"/>
  <c r="N284" i="3" a="1"/>
  <c r="N284" i="3"/>
  <c r="AI79" i="3" a="1"/>
  <c r="AI79" i="3"/>
  <c r="AA160" i="3" a="1"/>
  <c r="AA160" i="3"/>
  <c r="P80" i="3" a="1"/>
  <c r="P80" i="3"/>
  <c r="AD284" i="3" a="1"/>
  <c r="AD284" i="3"/>
  <c r="AJ284" i="3" a="1"/>
  <c r="AJ284" i="3"/>
  <c r="AD119" i="3" a="1"/>
  <c r="AD119" i="3"/>
  <c r="M80" i="3" a="1"/>
  <c r="M80" i="3"/>
  <c r="AA79" i="3" a="1"/>
  <c r="AA79" i="3"/>
  <c r="Z80" i="3" a="1"/>
  <c r="Z80" i="3"/>
  <c r="J160" i="3" a="1"/>
  <c r="J160" i="3"/>
  <c r="AA210" i="3" a="1"/>
  <c r="AA210" i="3"/>
  <c r="AF80" i="3" a="1"/>
  <c r="AF80" i="3"/>
  <c r="AE134" i="3" a="1"/>
  <c r="AE134" i="3"/>
  <c r="AD80" i="3" a="1"/>
  <c r="AD80" i="3"/>
  <c r="AK73" i="3" a="1"/>
  <c r="AK73" i="3"/>
  <c r="M12" i="3" a="1"/>
  <c r="M12" i="3"/>
  <c r="M134" i="3" a="1"/>
  <c r="M134" i="3"/>
  <c r="AF79" i="3" a="1"/>
  <c r="AF79" i="3"/>
  <c r="J119" i="3" a="1"/>
  <c r="J119" i="3"/>
  <c r="AC210" i="3" a="1"/>
  <c r="AC210" i="3"/>
  <c r="AB134" i="3" a="1"/>
  <c r="AB134" i="3"/>
  <c r="Z160" i="3" a="1"/>
  <c r="Z160" i="3"/>
  <c r="N79" i="3" a="1"/>
  <c r="N79" i="3"/>
  <c r="P119" i="3" a="1"/>
  <c r="P119" i="3"/>
  <c r="J80" i="3" a="1"/>
  <c r="J80" i="3"/>
  <c r="M79" i="3" a="1"/>
  <c r="M79" i="3"/>
  <c r="K160" i="3" a="1"/>
  <c r="K160" i="3"/>
  <c r="D134" i="3" a="1"/>
  <c r="D134" i="3"/>
  <c r="P79" i="3" a="1"/>
  <c r="P79" i="3"/>
  <c r="O79" i="3" a="1"/>
  <c r="O79" i="3"/>
  <c r="AH73" i="3" a="1"/>
  <c r="AH73" i="3"/>
  <c r="M160" i="3" a="1"/>
  <c r="M160" i="3"/>
  <c r="N119" i="3" a="1"/>
  <c r="N119" i="3"/>
  <c r="AD210" i="3" a="1"/>
  <c r="AD210" i="3"/>
  <c r="AB80" i="3" a="1"/>
  <c r="AB80" i="3"/>
  <c r="N12" i="3" a="1"/>
  <c r="N12" i="3"/>
  <c r="D73" i="3" a="1"/>
  <c r="D73" i="3"/>
  <c r="AG134" i="3" a="1"/>
  <c r="AG134" i="3"/>
  <c r="J79" i="3" a="1"/>
  <c r="J79" i="3"/>
  <c r="AI160" i="3" a="1"/>
  <c r="AI160" i="3"/>
  <c r="Z119" i="3" a="1"/>
  <c r="Z119" i="3"/>
  <c r="AI210" i="3" a="1"/>
  <c r="AI210" i="3"/>
  <c r="O284" i="3" a="1"/>
  <c r="O284" i="3"/>
  <c r="AA80" i="3" a="1"/>
  <c r="AA80" i="3"/>
  <c r="AC134" i="3" a="1"/>
  <c r="AC134" i="3"/>
  <c r="AC73" i="3" a="1"/>
  <c r="AC73" i="3"/>
  <c r="AB141" i="3" a="1"/>
  <c r="AB141" i="3"/>
  <c r="I59" i="4" a="1"/>
  <c r="I59" i="4"/>
  <c r="Q71" i="4" a="1"/>
  <c r="Q71" i="4"/>
  <c r="R195" i="4" a="1"/>
  <c r="R195" i="4"/>
  <c r="Q141" i="4" a="1"/>
  <c r="Q141" i="4"/>
  <c r="I139" i="4" a="1"/>
  <c r="I139" i="4"/>
  <c r="R173" i="4" a="1"/>
  <c r="R173" i="4"/>
  <c r="L195" i="4" a="1"/>
  <c r="L195" i="4"/>
  <c r="V195" i="4" s="1"/>
  <c r="X195" i="4" s="1"/>
  <c r="I71" i="4" a="1"/>
  <c r="I71" i="4"/>
  <c r="I173" i="4" a="1"/>
  <c r="I173" i="4"/>
  <c r="R141" i="4" a="1"/>
  <c r="R141" i="4"/>
  <c r="T261" i="4" a="1"/>
  <c r="T261" i="4"/>
  <c r="Q173" i="4" a="1"/>
  <c r="Q173" i="4"/>
  <c r="Q139" i="4" a="1"/>
  <c r="Q139" i="4"/>
  <c r="L139" i="4" a="1"/>
  <c r="L139" i="4"/>
  <c r="V139" i="4" s="1"/>
  <c r="X139" i="4" s="1"/>
  <c r="AD7" i="4" s="1"/>
  <c r="R113" i="4" a="1"/>
  <c r="R113" i="4"/>
  <c r="I224" i="4" a="1"/>
  <c r="I224" i="4"/>
  <c r="K141" i="4" a="1"/>
  <c r="K141" i="4"/>
  <c r="R59" i="4" a="1"/>
  <c r="R59" i="4"/>
  <c r="R261" i="4" a="1"/>
  <c r="R261" i="4"/>
  <c r="R71" i="4" a="1"/>
  <c r="R71" i="4"/>
  <c r="L113" i="4" a="1"/>
  <c r="L113" i="4"/>
  <c r="V113" i="4" s="1"/>
  <c r="X113" i="4" s="1"/>
  <c r="AD17" i="4" s="1"/>
  <c r="K195" i="4" a="1"/>
  <c r="K195" i="4"/>
  <c r="Q261" i="4" a="1"/>
  <c r="Q261" i="4"/>
  <c r="I75" i="4" a="1"/>
  <c r="I75" i="4"/>
  <c r="L141" i="4" a="1"/>
  <c r="L141" i="4"/>
  <c r="V141" i="4" s="1"/>
  <c r="X141" i="4" s="1"/>
  <c r="L224" i="4" a="1"/>
  <c r="L224" i="4"/>
  <c r="V224" i="4" s="1"/>
  <c r="X224" i="4" s="1"/>
  <c r="Q75" i="4" a="1"/>
  <c r="Q75" i="4"/>
  <c r="K261" i="4" a="1"/>
  <c r="K261" i="4"/>
  <c r="T224" i="4" a="1"/>
  <c r="T224" i="4"/>
  <c r="T59" i="4" a="1"/>
  <c r="T59" i="4"/>
  <c r="T195" i="4" a="1"/>
  <c r="T195" i="4"/>
  <c r="K173" i="4" a="1"/>
  <c r="K173" i="4"/>
  <c r="I261" i="4" a="1"/>
  <c r="I261" i="4"/>
  <c r="T71" i="4" a="1"/>
  <c r="T71" i="4"/>
  <c r="T139" i="4" a="1"/>
  <c r="T139" i="4"/>
  <c r="I141" i="4" a="1"/>
  <c r="I141" i="4"/>
  <c r="L261" i="4" a="1"/>
  <c r="L261" i="4"/>
  <c r="V261" i="4" s="1"/>
  <c r="X261" i="4" s="1"/>
  <c r="L173" i="4" a="1"/>
  <c r="L173" i="4"/>
  <c r="V173" i="4" s="1"/>
  <c r="X173" i="4" s="1"/>
  <c r="AD36" i="4" s="1"/>
  <c r="K75" i="4" a="1"/>
  <c r="K75" i="4"/>
  <c r="I195" i="4" a="1"/>
  <c r="I195" i="4"/>
  <c r="T113" i="4" a="1"/>
  <c r="T113" i="4"/>
  <c r="I113" i="4" a="1"/>
  <c r="I113" i="4"/>
  <c r="T173" i="4" a="1"/>
  <c r="T173" i="4"/>
  <c r="L75" i="4" a="1"/>
  <c r="L75" i="4"/>
  <c r="V75" i="4" s="1"/>
  <c r="X75" i="4" s="1"/>
  <c r="R139" i="4" a="1"/>
  <c r="R139" i="4"/>
  <c r="L71" i="4" a="1"/>
  <c r="L71" i="4"/>
  <c r="V71" i="4" s="1"/>
  <c r="X71" i="4" s="1"/>
  <c r="Q113" i="4" a="1"/>
  <c r="Q113" i="4"/>
  <c r="K71" i="4" a="1"/>
  <c r="K71" i="4"/>
  <c r="K113" i="4" a="1"/>
  <c r="K113" i="4"/>
  <c r="R224" i="4" a="1"/>
  <c r="R224" i="4"/>
  <c r="Q195" i="4" a="1"/>
  <c r="Q195" i="4"/>
  <c r="K59" i="4" a="1"/>
  <c r="K59" i="4"/>
  <c r="L59" i="4" a="1"/>
  <c r="L59" i="4"/>
  <c r="V59" i="4" s="1"/>
  <c r="X59" i="4" s="1"/>
  <c r="AD10" i="4" s="1"/>
  <c r="Q59" i="4" a="1"/>
  <c r="Q59" i="4"/>
  <c r="R75" i="4" a="1"/>
  <c r="R75" i="4"/>
  <c r="K139" i="4" a="1"/>
  <c r="K139" i="4"/>
  <c r="T141" i="4" a="1"/>
  <c r="T141" i="4"/>
  <c r="T75" i="4" a="1"/>
  <c r="T75" i="4"/>
  <c r="Q224" i="4" a="1"/>
  <c r="Q224" i="4"/>
  <c r="K224" i="4" a="1"/>
  <c r="K224" i="4"/>
  <c r="I189" i="4" a="1"/>
  <c r="I189" i="4"/>
  <c r="I168" i="4" a="1"/>
  <c r="I168" i="4"/>
  <c r="T168" i="4" a="1"/>
  <c r="T168" i="4"/>
  <c r="L55" i="4" a="1"/>
  <c r="L55" i="4"/>
  <c r="V55" i="4" s="1"/>
  <c r="X55" i="4" s="1"/>
  <c r="R168" i="4" a="1"/>
  <c r="R168" i="4"/>
  <c r="R189" i="4" a="1"/>
  <c r="R189" i="4"/>
  <c r="T48" i="4" a="1"/>
  <c r="T48" i="4"/>
  <c r="K262" i="4" a="1"/>
  <c r="K262" i="4"/>
  <c r="I241" i="4" a="1"/>
  <c r="I241" i="4"/>
  <c r="L168" i="4" a="1"/>
  <c r="L168" i="4"/>
  <c r="V168" i="4" s="1"/>
  <c r="X168" i="4" s="1"/>
  <c r="AD9" i="4" s="1"/>
  <c r="K134" i="4" a="1"/>
  <c r="K134" i="4"/>
  <c r="Q241" i="4" a="1"/>
  <c r="Q241" i="4"/>
  <c r="Q262" i="4" a="1"/>
  <c r="Q262" i="4"/>
  <c r="T262" i="4" a="1"/>
  <c r="T262" i="4"/>
  <c r="Q182" i="4" a="1"/>
  <c r="Q182" i="4"/>
  <c r="R262" i="4" a="1"/>
  <c r="R262" i="4"/>
  <c r="Q189" i="4" a="1"/>
  <c r="Q189" i="4"/>
  <c r="R241" i="4" a="1"/>
  <c r="R241" i="4"/>
  <c r="L134" i="4" a="1"/>
  <c r="L134" i="4"/>
  <c r="V134" i="4" s="1"/>
  <c r="X134" i="4" s="1"/>
  <c r="Q5" i="4" a="1"/>
  <c r="Q5" i="4"/>
  <c r="I48" i="4" a="1"/>
  <c r="I48" i="4"/>
  <c r="R48" i="4" a="1"/>
  <c r="R48" i="4"/>
  <c r="R5" i="4" a="1"/>
  <c r="R5" i="4"/>
  <c r="Q48" i="4" a="1"/>
  <c r="Q48" i="4"/>
  <c r="I5" i="4" a="1"/>
  <c r="I5" i="4"/>
  <c r="K189" i="4" a="1"/>
  <c r="K189" i="4"/>
  <c r="L48" i="4" a="1"/>
  <c r="L48" i="4"/>
  <c r="V48" i="4" s="1"/>
  <c r="X48" i="4" s="1"/>
  <c r="AD12" i="4" s="1"/>
  <c r="R55" i="4" a="1"/>
  <c r="R55" i="4"/>
  <c r="T134" i="4" a="1"/>
  <c r="T134" i="4"/>
  <c r="I55" i="4" a="1"/>
  <c r="I55" i="4"/>
  <c r="Q134" i="4" a="1"/>
  <c r="Q134" i="4"/>
  <c r="R26" i="4" a="1"/>
  <c r="R26" i="4"/>
  <c r="Q55" i="4" a="1"/>
  <c r="Q55" i="4"/>
  <c r="L262" i="4" a="1"/>
  <c r="L262" i="4"/>
  <c r="V262" i="4" s="1"/>
  <c r="X262" i="4" s="1"/>
  <c r="T5" i="4" a="1"/>
  <c r="AD22" i="4" l="1"/>
  <c r="AD20" i="4"/>
  <c r="AD13" i="4"/>
  <c r="T5" i="4"/>
  <c r="K55" i="4" a="1"/>
  <c r="K55" i="4"/>
  <c r="R134" i="4" a="1"/>
  <c r="R134" i="4"/>
  <c r="R182" i="4" a="1"/>
  <c r="R182" i="4"/>
  <c r="K168" i="4" a="1"/>
  <c r="K168" i="4"/>
  <c r="K5" i="4" a="1"/>
  <c r="K5" i="4"/>
  <c r="K241" i="4" a="1"/>
  <c r="K241" i="4"/>
  <c r="L241" i="4" a="1"/>
  <c r="L241" i="4"/>
  <c r="V241" i="4" s="1"/>
  <c r="X241" i="4" s="1"/>
  <c r="AD24" i="4" s="1"/>
  <c r="I262" i="4" a="1"/>
  <c r="I262" i="4"/>
  <c r="T182" i="4" a="1"/>
  <c r="T182" i="4"/>
  <c r="Q26" i="4" a="1"/>
  <c r="Q26" i="4"/>
  <c r="L189" i="4" a="1"/>
  <c r="L189" i="4"/>
  <c r="V189" i="4" s="1"/>
  <c r="X189" i="4" s="1"/>
  <c r="AD33" i="4" s="1"/>
  <c r="T26" i="4" a="1"/>
  <c r="T26" i="4"/>
  <c r="K182" i="4" a="1"/>
  <c r="K182" i="4"/>
  <c r="L5" i="4" a="1"/>
  <c r="L5" i="4"/>
  <c r="V5" i="4" s="1"/>
  <c r="X5" i="4" s="1"/>
  <c r="AD8" i="4" s="1"/>
  <c r="L26" i="4" a="1"/>
  <c r="L26" i="4" l="1"/>
  <c r="V26" i="4" s="1"/>
  <c r="X26" i="4" s="1"/>
  <c r="AD5" i="4" s="1"/>
  <c r="I26" i="4" a="1"/>
  <c r="I26" i="4" l="1"/>
  <c r="I182" i="4" a="1"/>
  <c r="I182" i="4"/>
  <c r="K26" i="4" a="1"/>
  <c r="K26" i="4"/>
  <c r="K48" i="4" a="1"/>
  <c r="K48" i="4"/>
  <c r="T189" i="4" a="1"/>
  <c r="T189" i="4"/>
  <c r="T241" i="4" a="1"/>
  <c r="T241" i="4"/>
  <c r="T55" i="4" a="1"/>
  <c r="T55" i="4"/>
  <c r="I134" i="4" a="1"/>
  <c r="I134" i="4"/>
  <c r="Q168" i="4" a="1"/>
  <c r="Q168" i="4"/>
  <c r="L182" i="4" a="1"/>
  <c r="L182" i="4"/>
  <c r="AF305" i="3" a="1"/>
  <c r="V182" i="4" l="1"/>
  <c r="X182" i="4" s="1"/>
  <c r="AD37" i="4" s="1"/>
  <c r="AF305" i="3"/>
  <c r="AC314" i="3" a="1"/>
  <c r="X267" i="4" l="1"/>
  <c r="AC314" i="3"/>
  <c r="Z278" i="3" a="1"/>
  <c r="Z278" i="3"/>
  <c r="D199" i="3" a="1"/>
  <c r="D199" i="3"/>
  <c r="K314" i="3" a="1"/>
  <c r="K314" i="3"/>
  <c r="AG305" i="3" a="1"/>
  <c r="AG305" i="3"/>
  <c r="AF278" i="3" a="1"/>
  <c r="AF278" i="3"/>
  <c r="O257" i="3" a="1"/>
  <c r="O257" i="3"/>
  <c r="Z257" i="3" a="1"/>
  <c r="Z257" i="3"/>
  <c r="AK95" i="3" a="1"/>
  <c r="AK95" i="3"/>
  <c r="P95" i="3" a="1"/>
  <c r="P95" i="3"/>
  <c r="AF199" i="3" a="1"/>
  <c r="AF199" i="3"/>
  <c r="AG257" i="3" a="1"/>
  <c r="AG257" i="3"/>
  <c r="AE314" i="3" a="1"/>
  <c r="AE314" i="3"/>
  <c r="L314" i="3" a="1"/>
  <c r="L314" i="3"/>
  <c r="P149" i="3" a="1"/>
  <c r="P149" i="3"/>
  <c r="K149" i="3" a="1"/>
  <c r="K149" i="3"/>
  <c r="AI305" i="3" a="1"/>
  <c r="AI305" i="3"/>
  <c r="K278" i="3" a="1"/>
  <c r="K278" i="3"/>
  <c r="D314" i="3" a="1"/>
  <c r="D314" i="3"/>
  <c r="AJ257" i="3" a="1"/>
  <c r="AJ257" i="3"/>
  <c r="AG278" i="3" a="1"/>
  <c r="AG278" i="3"/>
  <c r="AK131" i="3" a="1"/>
  <c r="AK131" i="3"/>
  <c r="P278" i="3" a="1"/>
  <c r="P278" i="3"/>
  <c r="M131" i="3" a="1"/>
  <c r="M131" i="3"/>
  <c r="AK199" i="3" a="1"/>
  <c r="AK199" i="3"/>
  <c r="AC131" i="3" a="1"/>
  <c r="AC131" i="3"/>
  <c r="AB257" i="3" a="1"/>
  <c r="AB257" i="3"/>
  <c r="AB314" i="3" a="1"/>
  <c r="AB314" i="3"/>
  <c r="D149" i="3" a="1"/>
  <c r="D149" i="3"/>
  <c r="AI251" i="3" a="1"/>
  <c r="AI251" i="3"/>
  <c r="AA272" i="3" a="1"/>
  <c r="AA272" i="3"/>
  <c r="AA278" i="3" a="1"/>
  <c r="AA278" i="3"/>
  <c r="AE131" i="3" a="1"/>
  <c r="AE131" i="3"/>
  <c r="AI131" i="3" a="1"/>
  <c r="AI131" i="3"/>
  <c r="AF257" i="3" a="1"/>
  <c r="AF257" i="3"/>
  <c r="Z251" i="3" a="1"/>
  <c r="Z251" i="3"/>
  <c r="Z199" i="3" a="1"/>
  <c r="Z199" i="3"/>
  <c r="AJ278" i="3" a="1"/>
  <c r="AJ278" i="3"/>
  <c r="K95" i="3" a="1"/>
  <c r="K95" i="3"/>
  <c r="L149" i="3" a="1"/>
  <c r="L149" i="3"/>
  <c r="M95" i="3" a="1"/>
  <c r="M95" i="3"/>
  <c r="AE199" i="3" a="1"/>
  <c r="AE199" i="3"/>
  <c r="O251" i="3" a="1"/>
  <c r="O251" i="3"/>
  <c r="V272" i="3" a="1"/>
  <c r="V272" i="3"/>
  <c r="AE272" i="3" a="1"/>
  <c r="AE272" i="3"/>
  <c r="AC199" i="3" a="1"/>
  <c r="AC199" i="3"/>
  <c r="N278" i="3" a="1"/>
  <c r="N278" i="3"/>
  <c r="P251" i="3" a="1"/>
  <c r="P251" i="3"/>
  <c r="V305" i="3" a="1"/>
  <c r="V305" i="3"/>
  <c r="P131" i="3" a="1"/>
  <c r="P131" i="3"/>
  <c r="P257" i="3" a="1"/>
  <c r="P257" i="3"/>
  <c r="AA131" i="3" a="1"/>
  <c r="AA131" i="3"/>
  <c r="AH199" i="3" a="1"/>
  <c r="AH199" i="3"/>
  <c r="AI149" i="3" a="1"/>
  <c r="AI149" i="3"/>
  <c r="AD272" i="3" a="1"/>
  <c r="AD272" i="3"/>
  <c r="AD251" i="3" a="1"/>
  <c r="AD251" i="3"/>
  <c r="O278" i="3" a="1"/>
  <c r="O278" i="3"/>
  <c r="K199" i="3" a="1"/>
  <c r="K199" i="3"/>
  <c r="L278" i="3" a="1"/>
  <c r="L278" i="3"/>
  <c r="AC95" i="3" a="1"/>
  <c r="AC95" i="3"/>
  <c r="AJ199" i="3" a="1"/>
  <c r="AJ199" i="3"/>
  <c r="AI278" i="3" a="1"/>
  <c r="AI278" i="3"/>
  <c r="AI314" i="3" a="1"/>
  <c r="AI314" i="3"/>
  <c r="AI272" i="3" a="1"/>
  <c r="AI272" i="3"/>
  <c r="D251" i="3" a="1"/>
  <c r="D251" i="3"/>
  <c r="AF272" i="3" a="1"/>
  <c r="AF272" i="3"/>
  <c r="AF95" i="3" a="1"/>
  <c r="AF95" i="3"/>
  <c r="AB272" i="3" a="1"/>
  <c r="AB272" i="3"/>
  <c r="D278" i="3" a="1"/>
  <c r="D278" i="3"/>
  <c r="AG149" i="3" a="1"/>
  <c r="AG149" i="3"/>
  <c r="AD278" i="3" a="1"/>
  <c r="AD278" i="3"/>
  <c r="AB149" i="3" a="1"/>
  <c r="AB149" i="3"/>
  <c r="V131" i="3" a="1"/>
  <c r="V131" i="3"/>
  <c r="V278" i="3" a="1"/>
  <c r="V278" i="3"/>
  <c r="L95" i="3" a="1"/>
  <c r="L95" i="3"/>
  <c r="V257" i="3" a="1"/>
  <c r="V257" i="3"/>
  <c r="AE251" i="3" a="1"/>
  <c r="AE251" i="3"/>
  <c r="AD305" i="3" a="1"/>
  <c r="AD305" i="3"/>
  <c r="AH314" i="3" a="1"/>
  <c r="AH314" i="3"/>
  <c r="D272" i="3" a="1"/>
  <c r="D272" i="3"/>
  <c r="O272" i="3" a="1"/>
  <c r="O272" i="3"/>
  <c r="AE305" i="3" a="1"/>
  <c r="AE305" i="3"/>
  <c r="AC149" i="3" a="1"/>
  <c r="AC149" i="3"/>
  <c r="N95" i="3" a="1"/>
  <c r="N95" i="3"/>
  <c r="K131" i="3" a="1"/>
  <c r="K131" i="3"/>
  <c r="AA251" i="3" a="1"/>
  <c r="AA251" i="3"/>
  <c r="Z314" i="3" a="1"/>
  <c r="Z314" i="3"/>
  <c r="AJ95" i="3" a="1"/>
  <c r="AJ95" i="3"/>
  <c r="N131" i="3" a="1"/>
  <c r="N131" i="3"/>
  <c r="AJ149" i="3" a="1"/>
  <c r="AJ149" i="3"/>
  <c r="AB131" i="3" a="1"/>
  <c r="AB131" i="3"/>
  <c r="AF131" i="3" a="1"/>
  <c r="AF131" i="3"/>
  <c r="AJ305" i="3" a="1"/>
  <c r="AJ305" i="3"/>
  <c r="V251" i="3" a="1"/>
  <c r="V251" i="3"/>
  <c r="AK251" i="3" a="1"/>
  <c r="AK251" i="3"/>
  <c r="J131" i="3" a="1"/>
  <c r="J131" i="3"/>
  <c r="D131" i="3" a="1"/>
  <c r="D131" i="3"/>
  <c r="J95" i="3" a="1"/>
  <c r="J95" i="3"/>
  <c r="AK305" i="3" a="1"/>
  <c r="AK305" i="3"/>
  <c r="J278" i="3" a="1"/>
  <c r="J278" i="3"/>
  <c r="AA257" i="3" a="1"/>
  <c r="AA257" i="3"/>
  <c r="J305" i="3" a="1"/>
  <c r="J305" i="3"/>
  <c r="AF149" i="3" a="1"/>
  <c r="AF149" i="3"/>
  <c r="Z305" i="3" a="1"/>
  <c r="Z305" i="3"/>
  <c r="M257" i="3" a="1"/>
  <c r="M257" i="3"/>
  <c r="M314" i="3" a="1"/>
  <c r="M314" i="3"/>
  <c r="AF314" i="3" a="1"/>
  <c r="AF314" i="3"/>
  <c r="N149" i="3" a="1"/>
  <c r="N149" i="3"/>
  <c r="P314" i="3" a="1"/>
  <c r="P314" i="3"/>
  <c r="Z272" i="3" a="1"/>
  <c r="Z272" i="3"/>
  <c r="AA149" i="3" a="1"/>
  <c r="AA149" i="3"/>
  <c r="N257" i="3" a="1"/>
  <c r="N257" i="3"/>
  <c r="L272" i="3" a="1"/>
  <c r="L272" i="3"/>
  <c r="AB199" i="3" a="1"/>
  <c r="AB199" i="3"/>
  <c r="AI199" i="3" a="1"/>
  <c r="AI199" i="3"/>
  <c r="P305" i="3" a="1"/>
  <c r="P305" i="3"/>
  <c r="J272" i="3" a="1"/>
  <c r="J272" i="3"/>
  <c r="D95" i="3" a="1"/>
  <c r="D95" i="3"/>
  <c r="AK272" i="3" a="1"/>
  <c r="AK272" i="3"/>
  <c r="O149" i="3" a="1"/>
  <c r="O149" i="3"/>
  <c r="AC272" i="3" a="1"/>
  <c r="AC272" i="3"/>
  <c r="AE95" i="3" a="1"/>
  <c r="AE95" i="3"/>
  <c r="N305" i="3" a="1"/>
  <c r="N305" i="3"/>
  <c r="AK257" i="3" a="1"/>
  <c r="AK257" i="3"/>
  <c r="AC278" i="3" a="1"/>
  <c r="AC278" i="3"/>
  <c r="AK149" i="3" a="1"/>
  <c r="AK149" i="3"/>
  <c r="AD131" i="3" a="1"/>
  <c r="AD131" i="3"/>
  <c r="AI95" i="3" a="1"/>
  <c r="AI95" i="3"/>
  <c r="AG272" i="3" a="1"/>
  <c r="AG272" i="3"/>
  <c r="V199" i="3" a="1"/>
  <c r="V199" i="3"/>
  <c r="AC251" i="3" a="1"/>
  <c r="AC251" i="3"/>
  <c r="AA305" i="3" a="1"/>
  <c r="AA305" i="3"/>
  <c r="V314" i="3" a="1"/>
  <c r="V314" i="3"/>
  <c r="O131" i="3" a="1"/>
  <c r="O131" i="3"/>
  <c r="Z95" i="3" a="1"/>
  <c r="Z95" i="3"/>
  <c r="AG131" i="3" a="1"/>
  <c r="AG131" i="3"/>
  <c r="V149" i="3" a="1"/>
  <c r="V149" i="3"/>
  <c r="M199" i="3" a="1"/>
  <c r="M199" i="3"/>
  <c r="AH95" i="3" a="1"/>
  <c r="AH95" i="3"/>
  <c r="AJ314" i="3" a="1"/>
  <c r="AJ314" i="3"/>
  <c r="AH251" i="3" a="1"/>
  <c r="AH251" i="3"/>
  <c r="AC257" i="3" a="1"/>
  <c r="AC257" i="3"/>
  <c r="AG314" i="3" a="1"/>
  <c r="AG314" i="3"/>
  <c r="J314" i="3" a="1"/>
  <c r="J314" i="3"/>
  <c r="AA199" i="3" a="1"/>
  <c r="AA199" i="3"/>
  <c r="AJ131" i="3" a="1"/>
  <c r="AJ131" i="3"/>
  <c r="AE278" i="3" a="1"/>
  <c r="AE278" i="3"/>
  <c r="AI257" i="3" a="1"/>
  <c r="AI257" i="3"/>
  <c r="AA314" i="3" a="1"/>
  <c r="AA314" i="3"/>
  <c r="O314" i="3" a="1"/>
  <c r="O314" i="3"/>
  <c r="AD314" i="3" a="1"/>
  <c r="AD314" i="3"/>
  <c r="AJ272" i="3" a="1"/>
  <c r="AJ272" i="3"/>
  <c r="AD95" i="3" a="1"/>
  <c r="AD95" i="3"/>
  <c r="AD257" i="3" a="1"/>
  <c r="AD257" i="3"/>
  <c r="Z131" i="3" a="1"/>
  <c r="Z131" i="3"/>
  <c r="P272" i="3" a="1"/>
  <c r="P272" i="3"/>
  <c r="N314" i="3" a="1"/>
  <c r="N314" i="3"/>
  <c r="J149" i="3" a="1"/>
  <c r="J149" i="3"/>
  <c r="AE149" i="3" a="1"/>
  <c r="AE149" i="3"/>
  <c r="N199" i="3" a="1"/>
  <c r="N199" i="3"/>
  <c r="K257" i="3" a="1"/>
  <c r="K257" i="3"/>
  <c r="V95" i="3" a="1"/>
  <c r="V95" i="3"/>
  <c r="D305" i="3" a="1"/>
  <c r="D305" i="3"/>
  <c r="K305" i="3" a="1"/>
  <c r="K305" i="3"/>
  <c r="AA95" i="3" a="1"/>
  <c r="AA95" i="3"/>
  <c r="J251" i="3" a="1"/>
  <c r="J251" i="3"/>
  <c r="AF251" i="3" a="1"/>
  <c r="AF251" i="3"/>
  <c r="M149" i="3" a="1"/>
  <c r="M149" i="3"/>
  <c r="AB95" i="3" a="1"/>
  <c r="AB95" i="3"/>
  <c r="N272" i="3" a="1"/>
  <c r="N272" i="3"/>
  <c r="O199" i="3" a="1"/>
  <c r="O199" i="3"/>
  <c r="AD199" i="3" a="1"/>
  <c r="AD199" i="3"/>
  <c r="AB278" i="3" a="1"/>
  <c r="AB278" i="3"/>
  <c r="L305" i="3" a="1"/>
  <c r="L305" i="3"/>
  <c r="AH272" i="3" a="1"/>
  <c r="AH272" i="3"/>
  <c r="Z149" i="3" a="1"/>
  <c r="Z149" i="3"/>
  <c r="AH278" i="3" a="1"/>
  <c r="AH278" i="3"/>
  <c r="M251" i="3" a="1"/>
  <c r="M251" i="3"/>
  <c r="AE257" i="3" a="1"/>
  <c r="AE257" i="3"/>
  <c r="P199" i="3" a="1"/>
  <c r="P199" i="3"/>
  <c r="L251" i="3" a="1"/>
  <c r="L251" i="3"/>
  <c r="O305" i="3" a="1"/>
  <c r="O305" i="3"/>
  <c r="AH257" i="3" a="1"/>
  <c r="AH257" i="3"/>
  <c r="AB305" i="3" a="1"/>
  <c r="AB305" i="3"/>
  <c r="AG95" i="3" a="1"/>
  <c r="AG95" i="3"/>
  <c r="D257" i="3" a="1"/>
  <c r="D257" i="3"/>
  <c r="N251" i="3" a="1"/>
  <c r="N251" i="3"/>
  <c r="AK278" i="3" a="1"/>
  <c r="AK278" i="3"/>
  <c r="AG199" i="3" a="1"/>
  <c r="AG199" i="3"/>
  <c r="AH131" i="3" a="1"/>
  <c r="AH131" i="3"/>
  <c r="M305" i="3" a="1"/>
  <c r="M305" i="3"/>
  <c r="AJ251" i="3" a="1"/>
  <c r="AJ251" i="3"/>
  <c r="J199" i="3" a="1"/>
  <c r="J199" i="3"/>
  <c r="AC305" i="3" a="1"/>
  <c r="AC305" i="3"/>
  <c r="M272" i="3" a="1"/>
  <c r="M272" i="3"/>
  <c r="AH149" i="3" a="1"/>
  <c r="AH149" i="3"/>
  <c r="K251" i="3" a="1"/>
  <c r="K251" i="3"/>
  <c r="AG251" i="3" a="1"/>
  <c r="AG251" i="3"/>
  <c r="L257" i="3" a="1"/>
  <c r="L257" i="3"/>
  <c r="AK314" i="3" a="1"/>
  <c r="AK314" i="3"/>
  <c r="L199" i="3" a="1"/>
  <c r="L199" i="3"/>
  <c r="AH305" i="3" a="1"/>
  <c r="AH305" i="3"/>
  <c r="O95" i="3" a="1"/>
  <c r="O95" i="3"/>
  <c r="L131" i="3" a="1"/>
  <c r="L131" i="3"/>
  <c r="AB251" i="3" a="1"/>
  <c r="AB251" i="3"/>
  <c r="M278" i="3" a="1"/>
  <c r="M278" i="3"/>
  <c r="K272" i="3" a="1"/>
  <c r="K272" i="3"/>
  <c r="J257" i="3" a="1"/>
  <c r="J257" i="3"/>
  <c r="AD149" i="3" a="1"/>
  <c r="AD149" i="3"/>
  <c r="AK168" i="3" a="1"/>
  <c r="AK168" i="3"/>
  <c r="Z162" i="3" a="1"/>
  <c r="Z162" i="3"/>
  <c r="Z360" i="3" a="1"/>
  <c r="Z360" i="3"/>
  <c r="J85" i="3" a="1"/>
  <c r="J85" i="3"/>
  <c r="D168" i="3" a="1"/>
  <c r="D168" i="3"/>
  <c r="AC85" i="3" a="1"/>
  <c r="AC85" i="3"/>
  <c r="AA360" i="3" a="1"/>
  <c r="AA360" i="3"/>
  <c r="AJ360" i="3" a="1"/>
  <c r="AJ360" i="3"/>
  <c r="AG162" i="3" a="1"/>
  <c r="AG162" i="3"/>
  <c r="AI217" i="3" a="1"/>
  <c r="AI217" i="3"/>
  <c r="AH217" i="3" a="1"/>
  <c r="AH217" i="3"/>
  <c r="AH360" i="3" a="1"/>
  <c r="AH360" i="3"/>
  <c r="AE44" i="3" a="1"/>
  <c r="AE44" i="3"/>
  <c r="K213" i="3" a="1"/>
  <c r="K213" i="3"/>
  <c r="L85" i="3" a="1"/>
  <c r="L85" i="3"/>
  <c r="M85" i="3" a="1"/>
  <c r="M85" i="3"/>
  <c r="D85" i="3" a="1"/>
  <c r="D85" i="3"/>
  <c r="AH187" i="3" a="1"/>
  <c r="AH187" i="3"/>
  <c r="AC226" i="3" a="1"/>
  <c r="AC226" i="3"/>
  <c r="AK226" i="3" a="1"/>
  <c r="AK226" i="3"/>
  <c r="Z213" i="3" a="1"/>
  <c r="Z213" i="3"/>
  <c r="AI187" i="3" a="1"/>
  <c r="AI187" i="3"/>
  <c r="P168" i="3" a="1"/>
  <c r="P168" i="3"/>
  <c r="AH226" i="3" a="1"/>
  <c r="AH226" i="3"/>
  <c r="M162" i="3" a="1"/>
  <c r="M162" i="3"/>
  <c r="AB162" i="3" a="1"/>
  <c r="AB162" i="3"/>
  <c r="M44" i="3" a="1"/>
  <c r="M44" i="3"/>
  <c r="AK217" i="3" a="1"/>
  <c r="AK217" i="3"/>
  <c r="AC213" i="3" a="1"/>
  <c r="AC213" i="3"/>
  <c r="AI162" i="3" a="1"/>
  <c r="AI162" i="3"/>
  <c r="AB168" i="3" a="1"/>
  <c r="AB168" i="3"/>
  <c r="P187" i="3" a="1"/>
  <c r="P187" i="3"/>
  <c r="AF187" i="3" a="1"/>
  <c r="AF187" i="3"/>
  <c r="M226" i="3" a="1"/>
  <c r="M226" i="3"/>
  <c r="AG217" i="3" a="1"/>
  <c r="AG217" i="3"/>
  <c r="L127" i="3" a="1"/>
  <c r="L127" i="3"/>
  <c r="P44" i="3" a="1"/>
  <c r="P44" i="3"/>
  <c r="AG213" i="3" a="1"/>
  <c r="AG213" i="3"/>
  <c r="AC44" i="3" a="1"/>
  <c r="AC44" i="3"/>
  <c r="AD226" i="3" a="1"/>
  <c r="AD226" i="3"/>
  <c r="AH162" i="3" a="1"/>
  <c r="AH162" i="3"/>
  <c r="Z187" i="3" a="1"/>
  <c r="Z187" i="3"/>
  <c r="K360" i="3" a="1"/>
  <c r="K360" i="3"/>
  <c r="AF85" i="3" a="1"/>
  <c r="AF85" i="3"/>
  <c r="AI360" i="3" a="1"/>
  <c r="AI360" i="3"/>
  <c r="N217" i="3" a="1"/>
  <c r="N217" i="3"/>
  <c r="V217" i="3" a="1"/>
  <c r="V217" i="3"/>
  <c r="AA226" i="3" a="1"/>
  <c r="AA226" i="3"/>
  <c r="V85" i="3" a="1"/>
  <c r="V85" i="3"/>
  <c r="N213" i="3" a="1"/>
  <c r="N213" i="3"/>
  <c r="AK187" i="3" a="1"/>
  <c r="AK187" i="3"/>
  <c r="AF44" i="3" a="1"/>
  <c r="AF44" i="3"/>
  <c r="AE217" i="3" a="1"/>
  <c r="AE217" i="3"/>
  <c r="AC217" i="3" a="1"/>
  <c r="AC217" i="3"/>
  <c r="J127" i="3" a="1"/>
  <c r="J127" i="3"/>
  <c r="O360" i="3" a="1"/>
  <c r="O360" i="3"/>
  <c r="M168" i="3" a="1"/>
  <c r="M168" i="3"/>
  <c r="Z217" i="3" a="1"/>
  <c r="Z217" i="3"/>
  <c r="AD162" i="3" a="1"/>
  <c r="AD162" i="3"/>
  <c r="AK127" i="3" a="1"/>
  <c r="AK127" i="3"/>
  <c r="Z168" i="3" a="1"/>
  <c r="Z168" i="3"/>
  <c r="M213" i="3" a="1"/>
  <c r="M213" i="3"/>
  <c r="V213" i="3" a="1"/>
  <c r="V213" i="3"/>
  <c r="J187" i="3" a="1"/>
  <c r="J187" i="3"/>
  <c r="D226" i="3" a="1"/>
  <c r="D226" i="3"/>
  <c r="AD217" i="3" a="1"/>
  <c r="AD217" i="3"/>
  <c r="AH44" i="3" a="1"/>
  <c r="AH44" i="3"/>
  <c r="V44" i="3" a="1"/>
  <c r="V44" i="3"/>
  <c r="AG44" i="3" a="1"/>
  <c r="AG44" i="3"/>
  <c r="AF162" i="3" a="1"/>
  <c r="AF162" i="3"/>
  <c r="K162" i="3" a="1"/>
  <c r="K162" i="3"/>
  <c r="AC162" i="3" a="1"/>
  <c r="AC162" i="3"/>
  <c r="AI168" i="3" a="1"/>
  <c r="AI168" i="3"/>
  <c r="AE168" i="3" a="1"/>
  <c r="AE168" i="3"/>
  <c r="AE360" i="3" a="1"/>
  <c r="AE360" i="3"/>
  <c r="AF127" i="3" a="1"/>
  <c r="AF127" i="3"/>
  <c r="AB85" i="3" a="1"/>
  <c r="AB85" i="3"/>
  <c r="AK162" i="3" a="1"/>
  <c r="AK162" i="3"/>
  <c r="M187" i="3" a="1"/>
  <c r="M187" i="3"/>
  <c r="N187" i="3" a="1"/>
  <c r="N187" i="3"/>
  <c r="J162" i="3" a="1"/>
  <c r="J162" i="3"/>
  <c r="AC168" i="3" a="1"/>
  <c r="AC168" i="3"/>
  <c r="AD187" i="3" a="1"/>
  <c r="AD187" i="3"/>
  <c r="O226" i="3" a="1"/>
  <c r="O226" i="3"/>
  <c r="AA44" i="3" a="1"/>
  <c r="AA44" i="3"/>
  <c r="L162" i="3" a="1"/>
  <c r="L162" i="3"/>
  <c r="V187" i="3" a="1"/>
  <c r="V187" i="3"/>
  <c r="P85" i="3" a="1"/>
  <c r="P85" i="3"/>
  <c r="P360" i="3" a="1"/>
  <c r="P360" i="3"/>
  <c r="D360" i="3" a="1"/>
  <c r="D360" i="3"/>
  <c r="AD168" i="3" a="1"/>
  <c r="AD168" i="3"/>
  <c r="AF360" i="3" a="1"/>
  <c r="AF360" i="3"/>
  <c r="AJ44" i="3" a="1"/>
  <c r="AJ44" i="3"/>
  <c r="AJ226" i="3" a="1"/>
  <c r="AJ226" i="3"/>
  <c r="AG226" i="3" a="1"/>
  <c r="AG226" i="3"/>
  <c r="N226" i="3" a="1"/>
  <c r="N226" i="3"/>
  <c r="AJ162" i="3" a="1"/>
  <c r="AJ162" i="3"/>
  <c r="O44" i="3" a="1"/>
  <c r="O44" i="3"/>
  <c r="AI127" i="3" a="1"/>
  <c r="AI127" i="3"/>
  <c r="D187" i="3" a="1"/>
  <c r="D187" i="3"/>
  <c r="V127" i="3" a="1"/>
  <c r="V127" i="3"/>
  <c r="M127" i="3" a="1"/>
  <c r="M127" i="3"/>
  <c r="AI213" i="3" a="1"/>
  <c r="AI213" i="3"/>
  <c r="AJ127" i="3" a="1"/>
  <c r="AJ127" i="3"/>
  <c r="K85" i="3" a="1"/>
  <c r="K85" i="3"/>
  <c r="K217" i="3" a="1"/>
  <c r="K217" i="3"/>
  <c r="D162" i="3" a="1"/>
  <c r="D162" i="3"/>
  <c r="Z226" i="3" a="1"/>
  <c r="Z226" i="3"/>
  <c r="AF213" i="3" a="1"/>
  <c r="AF213" i="3"/>
  <c r="V226" i="3" a="1"/>
  <c r="V226" i="3"/>
  <c r="AA213" i="3" a="1"/>
  <c r="AA213" i="3"/>
  <c r="AJ213" i="3" a="1"/>
  <c r="AJ213" i="3"/>
  <c r="V162" i="3" a="1"/>
  <c r="V162" i="3"/>
  <c r="AH213" i="3" a="1"/>
  <c r="AH213" i="3"/>
  <c r="AB360" i="3" a="1"/>
  <c r="AB360" i="3"/>
  <c r="O217" i="3" a="1"/>
  <c r="O217" i="3"/>
  <c r="AG127" i="3" a="1"/>
  <c r="AG127" i="3"/>
  <c r="K226" i="3" a="1"/>
  <c r="K226" i="3"/>
  <c r="AC360" i="3" a="1"/>
  <c r="AC360" i="3"/>
  <c r="AD85" i="3" a="1"/>
  <c r="AD85" i="3"/>
  <c r="AJ187" i="3" a="1"/>
  <c r="AJ187" i="3"/>
  <c r="AG85" i="3" a="1"/>
  <c r="AG85" i="3"/>
  <c r="AH85" i="3" a="1"/>
  <c r="AH85" i="3"/>
  <c r="AH168" i="3" a="1"/>
  <c r="AH168" i="3"/>
  <c r="AE85" i="3" a="1"/>
  <c r="AE85" i="3"/>
  <c r="V360" i="3" a="1"/>
  <c r="V360" i="3"/>
  <c r="J168" i="3" a="1"/>
  <c r="J168" i="3"/>
  <c r="J217" i="3" a="1"/>
  <c r="J217" i="3"/>
  <c r="AB127" i="3" a="1"/>
  <c r="AB127" i="3"/>
  <c r="AD213" i="3" a="1"/>
  <c r="AD213" i="3"/>
  <c r="AC187" i="3" a="1"/>
  <c r="AC187" i="3"/>
  <c r="O168" i="3" a="1"/>
  <c r="O168" i="3"/>
  <c r="O127" i="3" a="1"/>
  <c r="O127" i="3"/>
  <c r="AD360" i="3" a="1"/>
  <c r="AD360" i="3"/>
  <c r="AG168" i="3" a="1"/>
  <c r="AG168" i="3"/>
  <c r="AE187" i="3" a="1"/>
  <c r="AE187" i="3"/>
  <c r="AF217" i="3" a="1"/>
  <c r="AF217" i="3"/>
  <c r="K187" i="3" a="1"/>
  <c r="K187" i="3"/>
  <c r="AB44" i="3" a="1"/>
  <c r="AB44" i="3"/>
  <c r="D44" i="3" a="1"/>
  <c r="D44" i="3"/>
  <c r="AB226" i="3" a="1"/>
  <c r="AB226" i="3"/>
  <c r="AE226" i="3" a="1"/>
  <c r="AE226" i="3"/>
  <c r="O162" i="3" a="1"/>
  <c r="O162" i="3"/>
  <c r="AF226" i="3" a="1"/>
  <c r="AF226" i="3"/>
  <c r="AI85" i="3" a="1"/>
  <c r="AI85" i="3"/>
  <c r="N360" i="3" a="1"/>
  <c r="N360" i="3"/>
  <c r="L44" i="3" a="1"/>
  <c r="L44" i="3"/>
  <c r="AA127" i="3" a="1"/>
  <c r="AA127" i="3"/>
  <c r="N168" i="3" a="1"/>
  <c r="N168" i="3"/>
  <c r="N44" i="3" a="1"/>
  <c r="N44" i="3"/>
  <c r="M360" i="3" a="1"/>
  <c r="M360" i="3"/>
  <c r="P213" i="3" a="1"/>
  <c r="P213" i="3"/>
  <c r="P127" i="3" a="1"/>
  <c r="P127" i="3"/>
  <c r="AA162" i="3" a="1"/>
  <c r="AA162" i="3"/>
  <c r="D217" i="3" a="1"/>
  <c r="D217" i="3"/>
  <c r="M217" i="3" a="1"/>
  <c r="M217" i="3"/>
  <c r="L217" i="3" a="1"/>
  <c r="L217" i="3"/>
  <c r="J360" i="3" a="1"/>
  <c r="J360" i="3"/>
  <c r="AI226" i="3" a="1"/>
  <c r="AI226" i="3"/>
  <c r="AG187" i="3" a="1"/>
  <c r="AG187" i="3"/>
  <c r="P226" i="3" a="1"/>
  <c r="P226" i="3"/>
  <c r="AG360" i="3" a="1"/>
  <c r="AG360" i="3"/>
  <c r="AA187" i="3" a="1"/>
  <c r="AA187" i="3"/>
  <c r="Z44" i="3" a="1"/>
  <c r="Z44" i="3"/>
  <c r="AA85" i="3" a="1"/>
  <c r="AA85" i="3"/>
  <c r="AA168" i="3" a="1"/>
  <c r="AA168" i="3"/>
  <c r="J213" i="3" a="1"/>
  <c r="J213" i="3"/>
  <c r="L360" i="3" a="1"/>
  <c r="L360" i="3"/>
  <c r="N85" i="3" a="1"/>
  <c r="N85" i="3"/>
  <c r="AJ85" i="3" a="1"/>
  <c r="AJ85" i="3"/>
  <c r="K168" i="3" a="1"/>
  <c r="K168" i="3"/>
  <c r="AF168" i="3" a="1"/>
  <c r="AF168" i="3"/>
  <c r="J44" i="3" a="1"/>
  <c r="J44" i="3"/>
  <c r="AH127" i="3" a="1"/>
  <c r="AH127" i="3"/>
  <c r="AK85" i="3" a="1"/>
  <c r="AK85" i="3"/>
  <c r="Z127" i="3" a="1"/>
  <c r="Z127" i="3"/>
  <c r="AB217" i="3" a="1"/>
  <c r="AB217" i="3"/>
  <c r="AD44" i="3" a="1"/>
  <c r="AD44" i="3"/>
  <c r="P162" i="3" a="1"/>
  <c r="P162" i="3"/>
  <c r="AA217" i="3" a="1"/>
  <c r="AA217" i="3"/>
  <c r="AK213" i="3" a="1"/>
  <c r="AK213" i="3"/>
  <c r="P217" i="3" a="1"/>
  <c r="P217" i="3"/>
  <c r="K127" i="3" a="1"/>
  <c r="K127" i="3"/>
  <c r="AE213" i="3" a="1"/>
  <c r="AE213" i="3"/>
  <c r="AE127" i="3" a="1"/>
  <c r="AE127" i="3"/>
  <c r="AB213" i="3" a="1"/>
  <c r="AB213" i="3"/>
  <c r="D213" i="3" a="1"/>
  <c r="D213" i="3"/>
  <c r="AD127" i="3" a="1"/>
  <c r="AD127" i="3"/>
  <c r="O213" i="3" a="1"/>
  <c r="O213" i="3"/>
  <c r="K44" i="3" a="1"/>
  <c r="K44" i="3"/>
  <c r="O85" i="3" a="1"/>
  <c r="O85" i="3"/>
  <c r="L187" i="3" a="1"/>
  <c r="L187" i="3"/>
  <c r="AJ168" i="3" a="1"/>
  <c r="AJ168" i="3"/>
  <c r="N127" i="3" a="1"/>
  <c r="N127" i="3"/>
  <c r="AE162" i="3" a="1"/>
  <c r="AE162" i="3"/>
  <c r="L226" i="3" a="1"/>
  <c r="L226" i="3"/>
  <c r="V168" i="3" a="1"/>
  <c r="V168" i="3"/>
  <c r="O187" i="3" a="1"/>
  <c r="O187" i="3"/>
  <c r="N162" i="3" a="1"/>
  <c r="N162" i="3"/>
  <c r="L213" i="3" a="1"/>
  <c r="L213" i="3"/>
  <c r="L168" i="3" a="1"/>
  <c r="L168" i="3"/>
  <c r="AK360" i="3" a="1"/>
  <c r="AK360" i="3"/>
  <c r="J226" i="3" a="1"/>
  <c r="J226" i="3"/>
  <c r="Z85" i="3" a="1"/>
  <c r="Z85" i="3"/>
  <c r="AJ217" i="3" a="1"/>
  <c r="AJ217" i="3"/>
  <c r="AB187" i="3" a="1"/>
  <c r="AB187" i="3"/>
  <c r="AI44" i="3" a="1"/>
  <c r="AI44" i="3"/>
  <c r="D127" i="3" a="1"/>
  <c r="D127" i="3"/>
  <c r="AC127" i="3" a="1"/>
  <c r="AC127" i="3"/>
  <c r="AK44" i="3" a="1"/>
  <c r="AK44" i="3"/>
  <c r="M255" i="3" a="1"/>
  <c r="M255" i="3"/>
  <c r="J367" i="3" a="1"/>
  <c r="J367" i="3"/>
  <c r="AA255" i="3" a="1"/>
  <c r="AA255" i="3"/>
  <c r="O218" i="3" a="1"/>
  <c r="O218" i="3"/>
  <c r="K57" i="3" a="1"/>
  <c r="K57" i="3"/>
  <c r="K20" i="3" a="1"/>
  <c r="K20" i="3"/>
  <c r="AF20" i="3" a="1"/>
  <c r="AF20" i="3"/>
  <c r="AI177" i="3" a="1"/>
  <c r="AI177" i="3"/>
  <c r="AK218" i="3" a="1"/>
  <c r="AK218" i="3"/>
  <c r="L57" i="3" a="1"/>
  <c r="L57" i="3"/>
  <c r="O57" i="3" a="1"/>
  <c r="O57" i="3"/>
  <c r="AI218" i="3" a="1"/>
  <c r="AI218" i="3"/>
  <c r="AG348" i="3" a="1"/>
  <c r="AG348" i="3"/>
  <c r="AI354" i="3" a="1"/>
  <c r="AI354" i="3"/>
  <c r="AH218" i="3" a="1"/>
  <c r="AH218" i="3"/>
  <c r="AD109" i="3" a="1"/>
  <c r="AD109" i="3"/>
  <c r="AI367" i="3" a="1"/>
  <c r="AI367" i="3"/>
  <c r="AC348" i="3" a="1"/>
  <c r="AC348" i="3"/>
  <c r="V20" i="3" a="1"/>
  <c r="V20" i="3"/>
  <c r="AG57" i="3" a="1"/>
  <c r="AG57" i="3"/>
  <c r="AK124" i="3" a="1"/>
  <c r="AK124" i="3"/>
  <c r="AJ255" i="3" a="1"/>
  <c r="AJ255" i="3"/>
  <c r="D367" i="3" a="1"/>
  <c r="D367" i="3"/>
  <c r="P255" i="3" a="1"/>
  <c r="P255" i="3"/>
  <c r="AH348" i="3" a="1"/>
  <c r="AH348" i="3"/>
  <c r="AI255" i="3" a="1"/>
  <c r="AI255" i="3"/>
  <c r="AJ124" i="3" a="1"/>
  <c r="AJ124" i="3"/>
  <c r="AJ348" i="3" a="1"/>
  <c r="AJ348" i="3"/>
  <c r="O354" i="3" a="1"/>
  <c r="O354" i="3"/>
  <c r="J255" i="3" a="1"/>
  <c r="J255" i="3"/>
  <c r="Z354" i="3" a="1"/>
  <c r="Z354" i="3"/>
  <c r="AG109" i="3" a="1"/>
  <c r="AG109" i="3"/>
  <c r="AE255" i="3" a="1"/>
  <c r="AE255" i="3"/>
  <c r="AE367" i="3" a="1"/>
  <c r="AE367" i="3"/>
  <c r="M57" i="3" a="1"/>
  <c r="M57" i="3"/>
  <c r="P367" i="3" a="1"/>
  <c r="P367" i="3"/>
  <c r="V367" i="3" a="1"/>
  <c r="V367" i="3"/>
  <c r="L20" i="3" a="1"/>
  <c r="L20" i="3"/>
  <c r="AC109" i="3" a="1"/>
  <c r="AC109" i="3"/>
  <c r="K124" i="3" a="1"/>
  <c r="K124" i="3"/>
  <c r="AG255" i="3" a="1"/>
  <c r="AG255" i="3"/>
  <c r="AI348" i="3" a="1"/>
  <c r="AI348" i="3"/>
  <c r="AF177" i="3" a="1"/>
  <c r="AF177" i="3"/>
  <c r="AD57" i="3" a="1"/>
  <c r="AD57" i="3"/>
  <c r="AA348" i="3" a="1"/>
  <c r="AA348" i="3"/>
  <c r="AF109" i="3" a="1"/>
  <c r="AF109" i="3"/>
  <c r="AH255" i="3" a="1"/>
  <c r="AH255" i="3"/>
  <c r="AA124" i="3" a="1"/>
  <c r="AA124" i="3"/>
  <c r="AA354" i="3" a="1"/>
  <c r="AA354" i="3"/>
  <c r="V218" i="3" a="1"/>
  <c r="V218" i="3"/>
  <c r="P354" i="3" a="1"/>
  <c r="P354" i="3"/>
  <c r="AJ354" i="3" a="1"/>
  <c r="AJ354" i="3"/>
  <c r="N124" i="3" a="1"/>
  <c r="N124" i="3"/>
  <c r="AC218" i="3" a="1"/>
  <c r="AC218" i="3"/>
  <c r="AF218" i="3" a="1"/>
  <c r="AF218" i="3"/>
  <c r="AF255" i="3" a="1"/>
  <c r="AF255" i="3"/>
  <c r="J218" i="3" a="1"/>
  <c r="J218" i="3"/>
  <c r="L354" i="3" a="1"/>
  <c r="L354" i="3"/>
  <c r="L109" i="3" a="1"/>
  <c r="L109" i="3"/>
  <c r="AA177" i="3" a="1"/>
  <c r="AA177" i="3"/>
  <c r="M20" i="3" a="1"/>
  <c r="M20" i="3"/>
  <c r="AK255" i="3" a="1"/>
  <c r="AK255" i="3"/>
  <c r="AK20" i="3" a="1"/>
  <c r="AK20" i="3"/>
  <c r="V124" i="3" a="1"/>
  <c r="V124" i="3"/>
  <c r="AC177" i="3" a="1"/>
  <c r="AC177" i="3"/>
  <c r="D57" i="3" a="1"/>
  <c r="D57" i="3"/>
  <c r="L177" i="3" a="1"/>
  <c r="L177" i="3"/>
  <c r="AC255" i="3" a="1"/>
  <c r="AC255" i="3"/>
  <c r="AK354" i="3" a="1"/>
  <c r="AK354" i="3"/>
  <c r="AJ177" i="3" a="1"/>
  <c r="AJ177" i="3"/>
  <c r="AC57" i="3" a="1"/>
  <c r="AC57" i="3"/>
  <c r="Z109" i="3" a="1"/>
  <c r="Z109" i="3"/>
  <c r="J348" i="3" a="1"/>
  <c r="J348" i="3"/>
  <c r="AK367" i="3" a="1"/>
  <c r="AK367" i="3"/>
  <c r="AB124" i="3" a="1"/>
  <c r="AB124" i="3"/>
  <c r="AB367" i="3" a="1"/>
  <c r="AB367" i="3"/>
  <c r="P124" i="3" a="1"/>
  <c r="P124" i="3"/>
  <c r="Z348" i="3" a="1"/>
  <c r="Z348" i="3"/>
  <c r="P57" i="3" a="1"/>
  <c r="P57" i="3"/>
  <c r="AK57" i="3" a="1"/>
  <c r="AK57" i="3"/>
  <c r="AJ109" i="3" a="1"/>
  <c r="AJ109" i="3"/>
  <c r="N218" i="3" a="1"/>
  <c r="N218" i="3"/>
  <c r="N348" i="3" a="1"/>
  <c r="N348" i="3"/>
  <c r="AI109" i="3" a="1"/>
  <c r="AI109" i="3"/>
  <c r="AB109" i="3" a="1"/>
  <c r="AB109" i="3"/>
  <c r="N20" i="3" a="1"/>
  <c r="N20" i="3"/>
  <c r="Z124" i="3" a="1"/>
  <c r="Z124" i="3"/>
  <c r="J20" i="3" a="1"/>
  <c r="J20" i="3"/>
  <c r="AD218" i="3" a="1"/>
  <c r="AD218" i="3"/>
  <c r="AD367" i="3" a="1"/>
  <c r="AD367" i="3"/>
  <c r="AF367" i="3" a="1"/>
  <c r="AF367" i="3"/>
  <c r="Z57" i="3" a="1"/>
  <c r="Z57" i="3"/>
  <c r="L367" i="3" a="1"/>
  <c r="L367" i="3"/>
  <c r="O109" i="3" a="1"/>
  <c r="O109" i="3"/>
  <c r="J109" i="3" a="1"/>
  <c r="J109" i="3"/>
  <c r="AK348" i="3" a="1"/>
  <c r="AK348" i="3"/>
  <c r="AJ20" i="3" a="1"/>
  <c r="AJ20" i="3"/>
  <c r="AA367" i="3" a="1"/>
  <c r="AA367" i="3"/>
  <c r="AE57" i="3" a="1"/>
  <c r="AE57" i="3"/>
  <c r="V177" i="3" a="1"/>
  <c r="V177" i="3"/>
  <c r="K177" i="3" a="1"/>
  <c r="K177" i="3"/>
  <c r="M354" i="3" a="1"/>
  <c r="M354" i="3"/>
  <c r="V354" i="3" a="1"/>
  <c r="V354" i="3"/>
  <c r="AK109" i="3" a="1"/>
  <c r="AK109" i="3"/>
  <c r="AF354" i="3" a="1"/>
  <c r="AF354" i="3"/>
  <c r="AH20" i="3" a="1"/>
  <c r="AH20" i="3"/>
  <c r="AI124" i="3" a="1"/>
  <c r="AI124" i="3"/>
  <c r="AD20" i="3" a="1"/>
  <c r="AD20" i="3"/>
  <c r="M124" i="3" a="1"/>
  <c r="M124" i="3"/>
  <c r="J177" i="3" a="1"/>
  <c r="J177" i="3"/>
  <c r="M348" i="3" a="1"/>
  <c r="M348" i="3"/>
  <c r="D354" i="3" a="1"/>
  <c r="D354" i="3"/>
  <c r="N255" i="3" a="1"/>
  <c r="N255" i="3"/>
  <c r="L255" i="3" a="1"/>
  <c r="L255" i="3"/>
  <c r="K255" i="3" a="1"/>
  <c r="K255" i="3"/>
  <c r="K354" i="3" a="1"/>
  <c r="K354" i="3"/>
  <c r="AB348" i="3" a="1"/>
  <c r="AB348" i="3"/>
  <c r="O20" i="3" a="1"/>
  <c r="O20" i="3"/>
  <c r="AB20" i="3" a="1"/>
  <c r="AB20" i="3"/>
  <c r="D177" i="3" a="1"/>
  <c r="D177" i="3"/>
  <c r="AE124" i="3" a="1"/>
  <c r="AE124" i="3"/>
  <c r="O124" i="3" a="1"/>
  <c r="O124" i="3"/>
  <c r="N367" i="3" a="1"/>
  <c r="N367" i="3"/>
  <c r="AD255" i="3" a="1"/>
  <c r="AD255" i="3"/>
  <c r="J124" i="3" a="1"/>
  <c r="J124" i="3"/>
  <c r="D124" i="3" a="1"/>
  <c r="D124" i="3"/>
  <c r="K348" i="3" a="1"/>
  <c r="K348" i="3"/>
  <c r="AG124" i="3" a="1"/>
  <c r="AG124" i="3"/>
  <c r="D348" i="3" a="1"/>
  <c r="D348" i="3"/>
  <c r="D109" i="3" a="1"/>
  <c r="D109" i="3"/>
  <c r="AC367" i="3" a="1"/>
  <c r="AC367" i="3"/>
  <c r="AJ367" i="3" a="1"/>
  <c r="AJ367" i="3"/>
  <c r="AG20" i="3" a="1"/>
  <c r="AG20" i="3"/>
  <c r="AH109" i="3" a="1"/>
  <c r="AH109" i="3"/>
  <c r="AF124" i="3" a="1"/>
  <c r="AF124" i="3"/>
  <c r="AA20" i="3" a="1"/>
  <c r="AA20" i="3"/>
  <c r="AI20" i="3" a="1"/>
  <c r="AI20" i="3"/>
  <c r="AH124" i="3" a="1"/>
  <c r="AH124" i="3"/>
  <c r="V57" i="3" a="1"/>
  <c r="V57" i="3"/>
  <c r="P348" i="3" a="1"/>
  <c r="P348" i="3"/>
  <c r="M109" i="3" a="1"/>
  <c r="M109" i="3"/>
  <c r="AB218" i="3" a="1"/>
  <c r="AB218" i="3"/>
  <c r="AG218" i="3" a="1"/>
  <c r="AG218" i="3"/>
  <c r="AB255" i="3" a="1"/>
  <c r="AB255" i="3"/>
  <c r="AB57" i="3" a="1"/>
  <c r="AB57" i="3"/>
  <c r="O255" i="3" a="1"/>
  <c r="O255" i="3"/>
  <c r="AH57" i="3" a="1"/>
  <c r="AH57" i="3"/>
  <c r="AH367" i="3" a="1"/>
  <c r="AH367" i="3"/>
  <c r="AE218" i="3" a="1"/>
  <c r="AE218" i="3"/>
  <c r="AG367" i="3" a="1"/>
  <c r="AG367" i="3"/>
  <c r="AC124" i="3" a="1"/>
  <c r="AC124" i="3"/>
  <c r="AK177" i="3" a="1"/>
  <c r="AK177" i="3"/>
  <c r="O177" i="3" a="1"/>
  <c r="O177" i="3"/>
  <c r="P109" i="3" a="1"/>
  <c r="P109" i="3"/>
  <c r="AF348" i="3" a="1"/>
  <c r="AF348" i="3"/>
  <c r="AD177" i="3" a="1"/>
  <c r="AD177" i="3"/>
  <c r="K367" i="3" a="1"/>
  <c r="K367" i="3"/>
  <c r="Z218" i="3" a="1"/>
  <c r="Z218" i="3"/>
  <c r="N109" i="3" a="1"/>
  <c r="N109" i="3"/>
  <c r="N354" i="3" a="1"/>
  <c r="N354" i="3"/>
  <c r="AE177" i="3" a="1"/>
  <c r="AE177" i="3"/>
  <c r="D20" i="3" a="1"/>
  <c r="D20" i="3"/>
  <c r="K109" i="3" a="1"/>
  <c r="K109" i="3"/>
  <c r="O367" i="3" a="1"/>
  <c r="O367" i="3"/>
  <c r="AH177" i="3" a="1"/>
  <c r="AH177" i="3"/>
  <c r="J57" i="3" a="1"/>
  <c r="J57" i="3"/>
  <c r="AC354" i="3" a="1"/>
  <c r="AC354" i="3"/>
  <c r="AJ218" i="3" a="1"/>
  <c r="AJ218" i="3"/>
  <c r="AG354" i="3" a="1"/>
  <c r="AG354" i="3"/>
  <c r="Z177" i="3" a="1"/>
  <c r="Z177" i="3"/>
  <c r="AD348" i="3" a="1"/>
  <c r="AD348" i="3"/>
  <c r="AD124" i="3" a="1"/>
  <c r="AD124" i="3"/>
  <c r="AB177" i="3" a="1"/>
  <c r="AB177" i="3"/>
  <c r="D255" i="3" a="1"/>
  <c r="D255" i="3"/>
  <c r="M367" i="3" a="1"/>
  <c r="M367" i="3"/>
  <c r="AF57" i="3" a="1"/>
  <c r="AF57" i="3"/>
  <c r="P20" i="3" a="1"/>
  <c r="P20" i="3"/>
  <c r="L218" i="3" a="1"/>
  <c r="L218" i="3"/>
  <c r="AD354" i="3" a="1"/>
  <c r="AD354" i="3"/>
  <c r="V255" i="3" a="1"/>
  <c r="V255" i="3"/>
  <c r="AC20" i="3" a="1"/>
  <c r="AC20" i="3"/>
  <c r="P218" i="3" a="1"/>
  <c r="P218" i="3"/>
  <c r="AG177" i="3" a="1"/>
  <c r="AG177" i="3"/>
  <c r="L348" i="3" a="1"/>
  <c r="L348" i="3"/>
  <c r="AB354" i="3" a="1"/>
  <c r="AB354" i="3"/>
  <c r="V348" i="3" a="1"/>
  <c r="V348" i="3"/>
  <c r="AA109" i="3" a="1"/>
  <c r="AA109" i="3"/>
  <c r="AE354" i="3" a="1"/>
  <c r="AE354" i="3"/>
  <c r="M177" i="3" a="1"/>
  <c r="M177" i="3"/>
  <c r="AI57" i="3" a="1"/>
  <c r="AI57" i="3"/>
  <c r="M218" i="3" a="1"/>
  <c r="M218" i="3"/>
  <c r="Z20" i="3" a="1"/>
  <c r="Z20" i="3"/>
  <c r="J354" i="3" a="1"/>
  <c r="J354" i="3"/>
  <c r="K218" i="3" a="1"/>
  <c r="K218" i="3"/>
  <c r="AA57" i="3" a="1"/>
  <c r="AA57" i="3"/>
  <c r="V109" i="3" a="1"/>
  <c r="V109" i="3"/>
  <c r="D218" i="3" a="1"/>
  <c r="D218" i="3"/>
  <c r="AJ57" i="3" a="1"/>
  <c r="AJ57" i="3"/>
  <c r="O348" i="3" a="1"/>
  <c r="O348" i="3"/>
  <c r="N177" i="3" a="1"/>
  <c r="N177" i="3"/>
  <c r="Z255" i="3" a="1"/>
  <c r="Z255" i="3"/>
  <c r="AE348" i="3" a="1"/>
  <c r="AE348" i="3"/>
  <c r="AE109" i="3" a="1"/>
  <c r="AE109" i="3"/>
  <c r="AE20" i="3" a="1"/>
  <c r="AE20" i="3"/>
  <c r="Z367" i="3" a="1"/>
  <c r="Z367" i="3"/>
  <c r="AA218" i="3" a="1"/>
  <c r="AA218" i="3"/>
  <c r="P177" i="3" a="1"/>
  <c r="P177" i="3"/>
  <c r="L124" i="3" a="1"/>
  <c r="L124" i="3"/>
  <c r="AH354" i="3" a="1"/>
  <c r="AH354" i="3"/>
  <c r="N57" i="3" a="1"/>
  <c r="N57" i="3"/>
  <c r="AK100" i="3" a="1"/>
  <c r="AK100" i="3"/>
  <c r="AH248" i="3" a="1"/>
  <c r="AH248" i="3"/>
  <c r="AH45" i="3" a="1"/>
  <c r="AH45" i="3"/>
  <c r="K188" i="3" a="1"/>
  <c r="K188" i="3"/>
  <c r="P130" i="3" a="1"/>
  <c r="P130" i="3"/>
  <c r="AA188" i="3" a="1"/>
  <c r="AA188" i="3"/>
  <c r="L266" i="3" a="1"/>
  <c r="L266" i="3"/>
  <c r="D208" i="3" a="1"/>
  <c r="D208" i="3"/>
  <c r="AD248" i="3" a="1"/>
  <c r="AD248" i="3"/>
  <c r="V10" i="3" a="1"/>
  <c r="V10" i="3"/>
  <c r="J100" i="3" a="1"/>
  <c r="J100" i="3"/>
  <c r="M266" i="3" a="1"/>
  <c r="M266" i="3"/>
  <c r="Z261" i="3" a="1"/>
  <c r="Z261" i="3"/>
  <c r="Z130" i="3" a="1"/>
  <c r="Z130" i="3"/>
  <c r="D248" i="3" a="1"/>
  <c r="D248" i="3"/>
  <c r="AK208" i="3" a="1"/>
  <c r="AK208" i="3"/>
  <c r="AJ248" i="3" a="1"/>
  <c r="AJ248" i="3"/>
  <c r="K266" i="3" a="1"/>
  <c r="K266" i="3"/>
  <c r="O208" i="3" a="1"/>
  <c r="O208" i="3"/>
  <c r="AC248" i="3" a="1"/>
  <c r="AC248" i="3"/>
  <c r="P45" i="3" a="1"/>
  <c r="P45" i="3"/>
  <c r="K208" i="3" a="1"/>
  <c r="K208" i="3"/>
  <c r="J45" i="3" a="1"/>
  <c r="J45" i="3"/>
  <c r="AE100" i="3" a="1"/>
  <c r="AE100" i="3"/>
  <c r="AJ262" i="3" a="1"/>
  <c r="AJ262" i="3"/>
  <c r="AB248" i="3" a="1"/>
  <c r="AB248" i="3"/>
  <c r="AK248" i="3" a="1"/>
  <c r="AK248" i="3"/>
  <c r="D130" i="3" a="1"/>
  <c r="D130" i="3"/>
  <c r="N130" i="3" a="1"/>
  <c r="N130" i="3"/>
  <c r="AE262" i="3" a="1"/>
  <c r="AE262" i="3"/>
  <c r="AG45" i="3" a="1"/>
  <c r="AG45" i="3"/>
  <c r="AB208" i="3" a="1"/>
  <c r="AB208" i="3"/>
  <c r="J208" i="3" a="1"/>
  <c r="J208" i="3"/>
  <c r="AK188" i="3" a="1"/>
  <c r="AK188" i="3"/>
  <c r="V130" i="3" a="1"/>
  <c r="V130" i="3"/>
  <c r="P248" i="3" a="1"/>
  <c r="P248" i="3"/>
  <c r="AK10" i="3" a="1"/>
  <c r="AK10" i="3"/>
  <c r="AG188" i="3" a="1"/>
  <c r="AG188" i="3"/>
  <c r="O45" i="3" a="1"/>
  <c r="O45" i="3"/>
  <c r="AD261" i="3" a="1"/>
  <c r="AD261" i="3"/>
  <c r="AF261" i="3" a="1"/>
  <c r="AF261" i="3"/>
  <c r="N10" i="3" a="1"/>
  <c r="N10" i="3"/>
  <c r="M261" i="3" a="1"/>
  <c r="M261" i="3"/>
  <c r="O262" i="3" a="1"/>
  <c r="O262" i="3"/>
  <c r="M208" i="3" a="1"/>
  <c r="M208" i="3"/>
  <c r="AC100" i="3" a="1"/>
  <c r="AC100" i="3"/>
  <c r="AG266" i="3" a="1"/>
  <c r="AG266" i="3"/>
  <c r="K10" i="3" a="1"/>
  <c r="K10" i="3"/>
  <c r="V266" i="3" a="1"/>
  <c r="V266" i="3"/>
  <c r="M45" i="3" a="1"/>
  <c r="M45" i="3"/>
  <c r="AD266" i="3" a="1"/>
  <c r="AD266" i="3"/>
  <c r="Z248" i="3" a="1"/>
  <c r="Z248" i="3"/>
  <c r="AI266" i="3" a="1"/>
  <c r="AI266" i="3"/>
  <c r="K130" i="3" a="1"/>
  <c r="K130" i="3"/>
  <c r="AB130" i="3" a="1"/>
  <c r="AB130" i="3"/>
  <c r="V45" i="3" a="1"/>
  <c r="V45" i="3"/>
  <c r="AG130" i="3" a="1"/>
  <c r="AG130" i="3"/>
  <c r="J261" i="3" a="1"/>
  <c r="J261" i="3"/>
  <c r="N266" i="3" a="1"/>
  <c r="N266" i="3"/>
  <c r="AI45" i="3" a="1"/>
  <c r="AI45" i="3"/>
  <c r="AF45" i="3" a="1"/>
  <c r="AF45" i="3"/>
  <c r="AG100" i="3" a="1"/>
  <c r="AG100" i="3"/>
  <c r="AH261" i="3" a="1"/>
  <c r="AH261" i="3"/>
  <c r="AG248" i="3" a="1"/>
  <c r="AG248" i="3"/>
  <c r="AF248" i="3" a="1"/>
  <c r="AF248" i="3"/>
  <c r="AA45" i="3" a="1"/>
  <c r="AA45" i="3"/>
  <c r="AD262" i="3" a="1"/>
  <c r="AD262" i="3"/>
  <c r="P188" i="3" a="1"/>
  <c r="P188" i="3"/>
  <c r="AH100" i="3" a="1"/>
  <c r="AH100" i="3"/>
  <c r="P100" i="3" a="1"/>
  <c r="P100" i="3"/>
  <c r="AF208" i="3" a="1"/>
  <c r="AF208" i="3"/>
  <c r="L261" i="3" a="1"/>
  <c r="L261" i="3"/>
  <c r="V100" i="3" a="1"/>
  <c r="V100" i="3"/>
  <c r="AK130" i="3" a="1"/>
  <c r="AK130" i="3"/>
  <c r="AG208" i="3" a="1"/>
  <c r="AG208" i="3"/>
  <c r="D262" i="3" a="1"/>
  <c r="D262" i="3"/>
  <c r="AH266" i="3" a="1"/>
  <c r="AH266" i="3"/>
  <c r="N100" i="3" a="1"/>
  <c r="N100" i="3"/>
  <c r="AI261" i="3" a="1"/>
  <c r="AI261" i="3"/>
  <c r="K262" i="3" a="1"/>
  <c r="K262" i="3"/>
  <c r="AF266" i="3" a="1"/>
  <c r="AF266" i="3"/>
  <c r="AG10" i="3" a="1"/>
  <c r="AG10" i="3"/>
  <c r="D100" i="3" a="1"/>
  <c r="D100" i="3"/>
  <c r="AJ261" i="3" a="1"/>
  <c r="AJ261" i="3"/>
  <c r="AF130" i="3" a="1"/>
  <c r="AF130" i="3"/>
  <c r="J130" i="3" a="1"/>
  <c r="J130" i="3"/>
  <c r="AH208" i="3" a="1"/>
  <c r="AH208" i="3"/>
  <c r="P10" i="3" a="1"/>
  <c r="P10" i="3"/>
  <c r="Z266" i="3" a="1"/>
  <c r="Z266" i="3"/>
  <c r="AB10" i="3" a="1"/>
  <c r="AB10" i="3"/>
  <c r="K261" i="3" a="1"/>
  <c r="K261" i="3"/>
  <c r="V262" i="3" a="1"/>
  <c r="V262" i="3"/>
  <c r="O188" i="3" a="1"/>
  <c r="O188" i="3"/>
  <c r="AB266" i="3" a="1"/>
  <c r="AB266" i="3"/>
  <c r="AA266" i="3" a="1"/>
  <c r="AA266" i="3"/>
  <c r="Z10" i="3" a="1"/>
  <c r="Z10" i="3"/>
  <c r="J262" i="3" a="1"/>
  <c r="J262" i="3"/>
  <c r="V208" i="3" a="1"/>
  <c r="V208" i="3"/>
  <c r="O10" i="3" a="1"/>
  <c r="O10" i="3"/>
  <c r="L248" i="3" a="1"/>
  <c r="L248" i="3"/>
  <c r="D188" i="3" a="1"/>
  <c r="D188" i="3"/>
  <c r="AA100" i="3" a="1"/>
  <c r="AA100" i="3"/>
  <c r="V188" i="3" a="1"/>
  <c r="V188" i="3"/>
  <c r="Z262" i="3" a="1"/>
  <c r="Z262" i="3"/>
  <c r="AC188" i="3" a="1"/>
  <c r="AC188" i="3"/>
  <c r="AA261" i="3" a="1"/>
  <c r="AA261" i="3"/>
  <c r="AH10" i="3" a="1"/>
  <c r="AH10" i="3"/>
  <c r="AI100" i="3" a="1"/>
  <c r="AI100" i="3"/>
  <c r="AB261" i="3" a="1"/>
  <c r="AB261" i="3"/>
  <c r="P266" i="3" a="1"/>
  <c r="P266" i="3"/>
  <c r="AB262" i="3" a="1"/>
  <c r="AB262" i="3"/>
  <c r="AG262" i="3" a="1"/>
  <c r="AG262" i="3"/>
  <c r="AH188" i="3" a="1"/>
  <c r="AH188" i="3"/>
  <c r="L10" i="3" a="1"/>
  <c r="L10" i="3"/>
  <c r="N45" i="3" a="1"/>
  <c r="N45" i="3"/>
  <c r="AJ208" i="3" a="1"/>
  <c r="AJ208" i="3"/>
  <c r="AC10" i="3" a="1"/>
  <c r="AC10" i="3"/>
  <c r="L45" i="3" a="1"/>
  <c r="L45" i="3"/>
  <c r="AE130" i="3" a="1"/>
  <c r="AE130" i="3"/>
  <c r="V261" i="3" a="1"/>
  <c r="V261" i="3"/>
  <c r="M10" i="3" a="1"/>
  <c r="M10" i="3"/>
  <c r="M188" i="3" a="1"/>
  <c r="M188" i="3"/>
  <c r="AD100" i="3" a="1"/>
  <c r="AD100" i="3"/>
  <c r="N261" i="3" a="1"/>
  <c r="N261" i="3"/>
  <c r="AK45" i="3" a="1"/>
  <c r="AK45" i="3"/>
  <c r="AE261" i="3" a="1"/>
  <c r="AE261" i="3"/>
  <c r="J10" i="3" a="1"/>
  <c r="J10" i="3"/>
  <c r="Z188" i="3" a="1"/>
  <c r="Z188" i="3"/>
  <c r="AI208" i="3" a="1"/>
  <c r="AI208" i="3"/>
  <c r="N188" i="3" a="1"/>
  <c r="N188" i="3"/>
  <c r="AI130" i="3" a="1"/>
  <c r="AI130" i="3"/>
  <c r="K100" i="3" a="1"/>
  <c r="K100" i="3"/>
  <c r="AI10" i="3" a="1"/>
  <c r="AI10" i="3"/>
  <c r="D266" i="3" a="1"/>
  <c r="D266" i="3"/>
  <c r="AI262" i="3" a="1"/>
  <c r="AI262" i="3"/>
  <c r="AJ100" i="3" a="1"/>
  <c r="AJ100" i="3"/>
  <c r="O248" i="3" a="1"/>
  <c r="O248" i="3"/>
  <c r="AJ266" i="3" a="1"/>
  <c r="AJ266" i="3"/>
  <c r="AA10" i="3" a="1"/>
  <c r="AA10" i="3"/>
  <c r="AF262" i="3" a="1"/>
  <c r="AF262" i="3"/>
  <c r="AF100" i="3" a="1"/>
  <c r="AF100" i="3"/>
  <c r="AB45" i="3" a="1"/>
  <c r="AB45" i="3"/>
  <c r="D261" i="3" a="1"/>
  <c r="D261" i="3"/>
  <c r="Z208" i="3" a="1"/>
  <c r="Z208" i="3"/>
  <c r="D45" i="3" a="1"/>
  <c r="D45" i="3"/>
  <c r="L100" i="3" a="1"/>
  <c r="L100" i="3"/>
  <c r="AJ45" i="3" a="1"/>
  <c r="AJ45" i="3"/>
  <c r="J188" i="3" a="1"/>
  <c r="J188" i="3"/>
  <c r="AK261" i="3" a="1"/>
  <c r="AK261" i="3"/>
  <c r="AH262" i="3" a="1"/>
  <c r="AH262" i="3"/>
  <c r="P208" i="3" a="1"/>
  <c r="P208" i="3"/>
  <c r="M262" i="3" a="1"/>
  <c r="M262" i="3"/>
  <c r="AC266" i="3" a="1"/>
  <c r="AC266" i="3"/>
  <c r="AG261" i="3" a="1"/>
  <c r="AG261" i="3"/>
  <c r="AJ130" i="3" a="1"/>
  <c r="AJ130" i="3"/>
  <c r="Z45" i="3" a="1"/>
  <c r="Z45" i="3"/>
  <c r="AE266" i="3" a="1"/>
  <c r="AE266" i="3"/>
  <c r="J248" i="3" a="1"/>
  <c r="J248" i="3"/>
  <c r="AB188" i="3" a="1"/>
  <c r="AB188" i="3"/>
  <c r="AF188" i="3" a="1"/>
  <c r="AF188" i="3"/>
  <c r="AD10" i="3" a="1"/>
  <c r="AD10" i="3"/>
  <c r="AB100" i="3" a="1"/>
  <c r="AB100" i="3"/>
  <c r="P262" i="3" a="1"/>
  <c r="P262" i="3"/>
  <c r="AI248" i="3" a="1"/>
  <c r="AI248" i="3"/>
  <c r="AD130" i="3" a="1"/>
  <c r="AD130" i="3"/>
  <c r="AI188" i="3" a="1"/>
  <c r="AI188" i="3"/>
  <c r="L130" i="3" a="1"/>
  <c r="L130" i="3"/>
  <c r="AC208" i="3" a="1"/>
  <c r="AC208" i="3"/>
  <c r="V248" i="3" a="1"/>
  <c r="V248" i="3"/>
  <c r="AF10" i="3" a="1"/>
  <c r="AF10" i="3"/>
  <c r="AA248" i="3" a="1"/>
  <c r="AA248" i="3"/>
  <c r="N262" i="3" a="1"/>
  <c r="N262" i="3"/>
  <c r="O100" i="3" a="1"/>
  <c r="O100" i="3"/>
  <c r="AE208" i="3" a="1"/>
  <c r="AE208" i="3"/>
  <c r="M130" i="3" a="1"/>
  <c r="M130" i="3"/>
  <c r="AD45" i="3" a="1"/>
  <c r="AD45" i="3"/>
  <c r="P261" i="3" a="1"/>
  <c r="P261" i="3"/>
  <c r="M100" i="3" a="1"/>
  <c r="M100" i="3"/>
  <c r="AH130" i="3" a="1"/>
  <c r="AH130" i="3"/>
  <c r="O266" i="3" a="1"/>
  <c r="O266" i="3"/>
  <c r="AD188" i="3" a="1"/>
  <c r="AD188" i="3"/>
  <c r="AE188" i="3" a="1"/>
  <c r="AE188" i="3"/>
  <c r="N248" i="3" a="1"/>
  <c r="N248" i="3"/>
  <c r="K45" i="3" a="1"/>
  <c r="K45" i="3"/>
  <c r="AJ10" i="3" a="1"/>
  <c r="AJ10" i="3"/>
  <c r="J266" i="3" a="1"/>
  <c r="J266" i="3"/>
  <c r="L208" i="3" a="1"/>
  <c r="L208" i="3"/>
  <c r="AE10" i="3" a="1"/>
  <c r="AE10" i="3"/>
  <c r="AK262" i="3" a="1"/>
  <c r="AK262" i="3"/>
  <c r="K248" i="3" a="1"/>
  <c r="K248" i="3"/>
  <c r="AC130" i="3" a="1"/>
  <c r="AC130" i="3"/>
  <c r="M248" i="3" a="1"/>
  <c r="M248" i="3"/>
  <c r="AC45" i="3" a="1"/>
  <c r="AC45" i="3"/>
  <c r="AC262" i="3" a="1"/>
  <c r="AC262" i="3"/>
  <c r="AA208" i="3" a="1"/>
  <c r="AA208" i="3"/>
  <c r="AD208" i="3" a="1"/>
  <c r="AD208" i="3"/>
  <c r="AA130" i="3" a="1"/>
  <c r="AA130" i="3"/>
  <c r="O261" i="3" a="1"/>
  <c r="O261" i="3"/>
  <c r="L262" i="3" a="1"/>
  <c r="L262" i="3"/>
  <c r="AA262" i="3" a="1"/>
  <c r="AA262" i="3"/>
  <c r="L188" i="3" a="1"/>
  <c r="L188" i="3"/>
  <c r="Z100" i="3" a="1"/>
  <c r="Z100" i="3"/>
  <c r="D10" i="3" a="1"/>
  <c r="D10" i="3"/>
  <c r="AJ188" i="3" a="1"/>
  <c r="AJ188" i="3"/>
  <c r="O130" i="3" a="1"/>
  <c r="O130" i="3"/>
  <c r="AC261" i="3" a="1"/>
  <c r="AC261" i="3"/>
  <c r="AK266" i="3" a="1"/>
  <c r="AK266" i="3"/>
  <c r="AE248" i="3" a="1"/>
  <c r="AE248" i="3"/>
  <c r="N208" i="3" a="1"/>
  <c r="N208" i="3"/>
  <c r="AE45" i="3" a="1"/>
  <c r="AE45" i="3"/>
  <c r="AA264" i="3" a="1"/>
  <c r="AA264" i="3"/>
  <c r="AG343" i="3" a="1"/>
  <c r="AG343" i="3"/>
  <c r="AH34" i="3" a="1"/>
  <c r="AH34" i="3"/>
  <c r="N264" i="3" a="1"/>
  <c r="N264" i="3"/>
  <c r="L172" i="3" a="1"/>
  <c r="L172" i="3"/>
  <c r="K343" i="3" a="1"/>
  <c r="K343" i="3"/>
  <c r="L55" i="3" a="1"/>
  <c r="L55" i="3"/>
  <c r="P298" i="3" a="1"/>
  <c r="P298" i="3"/>
  <c r="AI264" i="3" a="1"/>
  <c r="AI264" i="3"/>
  <c r="V343" i="3" a="1"/>
  <c r="V343" i="3"/>
  <c r="AC172" i="3" a="1"/>
  <c r="AC172" i="3"/>
  <c r="K172" i="3" a="1"/>
  <c r="K172" i="3"/>
  <c r="K298" i="3" a="1"/>
  <c r="K298" i="3"/>
  <c r="AD172" i="3" a="1"/>
  <c r="AD172" i="3"/>
  <c r="AA55" i="3" a="1"/>
  <c r="AA55" i="3"/>
  <c r="AF264" i="3" a="1"/>
  <c r="AF264" i="3"/>
  <c r="O172" i="3" a="1"/>
  <c r="O172" i="3"/>
  <c r="N343" i="3" a="1"/>
  <c r="N343" i="3"/>
  <c r="P152" i="3" a="1"/>
  <c r="P152" i="3"/>
  <c r="L34" i="3" a="1"/>
  <c r="L34" i="3"/>
  <c r="O325" i="3" a="1"/>
  <c r="O325" i="3"/>
  <c r="AB172" i="3" a="1"/>
  <c r="AB172" i="3"/>
  <c r="D152" i="3" a="1"/>
  <c r="D152" i="3"/>
  <c r="AA343" i="3" a="1"/>
  <c r="AA343" i="3"/>
  <c r="AB152" i="3" a="1"/>
  <c r="AB152" i="3"/>
  <c r="V325" i="3" a="1"/>
  <c r="V325" i="3"/>
  <c r="D55" i="3" a="1"/>
  <c r="D55" i="3"/>
  <c r="P172" i="3" a="1"/>
  <c r="P172" i="3"/>
  <c r="AJ55" i="3" a="1"/>
  <c r="AJ55" i="3"/>
  <c r="K72" i="3" a="1"/>
  <c r="K72" i="3"/>
  <c r="AE55" i="3" a="1"/>
  <c r="AE55" i="3"/>
  <c r="AE343" i="3" a="1"/>
  <c r="AE343" i="3"/>
  <c r="AI152" i="3" a="1"/>
  <c r="AI152" i="3"/>
  <c r="AE172" i="3" a="1"/>
  <c r="AE172" i="3"/>
  <c r="N72" i="3" a="1"/>
  <c r="N72" i="3"/>
  <c r="AI55" i="3" a="1"/>
  <c r="AI55" i="3"/>
  <c r="P343" i="3" a="1"/>
  <c r="P343" i="3"/>
  <c r="Z325" i="3" a="1"/>
  <c r="Z325" i="3"/>
  <c r="P325" i="3" a="1"/>
  <c r="P325" i="3"/>
  <c r="AA34" i="3" a="1"/>
  <c r="AA34" i="3"/>
  <c r="AK55" i="3" a="1"/>
  <c r="AK55" i="3"/>
  <c r="L152" i="3" a="1"/>
  <c r="L152" i="3"/>
  <c r="J152" i="3" a="1"/>
  <c r="J152" i="3"/>
  <c r="J72" i="3" a="1"/>
  <c r="J72" i="3"/>
  <c r="K264" i="3" a="1"/>
  <c r="K264" i="3"/>
  <c r="Z55" i="3" a="1"/>
  <c r="Z55" i="3"/>
  <c r="AJ72" i="3" a="1"/>
  <c r="AJ72" i="3"/>
  <c r="AA270" i="3" a="1"/>
  <c r="AA270" i="3"/>
  <c r="L264" i="3" a="1"/>
  <c r="L264" i="3"/>
  <c r="AJ172" i="3" a="1"/>
  <c r="AJ172" i="3"/>
  <c r="M55" i="3" a="1"/>
  <c r="M55" i="3"/>
  <c r="AB264" i="3" a="1"/>
  <c r="AB264" i="3"/>
  <c r="AD264" i="3" a="1"/>
  <c r="AD264" i="3"/>
  <c r="AF270" i="3" a="1"/>
  <c r="AF270" i="3"/>
  <c r="AH55" i="3" a="1"/>
  <c r="AH55" i="3"/>
  <c r="AD325" i="3" a="1"/>
  <c r="AD325" i="3"/>
  <c r="N325" i="3" a="1"/>
  <c r="N325" i="3"/>
  <c r="P55" i="3" a="1"/>
  <c r="P55" i="3"/>
  <c r="L298" i="3" a="1"/>
  <c r="L298" i="3"/>
  <c r="AI34" i="3" a="1"/>
  <c r="AI34" i="3"/>
  <c r="K34" i="3" a="1"/>
  <c r="K34" i="3"/>
  <c r="AE270" i="3" a="1"/>
  <c r="AE270" i="3"/>
  <c r="AC34" i="3" a="1"/>
  <c r="AC34" i="3"/>
  <c r="AJ343" i="3" a="1"/>
  <c r="AJ343" i="3"/>
  <c r="AJ325" i="3" a="1"/>
  <c r="AJ325" i="3"/>
  <c r="D298" i="3" a="1"/>
  <c r="D298" i="3"/>
  <c r="M325" i="3" a="1"/>
  <c r="M325" i="3"/>
  <c r="AC343" i="3" a="1"/>
  <c r="AC343" i="3"/>
  <c r="D72" i="3" a="1"/>
  <c r="D72" i="3"/>
  <c r="AJ264" i="3" a="1"/>
  <c r="AJ264" i="3"/>
  <c r="V172" i="3" a="1"/>
  <c r="V172" i="3"/>
  <c r="N55" i="3" a="1"/>
  <c r="N55" i="3"/>
  <c r="AE325" i="3" a="1"/>
  <c r="AE325" i="3"/>
  <c r="AH325" i="3" a="1"/>
  <c r="AH325" i="3"/>
  <c r="AB34" i="3" a="1"/>
  <c r="AB34" i="3"/>
  <c r="AK172" i="3" a="1"/>
  <c r="AK172" i="3"/>
  <c r="V298" i="3" a="1"/>
  <c r="V298" i="3"/>
  <c r="O72" i="3" a="1"/>
  <c r="O72" i="3"/>
  <c r="K325" i="3" a="1"/>
  <c r="K325" i="3"/>
  <c r="Z270" i="3" a="1"/>
  <c r="Z270" i="3"/>
  <c r="D264" i="3" a="1"/>
  <c r="D264" i="3"/>
  <c r="AK264" i="3" a="1"/>
  <c r="AK264" i="3"/>
  <c r="AC270" i="3" a="1"/>
  <c r="AC270" i="3"/>
  <c r="Z264" i="3" a="1"/>
  <c r="Z264" i="3"/>
  <c r="AH264" i="3" a="1"/>
  <c r="AH264" i="3"/>
  <c r="AF298" i="3" a="1"/>
  <c r="AF298" i="3"/>
  <c r="D343" i="3" a="1"/>
  <c r="D343" i="3"/>
  <c r="J270" i="3" a="1"/>
  <c r="J270" i="3"/>
  <c r="N270" i="3" a="1"/>
  <c r="N270" i="3"/>
  <c r="O343" i="3" a="1"/>
  <c r="O343" i="3"/>
  <c r="M34" i="3" a="1"/>
  <c r="M34" i="3"/>
  <c r="AD152" i="3" a="1"/>
  <c r="AD152" i="3"/>
  <c r="L270" i="3" a="1"/>
  <c r="L270" i="3"/>
  <c r="Z72" i="3" a="1"/>
  <c r="Z72" i="3"/>
  <c r="AI172" i="3" a="1"/>
  <c r="AI172" i="3"/>
  <c r="J34" i="3" a="1"/>
  <c r="J34" i="3"/>
  <c r="AC298" i="3" a="1"/>
  <c r="AC298" i="3"/>
  <c r="D270" i="3" a="1"/>
  <c r="D270" i="3"/>
  <c r="V72" i="3" a="1"/>
  <c r="V72" i="3"/>
  <c r="M343" i="3" a="1"/>
  <c r="M343" i="3"/>
  <c r="AC152" i="3" a="1"/>
  <c r="AC152" i="3"/>
  <c r="AK152" i="3" a="1"/>
  <c r="AK152" i="3"/>
  <c r="AH152" i="3" a="1"/>
  <c r="AH152" i="3"/>
  <c r="AF343" i="3" a="1"/>
  <c r="AF343" i="3"/>
  <c r="J264" i="3" a="1"/>
  <c r="J264" i="3"/>
  <c r="V270" i="3" a="1"/>
  <c r="V270" i="3"/>
  <c r="K152" i="3" a="1"/>
  <c r="K152" i="3"/>
  <c r="AG298" i="3" a="1"/>
  <c r="AG298" i="3"/>
  <c r="D172" i="3" a="1"/>
  <c r="D172" i="3"/>
  <c r="AB72" i="3" a="1"/>
  <c r="AB72" i="3"/>
  <c r="AD72" i="3" a="1"/>
  <c r="AD72" i="3"/>
  <c r="V264" i="3" a="1"/>
  <c r="V264" i="3"/>
  <c r="AF172" i="3" a="1"/>
  <c r="AF172" i="3"/>
  <c r="AC55" i="3" a="1"/>
  <c r="AC55" i="3"/>
  <c r="AG325" i="3" a="1"/>
  <c r="AG325" i="3"/>
  <c r="V55" i="3" a="1"/>
  <c r="V55" i="3"/>
  <c r="AI298" i="3" a="1"/>
  <c r="AI298" i="3"/>
  <c r="K270" i="3" a="1"/>
  <c r="K270" i="3"/>
  <c r="AB270" i="3" a="1"/>
  <c r="AB270" i="3"/>
  <c r="AB55" i="3" a="1"/>
  <c r="AB55" i="3"/>
  <c r="O270" i="3" a="1"/>
  <c r="O270" i="3"/>
  <c r="O55" i="3" a="1"/>
  <c r="O55" i="3"/>
  <c r="J298" i="3" a="1"/>
  <c r="J298" i="3"/>
  <c r="AB343" i="3" a="1"/>
  <c r="AB343" i="3"/>
  <c r="AH270" i="3" a="1"/>
  <c r="AH270" i="3"/>
  <c r="P34" i="3" a="1"/>
  <c r="P34" i="3"/>
  <c r="AD34" i="3" a="1"/>
  <c r="AD34" i="3"/>
  <c r="AE152" i="3" a="1"/>
  <c r="AE152" i="3"/>
  <c r="AE72" i="3" a="1"/>
  <c r="AE72" i="3"/>
  <c r="AB325" i="3" a="1"/>
  <c r="AB325" i="3"/>
  <c r="Z298" i="3" a="1"/>
  <c r="Z298" i="3"/>
  <c r="AD298" i="3" a="1"/>
  <c r="AD298" i="3"/>
  <c r="J55" i="3" a="1"/>
  <c r="J55" i="3"/>
  <c r="O152" i="3" a="1"/>
  <c r="O152" i="3"/>
  <c r="AE264" i="3" a="1"/>
  <c r="AE264" i="3"/>
  <c r="M152" i="3" a="1"/>
  <c r="M152" i="3"/>
  <c r="AJ298" i="3" a="1"/>
  <c r="AJ298" i="3"/>
  <c r="P264" i="3" a="1"/>
  <c r="P264" i="3"/>
  <c r="AI325" i="3" a="1"/>
  <c r="AI325" i="3"/>
  <c r="AC264" i="3" a="1"/>
  <c r="AC264" i="3"/>
  <c r="AG270" i="3" a="1"/>
  <c r="AG270" i="3"/>
  <c r="AA172" i="3" a="1"/>
  <c r="AA172" i="3"/>
  <c r="AE298" i="3" a="1"/>
  <c r="AE298" i="3"/>
  <c r="AG152" i="3" a="1"/>
  <c r="AG152" i="3"/>
  <c r="AE34" i="3" a="1"/>
  <c r="AE34" i="3"/>
  <c r="AI343" i="3" a="1"/>
  <c r="AI343" i="3"/>
  <c r="AK298" i="3" a="1"/>
  <c r="AK298" i="3"/>
  <c r="AH298" i="3" a="1"/>
  <c r="AH298" i="3"/>
  <c r="AK34" i="3" a="1"/>
  <c r="AK34" i="3"/>
  <c r="V34" i="3" a="1"/>
  <c r="V34" i="3"/>
  <c r="AD343" i="3" a="1"/>
  <c r="AD343" i="3"/>
  <c r="AK72" i="3" a="1"/>
  <c r="AK72" i="3"/>
  <c r="N152" i="3" a="1"/>
  <c r="N152" i="3"/>
  <c r="J172" i="3" a="1"/>
  <c r="J172" i="3"/>
  <c r="AA298" i="3" a="1"/>
  <c r="AA298" i="3"/>
  <c r="AH172" i="3" a="1"/>
  <c r="AH172" i="3"/>
  <c r="AC325" i="3" a="1"/>
  <c r="AC325" i="3"/>
  <c r="L325" i="3" a="1"/>
  <c r="L325" i="3"/>
  <c r="N34" i="3" a="1"/>
  <c r="N34" i="3"/>
  <c r="AH343" i="3" a="1"/>
  <c r="AH343" i="3"/>
  <c r="AD55" i="3" a="1"/>
  <c r="AD55" i="3"/>
  <c r="AC72" i="3" a="1"/>
  <c r="AC72" i="3"/>
  <c r="J343" i="3" a="1"/>
  <c r="J343" i="3"/>
  <c r="AA325" i="3" a="1"/>
  <c r="AA325" i="3"/>
  <c r="AB298" i="3" a="1"/>
  <c r="AB298" i="3"/>
  <c r="M72" i="3" a="1"/>
  <c r="M72" i="3"/>
  <c r="AF34" i="3" a="1"/>
  <c r="AF34" i="3"/>
  <c r="K55" i="3" a="1"/>
  <c r="K55" i="3"/>
  <c r="AA72" i="3" a="1"/>
  <c r="AA72" i="3"/>
  <c r="AI270" i="3" a="1"/>
  <c r="AI270" i="3"/>
  <c r="M270" i="3" a="1"/>
  <c r="M270" i="3"/>
  <c r="M264" i="3" a="1"/>
  <c r="M264" i="3"/>
  <c r="O264" i="3" a="1"/>
  <c r="O264" i="3"/>
  <c r="AI72" i="3" a="1"/>
  <c r="AI72" i="3"/>
  <c r="L72" i="3" a="1"/>
  <c r="L72" i="3"/>
  <c r="N172" i="3" a="1"/>
  <c r="N172" i="3"/>
  <c r="P72" i="3" a="1"/>
  <c r="P72" i="3"/>
  <c r="O298" i="3" a="1"/>
  <c r="O298" i="3"/>
  <c r="M298" i="3" a="1"/>
  <c r="M298" i="3"/>
  <c r="J325" i="3" a="1"/>
  <c r="J325" i="3"/>
  <c r="AD270" i="3" a="1"/>
  <c r="AD270" i="3"/>
  <c r="Z34" i="3" a="1"/>
  <c r="Z34" i="3"/>
  <c r="AJ34" i="3" a="1"/>
  <c r="AJ34" i="3"/>
  <c r="AG55" i="3" a="1"/>
  <c r="AG55" i="3"/>
  <c r="AK325" i="3" a="1"/>
  <c r="AK325" i="3"/>
  <c r="Z152" i="3" a="1"/>
  <c r="Z152" i="3"/>
  <c r="AA152" i="3" a="1"/>
  <c r="AA152" i="3"/>
  <c r="L343" i="3" a="1"/>
  <c r="L343" i="3"/>
  <c r="Z343" i="3" a="1"/>
  <c r="Z343" i="3"/>
  <c r="AH72" i="3" a="1"/>
  <c r="AH72" i="3"/>
  <c r="M172" i="3" a="1"/>
  <c r="M172" i="3"/>
  <c r="AG72" i="3" a="1"/>
  <c r="AG72" i="3"/>
  <c r="Z172" i="3" a="1"/>
  <c r="Z172" i="3"/>
  <c r="AF152" i="3" a="1"/>
  <c r="AF152" i="3"/>
  <c r="O34" i="3" a="1"/>
  <c r="O34" i="3"/>
  <c r="AJ152" i="3" a="1"/>
  <c r="AJ152" i="3"/>
  <c r="D325" i="3" a="1"/>
  <c r="D325" i="3"/>
  <c r="AG34" i="3" a="1"/>
  <c r="AG34" i="3"/>
  <c r="V152" i="3" a="1"/>
  <c r="V152" i="3"/>
  <c r="P270" i="3" a="1"/>
  <c r="P270" i="3"/>
  <c r="AG264" i="3" a="1"/>
  <c r="AG264" i="3"/>
  <c r="N298" i="3" a="1"/>
  <c r="N298" i="3"/>
  <c r="AJ270" i="3" a="1"/>
  <c r="AJ270" i="3"/>
  <c r="AG172" i="3" a="1"/>
  <c r="AG172" i="3"/>
  <c r="AF72" i="3" a="1"/>
  <c r="AF72" i="3"/>
  <c r="AF55" i="3" a="1"/>
  <c r="AF55" i="3"/>
  <c r="AF325" i="3" a="1"/>
  <c r="AF325" i="3"/>
  <c r="D34" i="3" a="1"/>
  <c r="D34" i="3"/>
  <c r="AK270" i="3" a="1"/>
  <c r="AK270" i="3"/>
  <c r="AK343" i="3" a="1"/>
  <c r="AK343" i="3"/>
  <c r="AE84" i="3" a="1"/>
  <c r="AE84" i="3"/>
  <c r="V271" i="3" a="1"/>
  <c r="V271" i="3"/>
  <c r="AE94" i="3" a="1"/>
  <c r="AE94" i="3"/>
  <c r="AC271" i="3" a="1"/>
  <c r="AC271" i="3"/>
  <c r="N60" i="3" a="1"/>
  <c r="N60" i="3"/>
  <c r="Z51" i="3" a="1"/>
  <c r="Z51" i="3"/>
  <c r="K170" i="3" a="1"/>
  <c r="K170" i="3"/>
  <c r="Z271" i="3" a="1"/>
  <c r="Z271" i="3"/>
  <c r="N212" i="3" a="1"/>
  <c r="N212" i="3"/>
  <c r="AA51" i="3" a="1"/>
  <c r="AA51" i="3"/>
  <c r="O271" i="3" a="1"/>
  <c r="O271" i="3"/>
  <c r="AF46" i="3" a="1"/>
  <c r="AF46" i="3"/>
  <c r="AH51" i="3" a="1"/>
  <c r="AH51" i="3"/>
  <c r="AD92" i="3" a="1"/>
  <c r="AD92" i="3"/>
  <c r="D170" i="3" a="1"/>
  <c r="D170" i="3"/>
  <c r="AC84" i="3" a="1"/>
  <c r="AC84" i="3"/>
  <c r="AG26" i="3" a="1"/>
  <c r="AG26" i="3"/>
  <c r="L26" i="3" a="1"/>
  <c r="L26" i="3"/>
  <c r="AI60" i="3" a="1"/>
  <c r="AI60" i="3"/>
  <c r="Z170" i="3" a="1"/>
  <c r="Z170" i="3"/>
  <c r="AE212" i="3" a="1"/>
  <c r="AE212" i="3"/>
  <c r="J51" i="3" a="1"/>
  <c r="J51" i="3"/>
  <c r="J46" i="3" a="1"/>
  <c r="J46" i="3"/>
  <c r="P92" i="3" a="1"/>
  <c r="P92" i="3"/>
  <c r="AB92" i="3" a="1"/>
  <c r="AB92" i="3"/>
  <c r="K51" i="3" a="1"/>
  <c r="K51" i="3"/>
  <c r="AF170" i="3" a="1"/>
  <c r="AF170" i="3"/>
  <c r="N51" i="3" a="1"/>
  <c r="N51" i="3"/>
  <c r="Z26" i="3" a="1"/>
  <c r="Z26" i="3"/>
  <c r="L92" i="3" a="1"/>
  <c r="L92" i="3"/>
  <c r="AH170" i="3" a="1"/>
  <c r="AH170" i="3"/>
  <c r="AF271" i="3" a="1"/>
  <c r="AF271" i="3"/>
  <c r="AF26" i="3" a="1"/>
  <c r="AF26" i="3"/>
  <c r="AJ94" i="3" a="1"/>
  <c r="AJ94" i="3"/>
  <c r="AI92" i="3" a="1"/>
  <c r="AI92" i="3"/>
  <c r="AF212" i="3" a="1"/>
  <c r="AF212" i="3"/>
  <c r="AD170" i="3" a="1"/>
  <c r="AD170" i="3"/>
  <c r="M60" i="3" a="1"/>
  <c r="M60" i="3"/>
  <c r="AJ212" i="3" a="1"/>
  <c r="AJ212" i="3"/>
  <c r="AG212" i="3" a="1"/>
  <c r="AG212" i="3"/>
  <c r="N170" i="3" a="1"/>
  <c r="N170" i="3"/>
  <c r="AC212" i="3" a="1"/>
  <c r="AC212" i="3"/>
  <c r="AA271" i="3" a="1"/>
  <c r="AA271" i="3"/>
  <c r="AJ84" i="3" a="1"/>
  <c r="AJ84" i="3"/>
  <c r="AK60" i="3" a="1"/>
  <c r="AK60" i="3"/>
  <c r="K92" i="3" a="1"/>
  <c r="K92" i="3"/>
  <c r="AB212" i="3" a="1"/>
  <c r="AB212" i="3"/>
  <c r="AE26" i="3" a="1"/>
  <c r="AE26" i="3"/>
  <c r="N94" i="3" a="1"/>
  <c r="N94" i="3"/>
  <c r="Z92" i="3" a="1"/>
  <c r="Z92" i="3"/>
  <c r="L60" i="3" a="1"/>
  <c r="L60" i="3"/>
  <c r="J94" i="3" a="1"/>
  <c r="J94" i="3"/>
  <c r="AB26" i="3" a="1"/>
  <c r="AB26" i="3"/>
  <c r="O84" i="3" a="1"/>
  <c r="O84" i="3"/>
  <c r="AC170" i="3" a="1"/>
  <c r="AC170" i="3"/>
  <c r="P51" i="3" a="1"/>
  <c r="P51" i="3"/>
  <c r="AD46" i="3" a="1"/>
  <c r="AD46" i="3"/>
  <c r="AI170" i="3" a="1"/>
  <c r="AI170" i="3"/>
  <c r="AE46" i="3" a="1"/>
  <c r="AE46" i="3"/>
  <c r="AB94" i="3" a="1"/>
  <c r="AB94" i="3"/>
  <c r="AA26" i="3" a="1"/>
  <c r="AA26" i="3"/>
  <c r="N26" i="3" a="1"/>
  <c r="N26" i="3"/>
  <c r="K271" i="3" a="1"/>
  <c r="K271" i="3"/>
  <c r="AD84" i="3" a="1"/>
  <c r="AD84" i="3"/>
  <c r="AI212" i="3" a="1"/>
  <c r="AI212" i="3"/>
  <c r="L46" i="3" a="1"/>
  <c r="L46" i="3"/>
  <c r="AJ60" i="3" a="1"/>
  <c r="AJ60" i="3"/>
  <c r="O94" i="3" a="1"/>
  <c r="O94" i="3"/>
  <c r="K212" i="3" a="1"/>
  <c r="K212" i="3"/>
  <c r="AH92" i="3" a="1"/>
  <c r="AH92" i="3"/>
  <c r="M46" i="3" a="1"/>
  <c r="M46" i="3"/>
  <c r="AA212" i="3" a="1"/>
  <c r="AA212" i="3"/>
  <c r="J84" i="3" a="1"/>
  <c r="J84" i="3"/>
  <c r="Z60" i="3" a="1"/>
  <c r="Z60" i="3"/>
  <c r="AH84" i="3" a="1"/>
  <c r="AH84" i="3"/>
  <c r="V26" i="3" a="1"/>
  <c r="V26" i="3"/>
  <c r="O26" i="3" a="1"/>
  <c r="O26" i="3"/>
  <c r="AK84" i="3" a="1"/>
  <c r="AK84" i="3"/>
  <c r="AA60" i="3" a="1"/>
  <c r="AA60" i="3"/>
  <c r="AF51" i="3" a="1"/>
  <c r="AF51" i="3"/>
  <c r="AD26" i="3" a="1"/>
  <c r="AD26" i="3"/>
  <c r="N46" i="3" a="1"/>
  <c r="N46" i="3"/>
  <c r="D60" i="3" a="1"/>
  <c r="D60" i="3"/>
  <c r="AC26" i="3" a="1"/>
  <c r="AC26" i="3"/>
  <c r="M94" i="3" a="1"/>
  <c r="M94" i="3"/>
  <c r="O212" i="3" a="1"/>
  <c r="O212" i="3"/>
  <c r="AF92" i="3" a="1"/>
  <c r="AF92" i="3"/>
  <c r="AG51" i="3" a="1"/>
  <c r="AG51" i="3"/>
  <c r="K60" i="3" a="1"/>
  <c r="K60" i="3"/>
  <c r="O51" i="3" a="1"/>
  <c r="O51" i="3"/>
  <c r="D84" i="3" a="1"/>
  <c r="D84" i="3"/>
  <c r="K46" i="3" a="1"/>
  <c r="K46" i="3"/>
  <c r="AK94" i="3" a="1"/>
  <c r="AK94" i="3"/>
  <c r="N84" i="3" a="1"/>
  <c r="N84" i="3"/>
  <c r="O92" i="3" a="1"/>
  <c r="O92" i="3"/>
  <c r="L94" i="3" a="1"/>
  <c r="L94" i="3"/>
  <c r="L51" i="3" a="1"/>
  <c r="L51" i="3"/>
  <c r="AH212" i="3" a="1"/>
  <c r="AH212" i="3"/>
  <c r="AD94" i="3" a="1"/>
  <c r="AD94" i="3"/>
  <c r="P212" i="3" a="1"/>
  <c r="P212" i="3"/>
  <c r="J212" i="3" a="1"/>
  <c r="J212" i="3"/>
  <c r="AF60" i="3" a="1"/>
  <c r="AF60" i="3"/>
  <c r="J26" i="3" a="1"/>
  <c r="J26" i="3"/>
  <c r="AJ170" i="3" a="1"/>
  <c r="AJ170" i="3"/>
  <c r="D212" i="3" a="1"/>
  <c r="D212" i="3"/>
  <c r="M84" i="3" a="1"/>
  <c r="M84" i="3"/>
  <c r="AG271" i="3" a="1"/>
  <c r="AG271" i="3"/>
  <c r="AC51" i="3" a="1"/>
  <c r="AC51" i="3"/>
  <c r="AH271" i="3" a="1"/>
  <c r="AH271" i="3"/>
  <c r="AB271" i="3" a="1"/>
  <c r="AB271" i="3"/>
  <c r="AC60" i="3" a="1"/>
  <c r="AC60" i="3"/>
  <c r="P271" i="3" a="1"/>
  <c r="P271" i="3"/>
  <c r="AG60" i="3" a="1"/>
  <c r="AG60" i="3"/>
  <c r="AA46" i="3" a="1"/>
  <c r="AA46" i="3"/>
  <c r="AB84" i="3" a="1"/>
  <c r="AB84" i="3"/>
  <c r="AI46" i="3" a="1"/>
  <c r="AI46" i="3"/>
  <c r="AG92" i="3" a="1"/>
  <c r="AG92" i="3"/>
  <c r="AI271" i="3" a="1"/>
  <c r="AI271" i="3"/>
  <c r="Z212" i="3" a="1"/>
  <c r="Z212" i="3"/>
  <c r="AD271" i="3" a="1"/>
  <c r="AD271" i="3"/>
  <c r="V46" i="3" a="1"/>
  <c r="V46" i="3"/>
  <c r="AA84" i="3" a="1"/>
  <c r="AA84" i="3"/>
  <c r="J92" i="3" a="1"/>
  <c r="J92" i="3"/>
  <c r="V212" i="3" a="1"/>
  <c r="V212" i="3"/>
  <c r="AB51" i="3" a="1"/>
  <c r="AB51" i="3"/>
  <c r="AD51" i="3" a="1"/>
  <c r="AD51" i="3"/>
  <c r="AJ271" i="3" a="1"/>
  <c r="AJ271" i="3"/>
  <c r="O170" i="3" a="1"/>
  <c r="O170" i="3"/>
  <c r="M92" i="3" a="1"/>
  <c r="M92" i="3"/>
  <c r="D46" i="3" a="1"/>
  <c r="D46" i="3"/>
  <c r="AI26" i="3" a="1"/>
  <c r="AI26" i="3"/>
  <c r="AE170" i="3" a="1"/>
  <c r="AE170" i="3"/>
  <c r="L212" i="3" a="1"/>
  <c r="L212" i="3"/>
  <c r="AK271" i="3" a="1"/>
  <c r="AK271" i="3"/>
  <c r="N92" i="3" a="1"/>
  <c r="N92" i="3"/>
  <c r="AH26" i="3" a="1"/>
  <c r="AH26" i="3"/>
  <c r="AK212" i="3" a="1"/>
  <c r="AK212" i="3"/>
  <c r="AK170" i="3" a="1"/>
  <c r="AK170" i="3"/>
  <c r="D51" i="3" a="1"/>
  <c r="D51" i="3"/>
  <c r="P46" i="3" a="1"/>
  <c r="P46" i="3"/>
  <c r="N271" i="3" a="1"/>
  <c r="N271" i="3"/>
  <c r="AG84" i="3" a="1"/>
  <c r="AG84" i="3"/>
  <c r="AC92" i="3" a="1"/>
  <c r="AC92" i="3"/>
  <c r="V51" i="3" a="1"/>
  <c r="V51" i="3"/>
  <c r="AA170" i="3" a="1"/>
  <c r="AA170" i="3"/>
  <c r="AI51" i="3" a="1"/>
  <c r="AI51" i="3"/>
  <c r="P170" i="3" a="1"/>
  <c r="P170" i="3"/>
  <c r="AJ51" i="3" a="1"/>
  <c r="AJ51" i="3"/>
  <c r="O46" i="3" a="1"/>
  <c r="O46" i="3"/>
  <c r="AE271" i="3" a="1"/>
  <c r="AE271" i="3"/>
  <c r="V170" i="3" a="1"/>
  <c r="V170" i="3"/>
  <c r="AH94" i="3" a="1"/>
  <c r="AH94" i="3"/>
  <c r="O60" i="3" a="1"/>
  <c r="O60" i="3"/>
  <c r="M271" i="3" a="1"/>
  <c r="M271" i="3"/>
  <c r="V84" i="3" a="1"/>
  <c r="V84" i="3"/>
  <c r="AA94" i="3" a="1"/>
  <c r="AA94" i="3"/>
  <c r="V60" i="3" a="1"/>
  <c r="V60" i="3"/>
  <c r="Z46" i="3" a="1"/>
  <c r="Z46" i="3"/>
  <c r="AC46" i="3" a="1"/>
  <c r="AC46" i="3"/>
  <c r="P94" i="3" a="1"/>
  <c r="P94" i="3"/>
  <c r="AB46" i="3" a="1"/>
  <c r="AB46" i="3"/>
  <c r="AH60" i="3" a="1"/>
  <c r="AH60" i="3"/>
  <c r="V92" i="3" a="1"/>
  <c r="V92" i="3"/>
  <c r="AH46" i="3" a="1"/>
  <c r="AH46" i="3"/>
  <c r="AG46" i="3" a="1"/>
  <c r="AG46" i="3"/>
  <c r="J170" i="3" a="1"/>
  <c r="J170" i="3"/>
  <c r="AK26" i="3" a="1"/>
  <c r="AK26" i="3"/>
  <c r="AF84" i="3" a="1"/>
  <c r="AF84" i="3"/>
  <c r="P84" i="3" a="1"/>
  <c r="P84" i="3"/>
  <c r="AG170" i="3" a="1"/>
  <c r="AG170" i="3"/>
  <c r="AI84" i="3" a="1"/>
  <c r="AI84" i="3"/>
  <c r="K26" i="3" a="1"/>
  <c r="K26" i="3"/>
  <c r="AG94" i="3" a="1"/>
  <c r="AG94" i="3"/>
  <c r="AE92" i="3" a="1"/>
  <c r="AE92" i="3"/>
  <c r="P26" i="3" a="1"/>
  <c r="P26" i="3"/>
  <c r="AB170" i="3" a="1"/>
  <c r="AB170" i="3"/>
  <c r="AC94" i="3" a="1"/>
  <c r="AC94" i="3"/>
  <c r="L170" i="3" a="1"/>
  <c r="L170" i="3"/>
  <c r="AJ92" i="3" a="1"/>
  <c r="AJ92" i="3"/>
  <c r="AJ26" i="3" a="1"/>
  <c r="AJ26" i="3"/>
  <c r="K84" i="3" a="1"/>
  <c r="K84" i="3"/>
  <c r="AF94" i="3" a="1"/>
  <c r="AF94" i="3"/>
  <c r="J271" i="3" a="1"/>
  <c r="J271" i="3"/>
  <c r="AE60" i="3" a="1"/>
  <c r="AE60" i="3"/>
  <c r="Z84" i="3" a="1"/>
  <c r="Z84" i="3"/>
  <c r="AD212" i="3" a="1"/>
  <c r="AD212" i="3"/>
  <c r="V94" i="3" a="1"/>
  <c r="V94" i="3"/>
  <c r="Z94" i="3" a="1"/>
  <c r="Z94" i="3"/>
  <c r="D271" i="3" a="1"/>
  <c r="D271" i="3"/>
  <c r="D94" i="3" a="1"/>
  <c r="D94" i="3"/>
  <c r="AI94" i="3" a="1"/>
  <c r="AI94" i="3"/>
  <c r="D92" i="3" a="1"/>
  <c r="D92" i="3"/>
  <c r="M51" i="3" a="1"/>
  <c r="M51" i="3"/>
  <c r="M26" i="3" a="1"/>
  <c r="M26" i="3"/>
  <c r="P60" i="3" a="1"/>
  <c r="P60" i="3"/>
  <c r="J60" i="3" a="1"/>
  <c r="J60" i="3"/>
  <c r="AD60" i="3" a="1"/>
  <c r="AD60" i="3"/>
  <c r="AK51" i="3" a="1"/>
  <c r="AK51" i="3"/>
  <c r="AK92" i="3" a="1"/>
  <c r="AK92" i="3"/>
  <c r="AJ46" i="3" a="1"/>
  <c r="AJ46" i="3"/>
  <c r="M170" i="3" a="1"/>
  <c r="M170" i="3"/>
  <c r="AA92" i="3" a="1"/>
  <c r="AA92" i="3"/>
  <c r="AK46" i="3" a="1"/>
  <c r="AK46" i="3"/>
  <c r="K94" i="3" a="1"/>
  <c r="K94" i="3"/>
  <c r="AB60" i="3" a="1"/>
  <c r="AB60" i="3"/>
  <c r="AE51" i="3" a="1"/>
  <c r="AE51" i="3"/>
  <c r="L84" i="3" a="1"/>
  <c r="L84" i="3"/>
  <c r="M212" i="3" a="1"/>
  <c r="M212" i="3"/>
  <c r="L271" i="3" a="1"/>
  <c r="L271" i="3"/>
  <c r="D26" i="3" a="1"/>
  <c r="D26" i="3"/>
  <c r="AI240" i="3" a="1"/>
  <c r="AI240" i="3"/>
  <c r="AB221" i="3" a="1"/>
  <c r="AB221" i="3"/>
  <c r="P71" i="3" a="1"/>
  <c r="P71" i="3"/>
  <c r="D203" i="3" a="1"/>
  <c r="D203" i="3"/>
  <c r="Z203" i="3" a="1"/>
  <c r="Z203" i="3"/>
  <c r="AJ9" i="3" a="1"/>
  <c r="AJ9" i="3"/>
  <c r="L178" i="3" a="1"/>
  <c r="L178" i="3"/>
  <c r="K9" i="3" a="1"/>
  <c r="K9" i="3"/>
  <c r="L138" i="3" a="1"/>
  <c r="L138" i="3"/>
  <c r="V334" i="3" a="1"/>
  <c r="V334" i="3"/>
  <c r="K320" i="3" a="1"/>
  <c r="K320" i="3"/>
  <c r="J320" i="3" a="1"/>
  <c r="J320" i="3"/>
  <c r="AH178" i="3" a="1"/>
  <c r="AH178" i="3"/>
  <c r="AK178" i="3" a="1"/>
  <c r="AK178" i="3"/>
  <c r="M138" i="3" a="1"/>
  <c r="M138" i="3"/>
  <c r="AE178" i="3" a="1"/>
  <c r="AE178" i="3"/>
  <c r="J334" i="3" a="1"/>
  <c r="J334" i="3"/>
  <c r="AF334" i="3" a="1"/>
  <c r="AF334" i="3"/>
  <c r="Z178" i="3" a="1"/>
  <c r="Z178" i="3"/>
  <c r="J9" i="3" a="1"/>
  <c r="J9" i="3"/>
  <c r="P203" i="3" a="1"/>
  <c r="P203" i="3"/>
  <c r="N9" i="3" a="1"/>
  <c r="N9" i="3"/>
  <c r="AD320" i="3" a="1"/>
  <c r="AD320" i="3"/>
  <c r="AD221" i="3" a="1"/>
  <c r="AD221" i="3"/>
  <c r="P138" i="3" a="1"/>
  <c r="P138" i="3"/>
  <c r="K283" i="3" a="1"/>
  <c r="K283" i="3"/>
  <c r="D138" i="3" a="1"/>
  <c r="D138" i="3"/>
  <c r="AF203" i="3" a="1"/>
  <c r="AF203" i="3"/>
  <c r="L9" i="3" a="1"/>
  <c r="L9" i="3"/>
  <c r="AC203" i="3" a="1"/>
  <c r="AC203" i="3"/>
  <c r="AH221" i="3" a="1"/>
  <c r="AH221" i="3"/>
  <c r="L203" i="3" a="1"/>
  <c r="L203" i="3"/>
  <c r="K71" i="3" a="1"/>
  <c r="K71" i="3"/>
  <c r="AA320" i="3" a="1"/>
  <c r="AA320" i="3"/>
  <c r="AB203" i="3" a="1"/>
  <c r="AB203" i="3"/>
  <c r="AH240" i="3" a="1"/>
  <c r="AH240" i="3"/>
  <c r="AJ240" i="3" a="1"/>
  <c r="AJ240" i="3"/>
  <c r="AC71" i="3" a="1"/>
  <c r="AC71" i="3"/>
  <c r="D221" i="3" a="1"/>
  <c r="D221" i="3"/>
  <c r="Z221" i="3" a="1"/>
  <c r="Z221" i="3"/>
  <c r="AI178" i="3" a="1"/>
  <c r="AI178" i="3"/>
  <c r="AF71" i="3" a="1"/>
  <c r="AF71" i="3"/>
  <c r="AK203" i="3" a="1"/>
  <c r="AK203" i="3"/>
  <c r="M334" i="3" a="1"/>
  <c r="M334" i="3"/>
  <c r="AB178" i="3" a="1"/>
  <c r="AB178" i="3"/>
  <c r="AC221" i="3" a="1"/>
  <c r="AC221" i="3"/>
  <c r="L320" i="3" a="1"/>
  <c r="L320" i="3"/>
  <c r="AB283" i="3" a="1"/>
  <c r="AB283" i="3"/>
  <c r="AI320" i="3" a="1"/>
  <c r="AI320" i="3"/>
  <c r="AA221" i="3" a="1"/>
  <c r="AA221" i="3"/>
  <c r="L221" i="3" a="1"/>
  <c r="L221" i="3"/>
  <c r="AC240" i="3" a="1"/>
  <c r="AC240" i="3"/>
  <c r="V178" i="3" a="1"/>
  <c r="V178" i="3"/>
  <c r="AE9" i="3" a="1"/>
  <c r="AE9" i="3"/>
  <c r="AH283" i="3" a="1"/>
  <c r="AH283" i="3"/>
  <c r="O320" i="3" a="1"/>
  <c r="O320" i="3"/>
  <c r="AI9" i="3" a="1"/>
  <c r="AI9" i="3"/>
  <c r="M9" i="3" a="1"/>
  <c r="M9" i="3"/>
  <c r="N283" i="3" a="1"/>
  <c r="N283" i="3"/>
  <c r="N320" i="3" a="1"/>
  <c r="N320" i="3"/>
  <c r="AK221" i="3" a="1"/>
  <c r="AK221" i="3"/>
  <c r="L71" i="3" a="1"/>
  <c r="L71" i="3"/>
  <c r="AG178" i="3" a="1"/>
  <c r="AG178" i="3"/>
  <c r="K334" i="3" a="1"/>
  <c r="K334" i="3"/>
  <c r="AA283" i="3" a="1"/>
  <c r="AA283" i="3"/>
  <c r="AG283" i="3" a="1"/>
  <c r="AG283" i="3"/>
  <c r="AC138" i="3" a="1"/>
  <c r="AC138" i="3"/>
  <c r="P221" i="3" a="1"/>
  <c r="P221" i="3"/>
  <c r="M283" i="3" a="1"/>
  <c r="M283" i="3"/>
  <c r="AA178" i="3" a="1"/>
  <c r="AA178" i="3"/>
  <c r="V320" i="3" a="1"/>
  <c r="V320" i="3"/>
  <c r="Z9" i="3" a="1"/>
  <c r="Z9" i="3"/>
  <c r="AD203" i="3" a="1"/>
  <c r="AD203" i="3"/>
  <c r="AC334" i="3" a="1"/>
  <c r="AC334" i="3"/>
  <c r="AE240" i="3" a="1"/>
  <c r="AE240" i="3"/>
  <c r="AE283" i="3" a="1"/>
  <c r="AE283" i="3"/>
  <c r="AF9" i="3" a="1"/>
  <c r="AF9" i="3"/>
  <c r="Z283" i="3" a="1"/>
  <c r="Z283" i="3"/>
  <c r="AC283" i="3" a="1"/>
  <c r="AC283" i="3"/>
  <c r="AK71" i="3" a="1"/>
  <c r="AK71" i="3"/>
  <c r="V283" i="3" a="1"/>
  <c r="V283" i="3"/>
  <c r="O71" i="3" a="1"/>
  <c r="O71" i="3"/>
  <c r="AJ283" i="3" a="1"/>
  <c r="AJ283" i="3"/>
  <c r="O138" i="3" a="1"/>
  <c r="O138" i="3"/>
  <c r="N221" i="3" a="1"/>
  <c r="N221" i="3"/>
  <c r="AE138" i="3" a="1"/>
  <c r="AE138" i="3"/>
  <c r="O240" i="3" a="1"/>
  <c r="O240" i="3"/>
  <c r="N138" i="3" a="1"/>
  <c r="N138" i="3"/>
  <c r="AH138" i="3" a="1"/>
  <c r="AH138" i="3"/>
  <c r="M240" i="3" a="1"/>
  <c r="M240" i="3"/>
  <c r="AK334" i="3" a="1"/>
  <c r="AK334" i="3"/>
  <c r="N71" i="3" a="1"/>
  <c r="N71" i="3"/>
  <c r="N203" i="3" a="1"/>
  <c r="N203" i="3"/>
  <c r="Z334" i="3" a="1"/>
  <c r="Z334" i="3"/>
  <c r="AD9" i="3" a="1"/>
  <c r="AD9" i="3"/>
  <c r="AE203" i="3" a="1"/>
  <c r="AE203" i="3"/>
  <c r="AF221" i="3" a="1"/>
  <c r="AF221" i="3"/>
  <c r="AB9" i="3" a="1"/>
  <c r="AB9" i="3"/>
  <c r="N178" i="3" a="1"/>
  <c r="N178" i="3"/>
  <c r="AG221" i="3" a="1"/>
  <c r="AG221" i="3"/>
  <c r="V240" i="3" a="1"/>
  <c r="V240" i="3"/>
  <c r="AE71" i="3" a="1"/>
  <c r="AE71" i="3"/>
  <c r="AF138" i="3" a="1"/>
  <c r="AF138" i="3"/>
  <c r="AG240" i="3" a="1"/>
  <c r="AG240" i="3"/>
  <c r="O221" i="3" a="1"/>
  <c r="O221" i="3"/>
  <c r="P9" i="3" a="1"/>
  <c r="P9" i="3"/>
  <c r="AB71" i="3" a="1"/>
  <c r="AB71" i="3"/>
  <c r="AI71" i="3" a="1"/>
  <c r="AI71" i="3"/>
  <c r="D71" i="3" a="1"/>
  <c r="D71" i="3"/>
  <c r="J203" i="3" a="1"/>
  <c r="J203" i="3"/>
  <c r="O283" i="3" a="1"/>
  <c r="O283" i="3"/>
  <c r="K240" i="3" a="1"/>
  <c r="K240" i="3"/>
  <c r="K178" i="3" a="1"/>
  <c r="K178" i="3"/>
  <c r="AC178" i="3" a="1"/>
  <c r="AC178" i="3"/>
  <c r="AA334" i="3" a="1"/>
  <c r="AA334" i="3"/>
  <c r="AF178" i="3" a="1"/>
  <c r="AF178" i="3"/>
  <c r="AJ178" i="3" a="1"/>
  <c r="AJ178" i="3"/>
  <c r="P320" i="3" a="1"/>
  <c r="P320" i="3"/>
  <c r="P240" i="3" a="1"/>
  <c r="P240" i="3"/>
  <c r="AK138" i="3" a="1"/>
  <c r="AK138" i="3"/>
  <c r="L283" i="3" a="1"/>
  <c r="L283" i="3"/>
  <c r="AK240" i="3" a="1"/>
  <c r="AK240" i="3"/>
  <c r="AD283" i="3" a="1"/>
  <c r="AD283" i="3"/>
  <c r="AA240" i="3" a="1"/>
  <c r="AA240" i="3"/>
  <c r="AF320" i="3" a="1"/>
  <c r="AF320" i="3"/>
  <c r="AJ320" i="3" a="1"/>
  <c r="AJ320" i="3"/>
  <c r="K203" i="3" a="1"/>
  <c r="K203" i="3"/>
  <c r="AI283" i="3" a="1"/>
  <c r="AI283" i="3"/>
  <c r="AJ138" i="3" a="1"/>
  <c r="AJ138" i="3"/>
  <c r="AD240" i="3" a="1"/>
  <c r="AD240" i="3"/>
  <c r="D283" i="3" a="1"/>
  <c r="D283" i="3"/>
  <c r="AB138" i="3" a="1"/>
  <c r="AB138" i="3"/>
  <c r="AD71" i="3" a="1"/>
  <c r="AD71" i="3"/>
  <c r="D320" i="3" a="1"/>
  <c r="D320" i="3"/>
  <c r="AH203" i="3" a="1"/>
  <c r="AH203" i="3"/>
  <c r="V9" i="3" a="1"/>
  <c r="V9" i="3"/>
  <c r="AH334" i="3" a="1"/>
  <c r="AH334" i="3"/>
  <c r="AF240" i="3" a="1"/>
  <c r="AF240" i="3"/>
  <c r="AB320" i="3" a="1"/>
  <c r="AB320" i="3"/>
  <c r="M221" i="3" a="1"/>
  <c r="M221" i="3"/>
  <c r="N334" i="3" a="1"/>
  <c r="N334" i="3"/>
  <c r="V221" i="3" a="1"/>
  <c r="V221" i="3"/>
  <c r="AJ334" i="3" a="1"/>
  <c r="AJ334" i="3"/>
  <c r="AG203" i="3" a="1"/>
  <c r="AG203" i="3"/>
  <c r="D334" i="3" a="1"/>
  <c r="D334" i="3"/>
  <c r="AA203" i="3" a="1"/>
  <c r="AA203" i="3"/>
  <c r="M178" i="3" a="1"/>
  <c r="M178" i="3"/>
  <c r="J221" i="3" a="1"/>
  <c r="J221" i="3"/>
  <c r="AA138" i="3" a="1"/>
  <c r="AA138" i="3"/>
  <c r="P334" i="3" a="1"/>
  <c r="P334" i="3"/>
  <c r="Z320" i="3" a="1"/>
  <c r="Z320" i="3"/>
  <c r="Z71" i="3" a="1"/>
  <c r="Z71" i="3"/>
  <c r="P178" i="3" a="1"/>
  <c r="P178" i="3"/>
  <c r="J178" i="3" a="1"/>
  <c r="J178" i="3"/>
  <c r="AC320" i="3" a="1"/>
  <c r="AC320" i="3"/>
  <c r="AF283" i="3" a="1"/>
  <c r="AF283" i="3"/>
  <c r="AA9" i="3" a="1"/>
  <c r="AA9" i="3"/>
  <c r="P283" i="3" a="1"/>
  <c r="P283" i="3"/>
  <c r="M320" i="3" a="1"/>
  <c r="M320" i="3"/>
  <c r="O203" i="3" a="1"/>
  <c r="O203" i="3"/>
  <c r="M71" i="3" a="1"/>
  <c r="M71" i="3"/>
  <c r="AG9" i="3" a="1"/>
  <c r="AG9" i="3"/>
  <c r="O178" i="3" a="1"/>
  <c r="O178" i="3"/>
  <c r="AI203" i="3" a="1"/>
  <c r="AI203" i="3"/>
  <c r="AK320" i="3" a="1"/>
  <c r="AK320" i="3"/>
  <c r="AI334" i="3" a="1"/>
  <c r="AI334" i="3"/>
  <c r="N240" i="3" a="1"/>
  <c r="N240" i="3"/>
  <c r="D9" i="3" a="1"/>
  <c r="D9" i="3"/>
  <c r="AK283" i="3" a="1"/>
  <c r="AK283" i="3"/>
  <c r="Z138" i="3" a="1"/>
  <c r="Z138" i="3"/>
  <c r="J71" i="3" a="1"/>
  <c r="J71" i="3"/>
  <c r="AK9" i="3" a="1"/>
  <c r="AK9" i="3"/>
  <c r="AD138" i="3" a="1"/>
  <c r="AD138" i="3"/>
  <c r="AG334" i="3" a="1"/>
  <c r="AG334" i="3"/>
  <c r="V203" i="3" a="1"/>
  <c r="V203" i="3"/>
  <c r="D178" i="3" a="1"/>
  <c r="D178" i="3"/>
  <c r="K138" i="3" a="1"/>
  <c r="K138" i="3"/>
  <c r="AE221" i="3" a="1"/>
  <c r="AE221" i="3"/>
  <c r="AC9" i="3" a="1"/>
  <c r="AC9" i="3"/>
  <c r="AH320" i="3" a="1"/>
  <c r="AH320" i="3"/>
  <c r="AB334" i="3" a="1"/>
  <c r="AB334" i="3"/>
  <c r="L240" i="3" a="1"/>
  <c r="L240" i="3"/>
  <c r="AA71" i="3" a="1"/>
  <c r="AA71" i="3"/>
  <c r="AD334" i="3" a="1"/>
  <c r="AD334" i="3"/>
  <c r="V138" i="3" a="1"/>
  <c r="V138" i="3"/>
  <c r="J240" i="3" a="1"/>
  <c r="J240" i="3"/>
  <c r="O334" i="3" a="1"/>
  <c r="O334" i="3"/>
  <c r="AI221" i="3" a="1"/>
  <c r="AI221" i="3"/>
  <c r="Z240" i="3" a="1"/>
  <c r="Z240" i="3"/>
  <c r="L334" i="3" a="1"/>
  <c r="L334" i="3"/>
  <c r="O9" i="3" a="1"/>
  <c r="O9" i="3"/>
  <c r="AJ71" i="3" a="1"/>
  <c r="AJ71" i="3"/>
  <c r="V71" i="3" a="1"/>
  <c r="V71" i="3"/>
  <c r="J138" i="3" a="1"/>
  <c r="J138" i="3"/>
  <c r="M203" i="3" a="1"/>
  <c r="M203" i="3"/>
  <c r="AJ221" i="3" a="1"/>
  <c r="AJ221" i="3"/>
  <c r="D240" i="3" a="1"/>
  <c r="D240" i="3"/>
  <c r="AG138" i="3" a="1"/>
  <c r="AG138" i="3"/>
  <c r="J283" i="3" a="1"/>
  <c r="J283" i="3"/>
  <c r="AH71" i="3" a="1"/>
  <c r="AH71" i="3"/>
  <c r="AG320" i="3" a="1"/>
  <c r="AG320" i="3"/>
  <c r="AJ203" i="3" a="1"/>
  <c r="AJ203" i="3"/>
  <c r="AE320" i="3" a="1"/>
  <c r="AE320" i="3"/>
  <c r="AH9" i="3" a="1"/>
  <c r="AH9" i="3"/>
  <c r="AI138" i="3" a="1"/>
  <c r="AI138" i="3"/>
  <c r="AE334" i="3" a="1"/>
  <c r="AE334" i="3"/>
  <c r="AB240" i="3" a="1"/>
  <c r="AB240" i="3"/>
  <c r="AD178" i="3" a="1"/>
  <c r="AD178" i="3"/>
  <c r="AG71" i="3" a="1"/>
  <c r="AG71" i="3"/>
  <c r="K221" i="3" a="1"/>
  <c r="K221" i="3"/>
  <c r="AG268" i="3" a="1"/>
  <c r="AG268" i="3"/>
  <c r="AK144" i="3" a="1"/>
  <c r="AK144" i="3"/>
  <c r="AA144" i="3" a="1"/>
  <c r="AA144" i="3"/>
  <c r="AG31" i="3" a="1"/>
  <c r="AG31" i="3"/>
  <c r="AC256" i="3" a="1"/>
  <c r="AC256" i="3"/>
  <c r="AF239" i="3" a="1"/>
  <c r="AF239" i="3"/>
  <c r="P31" i="3" a="1"/>
  <c r="P31" i="3"/>
  <c r="AD302" i="3" a="1"/>
  <c r="AD302" i="3"/>
  <c r="J154" i="3" a="1"/>
  <c r="J154" i="3"/>
  <c r="AF302" i="3" a="1"/>
  <c r="AF302" i="3"/>
  <c r="AD144" i="3" a="1"/>
  <c r="AD144" i="3"/>
  <c r="AI256" i="3" a="1"/>
  <c r="AI256" i="3"/>
  <c r="AB268" i="3" a="1"/>
  <c r="AB268" i="3"/>
  <c r="AK268" i="3" a="1"/>
  <c r="AK268" i="3"/>
  <c r="AK363" i="3" a="1"/>
  <c r="AK363" i="3"/>
  <c r="AK154" i="3" a="1"/>
  <c r="AK154" i="3"/>
  <c r="AJ356" i="3" a="1"/>
  <c r="AJ356" i="3"/>
  <c r="Z302" i="3" a="1"/>
  <c r="Z302" i="3"/>
  <c r="AB154" i="3" a="1"/>
  <c r="AB154" i="3"/>
  <c r="AD363" i="3" a="1"/>
  <c r="AD363" i="3"/>
  <c r="O144" i="3" a="1"/>
  <c r="O144" i="3"/>
  <c r="Z256" i="3" a="1"/>
  <c r="Z256" i="3"/>
  <c r="J363" i="3" a="1"/>
  <c r="J363" i="3"/>
  <c r="AF154" i="3" a="1"/>
  <c r="AF154" i="3"/>
  <c r="D144" i="3" a="1"/>
  <c r="D144" i="3"/>
  <c r="O239" i="3" a="1"/>
  <c r="O239" i="3"/>
  <c r="AB356" i="3" a="1"/>
  <c r="AB356" i="3"/>
  <c r="AH363" i="3" a="1"/>
  <c r="AH363" i="3"/>
  <c r="O207" i="3" a="1"/>
  <c r="O207" i="3"/>
  <c r="AF363" i="3" a="1"/>
  <c r="AF363" i="3"/>
  <c r="AH268" i="3" a="1"/>
  <c r="AH268" i="3"/>
  <c r="N144" i="3" a="1"/>
  <c r="N144" i="3"/>
  <c r="AD356" i="3" a="1"/>
  <c r="AD356" i="3"/>
  <c r="J239" i="3" a="1"/>
  <c r="J239" i="3"/>
  <c r="N207" i="3" a="1"/>
  <c r="N207" i="3"/>
  <c r="AA31" i="3" a="1"/>
  <c r="AA31" i="3"/>
  <c r="J268" i="3" a="1"/>
  <c r="J268" i="3"/>
  <c r="O256" i="3" a="1"/>
  <c r="O256" i="3"/>
  <c r="M363" i="3" a="1"/>
  <c r="M363" i="3"/>
  <c r="AA268" i="3" a="1"/>
  <c r="AA268" i="3"/>
  <c r="K207" i="3" a="1"/>
  <c r="K207" i="3"/>
  <c r="Z207" i="3" a="1"/>
  <c r="Z207" i="3"/>
  <c r="AA256" i="3" a="1"/>
  <c r="AA256" i="3"/>
  <c r="N256" i="3" a="1"/>
  <c r="N256" i="3"/>
  <c r="AJ363" i="3" a="1"/>
  <c r="AJ363" i="3"/>
  <c r="AJ302" i="3" a="1"/>
  <c r="AJ302" i="3"/>
  <c r="L302" i="3" a="1"/>
  <c r="L302" i="3"/>
  <c r="AH356" i="3" a="1"/>
  <c r="AH356" i="3"/>
  <c r="AB363" i="3" a="1"/>
  <c r="AB363" i="3"/>
  <c r="AI302" i="3" a="1"/>
  <c r="AI302" i="3"/>
  <c r="AE144" i="3" a="1"/>
  <c r="AE144" i="3"/>
  <c r="AA207" i="3" a="1"/>
  <c r="AA207" i="3"/>
  <c r="Z268" i="3" a="1"/>
  <c r="Z268" i="3"/>
  <c r="V356" i="3" a="1"/>
  <c r="V356" i="3"/>
  <c r="K256" i="3" a="1"/>
  <c r="K256" i="3"/>
  <c r="K356" i="3" a="1"/>
  <c r="K356" i="3"/>
  <c r="D154" i="3" a="1"/>
  <c r="D154" i="3"/>
  <c r="AA356" i="3" a="1"/>
  <c r="AA356" i="3"/>
  <c r="D239" i="3" a="1"/>
  <c r="D239" i="3"/>
  <c r="AE31" i="3" a="1"/>
  <c r="AE31" i="3"/>
  <c r="AE256" i="3" a="1"/>
  <c r="AE256" i="3"/>
  <c r="AK239" i="3" a="1"/>
  <c r="AK239" i="3"/>
  <c r="K154" i="3" a="1"/>
  <c r="K154" i="3"/>
  <c r="AA154" i="3" a="1"/>
  <c r="AA154" i="3"/>
  <c r="AK31" i="3" a="1"/>
  <c r="AK31" i="3"/>
  <c r="J31" i="3" a="1"/>
  <c r="J31" i="3"/>
  <c r="AK207" i="3" a="1"/>
  <c r="AK207" i="3"/>
  <c r="Z154" i="3" a="1"/>
  <c r="Z154" i="3"/>
  <c r="J356" i="3" a="1"/>
  <c r="J356" i="3"/>
  <c r="V268" i="3" a="1"/>
  <c r="V268" i="3"/>
  <c r="AK302" i="3" a="1"/>
  <c r="AK302" i="3"/>
  <c r="L356" i="3" a="1"/>
  <c r="L356" i="3"/>
  <c r="AE239" i="3" a="1"/>
  <c r="AE239" i="3"/>
  <c r="AG363" i="3" a="1"/>
  <c r="AG363" i="3"/>
  <c r="AD31" i="3" a="1"/>
  <c r="AD31" i="3"/>
  <c r="AH154" i="3" a="1"/>
  <c r="AH154" i="3"/>
  <c r="AA239" i="3" a="1"/>
  <c r="AA239" i="3"/>
  <c r="M154" i="3" a="1"/>
  <c r="M154" i="3"/>
  <c r="P356" i="3" a="1"/>
  <c r="P356" i="3"/>
  <c r="AG144" i="3" a="1"/>
  <c r="AG144" i="3"/>
  <c r="P239" i="3" a="1"/>
  <c r="P239" i="3"/>
  <c r="K363" i="3" a="1"/>
  <c r="K363" i="3"/>
  <c r="AC239" i="3" a="1"/>
  <c r="AC239" i="3"/>
  <c r="AG154" i="3" a="1"/>
  <c r="AG154" i="3"/>
  <c r="M239" i="3" a="1"/>
  <c r="M239" i="3"/>
  <c r="M356" i="3" a="1"/>
  <c r="M356" i="3"/>
  <c r="AI144" i="3" a="1"/>
  <c r="AI144" i="3"/>
  <c r="AF268" i="3" a="1"/>
  <c r="AF268" i="3"/>
  <c r="K302" i="3" a="1"/>
  <c r="K302" i="3"/>
  <c r="AE207" i="3" a="1"/>
  <c r="AE207" i="3"/>
  <c r="K31" i="3" a="1"/>
  <c r="K31" i="3"/>
  <c r="AC31" i="3" a="1"/>
  <c r="AC31" i="3"/>
  <c r="AH144" i="3" a="1"/>
  <c r="AH144" i="3"/>
  <c r="M256" i="3" a="1"/>
  <c r="M256" i="3"/>
  <c r="AD256" i="3" a="1"/>
  <c r="AD256" i="3"/>
  <c r="L268" i="3" a="1"/>
  <c r="L268" i="3"/>
  <c r="AJ239" i="3" a="1"/>
  <c r="AJ239" i="3"/>
  <c r="AE268" i="3" a="1"/>
  <c r="AE268" i="3"/>
  <c r="V256" i="3" a="1"/>
  <c r="V256" i="3"/>
  <c r="AH302" i="3" a="1"/>
  <c r="AH302" i="3"/>
  <c r="D363" i="3" a="1"/>
  <c r="D363" i="3"/>
  <c r="P154" i="3" a="1"/>
  <c r="P154" i="3"/>
  <c r="AC144" i="3" a="1"/>
  <c r="AC144" i="3"/>
  <c r="AG302" i="3" a="1"/>
  <c r="AG302" i="3"/>
  <c r="AB302" i="3" a="1"/>
  <c r="AB302" i="3"/>
  <c r="Z239" i="3" a="1"/>
  <c r="Z239" i="3"/>
  <c r="P144" i="3" a="1"/>
  <c r="P144" i="3"/>
  <c r="AF207" i="3" a="1"/>
  <c r="AF207" i="3"/>
  <c r="AG239" i="3" a="1"/>
  <c r="AG239" i="3"/>
  <c r="AI154" i="3" a="1"/>
  <c r="AI154" i="3"/>
  <c r="K239" i="3" a="1"/>
  <c r="K239" i="3"/>
  <c r="L144" i="3" a="1"/>
  <c r="L144" i="3"/>
  <c r="AF144" i="3" a="1"/>
  <c r="AF144" i="3"/>
  <c r="M207" i="3" a="1"/>
  <c r="M207" i="3"/>
  <c r="P268" i="3" a="1"/>
  <c r="P268" i="3"/>
  <c r="N154" i="3" a="1"/>
  <c r="N154" i="3"/>
  <c r="L31" i="3" a="1"/>
  <c r="L31" i="3"/>
  <c r="AC268" i="3" a="1"/>
  <c r="AC268" i="3"/>
  <c r="J256" i="3" a="1"/>
  <c r="J256" i="3"/>
  <c r="M302" i="3" a="1"/>
  <c r="M302" i="3"/>
  <c r="N268" i="3" a="1"/>
  <c r="N268" i="3"/>
  <c r="O31" i="3" a="1"/>
  <c r="O31" i="3"/>
  <c r="L207" i="3" a="1"/>
  <c r="L207" i="3"/>
  <c r="AC356" i="3" a="1"/>
  <c r="AC356" i="3"/>
  <c r="AC207" i="3" a="1"/>
  <c r="AC207" i="3"/>
  <c r="AD154" i="3" a="1"/>
  <c r="AD154" i="3"/>
  <c r="N302" i="3" a="1"/>
  <c r="N302" i="3"/>
  <c r="AB256" i="3" a="1"/>
  <c r="AB256" i="3"/>
  <c r="L239" i="3" a="1"/>
  <c r="L239" i="3"/>
  <c r="AB31" i="3" a="1"/>
  <c r="AB31" i="3"/>
  <c r="P363" i="3" a="1"/>
  <c r="P363" i="3"/>
  <c r="J207" i="3" a="1"/>
  <c r="J207" i="3"/>
  <c r="AI239" i="3" a="1"/>
  <c r="AI239" i="3"/>
  <c r="AI363" i="3" a="1"/>
  <c r="AI363" i="3"/>
  <c r="N239" i="3" a="1"/>
  <c r="N239" i="3"/>
  <c r="AF356" i="3" a="1"/>
  <c r="AF356" i="3"/>
  <c r="D207" i="3" a="1"/>
  <c r="D207" i="3"/>
  <c r="D256" i="3" a="1"/>
  <c r="D256" i="3"/>
  <c r="P207" i="3" a="1"/>
  <c r="P207" i="3"/>
  <c r="AF256" i="3" a="1"/>
  <c r="AF256" i="3"/>
  <c r="AI31" i="3" a="1"/>
  <c r="AI31" i="3"/>
  <c r="V144" i="3" a="1"/>
  <c r="V144" i="3"/>
  <c r="L363" i="3" a="1"/>
  <c r="L363" i="3"/>
  <c r="AB144" i="3" a="1"/>
  <c r="AB144" i="3"/>
  <c r="AG256" i="3" a="1"/>
  <c r="AG256" i="3"/>
  <c r="K144" i="3" a="1"/>
  <c r="K144" i="3"/>
  <c r="AI356" i="3" a="1"/>
  <c r="AI356" i="3"/>
  <c r="N356" i="3" a="1"/>
  <c r="N356" i="3"/>
  <c r="V302" i="3" a="1"/>
  <c r="V302" i="3"/>
  <c r="P256" i="3" a="1"/>
  <c r="P256" i="3"/>
  <c r="V154" i="3" a="1"/>
  <c r="V154" i="3"/>
  <c r="AJ256" i="3" a="1"/>
  <c r="AJ256" i="3"/>
  <c r="V31" i="3" a="1"/>
  <c r="V31" i="3"/>
  <c r="AH31" i="3" a="1"/>
  <c r="AH31" i="3"/>
  <c r="O363" i="3" a="1"/>
  <c r="O363" i="3"/>
  <c r="AI207" i="3" a="1"/>
  <c r="AI207" i="3"/>
  <c r="L154" i="3" a="1"/>
  <c r="L154" i="3"/>
  <c r="N363" i="3" a="1"/>
  <c r="N363" i="3"/>
  <c r="Z363" i="3" a="1"/>
  <c r="Z363" i="3"/>
  <c r="D31" i="3" a="1"/>
  <c r="D31" i="3"/>
  <c r="AE154" i="3" a="1"/>
  <c r="AE154" i="3"/>
  <c r="AE363" i="3" a="1"/>
  <c r="AE363" i="3"/>
  <c r="V363" i="3" a="1"/>
  <c r="V363" i="3"/>
  <c r="N31" i="3" a="1"/>
  <c r="N31" i="3"/>
  <c r="D268" i="3" a="1"/>
  <c r="D268" i="3"/>
  <c r="AJ207" i="3" a="1"/>
  <c r="AJ207" i="3"/>
  <c r="AC154" i="3" a="1"/>
  <c r="AC154" i="3"/>
  <c r="AG356" i="3" a="1"/>
  <c r="AG356" i="3"/>
  <c r="AJ31" i="3" a="1"/>
  <c r="AJ31" i="3"/>
  <c r="V207" i="3" a="1"/>
  <c r="V207" i="3"/>
  <c r="L256" i="3" a="1"/>
  <c r="L256" i="3"/>
  <c r="AC302" i="3" a="1"/>
  <c r="AC302" i="3"/>
  <c r="AK256" i="3" a="1"/>
  <c r="AK256" i="3"/>
  <c r="AB239" i="3" a="1"/>
  <c r="AB239" i="3"/>
  <c r="O154" i="3" a="1"/>
  <c r="O154" i="3"/>
  <c r="O268" i="3" a="1"/>
  <c r="O268" i="3"/>
  <c r="AJ144" i="3" a="1"/>
  <c r="AJ144" i="3"/>
  <c r="J302" i="3" a="1"/>
  <c r="J302" i="3"/>
  <c r="D356" i="3" a="1"/>
  <c r="D356" i="3"/>
  <c r="M31" i="3" a="1"/>
  <c r="M31" i="3"/>
  <c r="AH239" i="3" a="1"/>
  <c r="AH239" i="3"/>
  <c r="AF31" i="3" a="1"/>
  <c r="AF31" i="3"/>
  <c r="Z356" i="3" a="1"/>
  <c r="Z356" i="3"/>
  <c r="AA363" i="3" a="1"/>
  <c r="AA363" i="3"/>
  <c r="M144" i="3" a="1"/>
  <c r="M144" i="3"/>
  <c r="D302" i="3" a="1"/>
  <c r="D302" i="3"/>
  <c r="K268" i="3" a="1"/>
  <c r="K268" i="3"/>
  <c r="AE302" i="3" a="1"/>
  <c r="AE302" i="3"/>
  <c r="O356" i="3" a="1"/>
  <c r="O356" i="3"/>
  <c r="AD268" i="3" a="1"/>
  <c r="AD268" i="3"/>
  <c r="O302" i="3" a="1"/>
  <c r="O302" i="3"/>
  <c r="AD207" i="3" a="1"/>
  <c r="AD207" i="3"/>
  <c r="AH207" i="3" a="1"/>
  <c r="AH207" i="3"/>
  <c r="AB207" i="3" a="1"/>
  <c r="AB207" i="3"/>
  <c r="AK356" i="3" a="1"/>
  <c r="AK356" i="3"/>
  <c r="M268" i="3" a="1"/>
  <c r="M268" i="3"/>
  <c r="AA302" i="3" a="1"/>
  <c r="AA302" i="3"/>
  <c r="Z144" i="3" a="1"/>
  <c r="Z144" i="3"/>
  <c r="AJ268" i="3" a="1"/>
  <c r="AJ268" i="3"/>
  <c r="AD239" i="3" a="1"/>
  <c r="AD239" i="3"/>
  <c r="AC363" i="3" a="1"/>
  <c r="AC363" i="3"/>
  <c r="J144" i="3" a="1"/>
  <c r="J144" i="3"/>
  <c r="Z31" i="3" a="1"/>
  <c r="Z31" i="3"/>
  <c r="V239" i="3" a="1"/>
  <c r="V239" i="3"/>
  <c r="AJ154" i="3" a="1"/>
  <c r="AJ154" i="3"/>
  <c r="AG207" i="3" a="1"/>
  <c r="AG207" i="3"/>
  <c r="AH256" i="3" a="1"/>
  <c r="AH256" i="3"/>
  <c r="AI268" i="3" a="1"/>
  <c r="AI268" i="3"/>
  <c r="AE356" i="3" a="1"/>
  <c r="AE356" i="3"/>
  <c r="P302" i="3" a="1"/>
  <c r="P302" i="3"/>
  <c r="AH275" i="3" a="1"/>
  <c r="AH275" i="3"/>
  <c r="M70" i="3" a="1"/>
  <c r="M70" i="3"/>
  <c r="D70" i="3" a="1"/>
  <c r="D70" i="3"/>
  <c r="AC148" i="3" a="1"/>
  <c r="AC148" i="3"/>
  <c r="AA148" i="3" a="1"/>
  <c r="AA148" i="3"/>
  <c r="AG275" i="3" a="1"/>
  <c r="AG275" i="3"/>
  <c r="AI179" i="3" a="1"/>
  <c r="AI179" i="3"/>
  <c r="P209" i="3" a="1"/>
  <c r="P209" i="3"/>
  <c r="AB179" i="3" a="1"/>
  <c r="AB179" i="3"/>
  <c r="AB186" i="3" a="1"/>
  <c r="AB186" i="3"/>
  <c r="N186" i="3" a="1"/>
  <c r="N186" i="3"/>
  <c r="K161" i="3" a="1"/>
  <c r="K161" i="3"/>
  <c r="AB148" i="3" a="1"/>
  <c r="AB148" i="3"/>
  <c r="AD357" i="3" a="1"/>
  <c r="AD357" i="3"/>
  <c r="M275" i="3" a="1"/>
  <c r="M275" i="3"/>
  <c r="J275" i="3" a="1"/>
  <c r="J275" i="3"/>
  <c r="AG86" i="3" a="1"/>
  <c r="AG86" i="3"/>
  <c r="K209" i="3" a="1"/>
  <c r="K209" i="3"/>
  <c r="L179" i="3" a="1"/>
  <c r="L179" i="3"/>
  <c r="N148" i="3" a="1"/>
  <c r="N148" i="3"/>
  <c r="N161" i="3" a="1"/>
  <c r="N161" i="3"/>
  <c r="Z357" i="3" a="1"/>
  <c r="Z357" i="3"/>
  <c r="L186" i="3" a="1"/>
  <c r="L186" i="3"/>
  <c r="K148" i="3" a="1"/>
  <c r="K148" i="3"/>
  <c r="AK357" i="3" a="1"/>
  <c r="AK357" i="3"/>
  <c r="AF148" i="3" a="1"/>
  <c r="AF148" i="3"/>
  <c r="AI148" i="3" a="1"/>
  <c r="AI148" i="3"/>
  <c r="Z70" i="3" a="1"/>
  <c r="Z70" i="3"/>
  <c r="V70" i="3" a="1"/>
  <c r="V70" i="3"/>
  <c r="AJ148" i="3" a="1"/>
  <c r="AJ148" i="3"/>
  <c r="O161" i="3" a="1"/>
  <c r="O161" i="3"/>
  <c r="AA357" i="3" a="1"/>
  <c r="AA357" i="3"/>
  <c r="AG179" i="3" a="1"/>
  <c r="AG179" i="3"/>
  <c r="AB86" i="3" a="1"/>
  <c r="AB86" i="3"/>
  <c r="AJ275" i="3" a="1"/>
  <c r="AJ275" i="3"/>
  <c r="M179" i="3" a="1"/>
  <c r="M179" i="3"/>
  <c r="AB209" i="3" a="1"/>
  <c r="AB209" i="3"/>
  <c r="AB161" i="3" a="1"/>
  <c r="AB161" i="3"/>
  <c r="V275" i="3" a="1"/>
  <c r="V275" i="3"/>
  <c r="AF70" i="3" a="1"/>
  <c r="AF70" i="3"/>
  <c r="K275" i="3" a="1"/>
  <c r="K275" i="3"/>
  <c r="N275" i="3" a="1"/>
  <c r="N275" i="3"/>
  <c r="AJ357" i="3" a="1"/>
  <c r="AJ357" i="3"/>
  <c r="Z209" i="3" a="1"/>
  <c r="Z209" i="3"/>
  <c r="AI86" i="3" a="1"/>
  <c r="AI86" i="3"/>
  <c r="N86" i="3" a="1"/>
  <c r="N86" i="3"/>
  <c r="N37" i="3" a="1"/>
  <c r="N37" i="3"/>
  <c r="AJ161" i="3" a="1"/>
  <c r="AJ161" i="3"/>
  <c r="D37" i="3" a="1"/>
  <c r="D37" i="3"/>
  <c r="AJ70" i="3" a="1"/>
  <c r="AJ70" i="3"/>
  <c r="J86" i="3" a="1"/>
  <c r="J86" i="3"/>
  <c r="AH179" i="3" a="1"/>
  <c r="AH179" i="3"/>
  <c r="P86" i="3" a="1"/>
  <c r="P86" i="3"/>
  <c r="AI37" i="3" a="1"/>
  <c r="AI37" i="3"/>
  <c r="AE161" i="3" a="1"/>
  <c r="AE161" i="3"/>
  <c r="AK37" i="3" a="1"/>
  <c r="AK37" i="3"/>
  <c r="AC186" i="3" a="1"/>
  <c r="AC186" i="3"/>
  <c r="AC357" i="3" a="1"/>
  <c r="AC357" i="3"/>
  <c r="J179" i="3" a="1"/>
  <c r="J179" i="3"/>
  <c r="AC86" i="3" a="1"/>
  <c r="AC86" i="3"/>
  <c r="AE179" i="3" a="1"/>
  <c r="AE179" i="3"/>
  <c r="AG186" i="3" a="1"/>
  <c r="AG186" i="3"/>
  <c r="AK179" i="3" a="1"/>
  <c r="AK179" i="3"/>
  <c r="V161" i="3" a="1"/>
  <c r="V161" i="3"/>
  <c r="Z161" i="3" a="1"/>
  <c r="Z161" i="3"/>
  <c r="L86" i="3" a="1"/>
  <c r="L86" i="3"/>
  <c r="AA37" i="3" a="1"/>
  <c r="AA37" i="3"/>
  <c r="AE186" i="3" a="1"/>
  <c r="AE186" i="3"/>
  <c r="AE70" i="3" a="1"/>
  <c r="AE70" i="3"/>
  <c r="AK148" i="3" a="1"/>
  <c r="AK148" i="3"/>
  <c r="AF209" i="3" a="1"/>
  <c r="AF209" i="3"/>
  <c r="D186" i="3" a="1"/>
  <c r="D186" i="3"/>
  <c r="AF86" i="3" a="1"/>
  <c r="AF86" i="3"/>
  <c r="AH161" i="3" a="1"/>
  <c r="AH161" i="3"/>
  <c r="AJ186" i="3" a="1"/>
  <c r="AJ186" i="3"/>
  <c r="AD209" i="3" a="1"/>
  <c r="AD209" i="3"/>
  <c r="AA186" i="3" a="1"/>
  <c r="AA186" i="3"/>
  <c r="Z86" i="3" a="1"/>
  <c r="Z86" i="3"/>
  <c r="J161" i="3" a="1"/>
  <c r="J161" i="3"/>
  <c r="K37" i="3" a="1"/>
  <c r="K37" i="3"/>
  <c r="AC70" i="3" a="1"/>
  <c r="AC70" i="3"/>
  <c r="L70" i="3" a="1"/>
  <c r="L70" i="3"/>
  <c r="AG209" i="3" a="1"/>
  <c r="AG209" i="3"/>
  <c r="AH148" i="3" a="1"/>
  <c r="AH148" i="3"/>
  <c r="AC161" i="3" a="1"/>
  <c r="AC161" i="3"/>
  <c r="P70" i="3" a="1"/>
  <c r="P70" i="3"/>
  <c r="D161" i="3" a="1"/>
  <c r="D161" i="3"/>
  <c r="AA209" i="3" a="1"/>
  <c r="AA209" i="3"/>
  <c r="O179" i="3" a="1"/>
  <c r="O179" i="3"/>
  <c r="AD186" i="3" a="1"/>
  <c r="AD186" i="3"/>
  <c r="O37" i="3" a="1"/>
  <c r="O37" i="3"/>
  <c r="AI275" i="3" a="1"/>
  <c r="AI275" i="3"/>
  <c r="AE148" i="3" a="1"/>
  <c r="AE148" i="3"/>
  <c r="AD275" i="3" a="1"/>
  <c r="AD275" i="3"/>
  <c r="AG37" i="3" a="1"/>
  <c r="AG37" i="3"/>
  <c r="AB70" i="3" a="1"/>
  <c r="AB70" i="3"/>
  <c r="AK186" i="3" a="1"/>
  <c r="AK186" i="3"/>
  <c r="M161" i="3" a="1"/>
  <c r="M161" i="3"/>
  <c r="P179" i="3" a="1"/>
  <c r="P179" i="3"/>
  <c r="AI357" i="3" a="1"/>
  <c r="AI357" i="3"/>
  <c r="V179" i="3" a="1"/>
  <c r="V179" i="3"/>
  <c r="AA70" i="3" a="1"/>
  <c r="AA70" i="3"/>
  <c r="J148" i="3" a="1"/>
  <c r="J148" i="3"/>
  <c r="D148" i="3" a="1"/>
  <c r="D148" i="3"/>
  <c r="Z37" i="3" a="1"/>
  <c r="Z37" i="3"/>
  <c r="AJ37" i="3" a="1"/>
  <c r="AJ37" i="3"/>
  <c r="M148" i="3" a="1"/>
  <c r="M148" i="3"/>
  <c r="AJ179" i="3" a="1"/>
  <c r="AJ179" i="3"/>
  <c r="O275" i="3" a="1"/>
  <c r="O275" i="3"/>
  <c r="AF186" i="3" a="1"/>
  <c r="AF186" i="3"/>
  <c r="AD70" i="3" a="1"/>
  <c r="AD70" i="3"/>
  <c r="AF275" i="3" a="1"/>
  <c r="AF275" i="3"/>
  <c r="V86" i="3" a="1"/>
  <c r="V86" i="3"/>
  <c r="AA86" i="3" a="1"/>
  <c r="AA86" i="3"/>
  <c r="M209" i="3" a="1"/>
  <c r="M209" i="3"/>
  <c r="Z275" i="3" a="1"/>
  <c r="Z275" i="3"/>
  <c r="V37" i="3" a="1"/>
  <c r="V37" i="3"/>
  <c r="D357" i="3" a="1"/>
  <c r="D357" i="3"/>
  <c r="AF37" i="3" a="1"/>
  <c r="AF37" i="3"/>
  <c r="AK209" i="3" a="1"/>
  <c r="AK209" i="3"/>
  <c r="AH70" i="3" a="1"/>
  <c r="AH70" i="3"/>
  <c r="K186" i="3" a="1"/>
  <c r="K186" i="3"/>
  <c r="V357" i="3" a="1"/>
  <c r="V357" i="3"/>
  <c r="AE209" i="3" a="1"/>
  <c r="AE209" i="3"/>
  <c r="AK161" i="3" a="1"/>
  <c r="AK161" i="3"/>
  <c r="D86" i="3" a="1"/>
  <c r="D86" i="3"/>
  <c r="AB357" i="3" a="1"/>
  <c r="AB357" i="3"/>
  <c r="AC209" i="3" a="1"/>
  <c r="AC209" i="3"/>
  <c r="AG70" i="3" a="1"/>
  <c r="AG70" i="3"/>
  <c r="AD148" i="3" a="1"/>
  <c r="AD148" i="3"/>
  <c r="AA179" i="3" a="1"/>
  <c r="AA179" i="3"/>
  <c r="N70" i="3" a="1"/>
  <c r="N70" i="3"/>
  <c r="AI186" i="3" a="1"/>
  <c r="AI186" i="3"/>
  <c r="AB275" i="3" a="1"/>
  <c r="AB275" i="3"/>
  <c r="O86" i="3" a="1"/>
  <c r="O86" i="3"/>
  <c r="AH209" i="3" a="1"/>
  <c r="AH209" i="3"/>
  <c r="J70" i="3" a="1"/>
  <c r="J70" i="3"/>
  <c r="M186" i="3" a="1"/>
  <c r="M186" i="3"/>
  <c r="V148" i="3" a="1"/>
  <c r="V148" i="3"/>
  <c r="AE275" i="3" a="1"/>
  <c r="AE275" i="3"/>
  <c r="AJ86" i="3" a="1"/>
  <c r="AJ86" i="3"/>
  <c r="L37" i="3" a="1"/>
  <c r="L37" i="3"/>
  <c r="O186" i="3" a="1"/>
  <c r="O186" i="3"/>
  <c r="J186" i="3" a="1"/>
  <c r="J186" i="3"/>
  <c r="K357" i="3" a="1"/>
  <c r="K357" i="3"/>
  <c r="AA275" i="3" a="1"/>
  <c r="AA275" i="3"/>
  <c r="Z179" i="3" a="1"/>
  <c r="Z179" i="3"/>
  <c r="AK86" i="3" a="1"/>
  <c r="AK86" i="3"/>
  <c r="AJ209" i="3" a="1"/>
  <c r="AJ209" i="3"/>
  <c r="L209" i="3" a="1"/>
  <c r="L209" i="3"/>
  <c r="AF179" i="3" a="1"/>
  <c r="AF179" i="3"/>
  <c r="D275" i="3" a="1"/>
  <c r="D275" i="3"/>
  <c r="AD86" i="3" a="1"/>
  <c r="AD86" i="3"/>
  <c r="AK275" i="3" a="1"/>
  <c r="AK275" i="3"/>
  <c r="N357" i="3" a="1"/>
  <c r="N357" i="3"/>
  <c r="AH37" i="3" a="1"/>
  <c r="AH37" i="3"/>
  <c r="AF357" i="3" a="1"/>
  <c r="AF357" i="3"/>
  <c r="M357" i="3" a="1"/>
  <c r="M357" i="3"/>
  <c r="N209" i="3" a="1"/>
  <c r="N209" i="3"/>
  <c r="AD179" i="3" a="1"/>
  <c r="AD179" i="3"/>
  <c r="P161" i="3" a="1"/>
  <c r="P161" i="3"/>
  <c r="AF161" i="3" a="1"/>
  <c r="AF161" i="3"/>
  <c r="K70" i="3" a="1"/>
  <c r="K70" i="3"/>
  <c r="AH86" i="3" a="1"/>
  <c r="AH86" i="3"/>
  <c r="J357" i="3" a="1"/>
  <c r="J357" i="3"/>
  <c r="AC37" i="3" a="1"/>
  <c r="AC37" i="3"/>
  <c r="AI161" i="3" a="1"/>
  <c r="AI161" i="3"/>
  <c r="AB37" i="3" a="1"/>
  <c r="AB37" i="3"/>
  <c r="M37" i="3" a="1"/>
  <c r="M37" i="3"/>
  <c r="AC275" i="3" a="1"/>
  <c r="AC275" i="3"/>
  <c r="K179" i="3" a="1"/>
  <c r="K179" i="3"/>
  <c r="AG148" i="3" a="1"/>
  <c r="AG148" i="3"/>
  <c r="J37" i="3" a="1"/>
  <c r="J37" i="3"/>
  <c r="AI70" i="3" a="1"/>
  <c r="AI70" i="3"/>
  <c r="AG161" i="3" a="1"/>
  <c r="AG161" i="3"/>
  <c r="P37" i="3" a="1"/>
  <c r="P37" i="3"/>
  <c r="J209" i="3" a="1"/>
  <c r="J209" i="3"/>
  <c r="D179" i="3" a="1"/>
  <c r="D179" i="3"/>
  <c r="P186" i="3" a="1"/>
  <c r="P186" i="3"/>
  <c r="Z186" i="3" a="1"/>
  <c r="Z186" i="3"/>
  <c r="O148" i="3" a="1"/>
  <c r="O148" i="3"/>
  <c r="D209" i="3" a="1"/>
  <c r="D209" i="3"/>
  <c r="AH357" i="3" a="1"/>
  <c r="AH357" i="3"/>
  <c r="P357" i="3" a="1"/>
  <c r="P357" i="3"/>
  <c r="AI209" i="3" a="1"/>
  <c r="AI209" i="3"/>
  <c r="M86" i="3" a="1"/>
  <c r="M86" i="3"/>
  <c r="L357" i="3" a="1"/>
  <c r="L357" i="3"/>
  <c r="AA161" i="3" a="1"/>
  <c r="AA161" i="3"/>
  <c r="AK70" i="3" a="1"/>
  <c r="AK70" i="3"/>
  <c r="L275" i="3" a="1"/>
  <c r="L275" i="3"/>
  <c r="O357" i="3" a="1"/>
  <c r="O357" i="3"/>
  <c r="L148" i="3" a="1"/>
  <c r="L148" i="3"/>
  <c r="AE37" i="3" a="1"/>
  <c r="AE37" i="3"/>
  <c r="AD161" i="3" a="1"/>
  <c r="AD161" i="3"/>
  <c r="V209" i="3" a="1"/>
  <c r="V209" i="3"/>
  <c r="AE357" i="3" a="1"/>
  <c r="AE357" i="3"/>
  <c r="AC179" i="3" a="1"/>
  <c r="AC179" i="3"/>
  <c r="AH186" i="3" a="1"/>
  <c r="AH186" i="3"/>
  <c r="Z148" i="3" a="1"/>
  <c r="Z148" i="3"/>
  <c r="K86" i="3" a="1"/>
  <c r="K86" i="3"/>
  <c r="AG357" i="3" a="1"/>
  <c r="AG357" i="3"/>
  <c r="V186" i="3" a="1"/>
  <c r="V186" i="3"/>
  <c r="P275" i="3" a="1"/>
  <c r="P275" i="3"/>
  <c r="P148" i="3" a="1"/>
  <c r="P148" i="3"/>
  <c r="N179" i="3" a="1"/>
  <c r="N179" i="3"/>
  <c r="O209" i="3" a="1"/>
  <c r="O209" i="3"/>
  <c r="AD37" i="3" a="1"/>
  <c r="AD37" i="3"/>
  <c r="AE86" i="3" a="1"/>
  <c r="AE86" i="3"/>
  <c r="O70" i="3" a="1"/>
  <c r="O70" i="3"/>
  <c r="L161" i="3" a="1"/>
  <c r="L161" i="3"/>
  <c r="AJ120" i="3" a="1"/>
  <c r="AJ120" i="3"/>
  <c r="AJ38" i="3" a="1"/>
  <c r="AJ38" i="3"/>
  <c r="AG38" i="3" a="1"/>
  <c r="AG38" i="3"/>
  <c r="AJ355" i="3" a="1"/>
  <c r="AJ355" i="3"/>
  <c r="K181" i="3" a="1"/>
  <c r="K181" i="3"/>
  <c r="D309" i="3" a="1"/>
  <c r="D309" i="3"/>
  <c r="L296" i="3" a="1"/>
  <c r="L296" i="3"/>
  <c r="J7" i="3" a="1"/>
  <c r="J7" i="3"/>
  <c r="AI344" i="3" a="1"/>
  <c r="AI344" i="3"/>
  <c r="K7" i="3" a="1"/>
  <c r="K7" i="3"/>
  <c r="AA309" i="3" a="1"/>
  <c r="AA309" i="3"/>
  <c r="AE7" i="3" a="1"/>
  <c r="AE7" i="3"/>
  <c r="AH38" i="3" a="1"/>
  <c r="AH38" i="3"/>
  <c r="J309" i="3" a="1"/>
  <c r="J309" i="3"/>
  <c r="AG309" i="3" a="1"/>
  <c r="AG309" i="3"/>
  <c r="AC355" i="3" a="1"/>
  <c r="AC355" i="3"/>
  <c r="J120" i="3" a="1"/>
  <c r="J120" i="3"/>
  <c r="J296" i="3" a="1"/>
  <c r="J296" i="3"/>
  <c r="AE181" i="3" a="1"/>
  <c r="AE181" i="3"/>
  <c r="AA38" i="3" a="1"/>
  <c r="AA38" i="3"/>
  <c r="O173" i="3" a="1"/>
  <c r="O173" i="3"/>
  <c r="AF344" i="3" a="1"/>
  <c r="AF344" i="3"/>
  <c r="D296" i="3" a="1"/>
  <c r="D296" i="3"/>
  <c r="AG173" i="3" a="1"/>
  <c r="AG173" i="3"/>
  <c r="O309" i="3" a="1"/>
  <c r="O309" i="3"/>
  <c r="Z309" i="3" a="1"/>
  <c r="Z309" i="3"/>
  <c r="O355" i="3" a="1"/>
  <c r="O355" i="3"/>
  <c r="L344" i="3" a="1"/>
  <c r="L344" i="3"/>
  <c r="AC206" i="3" a="1"/>
  <c r="AC206" i="3"/>
  <c r="O120" i="3" a="1"/>
  <c r="O120" i="3"/>
  <c r="N355" i="3" a="1"/>
  <c r="N355" i="3"/>
  <c r="V173" i="3" a="1"/>
  <c r="V173" i="3"/>
  <c r="V7" i="3" a="1"/>
  <c r="V7" i="3"/>
  <c r="AK181" i="3" a="1"/>
  <c r="AK181" i="3"/>
  <c r="N38" i="3" a="1"/>
  <c r="N38" i="3"/>
  <c r="AJ173" i="3" a="1"/>
  <c r="AJ173" i="3"/>
  <c r="K173" i="3" a="1"/>
  <c r="K173" i="3"/>
  <c r="K296" i="3" a="1"/>
  <c r="K296" i="3"/>
  <c r="Z181" i="3" a="1"/>
  <c r="Z181" i="3"/>
  <c r="AI7" i="3" a="1"/>
  <c r="AI7" i="3"/>
  <c r="AJ296" i="3" a="1"/>
  <c r="AJ296" i="3"/>
  <c r="AA120" i="3" a="1"/>
  <c r="AA120" i="3"/>
  <c r="M7" i="3" a="1"/>
  <c r="M7" i="3"/>
  <c r="M120" i="3" a="1"/>
  <c r="M120" i="3"/>
  <c r="AC120" i="3" a="1"/>
  <c r="AC120" i="3"/>
  <c r="AC181" i="3" a="1"/>
  <c r="AC181" i="3"/>
  <c r="AK7" i="3" a="1"/>
  <c r="AK7" i="3"/>
  <c r="O206" i="3" a="1"/>
  <c r="O206" i="3"/>
  <c r="AK38" i="3" a="1"/>
  <c r="AK38" i="3"/>
  <c r="J344" i="3" a="1"/>
  <c r="J344" i="3"/>
  <c r="AG181" i="3" a="1"/>
  <c r="AG181" i="3"/>
  <c r="AA173" i="3" a="1"/>
  <c r="AA173" i="3"/>
  <c r="Z38" i="3" a="1"/>
  <c r="Z38" i="3"/>
  <c r="AE38" i="3" a="1"/>
  <c r="AE38" i="3"/>
  <c r="AD7" i="3" a="1"/>
  <c r="AD7" i="3"/>
  <c r="AC7" i="3" a="1"/>
  <c r="AC7" i="3"/>
  <c r="D173" i="3" a="1"/>
  <c r="D173" i="3"/>
  <c r="AB173" i="3" a="1"/>
  <c r="AB173" i="3"/>
  <c r="AC38" i="3" a="1"/>
  <c r="AC38" i="3"/>
  <c r="AA206" i="3" a="1"/>
  <c r="AA206" i="3"/>
  <c r="P355" i="3" a="1"/>
  <c r="P355" i="3"/>
  <c r="AK355" i="3" a="1"/>
  <c r="AK355" i="3"/>
  <c r="AC309" i="3" a="1"/>
  <c r="AC309" i="3"/>
  <c r="AA355" i="3" a="1"/>
  <c r="AA355" i="3"/>
  <c r="AB309" i="3" a="1"/>
  <c r="AB309" i="3"/>
  <c r="AH173" i="3" a="1"/>
  <c r="AH173" i="3"/>
  <c r="AG344" i="3" a="1"/>
  <c r="AG344" i="3"/>
  <c r="Z355" i="3" a="1"/>
  <c r="Z355" i="3"/>
  <c r="V206" i="3" a="1"/>
  <c r="V206" i="3"/>
  <c r="AD181" i="3" a="1"/>
  <c r="AD181" i="3"/>
  <c r="AF206" i="3" a="1"/>
  <c r="AF206" i="3"/>
  <c r="AF173" i="3" a="1"/>
  <c r="AF173" i="3"/>
  <c r="AA7" i="3" a="1"/>
  <c r="AA7" i="3"/>
  <c r="L206" i="3" a="1"/>
  <c r="L206" i="3"/>
  <c r="K38" i="3" a="1"/>
  <c r="K38" i="3"/>
  <c r="AI38" i="3" a="1"/>
  <c r="AI38" i="3"/>
  <c r="AH181" i="3" a="1"/>
  <c r="AH181" i="3"/>
  <c r="K120" i="3" a="1"/>
  <c r="K120" i="3"/>
  <c r="AD206" i="3" a="1"/>
  <c r="AD206" i="3"/>
  <c r="L38" i="3" a="1"/>
  <c r="L38" i="3"/>
  <c r="AC296" i="3" a="1"/>
  <c r="AC296" i="3"/>
  <c r="AK120" i="3" a="1"/>
  <c r="AK120" i="3"/>
  <c r="M38" i="3" a="1"/>
  <c r="M38" i="3"/>
  <c r="AI120" i="3" a="1"/>
  <c r="AI120" i="3"/>
  <c r="AE355" i="3" a="1"/>
  <c r="AE355" i="3"/>
  <c r="AI206" i="3" a="1"/>
  <c r="AI206" i="3"/>
  <c r="N181" i="3" a="1"/>
  <c r="N181" i="3"/>
  <c r="AE344" i="3" a="1"/>
  <c r="AE344" i="3"/>
  <c r="V120" i="3" a="1"/>
  <c r="V120" i="3"/>
  <c r="P120" i="3" a="1"/>
  <c r="P120" i="3"/>
  <c r="J173" i="3" a="1"/>
  <c r="J173" i="3"/>
  <c r="V296" i="3" a="1"/>
  <c r="V296" i="3"/>
  <c r="AF296" i="3" a="1"/>
  <c r="AF296" i="3"/>
  <c r="AJ181" i="3" a="1"/>
  <c r="AJ181" i="3"/>
  <c r="AG296" i="3" a="1"/>
  <c r="AG296" i="3"/>
  <c r="AG355" i="3" a="1"/>
  <c r="AG355" i="3"/>
  <c r="AD355" i="3" a="1"/>
  <c r="AD355" i="3"/>
  <c r="AJ206" i="3" a="1"/>
  <c r="AJ206" i="3"/>
  <c r="AG120" i="3" a="1"/>
  <c r="AG120" i="3"/>
  <c r="L173" i="3" a="1"/>
  <c r="L173" i="3"/>
  <c r="M309" i="3" a="1"/>
  <c r="M309" i="3"/>
  <c r="AB38" i="3" a="1"/>
  <c r="AB38" i="3"/>
  <c r="AH344" i="3" a="1"/>
  <c r="AH344" i="3"/>
  <c r="O181" i="3" a="1"/>
  <c r="O181" i="3"/>
  <c r="AK309" i="3" a="1"/>
  <c r="AK309" i="3"/>
  <c r="D181" i="3" a="1"/>
  <c r="D181" i="3"/>
  <c r="L309" i="3" a="1"/>
  <c r="L309" i="3"/>
  <c r="L7" i="3" a="1"/>
  <c r="L7" i="3"/>
  <c r="AH355" i="3" a="1"/>
  <c r="AH355" i="3"/>
  <c r="P309" i="3" a="1"/>
  <c r="P309" i="3"/>
  <c r="J38" i="3" a="1"/>
  <c r="J38" i="3"/>
  <c r="AE120" i="3" a="1"/>
  <c r="AE120" i="3"/>
  <c r="AE296" i="3" a="1"/>
  <c r="AE296" i="3"/>
  <c r="Z296" i="3" a="1"/>
  <c r="Z296" i="3"/>
  <c r="AC344" i="3" a="1"/>
  <c r="AC344" i="3"/>
  <c r="M206" i="3" a="1"/>
  <c r="M206" i="3"/>
  <c r="N309" i="3" a="1"/>
  <c r="N309" i="3"/>
  <c r="O296" i="3" a="1"/>
  <c r="O296" i="3"/>
  <c r="AK344" i="3" a="1"/>
  <c r="AK344" i="3"/>
  <c r="O7" i="3" a="1"/>
  <c r="O7" i="3"/>
  <c r="P173" i="3" a="1"/>
  <c r="P173" i="3"/>
  <c r="O38" i="3" a="1"/>
  <c r="O38" i="3"/>
  <c r="J206" i="3" a="1"/>
  <c r="J206" i="3"/>
  <c r="AB344" i="3" a="1"/>
  <c r="AB344" i="3"/>
  <c r="AF309" i="3" a="1"/>
  <c r="AF309" i="3"/>
  <c r="M355" i="3" a="1"/>
  <c r="M355" i="3"/>
  <c r="AB355" i="3" a="1"/>
  <c r="AB355" i="3"/>
  <c r="AI296" i="3" a="1"/>
  <c r="AI296" i="3"/>
  <c r="AB206" i="3" a="1"/>
  <c r="AB206" i="3"/>
  <c r="AD120" i="3" a="1"/>
  <c r="AD120" i="3"/>
  <c r="K206" i="3" a="1"/>
  <c r="K206" i="3"/>
  <c r="AC173" i="3" a="1"/>
  <c r="AC173" i="3"/>
  <c r="AJ344" i="3" a="1"/>
  <c r="AJ344" i="3"/>
  <c r="P7" i="3" a="1"/>
  <c r="P7" i="3"/>
  <c r="AH309" i="3" a="1"/>
  <c r="AH309" i="3"/>
  <c r="V181" i="3" a="1"/>
  <c r="V181" i="3"/>
  <c r="P206" i="3" a="1"/>
  <c r="P206" i="3"/>
  <c r="M344" i="3" a="1"/>
  <c r="M344" i="3"/>
  <c r="D38" i="3" a="1"/>
  <c r="D38" i="3"/>
  <c r="Z120" i="3" a="1"/>
  <c r="Z120" i="3"/>
  <c r="D344" i="3" a="1"/>
  <c r="D344" i="3"/>
  <c r="AH206" i="3" a="1"/>
  <c r="AH206" i="3"/>
  <c r="AD344" i="3" a="1"/>
  <c r="AD344" i="3"/>
  <c r="D120" i="3" a="1"/>
  <c r="D120" i="3"/>
  <c r="P181" i="3" a="1"/>
  <c r="P181" i="3"/>
  <c r="AH7" i="3" a="1"/>
  <c r="AH7" i="3"/>
  <c r="J355" i="3" a="1"/>
  <c r="J355" i="3"/>
  <c r="AA296" i="3" a="1"/>
  <c r="AA296" i="3"/>
  <c r="Z206" i="3" a="1"/>
  <c r="Z206" i="3"/>
  <c r="N296" i="3" a="1"/>
  <c r="N296" i="3"/>
  <c r="AI181" i="3" a="1"/>
  <c r="AI181" i="3"/>
  <c r="AJ309" i="3" a="1"/>
  <c r="AJ309" i="3"/>
  <c r="AF38" i="3" a="1"/>
  <c r="AF38" i="3"/>
  <c r="AI173" i="3" a="1"/>
  <c r="AI173" i="3"/>
  <c r="AD38" i="3" a="1"/>
  <c r="AD38" i="3"/>
  <c r="K355" i="3" a="1"/>
  <c r="K355" i="3"/>
  <c r="J181" i="3" a="1"/>
  <c r="J181" i="3"/>
  <c r="AH296" i="3" a="1"/>
  <c r="AH296" i="3"/>
  <c r="K309" i="3" a="1"/>
  <c r="K309" i="3"/>
  <c r="M173" i="3" a="1"/>
  <c r="M173" i="3"/>
  <c r="AF181" i="3" a="1"/>
  <c r="AF181" i="3"/>
  <c r="M296" i="3" a="1"/>
  <c r="M296" i="3"/>
  <c r="O344" i="3" a="1"/>
  <c r="O344" i="3"/>
  <c r="Z173" i="3" a="1"/>
  <c r="Z173" i="3"/>
  <c r="N206" i="3" a="1"/>
  <c r="N206" i="3"/>
  <c r="Z7" i="3" a="1"/>
  <c r="Z7" i="3"/>
  <c r="N344" i="3" a="1"/>
  <c r="N344" i="3"/>
  <c r="AG7" i="3" a="1"/>
  <c r="AG7" i="3"/>
  <c r="AE206" i="3" a="1"/>
  <c r="AE206" i="3"/>
  <c r="AF355" i="3" a="1"/>
  <c r="AF355" i="3"/>
  <c r="P344" i="3" a="1"/>
  <c r="P344" i="3"/>
  <c r="AB296" i="3" a="1"/>
  <c r="AB296" i="3"/>
  <c r="AB7" i="3" a="1"/>
  <c r="AB7" i="3"/>
  <c r="L120" i="3" a="1"/>
  <c r="L120" i="3"/>
  <c r="AA344" i="3" a="1"/>
  <c r="AA344" i="3"/>
  <c r="N173" i="3" a="1"/>
  <c r="N173" i="3"/>
  <c r="P296" i="3" a="1"/>
  <c r="P296" i="3"/>
  <c r="AB181" i="3" a="1"/>
  <c r="AB181" i="3"/>
  <c r="N120" i="3" a="1"/>
  <c r="N120" i="3"/>
  <c r="AD309" i="3" a="1"/>
  <c r="AD309" i="3"/>
  <c r="AD173" i="3" a="1"/>
  <c r="AD173" i="3"/>
  <c r="AI309" i="3" a="1"/>
  <c r="AI309" i="3"/>
  <c r="AG206" i="3" a="1"/>
  <c r="AG206" i="3"/>
  <c r="AB120" i="3" a="1"/>
  <c r="AB120" i="3"/>
  <c r="L355" i="3" a="1"/>
  <c r="L355" i="3"/>
  <c r="L181" i="3" a="1"/>
  <c r="L181" i="3"/>
  <c r="V355" i="3" a="1"/>
  <c r="V355" i="3"/>
  <c r="V344" i="3" a="1"/>
  <c r="V344" i="3"/>
  <c r="K344" i="3" a="1"/>
  <c r="K344" i="3"/>
  <c r="AJ7" i="3" a="1"/>
  <c r="AJ7" i="3"/>
  <c r="V309" i="3" a="1"/>
  <c r="V309" i="3"/>
  <c r="N7" i="3" a="1"/>
  <c r="N7" i="3"/>
  <c r="D206" i="3" a="1"/>
  <c r="D206" i="3"/>
  <c r="AI355" i="3" a="1"/>
  <c r="AI355" i="3"/>
  <c r="V38" i="3" a="1"/>
  <c r="V38" i="3"/>
  <c r="AK296" i="3" a="1"/>
  <c r="AK296" i="3"/>
  <c r="AA181" i="3" a="1"/>
  <c r="AA181" i="3"/>
  <c r="AK173" i="3" a="1"/>
  <c r="AK173" i="3"/>
  <c r="D7" i="3" a="1"/>
  <c r="D7" i="3"/>
  <c r="AF120" i="3" a="1"/>
  <c r="AF120" i="3"/>
  <c r="P38" i="3" a="1"/>
  <c r="P38" i="3"/>
  <c r="D355" i="3" a="1"/>
  <c r="D355" i="3"/>
  <c r="AF7" i="3" a="1"/>
  <c r="AF7" i="3"/>
  <c r="AK206" i="3" a="1"/>
  <c r="AK206" i="3"/>
  <c r="AD296" i="3" a="1"/>
  <c r="AD296" i="3"/>
  <c r="AE309" i="3" a="1"/>
  <c r="AE309" i="3"/>
  <c r="M181" i="3" a="1"/>
  <c r="M181" i="3"/>
  <c r="AH120" i="3" a="1"/>
  <c r="AH120" i="3"/>
  <c r="AE173" i="3" a="1"/>
  <c r="AE173" i="3"/>
  <c r="Z344" i="3" a="1"/>
  <c r="Z344" i="3"/>
  <c r="K322" i="3" a="1"/>
  <c r="K322" i="3"/>
  <c r="AG311" i="3" a="1"/>
  <c r="AG311" i="3"/>
  <c r="AE116" i="3" a="1"/>
  <c r="AE116" i="3"/>
  <c r="Z21" i="3" a="1"/>
  <c r="Z21" i="3"/>
  <c r="Z91" i="3" a="1"/>
  <c r="Z91" i="3"/>
  <c r="AE52" i="3" a="1"/>
  <c r="AE52" i="3"/>
  <c r="AJ21" i="3" a="1"/>
  <c r="AJ21" i="3"/>
  <c r="O98" i="3" a="1"/>
  <c r="O98" i="3"/>
  <c r="N21" i="3" a="1"/>
  <c r="N21" i="3"/>
  <c r="AB361" i="3" a="1"/>
  <c r="AB361" i="3"/>
  <c r="M91" i="3" a="1"/>
  <c r="M91" i="3"/>
  <c r="L91" i="3" a="1"/>
  <c r="L91" i="3"/>
  <c r="Z254" i="3" a="1"/>
  <c r="Z254" i="3"/>
  <c r="AA21" i="3" a="1"/>
  <c r="AA21" i="3"/>
  <c r="AD254" i="3" a="1"/>
  <c r="AD254" i="3"/>
  <c r="AA98" i="3" a="1"/>
  <c r="AA98" i="3"/>
  <c r="AF52" i="3" a="1"/>
  <c r="AF52" i="3"/>
  <c r="J322" i="3" a="1"/>
  <c r="J322" i="3"/>
  <c r="Z322" i="3" a="1"/>
  <c r="Z322" i="3"/>
  <c r="AE165" i="3" a="1"/>
  <c r="AE165" i="3"/>
  <c r="AI322" i="3" a="1"/>
  <c r="AI322" i="3"/>
  <c r="K52" i="3" a="1"/>
  <c r="K52" i="3"/>
  <c r="D52" i="3" a="1"/>
  <c r="D52" i="3"/>
  <c r="AK116" i="3" a="1"/>
  <c r="AK116" i="3"/>
  <c r="J21" i="3" a="1"/>
  <c r="J21" i="3"/>
  <c r="AE98" i="3" a="1"/>
  <c r="AE98" i="3"/>
  <c r="AG322" i="3" a="1"/>
  <c r="AG322" i="3"/>
  <c r="AE322" i="3" a="1"/>
  <c r="AE322" i="3"/>
  <c r="O52" i="3" a="1"/>
  <c r="O52" i="3"/>
  <c r="Z116" i="3" a="1"/>
  <c r="Z116" i="3"/>
  <c r="AK361" i="3" a="1"/>
  <c r="AK361" i="3"/>
  <c r="P322" i="3" a="1"/>
  <c r="P322" i="3"/>
  <c r="AC322" i="3" a="1"/>
  <c r="AC322" i="3"/>
  <c r="Z361" i="3" a="1"/>
  <c r="Z361" i="3"/>
  <c r="D361" i="3" a="1"/>
  <c r="D361" i="3"/>
  <c r="AC116" i="3" a="1"/>
  <c r="AC116" i="3"/>
  <c r="AH311" i="3" a="1"/>
  <c r="AH311" i="3"/>
  <c r="K311" i="3" a="1"/>
  <c r="K311" i="3"/>
  <c r="AC361" i="3" a="1"/>
  <c r="AC361" i="3"/>
  <c r="M98" i="3" a="1"/>
  <c r="M98" i="3"/>
  <c r="AC311" i="3" a="1"/>
  <c r="AC311" i="3"/>
  <c r="J98" i="3" a="1"/>
  <c r="J98" i="3"/>
  <c r="D116" i="3" a="1"/>
  <c r="D116" i="3"/>
  <c r="M165" i="3" a="1"/>
  <c r="M165" i="3"/>
  <c r="D254" i="3" a="1"/>
  <c r="D254" i="3"/>
  <c r="AE311" i="3" a="1"/>
  <c r="AE311" i="3"/>
  <c r="P254" i="3" a="1"/>
  <c r="P254" i="3"/>
  <c r="J254" i="3" a="1"/>
  <c r="J254" i="3"/>
  <c r="O254" i="3" a="1"/>
  <c r="O254" i="3"/>
  <c r="N98" i="3" a="1"/>
  <c r="N98" i="3"/>
  <c r="P116" i="3" a="1"/>
  <c r="P116" i="3"/>
  <c r="L116" i="3" a="1"/>
  <c r="L116" i="3"/>
  <c r="N322" i="3" a="1"/>
  <c r="N322" i="3"/>
  <c r="AG165" i="3" a="1"/>
  <c r="AG165" i="3"/>
  <c r="AG91" i="3" a="1"/>
  <c r="AG91" i="3"/>
  <c r="AE91" i="3" a="1"/>
  <c r="AE91" i="3"/>
  <c r="AE254" i="3" a="1"/>
  <c r="AE254" i="3"/>
  <c r="AI52" i="3" a="1"/>
  <c r="AI52" i="3"/>
  <c r="Z165" i="3" a="1"/>
  <c r="Z165" i="3"/>
  <c r="AH322" i="3" a="1"/>
  <c r="AH322" i="3"/>
  <c r="AK21" i="3" a="1"/>
  <c r="AK21" i="3"/>
  <c r="V98" i="3" a="1"/>
  <c r="V98" i="3"/>
  <c r="M254" i="3" a="1"/>
  <c r="M254" i="3"/>
  <c r="AH165" i="3" a="1"/>
  <c r="AH165" i="3"/>
  <c r="AB254" i="3" a="1"/>
  <c r="AB254" i="3"/>
  <c r="AJ254" i="3" a="1"/>
  <c r="AJ254" i="3"/>
  <c r="P52" i="3" a="1"/>
  <c r="P52" i="3"/>
  <c r="AF98" i="3" a="1"/>
  <c r="AF98" i="3"/>
  <c r="K21" i="3" a="1"/>
  <c r="K21" i="3"/>
  <c r="P98" i="3" a="1"/>
  <c r="P98" i="3"/>
  <c r="D98" i="3" a="1"/>
  <c r="D98" i="3"/>
  <c r="AG21" i="3" a="1"/>
  <c r="AG21" i="3"/>
  <c r="AD311" i="3" a="1"/>
  <c r="AD311" i="3"/>
  <c r="AB322" i="3" a="1"/>
  <c r="AB322" i="3"/>
  <c r="AF254" i="3" a="1"/>
  <c r="AF254" i="3"/>
  <c r="V361" i="3" a="1"/>
  <c r="V361" i="3"/>
  <c r="AI165" i="3" a="1"/>
  <c r="AI165" i="3"/>
  <c r="AI21" i="3" a="1"/>
  <c r="AI21" i="3"/>
  <c r="AB98" i="3" a="1"/>
  <c r="AB98" i="3"/>
  <c r="L361" i="3" a="1"/>
  <c r="L361" i="3"/>
  <c r="AH361" i="3" a="1"/>
  <c r="AH361" i="3"/>
  <c r="AJ322" i="3" a="1"/>
  <c r="AJ322" i="3"/>
  <c r="K254" i="3" a="1"/>
  <c r="K254" i="3"/>
  <c r="AF311" i="3" a="1"/>
  <c r="AF311" i="3"/>
  <c r="AD361" i="3" a="1"/>
  <c r="AD361" i="3"/>
  <c r="AA322" i="3" a="1"/>
  <c r="AA322" i="3"/>
  <c r="AF21" i="3" a="1"/>
  <c r="AF21" i="3"/>
  <c r="N116" i="3" a="1"/>
  <c r="N116" i="3"/>
  <c r="J361" i="3" a="1"/>
  <c r="J361" i="3"/>
  <c r="M52" i="3" a="1"/>
  <c r="M52" i="3"/>
  <c r="M116" i="3" a="1"/>
  <c r="M116" i="3"/>
  <c r="AB311" i="3" a="1"/>
  <c r="AB311" i="3"/>
  <c r="AI98" i="3" a="1"/>
  <c r="AI98" i="3"/>
  <c r="P21" i="3" a="1"/>
  <c r="P21" i="3"/>
  <c r="V322" i="3" a="1"/>
  <c r="V322" i="3"/>
  <c r="P311" i="3" a="1"/>
  <c r="P311" i="3"/>
  <c r="AA91" i="3" a="1"/>
  <c r="AA91" i="3"/>
  <c r="O21" i="3" a="1"/>
  <c r="O21" i="3"/>
  <c r="AC91" i="3" a="1"/>
  <c r="AC91" i="3"/>
  <c r="O91" i="3" a="1"/>
  <c r="O91" i="3"/>
  <c r="AH116" i="3" a="1"/>
  <c r="AH116" i="3"/>
  <c r="AK91" i="3" a="1"/>
  <c r="AK91" i="3"/>
  <c r="AJ361" i="3" a="1"/>
  <c r="AJ361" i="3"/>
  <c r="D165" i="3" a="1"/>
  <c r="D165" i="3"/>
  <c r="AA254" i="3" a="1"/>
  <c r="AA254" i="3"/>
  <c r="AB52" i="3" a="1"/>
  <c r="AB52" i="3"/>
  <c r="AC254" i="3" a="1"/>
  <c r="AC254" i="3"/>
  <c r="AD165" i="3" a="1"/>
  <c r="AD165" i="3"/>
  <c r="J116" i="3" a="1"/>
  <c r="J116" i="3"/>
  <c r="AB116" i="3" a="1"/>
  <c r="AB116" i="3"/>
  <c r="AD91" i="3" a="1"/>
  <c r="AD91" i="3"/>
  <c r="D21" i="3" a="1"/>
  <c r="D21" i="3"/>
  <c r="AJ91" i="3" a="1"/>
  <c r="AJ91" i="3"/>
  <c r="AH91" i="3" a="1"/>
  <c r="AH91" i="3"/>
  <c r="AB21" i="3" a="1"/>
  <c r="AB21" i="3"/>
  <c r="AE361" i="3" a="1"/>
  <c r="AE361" i="3"/>
  <c r="AJ116" i="3" a="1"/>
  <c r="AJ116" i="3"/>
  <c r="P361" i="3" a="1"/>
  <c r="P361" i="3"/>
  <c r="AH21" i="3" a="1"/>
  <c r="AH21" i="3"/>
  <c r="AC52" i="3" a="1"/>
  <c r="AC52" i="3"/>
  <c r="M322" i="3" a="1"/>
  <c r="M322" i="3"/>
  <c r="J311" i="3" a="1"/>
  <c r="J311" i="3"/>
  <c r="L254" i="3" a="1"/>
  <c r="L254" i="3"/>
  <c r="O311" i="3" a="1"/>
  <c r="O311" i="3"/>
  <c r="O165" i="3" a="1"/>
  <c r="O165" i="3"/>
  <c r="K116" i="3" a="1"/>
  <c r="K116" i="3"/>
  <c r="N52" i="3" a="1"/>
  <c r="N52" i="3"/>
  <c r="P91" i="3" a="1"/>
  <c r="P91" i="3"/>
  <c r="AH52" i="3" a="1"/>
  <c r="AH52" i="3"/>
  <c r="D311" i="3" a="1"/>
  <c r="D311" i="3"/>
  <c r="N311" i="3" a="1"/>
  <c r="N311" i="3"/>
  <c r="J52" i="3" a="1"/>
  <c r="J52" i="3"/>
  <c r="V52" i="3" a="1"/>
  <c r="V52" i="3"/>
  <c r="K91" i="3" a="1"/>
  <c r="K91" i="3"/>
  <c r="AC98" i="3" a="1"/>
  <c r="AC98" i="3"/>
  <c r="P165" i="3" a="1"/>
  <c r="P165" i="3"/>
  <c r="J91" i="3" a="1"/>
  <c r="J91" i="3"/>
  <c r="O361" i="3" a="1"/>
  <c r="O361" i="3"/>
  <c r="AG98" i="3" a="1"/>
  <c r="AG98" i="3"/>
  <c r="AK165" i="3" a="1"/>
  <c r="AK165" i="3"/>
  <c r="K165" i="3" a="1"/>
  <c r="K165" i="3"/>
  <c r="AJ52" i="3" a="1"/>
  <c r="AJ52" i="3"/>
  <c r="V311" i="3" a="1"/>
  <c r="V311" i="3"/>
  <c r="AK322" i="3" a="1"/>
  <c r="AK322" i="3"/>
  <c r="Z311" i="3" a="1"/>
  <c r="Z311" i="3"/>
  <c r="V21" i="3" a="1"/>
  <c r="V21" i="3"/>
  <c r="AD98" i="3" a="1"/>
  <c r="AD98" i="3"/>
  <c r="AJ98" i="3" a="1"/>
  <c r="AJ98" i="3"/>
  <c r="K361" i="3" a="1"/>
  <c r="K361" i="3"/>
  <c r="AF322" i="3" a="1"/>
  <c r="AF322" i="3"/>
  <c r="V165" i="3" a="1"/>
  <c r="V165" i="3"/>
  <c r="AF361" i="3" a="1"/>
  <c r="AF361" i="3"/>
  <c r="AD21" i="3" a="1"/>
  <c r="AD21" i="3"/>
  <c r="L165" i="3" a="1"/>
  <c r="L165" i="3"/>
  <c r="N361" i="3" a="1"/>
  <c r="N361" i="3"/>
  <c r="D322" i="3" a="1"/>
  <c r="D322" i="3"/>
  <c r="AC165" i="3" a="1"/>
  <c r="AC165" i="3"/>
  <c r="L52" i="3" a="1"/>
  <c r="L52" i="3"/>
  <c r="AD322" i="3" a="1"/>
  <c r="AD322" i="3"/>
  <c r="AI311" i="3" a="1"/>
  <c r="AI311" i="3"/>
  <c r="M21" i="3" a="1"/>
  <c r="M21" i="3"/>
  <c r="AD52" i="3" a="1"/>
  <c r="AD52" i="3"/>
  <c r="N165" i="3" a="1"/>
  <c r="N165" i="3"/>
  <c r="AJ311" i="3" a="1"/>
  <c r="AJ311" i="3"/>
  <c r="AC21" i="3" a="1"/>
  <c r="AC21" i="3"/>
  <c r="AI254" i="3" a="1"/>
  <c r="AI254" i="3"/>
  <c r="O116" i="3" a="1"/>
  <c r="O116" i="3"/>
  <c r="V116" i="3" a="1"/>
  <c r="V116" i="3"/>
  <c r="O322" i="3" a="1"/>
  <c r="O322" i="3"/>
  <c r="AH98" i="3" a="1"/>
  <c r="AH98" i="3"/>
  <c r="AI91" i="3" a="1"/>
  <c r="AI91" i="3"/>
  <c r="J165" i="3" a="1"/>
  <c r="J165" i="3"/>
  <c r="N91" i="3" a="1"/>
  <c r="N91" i="3"/>
  <c r="M311" i="3" a="1"/>
  <c r="M311" i="3"/>
  <c r="L311" i="3" a="1"/>
  <c r="L311" i="3"/>
  <c r="AG52" i="3" a="1"/>
  <c r="AG52" i="3"/>
  <c r="AG254" i="3" a="1"/>
  <c r="AG254" i="3"/>
  <c r="D91" i="3" a="1"/>
  <c r="D91" i="3"/>
  <c r="AI116" i="3" a="1"/>
  <c r="AI116" i="3"/>
  <c r="AA165" i="3" a="1"/>
  <c r="AA165" i="3"/>
  <c r="Z98" i="3" a="1"/>
  <c r="Z98" i="3"/>
  <c r="M361" i="3" a="1"/>
  <c r="M361" i="3"/>
  <c r="AG116" i="3" a="1"/>
  <c r="AG116" i="3"/>
  <c r="AK52" i="3" a="1"/>
  <c r="AK52" i="3"/>
  <c r="N254" i="3" a="1"/>
  <c r="N254" i="3"/>
  <c r="AA361" i="3" a="1"/>
  <c r="AA361" i="3"/>
  <c r="K98" i="3" a="1"/>
  <c r="K98" i="3"/>
  <c r="L98" i="3" a="1"/>
  <c r="L98" i="3"/>
  <c r="V254" i="3" a="1"/>
  <c r="V254" i="3"/>
  <c r="AF165" i="3" a="1"/>
  <c r="AF165" i="3"/>
  <c r="AH254" i="3" a="1"/>
  <c r="AH254" i="3"/>
  <c r="AF116" i="3" a="1"/>
  <c r="AF116" i="3"/>
  <c r="AK311" i="3" a="1"/>
  <c r="AK311" i="3"/>
  <c r="L21" i="3" a="1"/>
  <c r="L21" i="3"/>
  <c r="AA52" i="3" a="1"/>
  <c r="AA52" i="3"/>
  <c r="V91" i="3" a="1"/>
  <c r="V91" i="3"/>
  <c r="AI361" i="3" a="1"/>
  <c r="AI361" i="3"/>
  <c r="AB91" i="3" a="1"/>
  <c r="AB91" i="3"/>
  <c r="AJ165" i="3" a="1"/>
  <c r="AJ165" i="3"/>
  <c r="AA116" i="3" a="1"/>
  <c r="AA116" i="3"/>
  <c r="Z52" i="3" a="1"/>
  <c r="Z52" i="3"/>
  <c r="AB165" i="3" a="1"/>
  <c r="AB165" i="3"/>
  <c r="AF91" i="3" a="1"/>
  <c r="AF91" i="3"/>
  <c r="AE21" i="3" a="1"/>
  <c r="AE21" i="3"/>
  <c r="L322" i="3" a="1"/>
  <c r="L322" i="3"/>
  <c r="AG361" i="3" a="1"/>
  <c r="AG361" i="3"/>
  <c r="AA311" i="3" a="1"/>
  <c r="AA311" i="3"/>
  <c r="AD116" i="3" a="1"/>
  <c r="AD116" i="3"/>
  <c r="AK254" i="3" a="1"/>
  <c r="AK254" i="3"/>
  <c r="AK98" i="3" a="1"/>
  <c r="AK98" i="3"/>
  <c r="N5" i="3" a="1"/>
  <c r="N5" i="3"/>
  <c r="V42" i="3" a="1"/>
  <c r="V42" i="3"/>
  <c r="AJ313" i="3" a="1"/>
  <c r="AJ313" i="3"/>
  <c r="O313" i="3" a="1"/>
  <c r="O313" i="3"/>
  <c r="P5" i="3" a="1"/>
  <c r="P5" i="3"/>
  <c r="AB369" i="3" a="1"/>
  <c r="AB369" i="3"/>
  <c r="AF36" i="3" a="1"/>
  <c r="AF36" i="3"/>
  <c r="P289" i="3" a="1"/>
  <c r="P289" i="3"/>
  <c r="J42" i="3" a="1"/>
  <c r="J42" i="3"/>
  <c r="AF279" i="3" a="1"/>
  <c r="AF279" i="3"/>
  <c r="P364" i="3" a="1"/>
  <c r="P364" i="3"/>
  <c r="O279" i="3" a="1"/>
  <c r="O279" i="3"/>
  <c r="O369" i="3" a="1"/>
  <c r="O369" i="3"/>
  <c r="P36" i="3" a="1"/>
  <c r="P36" i="3"/>
  <c r="AK289" i="3" a="1"/>
  <c r="AK289" i="3"/>
  <c r="AJ267" i="3" a="1"/>
  <c r="AJ267" i="3"/>
  <c r="AA364" i="3" a="1"/>
  <c r="AA364" i="3"/>
  <c r="AF42" i="3" a="1"/>
  <c r="AF42" i="3"/>
  <c r="AB5" i="3" a="1"/>
  <c r="AB5" i="3"/>
  <c r="AB36" i="3" a="1"/>
  <c r="AB36" i="3"/>
  <c r="L14" i="3" a="1"/>
  <c r="L14" i="3"/>
  <c r="N14" i="3" a="1"/>
  <c r="N14" i="3"/>
  <c r="L289" i="3" a="1"/>
  <c r="L289" i="3"/>
  <c r="O36" i="3" a="1"/>
  <c r="O36" i="3"/>
  <c r="AB313" i="3" a="1"/>
  <c r="AB313" i="3"/>
  <c r="AB267" i="3" a="1"/>
  <c r="AB267" i="3"/>
  <c r="AJ42" i="3" a="1"/>
  <c r="AJ42" i="3"/>
  <c r="AC14" i="3" a="1"/>
  <c r="AC14" i="3"/>
  <c r="AA267" i="3" a="1"/>
  <c r="AA267" i="3"/>
  <c r="AE364" i="3" a="1"/>
  <c r="AE364" i="3"/>
  <c r="AK313" i="3" a="1"/>
  <c r="AK313" i="3"/>
  <c r="AE267" i="3" a="1"/>
  <c r="AE267" i="3"/>
  <c r="AG364" i="3" a="1"/>
  <c r="AG364" i="3"/>
  <c r="D267" i="3" a="1"/>
  <c r="D267" i="3"/>
  <c r="D14" i="3" a="1"/>
  <c r="D14" i="3"/>
  <c r="AD289" i="3" a="1"/>
  <c r="AD289" i="3"/>
  <c r="Z36" i="3" a="1"/>
  <c r="Z36" i="3"/>
  <c r="J279" i="3" a="1"/>
  <c r="J279" i="3"/>
  <c r="AF5" i="3" a="1"/>
  <c r="AF5" i="3"/>
  <c r="AK42" i="3" a="1"/>
  <c r="AK42" i="3"/>
  <c r="AJ289" i="3" a="1"/>
  <c r="AJ289" i="3"/>
  <c r="O364" i="3" a="1"/>
  <c r="O364" i="3"/>
  <c r="AD279" i="3" a="1"/>
  <c r="AD279" i="3"/>
  <c r="AA5" i="3" a="1"/>
  <c r="AA5" i="3"/>
  <c r="AG369" i="3" a="1"/>
  <c r="AG369" i="3"/>
  <c r="L42" i="3" a="1"/>
  <c r="L42" i="3"/>
  <c r="V289" i="3" a="1"/>
  <c r="V289" i="3"/>
  <c r="AF14" i="3" a="1"/>
  <c r="AF14" i="3"/>
  <c r="AI369" i="3" a="1"/>
  <c r="AI369" i="3"/>
  <c r="AC279" i="3" a="1"/>
  <c r="AC279" i="3"/>
  <c r="AJ364" i="3" a="1"/>
  <c r="AJ364" i="3"/>
  <c r="AK14" i="3" a="1"/>
  <c r="AK14" i="3"/>
  <c r="AK36" i="3" a="1"/>
  <c r="AK36" i="3"/>
  <c r="AJ369" i="3" a="1"/>
  <c r="AJ369" i="3"/>
  <c r="P369" i="3" a="1"/>
  <c r="P369" i="3"/>
  <c r="AI289" i="3" a="1"/>
  <c r="AI289" i="3"/>
  <c r="AC36" i="3" a="1"/>
  <c r="AC36" i="3"/>
  <c r="AH36" i="3" a="1"/>
  <c r="AH36" i="3"/>
  <c r="AA36" i="3" a="1"/>
  <c r="AA36" i="3"/>
  <c r="AG14" i="3" a="1"/>
  <c r="AG14" i="3"/>
  <c r="Z42" i="3" a="1"/>
  <c r="Z42" i="3"/>
  <c r="AE5" i="3" a="1"/>
  <c r="AE5" i="3"/>
  <c r="J36" i="3" a="1"/>
  <c r="J36" i="3"/>
  <c r="N364" i="3" a="1"/>
  <c r="N364" i="3"/>
  <c r="K279" i="3" a="1"/>
  <c r="K279" i="3"/>
  <c r="K5" i="3" a="1"/>
  <c r="K5" i="3"/>
  <c r="J5" i="3" a="1"/>
  <c r="J5" i="3"/>
  <c r="M279" i="3" a="1"/>
  <c r="M279" i="3"/>
  <c r="AJ5" i="3" a="1"/>
  <c r="AJ5" i="3"/>
  <c r="AI36" i="3" a="1"/>
  <c r="AI36" i="3"/>
  <c r="AG42" i="3" a="1"/>
  <c r="AG42" i="3"/>
  <c r="V279" i="3" a="1"/>
  <c r="V279" i="3"/>
  <c r="N369" i="3" a="1"/>
  <c r="N369" i="3"/>
  <c r="AC369" i="3" a="1"/>
  <c r="AC369" i="3"/>
  <c r="M289" i="3" a="1"/>
  <c r="M289" i="3"/>
  <c r="L267" i="3" a="1"/>
  <c r="L267" i="3"/>
  <c r="AC42" i="3" a="1"/>
  <c r="AC42" i="3"/>
  <c r="AD42" i="3" a="1"/>
  <c r="AD42" i="3"/>
  <c r="AK5" i="3" a="1"/>
  <c r="AK5" i="3"/>
  <c r="AA369" i="3" a="1"/>
  <c r="AA369" i="3"/>
  <c r="AB364" i="3" a="1"/>
  <c r="AB364" i="3"/>
  <c r="D313" i="3" a="1"/>
  <c r="D313" i="3"/>
  <c r="J14" i="3" a="1"/>
  <c r="J14" i="3"/>
  <c r="J364" i="3" a="1"/>
  <c r="J364" i="3"/>
  <c r="N313" i="3" a="1"/>
  <c r="N313" i="3"/>
  <c r="AB14" i="3" a="1"/>
  <c r="AB14" i="3"/>
  <c r="AH267" i="3" a="1"/>
  <c r="AH267" i="3"/>
  <c r="Z313" i="3" a="1"/>
  <c r="Z313" i="3"/>
  <c r="D289" i="3" a="1"/>
  <c r="D289" i="3"/>
  <c r="D36" i="3" a="1"/>
  <c r="D36" i="3"/>
  <c r="M267" i="3" a="1"/>
  <c r="M267" i="3"/>
  <c r="AH5" i="3" a="1"/>
  <c r="AH5" i="3"/>
  <c r="P14" i="3" a="1"/>
  <c r="P14" i="3"/>
  <c r="Z5" i="3" a="1"/>
  <c r="Z5" i="3"/>
  <c r="AA14" i="3" a="1"/>
  <c r="AA14" i="3"/>
  <c r="AE313" i="3" a="1"/>
  <c r="AE313" i="3"/>
  <c r="Z14" i="3" a="1"/>
  <c r="Z14" i="3"/>
  <c r="D279" i="3" a="1"/>
  <c r="D279" i="3"/>
  <c r="D364" i="3" a="1"/>
  <c r="D364" i="3"/>
  <c r="AG279" i="3" a="1"/>
  <c r="AG279" i="3"/>
  <c r="AF313" i="3" a="1"/>
  <c r="AF313" i="3"/>
  <c r="AK364" i="3" a="1"/>
  <c r="AK364" i="3"/>
  <c r="AA289" i="3" a="1"/>
  <c r="AA289" i="3"/>
  <c r="AC267" i="3" a="1"/>
  <c r="AC267" i="3"/>
  <c r="AG267" i="3" a="1"/>
  <c r="AG267" i="3"/>
  <c r="V5" i="3" a="1"/>
  <c r="V5" i="3"/>
  <c r="AA279" i="3" a="1"/>
  <c r="AA279" i="3"/>
  <c r="AC289" i="3" a="1"/>
  <c r="AC289" i="3"/>
  <c r="AG5" i="3" a="1"/>
  <c r="AG5" i="3"/>
  <c r="K313" i="3" a="1"/>
  <c r="K313" i="3"/>
  <c r="AI279" i="3" a="1"/>
  <c r="AI279" i="3"/>
  <c r="K36" i="3" a="1"/>
  <c r="K36" i="3"/>
  <c r="O14" i="3" a="1"/>
  <c r="O14" i="3"/>
  <c r="Z279" i="3" a="1"/>
  <c r="Z279" i="3"/>
  <c r="L364" i="3" a="1"/>
  <c r="L364" i="3"/>
  <c r="V14" i="3" a="1"/>
  <c r="V14" i="3"/>
  <c r="M313" i="3" a="1"/>
  <c r="M313" i="3"/>
  <c r="V313" i="3" a="1"/>
  <c r="V313" i="3"/>
  <c r="AH364" i="3" a="1"/>
  <c r="AH364" i="3"/>
  <c r="AH279" i="3" a="1"/>
  <c r="AH279" i="3"/>
  <c r="J267" i="3" a="1"/>
  <c r="J267" i="3"/>
  <c r="AK267" i="3" a="1"/>
  <c r="AK267" i="3"/>
  <c r="AD5" i="3" a="1"/>
  <c r="AD5" i="3"/>
  <c r="O42" i="3" a="1"/>
  <c r="O42" i="3"/>
  <c r="AF364" i="3" a="1"/>
  <c r="AF364" i="3"/>
  <c r="AH369" i="3" a="1"/>
  <c r="AH369" i="3"/>
  <c r="M14" i="3" a="1"/>
  <c r="M14" i="3"/>
  <c r="AC5" i="3" a="1"/>
  <c r="AC5" i="3"/>
  <c r="P313" i="3" a="1"/>
  <c r="P313" i="3"/>
  <c r="AF289" i="3" a="1"/>
  <c r="AF289" i="3"/>
  <c r="L369" i="3" a="1"/>
  <c r="L369" i="3"/>
  <c r="O267" i="3" a="1"/>
  <c r="O267" i="3"/>
  <c r="AC364" i="3" a="1"/>
  <c r="AC364" i="3"/>
  <c r="AE369" i="3" a="1"/>
  <c r="AE369" i="3"/>
  <c r="J313" i="3" a="1"/>
  <c r="J313" i="3"/>
  <c r="M42" i="3" a="1"/>
  <c r="M42" i="3"/>
  <c r="AK279" i="3" a="1"/>
  <c r="AK279" i="3"/>
  <c r="AI313" i="3" a="1"/>
  <c r="AI313" i="3"/>
  <c r="AE289" i="3" a="1"/>
  <c r="AE289" i="3"/>
  <c r="K42" i="3" a="1"/>
  <c r="K42" i="3"/>
  <c r="M36" i="3" a="1"/>
  <c r="M36" i="3"/>
  <c r="AD369" i="3" a="1"/>
  <c r="AD369" i="3"/>
  <c r="AI267" i="3" a="1"/>
  <c r="AI267" i="3"/>
  <c r="L5" i="3" a="1"/>
  <c r="L5" i="3"/>
  <c r="AF369" i="3" a="1"/>
  <c r="AF369" i="3"/>
  <c r="AK369" i="3" a="1"/>
  <c r="AK369" i="3"/>
  <c r="AH42" i="3" a="1"/>
  <c r="AH42" i="3"/>
  <c r="L279" i="3" a="1"/>
  <c r="L279" i="3"/>
  <c r="V364" i="3" a="1"/>
  <c r="V364" i="3"/>
  <c r="V36" i="3" a="1"/>
  <c r="V36" i="3"/>
  <c r="L313" i="3" a="1"/>
  <c r="L313" i="3"/>
  <c r="AI42" i="3" a="1"/>
  <c r="AI42" i="3"/>
  <c r="L36" i="3" a="1"/>
  <c r="L36" i="3"/>
  <c r="AJ14" i="3" a="1"/>
  <c r="AJ14" i="3"/>
  <c r="AH14" i="3" a="1"/>
  <c r="AH14" i="3"/>
  <c r="N42" i="3" a="1"/>
  <c r="N42" i="3"/>
  <c r="AD36" i="3" a="1"/>
  <c r="AD36" i="3"/>
  <c r="J369" i="3" a="1"/>
  <c r="J369" i="3"/>
  <c r="AI14" i="3" a="1"/>
  <c r="AI14" i="3"/>
  <c r="AE42" i="3" a="1"/>
  <c r="AE42" i="3"/>
  <c r="AD313" i="3" a="1"/>
  <c r="AD313" i="3"/>
  <c r="AB279" i="3" a="1"/>
  <c r="AB279" i="3"/>
  <c r="AG36" i="3" a="1"/>
  <c r="AG36" i="3"/>
  <c r="N279" i="3" a="1"/>
  <c r="N279" i="3"/>
  <c r="AH289" i="3" a="1"/>
  <c r="AH289" i="3"/>
  <c r="V267" i="3" a="1"/>
  <c r="V267" i="3"/>
  <c r="N267" i="3" a="1"/>
  <c r="N267" i="3"/>
  <c r="AJ36" i="3" a="1"/>
  <c r="AJ36" i="3"/>
  <c r="O289" i="3" a="1"/>
  <c r="O289" i="3"/>
  <c r="K267" i="3" a="1"/>
  <c r="K267" i="3"/>
  <c r="AB42" i="3" a="1"/>
  <c r="AB42" i="3"/>
  <c r="J289" i="3" a="1"/>
  <c r="J289" i="3"/>
  <c r="D369" i="3" a="1"/>
  <c r="D369" i="3"/>
  <c r="K364" i="3" a="1"/>
  <c r="K364" i="3"/>
  <c r="AB289" i="3" a="1"/>
  <c r="AB289" i="3"/>
  <c r="AG313" i="3" a="1"/>
  <c r="AG313" i="3"/>
  <c r="P42" i="3" a="1"/>
  <c r="P42" i="3"/>
  <c r="AH313" i="3" a="1"/>
  <c r="AH313" i="3"/>
  <c r="AI364" i="3" a="1"/>
  <c r="AI364" i="3"/>
  <c r="D42" i="3" a="1"/>
  <c r="D42" i="3"/>
  <c r="K14" i="3" a="1"/>
  <c r="K14" i="3"/>
  <c r="K289" i="3" a="1"/>
  <c r="K289" i="3"/>
  <c r="P279" i="3" a="1"/>
  <c r="P279" i="3"/>
  <c r="P267" i="3" a="1"/>
  <c r="P267" i="3"/>
  <c r="Z369" i="3" a="1"/>
  <c r="Z369" i="3"/>
  <c r="AD267" i="3" a="1"/>
  <c r="AD267" i="3"/>
  <c r="AI5" i="3" a="1"/>
  <c r="AI5" i="3"/>
  <c r="K369" i="3" a="1"/>
  <c r="K369" i="3"/>
  <c r="D5" i="3" a="1"/>
  <c r="D5" i="3"/>
  <c r="M369" i="3" a="1"/>
  <c r="M369" i="3"/>
  <c r="AC313" i="3" a="1"/>
  <c r="AC313" i="3"/>
  <c r="M5" i="3" a="1"/>
  <c r="M5" i="3"/>
  <c r="N289" i="3" a="1"/>
  <c r="N289" i="3"/>
  <c r="AE14" i="3" a="1"/>
  <c r="AE14" i="3"/>
  <c r="AG289" i="3" a="1"/>
  <c r="AG289" i="3"/>
  <c r="Z364" i="3" a="1"/>
  <c r="Z364" i="3"/>
  <c r="AD364" i="3" a="1"/>
  <c r="AD364" i="3"/>
  <c r="AE36" i="3" a="1"/>
  <c r="AE36" i="3"/>
  <c r="AJ279" i="3" a="1"/>
  <c r="AJ279" i="3"/>
  <c r="AA313" i="3" a="1"/>
  <c r="AA313" i="3"/>
  <c r="AE279" i="3" a="1"/>
  <c r="AE279" i="3"/>
  <c r="O5" i="3" a="1"/>
  <c r="O5" i="3"/>
  <c r="M364" i="3" a="1"/>
  <c r="M364" i="3"/>
  <c r="AD14" i="3" a="1"/>
  <c r="AD14" i="3"/>
  <c r="Z267" i="3" a="1"/>
  <c r="Z267" i="3"/>
  <c r="AF267" i="3" a="1"/>
  <c r="AF267" i="3"/>
  <c r="Z289" i="3" a="1"/>
  <c r="Z289" i="3"/>
  <c r="N36" i="3" a="1"/>
  <c r="N36" i="3"/>
  <c r="AA42" i="3" a="1"/>
  <c r="AA42" i="3"/>
  <c r="V369" i="3" a="1"/>
  <c r="V369" i="3"/>
  <c r="AA164" i="3" a="1"/>
  <c r="AA164" i="3"/>
  <c r="AC11" i="3" a="1"/>
  <c r="AC11" i="3"/>
  <c r="AF321" i="3" a="1"/>
  <c r="AF321" i="3"/>
  <c r="D164" i="3" a="1"/>
  <c r="D164" i="3"/>
  <c r="AC204" i="3" a="1"/>
  <c r="AC204" i="3"/>
  <c r="L82" i="3" a="1"/>
  <c r="L82" i="3"/>
  <c r="M196" i="3" a="1"/>
  <c r="M196" i="3"/>
  <c r="AE82" i="3" a="1"/>
  <c r="AE82" i="3"/>
  <c r="AB82" i="3" a="1"/>
  <c r="AB82" i="3"/>
  <c r="AD321" i="3" a="1"/>
  <c r="AD321" i="3"/>
  <c r="L43" i="3" a="1"/>
  <c r="L43" i="3"/>
  <c r="J43" i="3" a="1"/>
  <c r="J43" i="3"/>
  <c r="AB204" i="3" a="1"/>
  <c r="AB204" i="3"/>
  <c r="D43" i="3" a="1"/>
  <c r="D43" i="3"/>
  <c r="AI41" i="3" a="1"/>
  <c r="AI41" i="3"/>
  <c r="K196" i="3" a="1"/>
  <c r="K196" i="3"/>
  <c r="V93" i="3" a="1"/>
  <c r="V93" i="3"/>
  <c r="V150" i="3" a="1"/>
  <c r="V150" i="3"/>
  <c r="AK11" i="3" a="1"/>
  <c r="AK11" i="3"/>
  <c r="AH150" i="3" a="1"/>
  <c r="AH150" i="3"/>
  <c r="N321" i="3" a="1"/>
  <c r="N321" i="3"/>
  <c r="AI204" i="3" a="1"/>
  <c r="AI204" i="3"/>
  <c r="AD43" i="3" a="1"/>
  <c r="AD43" i="3"/>
  <c r="AF43" i="3" a="1"/>
  <c r="AF43" i="3"/>
  <c r="AA82" i="3" a="1"/>
  <c r="AA82" i="3"/>
  <c r="M321" i="3" a="1"/>
  <c r="M321" i="3"/>
  <c r="AF93" i="3" a="1"/>
  <c r="AF93" i="3"/>
  <c r="Z321" i="3" a="1"/>
  <c r="Z321" i="3"/>
  <c r="L11" i="3" a="1"/>
  <c r="L11" i="3"/>
  <c r="AH93" i="3" a="1"/>
  <c r="AH93" i="3"/>
  <c r="AG196" i="3" a="1"/>
  <c r="AG196" i="3"/>
  <c r="AF150" i="3" a="1"/>
  <c r="AF150" i="3"/>
  <c r="AF204" i="3" a="1"/>
  <c r="AF204" i="3"/>
  <c r="AG204" i="3" a="1"/>
  <c r="AG204" i="3"/>
  <c r="L93" i="3" a="1"/>
  <c r="L93" i="3"/>
  <c r="AE164" i="3" a="1"/>
  <c r="AE164" i="3"/>
  <c r="AH82" i="3" a="1"/>
  <c r="AH82" i="3"/>
  <c r="O196" i="3" a="1"/>
  <c r="O196" i="3"/>
  <c r="AI43" i="3" a="1"/>
  <c r="AI43" i="3"/>
  <c r="AA93" i="3" a="1"/>
  <c r="AA93" i="3"/>
  <c r="Z204" i="3" a="1"/>
  <c r="Z204" i="3"/>
  <c r="AJ150" i="3" a="1"/>
  <c r="AJ150" i="3"/>
  <c r="K164" i="3" a="1"/>
  <c r="K164" i="3"/>
  <c r="AG164" i="3" a="1"/>
  <c r="AG164" i="3"/>
  <c r="Z150" i="3" a="1"/>
  <c r="Z150" i="3"/>
  <c r="AJ164" i="3" a="1"/>
  <c r="AJ164" i="3"/>
  <c r="V41" i="3" a="1"/>
  <c r="V41" i="3"/>
  <c r="AG321" i="3" a="1"/>
  <c r="AG321" i="3"/>
  <c r="AB93" i="3" a="1"/>
  <c r="AB93" i="3"/>
  <c r="AK41" i="3" a="1"/>
  <c r="AK41" i="3"/>
  <c r="AD41" i="3" a="1"/>
  <c r="AD41" i="3"/>
  <c r="D321" i="3" a="1"/>
  <c r="D321" i="3"/>
  <c r="K93" i="3" a="1"/>
  <c r="K93" i="3"/>
  <c r="AE196" i="3" a="1"/>
  <c r="AE196" i="3"/>
  <c r="AH196" i="3" a="1"/>
  <c r="AH196" i="3"/>
  <c r="P93" i="3" a="1"/>
  <c r="P93" i="3"/>
  <c r="AB43" i="3" a="1"/>
  <c r="AB43" i="3"/>
  <c r="V204" i="3" a="1"/>
  <c r="V204" i="3"/>
  <c r="AI82" i="3" a="1"/>
  <c r="AI82" i="3"/>
  <c r="M204" i="3" a="1"/>
  <c r="M204" i="3"/>
  <c r="AC321" i="3" a="1"/>
  <c r="AC321" i="3"/>
  <c r="O204" i="3" a="1"/>
  <c r="O204" i="3"/>
  <c r="L150" i="3" a="1"/>
  <c r="L150" i="3"/>
  <c r="Z11" i="3" a="1"/>
  <c r="Z11" i="3"/>
  <c r="AK196" i="3" a="1"/>
  <c r="AK196" i="3"/>
  <c r="AC82" i="3" a="1"/>
  <c r="AC82" i="3"/>
  <c r="J204" i="3" a="1"/>
  <c r="J204" i="3"/>
  <c r="K150" i="3" a="1"/>
  <c r="K150" i="3"/>
  <c r="P321" i="3" a="1"/>
  <c r="P321" i="3"/>
  <c r="M43" i="3" a="1"/>
  <c r="M43" i="3"/>
  <c r="AE150" i="3" a="1"/>
  <c r="AE150" i="3"/>
  <c r="AK82" i="3" a="1"/>
  <c r="AK82" i="3"/>
  <c r="K41" i="3" a="1"/>
  <c r="K41" i="3"/>
  <c r="AC164" i="3" a="1"/>
  <c r="AC164" i="3"/>
  <c r="AF164" i="3" a="1"/>
  <c r="AF164" i="3"/>
  <c r="Z82" i="3" a="1"/>
  <c r="Z82" i="3"/>
  <c r="AI321" i="3" a="1"/>
  <c r="AI321" i="3"/>
  <c r="K82" i="3" a="1"/>
  <c r="K82" i="3"/>
  <c r="AK204" i="3" a="1"/>
  <c r="AK204" i="3"/>
  <c r="AJ321" i="3" a="1"/>
  <c r="AJ321" i="3"/>
  <c r="O43" i="3" a="1"/>
  <c r="O43" i="3"/>
  <c r="AB41" i="3" a="1"/>
  <c r="AB41" i="3"/>
  <c r="L321" i="3" a="1"/>
  <c r="L321" i="3"/>
  <c r="J164" i="3" a="1"/>
  <c r="J164" i="3"/>
  <c r="AD196" i="3" a="1"/>
  <c r="AD196" i="3"/>
  <c r="L41" i="3" a="1"/>
  <c r="L41" i="3"/>
  <c r="AK150" i="3" a="1"/>
  <c r="AK150" i="3"/>
  <c r="M150" i="3" a="1"/>
  <c r="M150" i="3"/>
  <c r="AD204" i="3" a="1"/>
  <c r="AD204" i="3"/>
  <c r="AD82" i="3" a="1"/>
  <c r="AD82" i="3"/>
  <c r="V164" i="3" a="1"/>
  <c r="V164" i="3"/>
  <c r="AB11" i="3" a="1"/>
  <c r="AB11" i="3"/>
  <c r="J93" i="3" a="1"/>
  <c r="J93" i="3"/>
  <c r="AE11" i="3" a="1"/>
  <c r="AE11" i="3"/>
  <c r="AJ82" i="3" a="1"/>
  <c r="AJ82" i="3"/>
  <c r="L164" i="3" a="1"/>
  <c r="L164" i="3"/>
  <c r="N11" i="3" a="1"/>
  <c r="N11" i="3"/>
  <c r="O41" i="3" a="1"/>
  <c r="O41" i="3"/>
  <c r="N82" i="3" a="1"/>
  <c r="N82" i="3"/>
  <c r="J321" i="3" a="1"/>
  <c r="J321" i="3"/>
  <c r="P43" i="3" a="1"/>
  <c r="P43" i="3"/>
  <c r="V321" i="3" a="1"/>
  <c r="V321" i="3"/>
  <c r="P150" i="3" a="1"/>
  <c r="P150" i="3"/>
  <c r="N164" i="3" a="1"/>
  <c r="N164" i="3"/>
  <c r="AF196" i="3" a="1"/>
  <c r="AF196" i="3"/>
  <c r="AG41" i="3" a="1"/>
  <c r="AG41" i="3"/>
  <c r="J82" i="3" a="1"/>
  <c r="J82" i="3"/>
  <c r="V82" i="3" a="1"/>
  <c r="V82" i="3"/>
  <c r="V11" i="3" a="1"/>
  <c r="V11" i="3"/>
  <c r="AB196" i="3" a="1"/>
  <c r="AB196" i="3"/>
  <c r="Z164" i="3" a="1"/>
  <c r="Z164" i="3"/>
  <c r="O164" i="3" a="1"/>
  <c r="O164" i="3"/>
  <c r="AA321" i="3" a="1"/>
  <c r="AA321" i="3"/>
  <c r="Z93" i="3" a="1"/>
  <c r="Z93" i="3"/>
  <c r="P164" i="3" a="1"/>
  <c r="P164" i="3"/>
  <c r="AJ41" i="3" a="1"/>
  <c r="AJ41" i="3"/>
  <c r="K321" i="3" a="1"/>
  <c r="K321" i="3"/>
  <c r="AA196" i="3" a="1"/>
  <c r="AA196" i="3"/>
  <c r="AI93" i="3" a="1"/>
  <c r="AI93" i="3"/>
  <c r="Z41" i="3" a="1"/>
  <c r="Z41" i="3"/>
  <c r="J41" i="3" a="1"/>
  <c r="J41" i="3"/>
  <c r="AE43" i="3" a="1"/>
  <c r="AE43" i="3"/>
  <c r="J150" i="3" a="1"/>
  <c r="J150" i="3"/>
  <c r="N196" i="3" a="1"/>
  <c r="N196" i="3"/>
  <c r="AJ196" i="3" a="1"/>
  <c r="AJ196" i="3"/>
  <c r="AD150" i="3" a="1"/>
  <c r="AD150" i="3"/>
  <c r="AB150" i="3" a="1"/>
  <c r="AB150" i="3"/>
  <c r="AB321" i="3" a="1"/>
  <c r="AB321" i="3"/>
  <c r="D11" i="3" a="1"/>
  <c r="D11" i="3"/>
  <c r="AE41" i="3" a="1"/>
  <c r="AE41" i="3"/>
  <c r="AJ11" i="3" a="1"/>
  <c r="AJ11" i="3"/>
  <c r="K204" i="3" a="1"/>
  <c r="K204" i="3"/>
  <c r="AK321" i="3" a="1"/>
  <c r="AK321" i="3"/>
  <c r="K43" i="3" a="1"/>
  <c r="K43" i="3"/>
  <c r="AI164" i="3" a="1"/>
  <c r="AI164" i="3"/>
  <c r="AA11" i="3" a="1"/>
  <c r="AA11" i="3"/>
  <c r="AE204" i="3" a="1"/>
  <c r="AE204" i="3"/>
  <c r="J11" i="3" a="1"/>
  <c r="J11" i="3"/>
  <c r="AK164" i="3" a="1"/>
  <c r="AK164" i="3"/>
  <c r="D150" i="3" a="1"/>
  <c r="D150" i="3"/>
  <c r="N150" i="3" a="1"/>
  <c r="N150" i="3"/>
  <c r="AC196" i="3" a="1"/>
  <c r="AC196" i="3"/>
  <c r="D204" i="3" a="1"/>
  <c r="D204" i="3"/>
  <c r="AH164" i="3" a="1"/>
  <c r="AH164" i="3"/>
  <c r="AK43" i="3" a="1"/>
  <c r="AK43" i="3"/>
  <c r="AG82" i="3" a="1"/>
  <c r="AG82" i="3"/>
  <c r="AJ204" i="3" a="1"/>
  <c r="AJ204" i="3"/>
  <c r="AJ43" i="3" a="1"/>
  <c r="AJ43" i="3"/>
  <c r="AI11" i="3" a="1"/>
  <c r="AI11" i="3"/>
  <c r="AH41" i="3" a="1"/>
  <c r="AH41" i="3"/>
  <c r="AF41" i="3" a="1"/>
  <c r="AF41" i="3"/>
  <c r="J196" i="3" a="1"/>
  <c r="J196" i="3"/>
  <c r="M41" i="3" a="1"/>
  <c r="M41" i="3"/>
  <c r="Z196" i="3" a="1"/>
  <c r="Z196" i="3"/>
  <c r="AG150" i="3" a="1"/>
  <c r="AG150" i="3"/>
  <c r="P82" i="3" a="1"/>
  <c r="P82" i="3"/>
  <c r="K11" i="3" a="1"/>
  <c r="K11" i="3"/>
  <c r="O11" i="3" a="1"/>
  <c r="O11" i="3"/>
  <c r="AE93" i="3" a="1"/>
  <c r="AE93" i="3"/>
  <c r="N43" i="3" a="1"/>
  <c r="N43" i="3"/>
  <c r="AA204" i="3" a="1"/>
  <c r="AA204" i="3"/>
  <c r="AH204" i="3" a="1"/>
  <c r="AH204" i="3"/>
  <c r="D196" i="3" a="1"/>
  <c r="D196" i="3"/>
  <c r="AC93" i="3" a="1"/>
  <c r="AC93" i="3"/>
  <c r="M11" i="3" a="1"/>
  <c r="M11" i="3"/>
  <c r="AJ93" i="3" a="1"/>
  <c r="AJ93" i="3"/>
  <c r="AA150" i="3" a="1"/>
  <c r="AA150" i="3"/>
  <c r="O321" i="3" a="1"/>
  <c r="O321" i="3"/>
  <c r="AF82" i="3" a="1"/>
  <c r="AF82" i="3"/>
  <c r="AG93" i="3" a="1"/>
  <c r="AG93" i="3"/>
  <c r="AC150" i="3" a="1"/>
  <c r="AC150" i="3"/>
  <c r="AI196" i="3" a="1"/>
  <c r="AI196" i="3"/>
  <c r="V43" i="3" a="1"/>
  <c r="V43" i="3"/>
  <c r="AF11" i="3" a="1"/>
  <c r="AF11" i="3"/>
  <c r="AA41" i="3" a="1"/>
  <c r="AA41" i="3"/>
  <c r="AA43" i="3" a="1"/>
  <c r="AA43" i="3"/>
  <c r="AG11" i="3" a="1"/>
  <c r="AG11" i="3"/>
  <c r="AH43" i="3" a="1"/>
  <c r="AH43" i="3"/>
  <c r="M82" i="3" a="1"/>
  <c r="M82" i="3"/>
  <c r="P204" i="3" a="1"/>
  <c r="P204" i="3"/>
  <c r="L196" i="3" a="1"/>
  <c r="L196" i="3"/>
  <c r="Z43" i="3" a="1"/>
  <c r="Z43" i="3"/>
  <c r="AC41" i="3" a="1"/>
  <c r="AC41" i="3"/>
  <c r="P11" i="3" a="1"/>
  <c r="P11" i="3"/>
  <c r="D41" i="3" a="1"/>
  <c r="D41" i="3"/>
  <c r="AD164" i="3" a="1"/>
  <c r="AD164" i="3"/>
  <c r="O150" i="3" a="1"/>
  <c r="O150" i="3"/>
  <c r="L204" i="3" a="1"/>
  <c r="L204" i="3"/>
  <c r="P41" i="3" a="1"/>
  <c r="P41" i="3"/>
  <c r="AE321" i="3" a="1"/>
  <c r="AE321" i="3"/>
  <c r="AB164" i="3" a="1"/>
  <c r="AB164" i="3"/>
  <c r="D82" i="3" a="1"/>
  <c r="D82" i="3"/>
  <c r="O93" i="3" a="1"/>
  <c r="O93" i="3"/>
  <c r="M93" i="3" a="1"/>
  <c r="M93" i="3"/>
  <c r="AG43" i="3" a="1"/>
  <c r="AG43" i="3"/>
  <c r="N93" i="3" a="1"/>
  <c r="N93" i="3"/>
  <c r="P196" i="3" a="1"/>
  <c r="P196" i="3"/>
  <c r="D93" i="3" a="1"/>
  <c r="D93" i="3"/>
  <c r="AH11" i="3" a="1"/>
  <c r="AH11" i="3"/>
  <c r="AD93" i="3" a="1"/>
  <c r="AD93" i="3"/>
  <c r="AK93" i="3" a="1"/>
  <c r="AK93" i="3"/>
  <c r="V196" i="3" a="1"/>
  <c r="V196" i="3"/>
  <c r="O82" i="3" a="1"/>
  <c r="O82" i="3"/>
  <c r="N204" i="3" a="1"/>
  <c r="N204" i="3"/>
  <c r="AH321" i="3" a="1"/>
  <c r="AH321" i="3"/>
  <c r="N41" i="3" a="1"/>
  <c r="N41" i="3"/>
  <c r="AC43" i="3" a="1"/>
  <c r="AC43" i="3"/>
  <c r="AD11" i="3" a="1"/>
  <c r="AD11" i="3"/>
  <c r="AI150" i="3" a="1"/>
  <c r="AI150" i="3"/>
  <c r="M164" i="3" a="1"/>
  <c r="M164" i="3"/>
  <c r="AH215" i="3" a="1"/>
  <c r="AH215" i="3"/>
  <c r="AF318" i="3" a="1"/>
  <c r="AF318" i="3"/>
  <c r="AF53" i="3" a="1"/>
  <c r="AF53" i="3"/>
  <c r="Z281" i="3" a="1"/>
  <c r="Z281" i="3"/>
  <c r="L133" i="3" a="1"/>
  <c r="L133" i="3"/>
  <c r="K40" i="3" a="1"/>
  <c r="K40" i="3"/>
  <c r="V281" i="3" a="1"/>
  <c r="V281" i="3"/>
  <c r="O215" i="3" a="1"/>
  <c r="O215" i="3"/>
  <c r="AI137" i="3" a="1"/>
  <c r="AI137" i="3"/>
  <c r="AB53" i="3" a="1"/>
  <c r="AB53" i="3"/>
  <c r="N337" i="3" a="1"/>
  <c r="N337" i="3"/>
  <c r="V53" i="3" a="1"/>
  <c r="V53" i="3"/>
  <c r="AI215" i="3" a="1"/>
  <c r="AI215" i="3"/>
  <c r="P318" i="3" a="1"/>
  <c r="P318" i="3"/>
  <c r="Z327" i="3" a="1"/>
  <c r="Z327" i="3"/>
  <c r="AK337" i="3" a="1"/>
  <c r="AK337" i="3"/>
  <c r="N133" i="3" a="1"/>
  <c r="N133" i="3"/>
  <c r="AH137" i="3" a="1"/>
  <c r="AH137" i="3"/>
  <c r="D137" i="3" a="1"/>
  <c r="D137" i="3"/>
  <c r="AC215" i="3" a="1"/>
  <c r="AC215" i="3"/>
  <c r="AH318" i="3" a="1"/>
  <c r="AH318" i="3"/>
  <c r="AJ327" i="3" a="1"/>
  <c r="AJ327" i="3"/>
  <c r="Z182" i="3" a="1"/>
  <c r="Z182" i="3"/>
  <c r="J318" i="3" a="1"/>
  <c r="J318" i="3"/>
  <c r="AB182" i="3" a="1"/>
  <c r="AB182" i="3"/>
  <c r="AH40" i="3" a="1"/>
  <c r="AH40" i="3"/>
  <c r="AK318" i="3" a="1"/>
  <c r="AK318" i="3"/>
  <c r="L327" i="3" a="1"/>
  <c r="L327" i="3"/>
  <c r="Z133" i="3" a="1"/>
  <c r="Z133" i="3"/>
  <c r="M327" i="3" a="1"/>
  <c r="M327" i="3"/>
  <c r="N53" i="3" a="1"/>
  <c r="N53" i="3"/>
  <c r="AF215" i="3" a="1"/>
  <c r="AF215" i="3"/>
  <c r="V337" i="3" a="1"/>
  <c r="V337" i="3"/>
  <c r="AJ215" i="3" a="1"/>
  <c r="AJ215" i="3"/>
  <c r="AC53" i="3" a="1"/>
  <c r="AC53" i="3"/>
  <c r="AK133" i="3" a="1"/>
  <c r="AK133" i="3"/>
  <c r="K327" i="3" a="1"/>
  <c r="K327" i="3"/>
  <c r="V133" i="3" a="1"/>
  <c r="V133" i="3"/>
  <c r="AJ281" i="3" a="1"/>
  <c r="AJ281" i="3"/>
  <c r="L53" i="3" a="1"/>
  <c r="L53" i="3"/>
  <c r="K53" i="3" a="1"/>
  <c r="K53" i="3"/>
  <c r="AC318" i="3" a="1"/>
  <c r="AC318" i="3"/>
  <c r="AJ53" i="3" a="1"/>
  <c r="AJ53" i="3"/>
  <c r="V327" i="3" a="1"/>
  <c r="V327" i="3"/>
  <c r="AD182" i="3" a="1"/>
  <c r="AD182" i="3"/>
  <c r="O281" i="3" a="1"/>
  <c r="O281" i="3"/>
  <c r="D327" i="3" a="1"/>
  <c r="D327" i="3"/>
  <c r="AF281" i="3" a="1"/>
  <c r="AF281" i="3"/>
  <c r="AG133" i="3" a="1"/>
  <c r="AG133" i="3"/>
  <c r="AK182" i="3" a="1"/>
  <c r="AK182" i="3"/>
  <c r="D40" i="3" a="1"/>
  <c r="D40" i="3"/>
  <c r="O53" i="3" a="1"/>
  <c r="O53" i="3"/>
  <c r="P182" i="3" a="1"/>
  <c r="P182" i="3"/>
  <c r="AC337" i="3" a="1"/>
  <c r="AC337" i="3"/>
  <c r="AD40" i="3" a="1"/>
  <c r="AD40" i="3"/>
  <c r="P40" i="3" a="1"/>
  <c r="P40" i="3"/>
  <c r="K337" i="3" a="1"/>
  <c r="K337" i="3"/>
  <c r="L318" i="3" a="1"/>
  <c r="L318" i="3"/>
  <c r="AB137" i="3" a="1"/>
  <c r="AB137" i="3"/>
  <c r="AH182" i="3" a="1"/>
  <c r="AH182" i="3"/>
  <c r="AA137" i="3" a="1"/>
  <c r="AA137" i="3"/>
  <c r="D318" i="3" a="1"/>
  <c r="D318" i="3"/>
  <c r="AD133" i="3" a="1"/>
  <c r="AD133" i="3"/>
  <c r="AJ137" i="3" a="1"/>
  <c r="AJ137" i="3"/>
  <c r="AD281" i="3" a="1"/>
  <c r="AD281" i="3"/>
  <c r="O327" i="3" a="1"/>
  <c r="O327" i="3"/>
  <c r="AI182" i="3" a="1"/>
  <c r="AI182" i="3"/>
  <c r="AD215" i="3" a="1"/>
  <c r="AD215" i="3"/>
  <c r="AA281" i="3" a="1"/>
  <c r="AA281" i="3"/>
  <c r="J337" i="3" a="1"/>
  <c r="J337" i="3"/>
  <c r="AB40" i="3" a="1"/>
  <c r="AB40" i="3"/>
  <c r="AG40" i="3" a="1"/>
  <c r="AG40" i="3"/>
  <c r="AA53" i="3" a="1"/>
  <c r="AA53" i="3"/>
  <c r="AE182" i="3" a="1"/>
  <c r="AE182" i="3"/>
  <c r="J40" i="3" a="1"/>
  <c r="J40" i="3"/>
  <c r="AE215" i="3" a="1"/>
  <c r="AE215" i="3"/>
  <c r="AE318" i="3" a="1"/>
  <c r="AE318" i="3"/>
  <c r="AE337" i="3" a="1"/>
  <c r="AE337" i="3"/>
  <c r="AI53" i="3" a="1"/>
  <c r="AI53" i="3"/>
  <c r="J53" i="3" a="1"/>
  <c r="J53" i="3"/>
  <c r="AG318" i="3" a="1"/>
  <c r="AG318" i="3"/>
  <c r="AE40" i="3" a="1"/>
  <c r="AE40" i="3"/>
  <c r="P137" i="3" a="1"/>
  <c r="P137" i="3"/>
  <c r="M40" i="3" a="1"/>
  <c r="M40" i="3"/>
  <c r="AD337" i="3" a="1"/>
  <c r="AD337" i="3"/>
  <c r="D337" i="3" a="1"/>
  <c r="D337" i="3"/>
  <c r="AG215" i="3" a="1"/>
  <c r="AG215" i="3"/>
  <c r="AI337" i="3" a="1"/>
  <c r="AI337" i="3"/>
  <c r="O337" i="3" a="1"/>
  <c r="O337" i="3"/>
  <c r="AC182" i="3" a="1"/>
  <c r="AC182" i="3"/>
  <c r="K215" i="3" a="1"/>
  <c r="K215" i="3"/>
  <c r="AG137" i="3" a="1"/>
  <c r="AG137" i="3"/>
  <c r="N182" i="3" a="1"/>
  <c r="N182" i="3"/>
  <c r="AB215" i="3" a="1"/>
  <c r="AB215" i="3"/>
  <c r="AJ337" i="3" a="1"/>
  <c r="AJ337" i="3"/>
  <c r="J133" i="3" a="1"/>
  <c r="J133" i="3"/>
  <c r="AH53" i="3" a="1"/>
  <c r="AH53" i="3"/>
  <c r="P53" i="3" a="1"/>
  <c r="P53" i="3"/>
  <c r="O133" i="3" a="1"/>
  <c r="O133" i="3"/>
  <c r="Z40" i="3" a="1"/>
  <c r="Z40" i="3"/>
  <c r="AD327" i="3" a="1"/>
  <c r="AD327" i="3"/>
  <c r="M133" i="3" a="1"/>
  <c r="M133" i="3"/>
  <c r="AA318" i="3" a="1"/>
  <c r="AA318" i="3"/>
  <c r="Z337" i="3" a="1"/>
  <c r="Z337" i="3"/>
  <c r="AJ133" i="3" a="1"/>
  <c r="AJ133" i="3"/>
  <c r="M318" i="3" a="1"/>
  <c r="M318" i="3"/>
  <c r="AC133" i="3" a="1"/>
  <c r="AC133" i="3"/>
  <c r="N137" i="3" a="1"/>
  <c r="N137" i="3"/>
  <c r="AB318" i="3" a="1"/>
  <c r="AB318" i="3"/>
  <c r="K133" i="3" a="1"/>
  <c r="K133" i="3"/>
  <c r="K137" i="3" a="1"/>
  <c r="K137" i="3"/>
  <c r="M281" i="3" a="1"/>
  <c r="M281" i="3"/>
  <c r="D281" i="3" a="1"/>
  <c r="D281" i="3"/>
  <c r="AC281" i="3" a="1"/>
  <c r="AC281" i="3"/>
  <c r="AK327" i="3" a="1"/>
  <c r="AK327" i="3"/>
  <c r="Z53" i="3" a="1"/>
  <c r="Z53" i="3"/>
  <c r="AJ182" i="3" a="1"/>
  <c r="AJ182" i="3"/>
  <c r="V182" i="3" a="1"/>
  <c r="V182" i="3"/>
  <c r="AJ40" i="3" a="1"/>
  <c r="AJ40" i="3"/>
  <c r="AB337" i="3" a="1"/>
  <c r="AB337" i="3"/>
  <c r="V137" i="3" a="1"/>
  <c r="V137" i="3"/>
  <c r="K281" i="3" a="1"/>
  <c r="K281" i="3"/>
  <c r="AA215" i="3" a="1"/>
  <c r="AA215" i="3"/>
  <c r="AE281" i="3" a="1"/>
  <c r="AE281" i="3"/>
  <c r="N215" i="3" a="1"/>
  <c r="N215" i="3"/>
  <c r="AE137" i="3" a="1"/>
  <c r="AE137" i="3"/>
  <c r="AF137" i="3" a="1"/>
  <c r="AF137" i="3"/>
  <c r="L337" i="3" a="1"/>
  <c r="L337" i="3"/>
  <c r="AG182" i="3" a="1"/>
  <c r="AG182" i="3"/>
  <c r="AC40" i="3" a="1"/>
  <c r="AC40" i="3"/>
  <c r="AC137" i="3" a="1"/>
  <c r="AC137" i="3"/>
  <c r="L40" i="3" a="1"/>
  <c r="L40" i="3"/>
  <c r="J182" i="3" a="1"/>
  <c r="J182" i="3"/>
  <c r="AG327" i="3" a="1"/>
  <c r="AG327" i="3"/>
  <c r="AI281" i="3" a="1"/>
  <c r="AI281" i="3"/>
  <c r="Z318" i="3" a="1"/>
  <c r="Z318" i="3"/>
  <c r="AI40" i="3" a="1"/>
  <c r="AI40" i="3"/>
  <c r="D133" i="3" a="1"/>
  <c r="D133" i="3"/>
  <c r="AK40" i="3" a="1"/>
  <c r="AK40" i="3"/>
  <c r="M53" i="3" a="1"/>
  <c r="M53" i="3"/>
  <c r="AD53" i="3" a="1"/>
  <c r="AD53" i="3"/>
  <c r="O137" i="3" a="1"/>
  <c r="O137" i="3"/>
  <c r="AK53" i="3" a="1"/>
  <c r="AK53" i="3"/>
  <c r="AG281" i="3" a="1"/>
  <c r="AG281" i="3"/>
  <c r="V318" i="3" a="1"/>
  <c r="V318" i="3"/>
  <c r="AF133" i="3" a="1"/>
  <c r="AF133" i="3"/>
  <c r="N327" i="3" a="1"/>
  <c r="N327" i="3"/>
  <c r="AE53" i="3" a="1"/>
  <c r="AE53" i="3"/>
  <c r="N318" i="3" a="1"/>
  <c r="N318" i="3"/>
  <c r="Z215" i="3" a="1"/>
  <c r="Z215" i="3"/>
  <c r="AK215" i="3" a="1"/>
  <c r="AK215" i="3"/>
  <c r="P281" i="3" a="1"/>
  <c r="P281" i="3"/>
  <c r="AH327" i="3" a="1"/>
  <c r="AH327" i="3"/>
  <c r="J215" i="3" a="1"/>
  <c r="J215" i="3"/>
  <c r="O182" i="3" a="1"/>
  <c r="O182" i="3"/>
  <c r="AH337" i="3" a="1"/>
  <c r="AH337" i="3"/>
  <c r="AB327" i="3" a="1"/>
  <c r="AB327" i="3"/>
  <c r="AG337" i="3" a="1"/>
  <c r="AG337" i="3"/>
  <c r="V215" i="3" a="1"/>
  <c r="V215" i="3"/>
  <c r="L182" i="3" a="1"/>
  <c r="L182" i="3"/>
  <c r="P133" i="3" a="1"/>
  <c r="P133" i="3"/>
  <c r="AD318" i="3" a="1"/>
  <c r="AD318" i="3"/>
  <c r="AA40" i="3" a="1"/>
  <c r="AA40" i="3"/>
  <c r="AA327" i="3" a="1"/>
  <c r="AA327" i="3"/>
  <c r="K182" i="3" a="1"/>
  <c r="K182" i="3"/>
  <c r="L137" i="3" a="1"/>
  <c r="L137" i="3"/>
  <c r="AH133" i="3" a="1"/>
  <c r="AH133" i="3"/>
  <c r="K318" i="3" a="1"/>
  <c r="K318" i="3"/>
  <c r="AK281" i="3" a="1"/>
  <c r="AK281" i="3"/>
  <c r="AF327" i="3" a="1"/>
  <c r="AF327" i="3"/>
  <c r="AD137" i="3" a="1"/>
  <c r="AD137" i="3"/>
  <c r="AF182" i="3" a="1"/>
  <c r="AF182" i="3"/>
  <c r="AF337" i="3" a="1"/>
  <c r="AF337" i="3"/>
  <c r="AE327" i="3" a="1"/>
  <c r="AE327" i="3"/>
  <c r="M182" i="3" a="1"/>
  <c r="M182" i="3"/>
  <c r="AB281" i="3" a="1"/>
  <c r="AB281" i="3"/>
  <c r="J281" i="3" a="1"/>
  <c r="J281" i="3"/>
  <c r="J327" i="3" a="1"/>
  <c r="J327" i="3"/>
  <c r="AE133" i="3" a="1"/>
  <c r="AE133" i="3"/>
  <c r="AG53" i="3" a="1"/>
  <c r="AG53" i="3"/>
  <c r="AC327" i="3" a="1"/>
  <c r="AC327" i="3"/>
  <c r="AI318" i="3" a="1"/>
  <c r="AI318" i="3"/>
  <c r="AB133" i="3" a="1"/>
  <c r="AB133" i="3"/>
  <c r="D215" i="3" a="1"/>
  <c r="D215" i="3"/>
  <c r="M137" i="3" a="1"/>
  <c r="M137" i="3"/>
  <c r="AA182" i="3" a="1"/>
  <c r="AA182" i="3"/>
  <c r="O40" i="3" a="1"/>
  <c r="O40" i="3"/>
  <c r="AA337" i="3" a="1"/>
  <c r="AA337" i="3"/>
  <c r="P215" i="3" a="1"/>
  <c r="P215" i="3"/>
  <c r="AJ318" i="3" a="1"/>
  <c r="AJ318" i="3"/>
  <c r="N281" i="3" a="1"/>
  <c r="N281" i="3"/>
  <c r="L215" i="3" a="1"/>
  <c r="L215" i="3"/>
  <c r="N40" i="3" a="1"/>
  <c r="N40" i="3"/>
  <c r="AF40" i="3" a="1"/>
  <c r="AF40" i="3"/>
  <c r="AH281" i="3" a="1"/>
  <c r="AH281" i="3"/>
  <c r="Z137" i="3" a="1"/>
  <c r="Z137" i="3"/>
  <c r="P327" i="3" a="1"/>
  <c r="P327" i="3"/>
  <c r="P337" i="3" a="1"/>
  <c r="P337" i="3"/>
  <c r="J137" i="3" a="1"/>
  <c r="J137" i="3"/>
  <c r="AA133" i="3" a="1"/>
  <c r="AA133" i="3"/>
  <c r="L281" i="3" a="1"/>
  <c r="L281" i="3"/>
  <c r="D53" i="3" a="1"/>
  <c r="D53" i="3"/>
  <c r="O318" i="3" a="1"/>
  <c r="O318" i="3"/>
  <c r="V40" i="3" a="1"/>
  <c r="V40" i="3"/>
  <c r="AK137" i="3" a="1"/>
  <c r="AK137" i="3"/>
  <c r="M215" i="3" a="1"/>
  <c r="M215" i="3"/>
  <c r="AI133" i="3" a="1"/>
  <c r="AI133" i="3"/>
  <c r="D182" i="3" a="1"/>
  <c r="D182" i="3"/>
  <c r="M337" i="3" a="1"/>
  <c r="M337" i="3"/>
  <c r="AI327" i="3" a="1"/>
  <c r="AI327" i="3"/>
  <c r="AH303" i="3" a="1"/>
  <c r="AH303" i="3"/>
  <c r="J105" i="3" a="1"/>
  <c r="J105" i="3"/>
  <c r="AC329" i="3" a="1"/>
  <c r="AC329" i="3"/>
  <c r="D307" i="3" a="1"/>
  <c r="D307" i="3"/>
  <c r="P338" i="3" a="1"/>
  <c r="P338" i="3"/>
  <c r="AE352" i="3" a="1"/>
  <c r="AE352" i="3"/>
  <c r="D105" i="3" a="1"/>
  <c r="D105" i="3"/>
  <c r="O184" i="3" a="1"/>
  <c r="O184" i="3"/>
  <c r="L304" i="3" a="1"/>
  <c r="L304" i="3"/>
  <c r="K247" i="3" a="1"/>
  <c r="K247" i="3"/>
  <c r="AI105" i="3" a="1"/>
  <c r="AI105" i="3"/>
  <c r="O326" i="3" a="1"/>
  <c r="O326" i="3"/>
  <c r="D352" i="3" a="1"/>
  <c r="D352" i="3"/>
  <c r="K338" i="3" a="1"/>
  <c r="K338" i="3"/>
  <c r="AK338" i="3" a="1"/>
  <c r="AK338" i="3"/>
  <c r="AH338" i="3" a="1"/>
  <c r="AH338" i="3"/>
  <c r="AH307" i="3" a="1"/>
  <c r="AH307" i="3"/>
  <c r="D304" i="3" a="1"/>
  <c r="D304" i="3"/>
  <c r="AD105" i="3" a="1"/>
  <c r="AD105" i="3"/>
  <c r="AG304" i="3" a="1"/>
  <c r="AG304" i="3"/>
  <c r="AB307" i="3" a="1"/>
  <c r="AB307" i="3"/>
  <c r="M307" i="3" a="1"/>
  <c r="M307" i="3"/>
  <c r="AJ184" i="3" a="1"/>
  <c r="AJ184" i="3"/>
  <c r="AB184" i="3" a="1"/>
  <c r="AB184" i="3"/>
  <c r="AB329" i="3" a="1"/>
  <c r="AB329" i="3"/>
  <c r="L303" i="3" a="1"/>
  <c r="L303" i="3"/>
  <c r="AB338" i="3" a="1"/>
  <c r="AB338" i="3"/>
  <c r="AK307" i="3" a="1"/>
  <c r="AK307" i="3"/>
  <c r="AH184" i="3" a="1"/>
  <c r="AH184" i="3"/>
  <c r="M326" i="3" a="1"/>
  <c r="M326" i="3"/>
  <c r="P184" i="3" a="1"/>
  <c r="P184" i="3"/>
  <c r="J303" i="3" a="1"/>
  <c r="J303" i="3"/>
  <c r="AB303" i="3" a="1"/>
  <c r="AB303" i="3"/>
  <c r="AC105" i="3" a="1"/>
  <c r="AC105" i="3"/>
  <c r="AE338" i="3" a="1"/>
  <c r="AE338" i="3"/>
  <c r="AK184" i="3" a="1"/>
  <c r="AK184" i="3"/>
  <c r="AH352" i="3" a="1"/>
  <c r="AH352" i="3"/>
  <c r="AB105" i="3" a="1"/>
  <c r="AB105" i="3"/>
  <c r="AD326" i="3" a="1"/>
  <c r="AD326" i="3"/>
  <c r="AH304" i="3" a="1"/>
  <c r="AH304" i="3"/>
  <c r="M105" i="3" a="1"/>
  <c r="M105" i="3"/>
  <c r="V105" i="3" a="1"/>
  <c r="V105" i="3"/>
  <c r="V352" i="3" a="1"/>
  <c r="V352" i="3"/>
  <c r="N105" i="3" a="1"/>
  <c r="N105" i="3"/>
  <c r="AI247" i="3" a="1"/>
  <c r="AI247" i="3"/>
  <c r="N352" i="3" a="1"/>
  <c r="N352" i="3"/>
  <c r="AF326" i="3" a="1"/>
  <c r="AF326" i="3"/>
  <c r="D326" i="3" a="1"/>
  <c r="D326" i="3"/>
  <c r="V338" i="3" a="1"/>
  <c r="V338" i="3"/>
  <c r="P304" i="3" a="1"/>
  <c r="P304" i="3"/>
  <c r="AF304" i="3" a="1"/>
  <c r="AF304" i="3"/>
  <c r="AC304" i="3" a="1"/>
  <c r="AC304" i="3"/>
  <c r="K352" i="3" a="1"/>
  <c r="K352" i="3"/>
  <c r="L326" i="3" a="1"/>
  <c r="L326" i="3"/>
  <c r="N329" i="3" a="1"/>
  <c r="N329" i="3"/>
  <c r="V329" i="3" a="1"/>
  <c r="V329" i="3"/>
  <c r="O303" i="3" a="1"/>
  <c r="O303" i="3"/>
  <c r="AK329" i="3" a="1"/>
  <c r="AK329" i="3"/>
  <c r="D184" i="3" a="1"/>
  <c r="D184" i="3"/>
  <c r="AC338" i="3" a="1"/>
  <c r="AC338" i="3"/>
  <c r="AC307" i="3" a="1"/>
  <c r="AC307" i="3"/>
  <c r="AK303" i="3" a="1"/>
  <c r="AK303" i="3"/>
  <c r="AG329" i="3" a="1"/>
  <c r="AG329" i="3"/>
  <c r="AE184" i="3" a="1"/>
  <c r="AE184" i="3"/>
  <c r="Z303" i="3" a="1"/>
  <c r="Z303" i="3"/>
  <c r="K303" i="3" a="1"/>
  <c r="K303" i="3"/>
  <c r="J307" i="3" a="1"/>
  <c r="J307" i="3"/>
  <c r="AA326" i="3" a="1"/>
  <c r="AA326" i="3"/>
  <c r="O304" i="3" a="1"/>
  <c r="O304" i="3"/>
  <c r="AB326" i="3" a="1"/>
  <c r="AB326" i="3"/>
  <c r="J329" i="3" a="1"/>
  <c r="J329" i="3"/>
  <c r="N304" i="3" a="1"/>
  <c r="N304" i="3"/>
  <c r="AJ307" i="3" a="1"/>
  <c r="AJ307" i="3"/>
  <c r="M184" i="3" a="1"/>
  <c r="M184" i="3"/>
  <c r="Z247" i="3" a="1"/>
  <c r="Z247" i="3"/>
  <c r="O338" i="3" a="1"/>
  <c r="O338" i="3"/>
  <c r="AG352" i="3" a="1"/>
  <c r="AG352" i="3"/>
  <c r="D303" i="3" a="1"/>
  <c r="D303" i="3"/>
  <c r="J247" i="3" a="1"/>
  <c r="J247" i="3"/>
  <c r="AA247" i="3" a="1"/>
  <c r="AA247" i="3"/>
  <c r="K184" i="3" a="1"/>
  <c r="K184" i="3"/>
  <c r="AA105" i="3" a="1"/>
  <c r="AA105" i="3"/>
  <c r="AK326" i="3" a="1"/>
  <c r="AK326" i="3"/>
  <c r="N338" i="3" a="1"/>
  <c r="N338" i="3"/>
  <c r="M304" i="3" a="1"/>
  <c r="M304" i="3"/>
  <c r="AH329" i="3" a="1"/>
  <c r="AH329" i="3"/>
  <c r="J338" i="3" a="1"/>
  <c r="J338" i="3"/>
  <c r="L338" i="3" a="1"/>
  <c r="L338" i="3"/>
  <c r="O105" i="3" a="1"/>
  <c r="O105" i="3"/>
  <c r="L329" i="3" a="1"/>
  <c r="L329" i="3"/>
  <c r="Z338" i="3" a="1"/>
  <c r="Z338" i="3"/>
  <c r="AH247" i="3" a="1"/>
  <c r="AH247" i="3"/>
  <c r="V304" i="3" a="1"/>
  <c r="V304" i="3"/>
  <c r="M247" i="3" a="1"/>
  <c r="M247" i="3"/>
  <c r="AC247" i="3" a="1"/>
  <c r="AC247" i="3"/>
  <c r="AF184" i="3" a="1"/>
  <c r="AF184" i="3"/>
  <c r="AK352" i="3" a="1"/>
  <c r="AK352" i="3"/>
  <c r="N307" i="3" a="1"/>
  <c r="N307" i="3"/>
  <c r="K105" i="3" a="1"/>
  <c r="K105" i="3"/>
  <c r="J304" i="3" a="1"/>
  <c r="J304" i="3"/>
  <c r="D338" i="3" a="1"/>
  <c r="D338" i="3"/>
  <c r="AK304" i="3" a="1"/>
  <c r="AK304" i="3"/>
  <c r="AF338" i="3" a="1"/>
  <c r="AF338" i="3"/>
  <c r="L184" i="3" a="1"/>
  <c r="L184" i="3"/>
  <c r="AI303" i="3" a="1"/>
  <c r="AI303" i="3"/>
  <c r="O307" i="3" a="1"/>
  <c r="O307" i="3"/>
  <c r="AB247" i="3" a="1"/>
  <c r="AB247" i="3"/>
  <c r="AI307" i="3" a="1"/>
  <c r="AI307" i="3"/>
  <c r="AE303" i="3" a="1"/>
  <c r="AE303" i="3"/>
  <c r="AG326" i="3" a="1"/>
  <c r="AG326" i="3"/>
  <c r="N247" i="3" a="1"/>
  <c r="N247" i="3"/>
  <c r="O247" i="3" a="1"/>
  <c r="O247" i="3"/>
  <c r="AF307" i="3" a="1"/>
  <c r="AF307" i="3"/>
  <c r="V303" i="3" a="1"/>
  <c r="V303" i="3"/>
  <c r="AA303" i="3" a="1"/>
  <c r="AA303" i="3"/>
  <c r="AH105" i="3" a="1"/>
  <c r="AH105" i="3"/>
  <c r="AB304" i="3" a="1"/>
  <c r="AB304" i="3"/>
  <c r="AA352" i="3" a="1"/>
  <c r="AA352" i="3"/>
  <c r="AC326" i="3" a="1"/>
  <c r="AC326" i="3"/>
  <c r="V184" i="3" a="1"/>
  <c r="V184" i="3"/>
  <c r="AK105" i="3" a="1"/>
  <c r="AK105" i="3"/>
  <c r="AD184" i="3" a="1"/>
  <c r="AD184" i="3"/>
  <c r="P303" i="3" a="1"/>
  <c r="P303" i="3"/>
  <c r="O329" i="3" a="1"/>
  <c r="O329" i="3"/>
  <c r="L105" i="3" a="1"/>
  <c r="L105" i="3"/>
  <c r="AE247" i="3" a="1"/>
  <c r="AE247" i="3"/>
  <c r="AG307" i="3" a="1"/>
  <c r="AG307" i="3"/>
  <c r="AH326" i="3" a="1"/>
  <c r="AH326" i="3"/>
  <c r="M338" i="3" a="1"/>
  <c r="M338" i="3"/>
  <c r="AI184" i="3" a="1"/>
  <c r="AI184" i="3"/>
  <c r="K326" i="3" a="1"/>
  <c r="K326" i="3"/>
  <c r="Z184" i="3" a="1"/>
  <c r="Z184" i="3"/>
  <c r="J184" i="3" a="1"/>
  <c r="J184" i="3"/>
  <c r="AG247" i="3" a="1"/>
  <c r="AG247" i="3"/>
  <c r="N326" i="3" a="1"/>
  <c r="N326" i="3"/>
  <c r="K329" i="3" a="1"/>
  <c r="K329" i="3"/>
  <c r="AI352" i="3" a="1"/>
  <c r="AI352" i="3"/>
  <c r="AA304" i="3" a="1"/>
  <c r="AA304" i="3"/>
  <c r="AI326" i="3" a="1"/>
  <c r="AI326" i="3"/>
  <c r="AI329" i="3" a="1"/>
  <c r="AI329" i="3"/>
  <c r="AJ329" i="3" a="1"/>
  <c r="AJ329" i="3"/>
  <c r="D329" i="3" a="1"/>
  <c r="D329" i="3"/>
  <c r="AC352" i="3" a="1"/>
  <c r="AC352" i="3"/>
  <c r="K307" i="3" a="1"/>
  <c r="K307" i="3"/>
  <c r="AB352" i="3" a="1"/>
  <c r="AB352" i="3"/>
  <c r="AA338" i="3" a="1"/>
  <c r="AA338" i="3"/>
  <c r="AE304" i="3" a="1"/>
  <c r="AE304" i="3"/>
  <c r="Z326" i="3" a="1"/>
  <c r="Z326" i="3"/>
  <c r="AD329" i="3" a="1"/>
  <c r="AD329" i="3"/>
  <c r="AK247" i="3" a="1"/>
  <c r="AK247" i="3"/>
  <c r="AF247" i="3" a="1"/>
  <c r="AF247" i="3"/>
  <c r="AF329" i="3" a="1"/>
  <c r="AF329" i="3"/>
  <c r="AD303" i="3" a="1"/>
  <c r="AD303" i="3"/>
  <c r="P326" i="3" a="1"/>
  <c r="P326" i="3"/>
  <c r="N303" i="3" a="1"/>
  <c r="N303" i="3"/>
  <c r="AG338" i="3" a="1"/>
  <c r="AG338" i="3"/>
  <c r="P247" i="3" a="1"/>
  <c r="P247" i="3"/>
  <c r="L307" i="3" a="1"/>
  <c r="L307" i="3"/>
  <c r="AC303" i="3" a="1"/>
  <c r="AC303" i="3"/>
  <c r="P105" i="3" a="1"/>
  <c r="P105" i="3"/>
  <c r="AD304" i="3" a="1"/>
  <c r="AD304" i="3"/>
  <c r="V307" i="3" a="1"/>
  <c r="V307" i="3"/>
  <c r="AJ303" i="3" a="1"/>
  <c r="AJ303" i="3"/>
  <c r="AC184" i="3" a="1"/>
  <c r="AC184" i="3"/>
  <c r="L352" i="3" a="1"/>
  <c r="L352" i="3"/>
  <c r="N184" i="3" a="1"/>
  <c r="N184" i="3"/>
  <c r="AG303" i="3" a="1"/>
  <c r="AG303" i="3"/>
  <c r="AE329" i="3" a="1"/>
  <c r="AE329" i="3"/>
  <c r="J326" i="3" a="1"/>
  <c r="J326" i="3"/>
  <c r="Z307" i="3" a="1"/>
  <c r="Z307" i="3"/>
  <c r="P307" i="3" a="1"/>
  <c r="P307" i="3"/>
  <c r="AF105" i="3" a="1"/>
  <c r="AF105" i="3"/>
  <c r="J352" i="3" a="1"/>
  <c r="J352" i="3"/>
  <c r="AE105" i="3" a="1"/>
  <c r="AE105" i="3"/>
  <c r="M329" i="3" a="1"/>
  <c r="M329" i="3"/>
  <c r="AI338" i="3" a="1"/>
  <c r="AI338" i="3"/>
  <c r="AA184" i="3" a="1"/>
  <c r="AA184" i="3"/>
  <c r="P329" i="3" a="1"/>
  <c r="P329" i="3"/>
  <c r="O352" i="3" a="1"/>
  <c r="O352" i="3"/>
  <c r="AJ338" i="3" a="1"/>
  <c r="AJ338" i="3"/>
  <c r="AD352" i="3" a="1"/>
  <c r="AD352" i="3"/>
  <c r="V326" i="3" a="1"/>
  <c r="V326" i="3"/>
  <c r="AD307" i="3" a="1"/>
  <c r="AD307" i="3"/>
  <c r="Z105" i="3" a="1"/>
  <c r="Z105" i="3"/>
  <c r="AF303" i="3" a="1"/>
  <c r="AF303" i="3"/>
  <c r="AJ304" i="3" a="1"/>
  <c r="AJ304" i="3"/>
  <c r="AJ352" i="3" a="1"/>
  <c r="AJ352" i="3"/>
  <c r="AI304" i="3" a="1"/>
  <c r="AI304" i="3"/>
  <c r="AE326" i="3" a="1"/>
  <c r="AE326" i="3"/>
  <c r="AG105" i="3" a="1"/>
  <c r="AG105" i="3"/>
  <c r="K304" i="3" a="1"/>
  <c r="K304" i="3"/>
  <c r="D247" i="3" a="1"/>
  <c r="D247" i="3"/>
  <c r="P352" i="3" a="1"/>
  <c r="P352" i="3"/>
  <c r="Z329" i="3" a="1"/>
  <c r="Z329" i="3"/>
  <c r="L247" i="3" a="1"/>
  <c r="L247" i="3"/>
  <c r="V247" i="3" a="1"/>
  <c r="V247" i="3"/>
  <c r="AD247" i="3" a="1"/>
  <c r="AD247" i="3"/>
  <c r="AA307" i="3" a="1"/>
  <c r="AA307" i="3"/>
  <c r="Z352" i="3" a="1"/>
  <c r="Z352" i="3"/>
  <c r="M352" i="3" a="1"/>
  <c r="M352" i="3"/>
  <c r="AJ326" i="3" a="1"/>
  <c r="AJ326" i="3"/>
  <c r="AE307" i="3" a="1"/>
  <c r="AE307" i="3"/>
  <c r="AF352" i="3" a="1"/>
  <c r="AF352" i="3"/>
  <c r="M303" i="3" a="1"/>
  <c r="M303" i="3"/>
  <c r="Z304" i="3" a="1"/>
  <c r="Z304" i="3"/>
  <c r="AD338" i="3" a="1"/>
  <c r="AD338" i="3"/>
  <c r="AJ247" i="3" a="1"/>
  <c r="AJ247" i="3"/>
  <c r="AJ105" i="3" a="1"/>
  <c r="AJ105" i="3"/>
  <c r="AG184" i="3" a="1"/>
  <c r="AG184" i="3"/>
  <c r="AA329" i="3" a="1"/>
  <c r="AA329" i="3"/>
  <c r="AJ56" i="3" a="1"/>
  <c r="AJ56" i="3"/>
  <c r="AK189" i="3" a="1"/>
  <c r="AK189" i="3"/>
  <c r="P332" i="3" a="1"/>
  <c r="P332" i="3"/>
  <c r="M205" i="3" a="1"/>
  <c r="M205" i="3"/>
  <c r="M99" i="3" a="1"/>
  <c r="M99" i="3"/>
  <c r="N171" i="3" a="1"/>
  <c r="N171" i="3"/>
  <c r="P102" i="3" a="1"/>
  <c r="P102" i="3"/>
  <c r="AK56" i="3" a="1"/>
  <c r="AK56" i="3"/>
  <c r="J310" i="3" a="1"/>
  <c r="J310" i="3"/>
  <c r="AJ171" i="3" a="1"/>
  <c r="AJ171" i="3"/>
  <c r="M17" i="3" a="1"/>
  <c r="M17" i="3"/>
  <c r="AF83" i="3" a="1"/>
  <c r="AF83" i="3"/>
  <c r="AC223" i="3" a="1"/>
  <c r="AC223" i="3"/>
  <c r="V99" i="3" a="1"/>
  <c r="V99" i="3"/>
  <c r="L62" i="3" a="1"/>
  <c r="L62" i="3"/>
  <c r="N205" i="3" a="1"/>
  <c r="N205" i="3"/>
  <c r="AB171" i="3" a="1"/>
  <c r="AB171" i="3"/>
  <c r="D56" i="3" a="1"/>
  <c r="D56" i="3"/>
  <c r="Z171" i="3" a="1"/>
  <c r="Z171" i="3"/>
  <c r="AF171" i="3" a="1"/>
  <c r="AF171" i="3"/>
  <c r="L310" i="3" a="1"/>
  <c r="L310" i="3"/>
  <c r="D171" i="3" a="1"/>
  <c r="D171" i="3"/>
  <c r="AA56" i="3" a="1"/>
  <c r="AA56" i="3"/>
  <c r="AK253" i="3" a="1"/>
  <c r="AK253" i="3"/>
  <c r="AJ62" i="3" a="1"/>
  <c r="AJ62" i="3"/>
  <c r="D280" i="3" a="1"/>
  <c r="D280" i="3"/>
  <c r="D205" i="3" a="1"/>
  <c r="D205" i="3"/>
  <c r="AF223" i="3" a="1"/>
  <c r="AF223" i="3"/>
  <c r="O223" i="3" a="1"/>
  <c r="O223" i="3"/>
  <c r="J62" i="3" a="1"/>
  <c r="J62" i="3"/>
  <c r="AG280" i="3" a="1"/>
  <c r="AG280" i="3"/>
  <c r="O310" i="3" a="1"/>
  <c r="O310" i="3"/>
  <c r="AC249" i="3" a="1"/>
  <c r="AC249" i="3"/>
  <c r="J83" i="3" a="1"/>
  <c r="J83" i="3"/>
  <c r="V50" i="3" a="1"/>
  <c r="V50" i="3"/>
  <c r="AC280" i="3" a="1"/>
  <c r="AC280" i="3"/>
  <c r="AH102" i="3" a="1"/>
  <c r="AH102" i="3"/>
  <c r="D50" i="3" a="1"/>
  <c r="D50" i="3"/>
  <c r="AG99" i="3" a="1"/>
  <c r="AG99" i="3"/>
  <c r="O17" i="3" a="1"/>
  <c r="O17" i="3"/>
  <c r="K62" i="3" a="1"/>
  <c r="K62" i="3"/>
  <c r="AE276" i="3" a="1"/>
  <c r="AE276" i="3"/>
  <c r="V253" i="3" a="1"/>
  <c r="V253" i="3"/>
  <c r="K249" i="3" a="1"/>
  <c r="K249" i="3"/>
  <c r="AD58" i="3" a="1"/>
  <c r="AD58" i="3"/>
  <c r="AH99" i="3" a="1"/>
  <c r="AH99" i="3"/>
  <c r="AH171" i="3" a="1"/>
  <c r="AH171" i="3"/>
  <c r="AK310" i="3" a="1"/>
  <c r="AK310" i="3"/>
  <c r="L205" i="3" a="1"/>
  <c r="L205" i="3"/>
  <c r="N253" i="3" a="1"/>
  <c r="N253" i="3"/>
  <c r="J58" i="3" a="1"/>
  <c r="J58" i="3"/>
  <c r="L33" i="3" a="1"/>
  <c r="L33" i="3"/>
  <c r="N99" i="3" a="1"/>
  <c r="N99" i="3"/>
  <c r="AK276" i="3" a="1"/>
  <c r="AK276" i="3"/>
  <c r="AD223" i="3" a="1"/>
  <c r="AD223" i="3"/>
  <c r="AC56" i="3" a="1"/>
  <c r="AC56" i="3"/>
  <c r="AA58" i="3" a="1"/>
  <c r="AA58" i="3"/>
  <c r="AG56" i="3" a="1"/>
  <c r="AG56" i="3"/>
  <c r="M249" i="3" a="1"/>
  <c r="M249" i="3"/>
  <c r="V102" i="3" a="1"/>
  <c r="V102" i="3"/>
  <c r="D62" i="3" a="1"/>
  <c r="D62" i="3"/>
  <c r="AK205" i="3" a="1"/>
  <c r="AK205" i="3"/>
  <c r="AB99" i="3" a="1"/>
  <c r="AB99" i="3"/>
  <c r="Z189" i="3" a="1"/>
  <c r="Z189" i="3"/>
  <c r="AF58" i="3" a="1"/>
  <c r="AF58" i="3"/>
  <c r="AH310" i="3" a="1"/>
  <c r="AH310" i="3"/>
  <c r="AD252" i="3" a="1"/>
  <c r="AD252" i="3"/>
  <c r="AE189" i="3" a="1"/>
  <c r="AE189" i="3"/>
  <c r="Z50" i="3" a="1"/>
  <c r="Z50" i="3"/>
  <c r="AG83" i="3" a="1"/>
  <c r="AG83" i="3"/>
  <c r="AG223" i="3" a="1"/>
  <c r="AG223" i="3"/>
  <c r="M332" i="3" a="1"/>
  <c r="M332" i="3"/>
  <c r="AH276" i="3" a="1"/>
  <c r="AH276" i="3"/>
  <c r="V33" i="3" a="1"/>
  <c r="V33" i="3"/>
  <c r="D252" i="3" a="1"/>
  <c r="D252" i="3"/>
  <c r="V58" i="3" a="1"/>
  <c r="V58" i="3"/>
  <c r="AI50" i="3" a="1"/>
  <c r="AI50" i="3"/>
  <c r="M83" i="3" a="1"/>
  <c r="M83" i="3"/>
  <c r="AC310" i="3" a="1"/>
  <c r="AC310" i="3"/>
  <c r="J249" i="3" a="1"/>
  <c r="J249" i="3"/>
  <c r="AF249" i="3" a="1"/>
  <c r="AF249" i="3"/>
  <c r="AA62" i="3" a="1"/>
  <c r="AA62" i="3"/>
  <c r="P56" i="3" a="1"/>
  <c r="P56" i="3"/>
  <c r="K83" i="3" a="1"/>
  <c r="K83" i="3"/>
  <c r="D58" i="3" a="1"/>
  <c r="D58" i="3"/>
  <c r="K99" i="3" a="1"/>
  <c r="K99" i="3"/>
  <c r="V310" i="3" a="1"/>
  <c r="V310" i="3"/>
  <c r="Z17" i="3" a="1"/>
  <c r="Z17" i="3"/>
  <c r="AC205" i="3" a="1"/>
  <c r="AC205" i="3"/>
  <c r="AE102" i="3" a="1"/>
  <c r="AE102" i="3"/>
  <c r="V83" i="3" a="1"/>
  <c r="V83" i="3"/>
  <c r="AJ50" i="3" a="1"/>
  <c r="AJ50" i="3"/>
  <c r="L99" i="3" a="1"/>
  <c r="L99" i="3"/>
  <c r="AJ102" i="3" a="1"/>
  <c r="AJ102" i="3"/>
  <c r="AE33" i="3" a="1"/>
  <c r="AE33" i="3"/>
  <c r="J33" i="3" a="1"/>
  <c r="J33" i="3"/>
  <c r="P17" i="3" a="1"/>
  <c r="P17" i="3"/>
  <c r="AG276" i="3" a="1"/>
  <c r="AG276" i="3"/>
  <c r="AH223" i="3" a="1"/>
  <c r="AH223" i="3"/>
  <c r="AH249" i="3" a="1"/>
  <c r="AH249" i="3"/>
  <c r="AH58" i="3" a="1"/>
  <c r="AH58" i="3"/>
  <c r="AI332" i="3" a="1"/>
  <c r="AI332" i="3"/>
  <c r="AD310" i="3" a="1"/>
  <c r="AD310" i="3"/>
  <c r="AB205" i="3" a="1"/>
  <c r="AB205" i="3"/>
  <c r="AH205" i="3" a="1"/>
  <c r="AH205" i="3"/>
  <c r="AJ249" i="3" a="1"/>
  <c r="AJ249" i="3"/>
  <c r="AI249" i="3" a="1"/>
  <c r="AI249" i="3"/>
  <c r="AI276" i="3" a="1"/>
  <c r="AI276" i="3"/>
  <c r="Z332" i="3" a="1"/>
  <c r="Z332" i="3"/>
  <c r="N280" i="3" a="1"/>
  <c r="N280" i="3"/>
  <c r="AG332" i="3" a="1"/>
  <c r="AG332" i="3"/>
  <c r="M58" i="3" a="1"/>
  <c r="M58" i="3"/>
  <c r="AD17" i="3" a="1"/>
  <c r="AD17" i="3"/>
  <c r="O205" i="3" a="1"/>
  <c r="O205" i="3"/>
  <c r="AB189" i="3" a="1"/>
  <c r="AB189" i="3"/>
  <c r="M33" i="3" a="1"/>
  <c r="M33" i="3"/>
  <c r="O276" i="3" a="1"/>
  <c r="O276" i="3"/>
  <c r="AA252" i="3" a="1"/>
  <c r="AA252" i="3"/>
  <c r="AA17" i="3" a="1"/>
  <c r="AA17" i="3"/>
  <c r="AI62" i="3" a="1"/>
  <c r="AI62" i="3"/>
  <c r="L253" i="3" a="1"/>
  <c r="L253" i="3"/>
  <c r="J280" i="3" a="1"/>
  <c r="J280" i="3"/>
  <c r="AG50" i="3" a="1"/>
  <c r="AG50" i="3"/>
  <c r="AJ252" i="3" a="1"/>
  <c r="AJ252" i="3"/>
  <c r="N252" i="3" a="1"/>
  <c r="N252" i="3"/>
  <c r="AE252" i="3" a="1"/>
  <c r="AE252" i="3"/>
  <c r="J102" i="3" a="1"/>
  <c r="J102" i="3"/>
  <c r="AK83" i="3" a="1"/>
  <c r="AK83" i="3"/>
  <c r="AE223" i="3" a="1"/>
  <c r="AE223" i="3"/>
  <c r="V252" i="3" a="1"/>
  <c r="V252" i="3"/>
  <c r="Z99" i="3" a="1"/>
  <c r="Z99" i="3"/>
  <c r="AE332" i="3" a="1"/>
  <c r="AE332" i="3"/>
  <c r="AG102" i="3" a="1"/>
  <c r="AG102" i="3"/>
  <c r="K205" i="3" a="1"/>
  <c r="K205" i="3"/>
  <c r="K33" i="3" a="1"/>
  <c r="K33" i="3"/>
  <c r="K58" i="3" a="1"/>
  <c r="K58" i="3"/>
  <c r="AB58" i="3" a="1"/>
  <c r="AB58" i="3"/>
  <c r="N102" i="3" a="1"/>
  <c r="N102" i="3"/>
  <c r="V17" i="3" a="1"/>
  <c r="V17" i="3"/>
  <c r="AI252" i="3" a="1"/>
  <c r="AI252" i="3"/>
  <c r="O56" i="3" a="1"/>
  <c r="O56" i="3"/>
  <c r="L189" i="3" a="1"/>
  <c r="L189" i="3"/>
  <c r="O252" i="3" a="1"/>
  <c r="O252" i="3"/>
  <c r="D223" i="3" a="1"/>
  <c r="D223" i="3"/>
  <c r="AF252" i="3" a="1"/>
  <c r="AF252" i="3"/>
  <c r="AJ33" i="3" a="1"/>
  <c r="AJ33" i="3"/>
  <c r="AB249" i="3" a="1"/>
  <c r="AB249" i="3"/>
  <c r="AH83" i="3" a="1"/>
  <c r="AH83" i="3"/>
  <c r="AA310" i="3" a="1"/>
  <c r="AA310" i="3"/>
  <c r="AI99" i="3" a="1"/>
  <c r="AI99" i="3"/>
  <c r="J223" i="3" a="1"/>
  <c r="J223" i="3"/>
  <c r="AB223" i="3" a="1"/>
  <c r="AB223" i="3"/>
  <c r="V276" i="3" a="1"/>
  <c r="V276" i="3"/>
  <c r="M189" i="3" a="1"/>
  <c r="M189" i="3"/>
  <c r="M253" i="3" a="1"/>
  <c r="M253" i="3"/>
  <c r="L223" i="3" a="1"/>
  <c r="L223" i="3"/>
  <c r="AB17" i="3" a="1"/>
  <c r="AB17" i="3"/>
  <c r="Z83" i="3" a="1"/>
  <c r="Z83" i="3"/>
  <c r="AK50" i="3" a="1"/>
  <c r="AK50" i="3"/>
  <c r="AE99" i="3" a="1"/>
  <c r="AE99" i="3"/>
  <c r="D33" i="3" a="1"/>
  <c r="D33" i="3"/>
  <c r="K276" i="3" a="1"/>
  <c r="K276" i="3"/>
  <c r="O33" i="3" a="1"/>
  <c r="O33" i="3"/>
  <c r="Z253" i="3" a="1"/>
  <c r="Z253" i="3"/>
  <c r="AE83" i="3" a="1"/>
  <c r="AE83" i="3"/>
  <c r="AF189" i="3" a="1"/>
  <c r="AF189" i="3"/>
  <c r="K50" i="3" a="1"/>
  <c r="K50" i="3"/>
  <c r="K332" i="3" a="1"/>
  <c r="K332" i="3"/>
  <c r="O171" i="3" a="1"/>
  <c r="O171" i="3"/>
  <c r="AK99" i="3" a="1"/>
  <c r="AK99" i="3"/>
  <c r="M252" i="3" a="1"/>
  <c r="M252" i="3"/>
  <c r="AK249" i="3" a="1"/>
  <c r="AK249" i="3"/>
  <c r="AB83" i="3" a="1"/>
  <c r="AB83" i="3"/>
  <c r="O102" i="3" a="1"/>
  <c r="O102" i="3"/>
  <c r="AI189" i="3" a="1"/>
  <c r="AI189" i="3"/>
  <c r="AB33" i="3" a="1"/>
  <c r="AB33" i="3"/>
  <c r="O99" i="3" a="1"/>
  <c r="O99" i="3"/>
  <c r="N50" i="3" a="1"/>
  <c r="N50" i="3"/>
  <c r="AB102" i="3" a="1"/>
  <c r="AB102" i="3"/>
  <c r="D17" i="3" a="1"/>
  <c r="D17" i="3"/>
  <c r="AF310" i="3" a="1"/>
  <c r="AF310" i="3"/>
  <c r="AB253" i="3" a="1"/>
  <c r="AB253" i="3"/>
  <c r="AI223" i="3" a="1"/>
  <c r="AI223" i="3"/>
  <c r="J17" i="3" a="1"/>
  <c r="J17" i="3"/>
  <c r="AG253" i="3" a="1"/>
  <c r="AG253" i="3"/>
  <c r="J276" i="3" a="1"/>
  <c r="J276" i="3"/>
  <c r="N17" i="3" a="1"/>
  <c r="N17" i="3"/>
  <c r="K310" i="3" a="1"/>
  <c r="K310" i="3"/>
  <c r="L50" i="3" a="1"/>
  <c r="L50" i="3"/>
  <c r="Z276" i="3" a="1"/>
  <c r="Z276" i="3"/>
  <c r="O58" i="3" a="1"/>
  <c r="O58" i="3"/>
  <c r="AK171" i="3" a="1"/>
  <c r="AK171" i="3"/>
  <c r="V189" i="3" a="1"/>
  <c r="V189" i="3"/>
  <c r="AH62" i="3" a="1"/>
  <c r="AH62" i="3"/>
  <c r="AG62" i="3" a="1"/>
  <c r="AG62" i="3"/>
  <c r="N62" i="3" a="1"/>
  <c r="N62" i="3"/>
  <c r="N332" i="3" a="1"/>
  <c r="N332" i="3"/>
  <c r="K223" i="3" a="1"/>
  <c r="K223" i="3"/>
  <c r="D189" i="3" a="1"/>
  <c r="D189" i="3"/>
  <c r="V205" i="3" a="1"/>
  <c r="V205" i="3"/>
  <c r="AC83" i="3" a="1"/>
  <c r="AC83" i="3"/>
  <c r="AC50" i="3" a="1"/>
  <c r="AC50" i="3"/>
  <c r="AF102" i="3" a="1"/>
  <c r="AF102" i="3"/>
  <c r="P50" i="3" a="1"/>
  <c r="P50" i="3"/>
  <c r="AH56" i="3" a="1"/>
  <c r="AH56" i="3"/>
  <c r="AC17" i="3" a="1"/>
  <c r="AC17" i="3"/>
  <c r="AJ58" i="3" a="1"/>
  <c r="AJ58" i="3"/>
  <c r="P62" i="3" a="1"/>
  <c r="P62" i="3"/>
  <c r="AI280" i="3" a="1"/>
  <c r="AI280" i="3"/>
  <c r="N223" i="3" a="1"/>
  <c r="N223" i="3"/>
  <c r="AH50" i="3" a="1"/>
  <c r="AH50" i="3"/>
  <c r="O332" i="3" a="1"/>
  <c r="O332" i="3"/>
  <c r="P83" i="3" a="1"/>
  <c r="P83" i="3"/>
  <c r="AH17" i="3" a="1"/>
  <c r="AH17" i="3"/>
  <c r="P252" i="3" a="1"/>
  <c r="P252" i="3"/>
  <c r="M310" i="3" a="1"/>
  <c r="M310" i="3"/>
  <c r="AG58" i="3" a="1"/>
  <c r="AG58" i="3"/>
  <c r="AI33" i="3" a="1"/>
  <c r="AI33" i="3"/>
  <c r="AF56" i="3" a="1"/>
  <c r="AF56" i="3"/>
  <c r="K280" i="3" a="1"/>
  <c r="K280" i="3"/>
  <c r="N56" i="3" a="1"/>
  <c r="N56" i="3"/>
  <c r="L171" i="3" a="1"/>
  <c r="L171" i="3"/>
  <c r="J205" i="3" a="1"/>
  <c r="J205" i="3"/>
  <c r="AJ205" i="3" a="1"/>
  <c r="AJ205" i="3"/>
  <c r="AD280" i="3" a="1"/>
  <c r="AD280" i="3"/>
  <c r="AB50" i="3" a="1"/>
  <c r="AB50" i="3"/>
  <c r="M276" i="3" a="1"/>
  <c r="M276" i="3"/>
  <c r="D332" i="3" a="1"/>
  <c r="D332" i="3"/>
  <c r="AC58" i="3" a="1"/>
  <c r="AC58" i="3"/>
  <c r="J332" i="3" a="1"/>
  <c r="J332" i="3"/>
  <c r="AA50" i="3" a="1"/>
  <c r="AA50" i="3"/>
  <c r="Z223" i="3" a="1"/>
  <c r="Z223" i="3"/>
  <c r="V62" i="3" a="1"/>
  <c r="V62" i="3"/>
  <c r="AJ223" i="3" a="1"/>
  <c r="AJ223" i="3"/>
  <c r="AE249" i="3" a="1"/>
  <c r="AE249" i="3"/>
  <c r="AC253" i="3" a="1"/>
  <c r="AC253" i="3"/>
  <c r="AF276" i="3" a="1"/>
  <c r="AF276" i="3"/>
  <c r="AF17" i="3" a="1"/>
  <c r="AF17" i="3"/>
  <c r="AB310" i="3" a="1"/>
  <c r="AB310" i="3"/>
  <c r="M62" i="3" a="1"/>
  <c r="M62" i="3"/>
  <c r="AG249" i="3" a="1"/>
  <c r="AG249" i="3"/>
  <c r="AF205" i="3" a="1"/>
  <c r="AF205" i="3"/>
  <c r="AK223" i="3" a="1"/>
  <c r="AK223" i="3"/>
  <c r="D83" i="3" a="1"/>
  <c r="D83" i="3"/>
  <c r="N276" i="3" a="1"/>
  <c r="N276" i="3"/>
  <c r="AD62" i="3" a="1"/>
  <c r="AD62" i="3"/>
  <c r="AF280" i="3" a="1"/>
  <c r="AF280" i="3"/>
  <c r="AD171" i="3" a="1"/>
  <c r="AD171" i="3"/>
  <c r="AD56" i="3" a="1"/>
  <c r="AD56" i="3"/>
  <c r="J171" i="3" a="1"/>
  <c r="J171" i="3"/>
  <c r="AH253" i="3" a="1"/>
  <c r="AH253" i="3"/>
  <c r="AD33" i="3" a="1"/>
  <c r="AD33" i="3"/>
  <c r="P280" i="3" a="1"/>
  <c r="P280" i="3"/>
  <c r="Z249" i="3" a="1"/>
  <c r="Z249" i="3"/>
  <c r="J253" i="3" a="1"/>
  <c r="J253" i="3"/>
  <c r="AC332" i="3" a="1"/>
  <c r="AC332" i="3"/>
  <c r="N189" i="3" a="1"/>
  <c r="N189" i="3"/>
  <c r="AB252" i="3" a="1"/>
  <c r="AB252" i="3"/>
  <c r="V171" i="3" a="1"/>
  <c r="V171" i="3"/>
  <c r="O253" i="3" a="1"/>
  <c r="O253" i="3"/>
  <c r="J56" i="3" a="1"/>
  <c r="J56" i="3"/>
  <c r="L280" i="3" a="1"/>
  <c r="L280" i="3"/>
  <c r="P99" i="3" a="1"/>
  <c r="P99" i="3"/>
  <c r="O189" i="3" a="1"/>
  <c r="O189" i="3"/>
  <c r="AF62" i="3" a="1"/>
  <c r="AF62" i="3"/>
  <c r="Z102" i="3" a="1"/>
  <c r="Z102" i="3"/>
  <c r="L58" i="3" a="1"/>
  <c r="L58" i="3"/>
  <c r="J252" i="3" a="1"/>
  <c r="J252" i="3"/>
  <c r="AD189" i="3" a="1"/>
  <c r="AD189" i="3"/>
  <c r="AF99" i="3" a="1"/>
  <c r="AF99" i="3"/>
  <c r="AK252" i="3" a="1"/>
  <c r="AK252" i="3"/>
  <c r="AD276" i="3" a="1"/>
  <c r="AD276" i="3"/>
  <c r="AE171" i="3" a="1"/>
  <c r="AE171" i="3"/>
  <c r="AJ189" i="3" a="1"/>
  <c r="AJ189" i="3"/>
  <c r="AG205" i="3" a="1"/>
  <c r="AG205" i="3"/>
  <c r="AG33" i="3" a="1"/>
  <c r="AG33" i="3"/>
  <c r="AI205" i="3" a="1"/>
  <c r="AI205" i="3"/>
  <c r="N83" i="3" a="1"/>
  <c r="N83" i="3"/>
  <c r="AJ310" i="3" a="1"/>
  <c r="AJ310" i="3"/>
  <c r="O83" i="3" a="1"/>
  <c r="O83" i="3"/>
  <c r="N58" i="3" a="1"/>
  <c r="N58" i="3"/>
  <c r="AC189" i="3" a="1"/>
  <c r="AC189" i="3"/>
  <c r="AA280" i="3" a="1"/>
  <c r="AA280" i="3"/>
  <c r="AH33" i="3" a="1"/>
  <c r="AH33" i="3"/>
  <c r="AD83" i="3" a="1"/>
  <c r="AD83" i="3"/>
  <c r="M56" i="3" a="1"/>
  <c r="M56" i="3"/>
  <c r="AJ253" i="3" a="1"/>
  <c r="AJ253" i="3"/>
  <c r="AA205" i="3" a="1"/>
  <c r="AA205" i="3"/>
  <c r="AJ332" i="3" a="1"/>
  <c r="AJ332" i="3"/>
  <c r="K171" i="3" a="1"/>
  <c r="K171" i="3"/>
  <c r="AK62" i="3" a="1"/>
  <c r="AK62" i="3"/>
  <c r="V332" i="3" a="1"/>
  <c r="V332" i="3"/>
  <c r="AE50" i="3" a="1"/>
  <c r="AE50" i="3"/>
  <c r="Z62" i="3" a="1"/>
  <c r="Z62" i="3"/>
  <c r="AG189" i="3" a="1"/>
  <c r="AG189" i="3"/>
  <c r="L102" i="3" a="1"/>
  <c r="L102" i="3"/>
  <c r="AB280" i="3" a="1"/>
  <c r="AB280" i="3"/>
  <c r="L56" i="3" a="1"/>
  <c r="L56" i="3"/>
  <c r="AA253" i="3" a="1"/>
  <c r="AA253" i="3"/>
  <c r="P33" i="3" a="1"/>
  <c r="P33" i="3"/>
  <c r="AH332" i="3" a="1"/>
  <c r="AH332" i="3"/>
  <c r="AB332" i="3" a="1"/>
  <c r="AB332" i="3"/>
  <c r="N249" i="3" a="1"/>
  <c r="N249" i="3"/>
  <c r="AE280" i="3" a="1"/>
  <c r="AE280" i="3"/>
  <c r="K189" i="3" a="1"/>
  <c r="K189" i="3"/>
  <c r="P189" i="3" a="1"/>
  <c r="P189" i="3"/>
  <c r="AH280" i="3" a="1"/>
  <c r="AH280" i="3"/>
  <c r="K17" i="3" a="1"/>
  <c r="K17" i="3"/>
  <c r="V280" i="3" a="1"/>
  <c r="V280" i="3"/>
  <c r="Z33" i="3" a="1"/>
  <c r="Z33" i="3"/>
  <c r="AD205" i="3" a="1"/>
  <c r="AD205" i="3"/>
  <c r="AC99" i="3" a="1"/>
  <c r="AC99" i="3"/>
  <c r="AD332" i="3" a="1"/>
  <c r="AD332" i="3"/>
  <c r="AF253" i="3" a="1"/>
  <c r="AF253" i="3"/>
  <c r="AH189" i="3" a="1"/>
  <c r="AH189" i="3"/>
  <c r="O249" i="3" a="1"/>
  <c r="O249" i="3"/>
  <c r="AA249" i="3" a="1"/>
  <c r="AA249" i="3"/>
  <c r="D253" i="3" a="1"/>
  <c r="D253" i="3"/>
  <c r="AD249" i="3" a="1"/>
  <c r="AD249" i="3"/>
  <c r="AK280" i="3" a="1"/>
  <c r="AK280" i="3"/>
  <c r="AE310" i="3" a="1"/>
  <c r="AE310" i="3"/>
  <c r="AK102" i="3" a="1"/>
  <c r="AK102" i="3"/>
  <c r="P223" i="3" a="1"/>
  <c r="P223" i="3"/>
  <c r="P310" i="3" a="1"/>
  <c r="P310" i="3"/>
  <c r="Z56" i="3" a="1"/>
  <c r="Z56" i="3"/>
  <c r="AE253" i="3" a="1"/>
  <c r="AE253" i="3"/>
  <c r="AB56" i="3" a="1"/>
  <c r="AB56" i="3"/>
  <c r="AG171" i="3" a="1"/>
  <c r="AG171" i="3"/>
  <c r="J99" i="3" a="1"/>
  <c r="J99" i="3"/>
  <c r="AA33" i="3" a="1"/>
  <c r="AA33" i="3"/>
  <c r="K56" i="3" a="1"/>
  <c r="K56" i="3"/>
  <c r="N310" i="3" a="1"/>
  <c r="N310" i="3"/>
  <c r="AI17" i="3" a="1"/>
  <c r="AI17" i="3"/>
  <c r="L276" i="3" a="1"/>
  <c r="L276" i="3"/>
  <c r="V56" i="3" a="1"/>
  <c r="V56" i="3"/>
  <c r="K252" i="3" a="1"/>
  <c r="K252" i="3"/>
  <c r="Z310" i="3" a="1"/>
  <c r="Z310" i="3"/>
  <c r="Z252" i="3" a="1"/>
  <c r="Z252" i="3"/>
  <c r="AD102" i="3" a="1"/>
  <c r="AD102" i="3"/>
  <c r="AK332" i="3" a="1"/>
  <c r="AK332" i="3"/>
  <c r="AB62" i="3" a="1"/>
  <c r="AB62" i="3"/>
  <c r="AH252" i="3" a="1"/>
  <c r="AH252" i="3"/>
  <c r="AA332" i="3" a="1"/>
  <c r="AA332" i="3"/>
  <c r="D276" i="3" a="1"/>
  <c r="D276" i="3"/>
  <c r="P276" i="3" a="1"/>
  <c r="P276" i="3"/>
  <c r="AA189" i="3" a="1"/>
  <c r="AA189" i="3"/>
  <c r="AK17" i="3" a="1"/>
  <c r="AK17" i="3"/>
  <c r="AA276" i="3" a="1"/>
  <c r="AA276" i="3"/>
  <c r="AD99" i="3" a="1"/>
  <c r="AD99" i="3"/>
  <c r="K253" i="3" a="1"/>
  <c r="K253" i="3"/>
  <c r="AI56" i="3" a="1"/>
  <c r="AI56" i="3"/>
  <c r="L252" i="3" a="1"/>
  <c r="L252" i="3"/>
  <c r="V249" i="3" a="1"/>
  <c r="V249" i="3"/>
  <c r="AC33" i="3" a="1"/>
  <c r="AC33" i="3"/>
  <c r="P205" i="3" a="1"/>
  <c r="P205" i="3"/>
  <c r="O62" i="3" a="1"/>
  <c r="O62" i="3"/>
  <c r="AI310" i="3" a="1"/>
  <c r="AI310" i="3"/>
  <c r="P253" i="3" a="1"/>
  <c r="P253" i="3"/>
  <c r="AJ83" i="3" a="1"/>
  <c r="AJ83" i="3"/>
  <c r="AK58" i="3" a="1"/>
  <c r="AK58" i="3"/>
  <c r="L17" i="3" a="1"/>
  <c r="L17" i="3"/>
  <c r="AF50" i="3" a="1"/>
  <c r="AF50" i="3"/>
  <c r="P249" i="3" a="1"/>
  <c r="P249" i="3"/>
  <c r="N33" i="3" a="1"/>
  <c r="N33" i="3"/>
  <c r="Z205" i="3" a="1"/>
  <c r="Z205" i="3"/>
  <c r="V223" i="3" a="1"/>
  <c r="V223" i="3"/>
  <c r="AE58" i="3" a="1"/>
  <c r="AE58" i="3"/>
  <c r="K102" i="3" a="1"/>
  <c r="K102" i="3"/>
  <c r="AC276" i="3" a="1"/>
  <c r="AC276" i="3"/>
  <c r="AA102" i="3" a="1"/>
  <c r="AA102" i="3"/>
  <c r="AC252" i="3" a="1"/>
  <c r="AC252" i="3"/>
  <c r="AI253" i="3" a="1"/>
  <c r="AI253" i="3"/>
  <c r="L332" i="3" a="1"/>
  <c r="L332" i="3"/>
  <c r="AI171" i="3" a="1"/>
  <c r="AI171" i="3"/>
  <c r="D249" i="3" a="1"/>
  <c r="D249" i="3"/>
  <c r="AI58" i="3" a="1"/>
  <c r="AI58" i="3"/>
  <c r="M102" i="3" a="1"/>
  <c r="M102" i="3"/>
  <c r="AA171" i="3" a="1"/>
  <c r="AA171" i="3"/>
  <c r="AJ17" i="3" a="1"/>
  <c r="AJ17" i="3"/>
  <c r="AJ99" i="3" a="1"/>
  <c r="AJ99" i="3"/>
  <c r="AA83" i="3" a="1"/>
  <c r="AA83" i="3"/>
  <c r="AE17" i="3" a="1"/>
  <c r="AE17" i="3"/>
  <c r="M50" i="3" a="1"/>
  <c r="M50" i="3"/>
  <c r="AC102" i="3" a="1"/>
  <c r="AC102" i="3"/>
  <c r="AC62" i="3" a="1"/>
  <c r="AC62" i="3"/>
  <c r="D310" i="3" a="1"/>
  <c r="D310" i="3"/>
  <c r="P58" i="3" a="1"/>
  <c r="P58" i="3"/>
  <c r="AC171" i="3" a="1"/>
  <c r="AC171" i="3"/>
  <c r="AI102" i="3" a="1"/>
  <c r="AI102" i="3"/>
  <c r="AJ276" i="3" a="1"/>
  <c r="AJ276" i="3"/>
  <c r="O50" i="3" a="1"/>
  <c r="O50" i="3"/>
  <c r="AF33" i="3" a="1"/>
  <c r="AF33" i="3"/>
  <c r="AD50" i="3" a="1"/>
  <c r="AD50" i="3"/>
  <c r="M280" i="3" a="1"/>
  <c r="M280" i="3"/>
  <c r="M171" i="3" a="1"/>
  <c r="M171" i="3"/>
  <c r="D99" i="3" a="1"/>
  <c r="D99" i="3"/>
  <c r="AD253" i="3" a="1"/>
  <c r="AD253" i="3"/>
  <c r="AA99" i="3" a="1"/>
  <c r="AA99" i="3"/>
  <c r="AE56" i="3" a="1"/>
  <c r="AE56" i="3"/>
  <c r="Z58" i="3" a="1"/>
  <c r="Z58" i="3"/>
  <c r="D102" i="3" a="1"/>
  <c r="D102" i="3"/>
  <c r="P171" i="3" a="1"/>
  <c r="P171" i="3"/>
  <c r="AE62" i="3" a="1"/>
  <c r="AE62" i="3"/>
  <c r="AB276" i="3" a="1"/>
  <c r="AB276" i="3"/>
  <c r="AE205" i="3" a="1"/>
  <c r="AE205" i="3"/>
  <c r="AF332" i="3" a="1"/>
  <c r="AF332" i="3"/>
  <c r="O280" i="3" a="1"/>
  <c r="O280" i="3"/>
  <c r="AA223" i="3" a="1"/>
  <c r="AA223" i="3"/>
  <c r="L83" i="3" a="1"/>
  <c r="L83" i="3"/>
  <c r="AJ280" i="3" a="1"/>
  <c r="AJ280" i="3"/>
  <c r="AG252" i="3" a="1"/>
  <c r="AG252" i="3"/>
  <c r="AG17" i="3" a="1"/>
  <c r="AG17" i="3"/>
  <c r="AG310" i="3" a="1"/>
  <c r="AG310" i="3"/>
  <c r="J50" i="3" a="1"/>
  <c r="J50" i="3"/>
  <c r="Z280" i="3" a="1"/>
  <c r="Z280" i="3"/>
  <c r="AK33" i="3" a="1"/>
  <c r="AK33" i="3"/>
  <c r="L249" i="3" a="1"/>
  <c r="L249" i="3"/>
  <c r="AI83" i="3" a="1"/>
  <c r="AI83" i="3"/>
  <c r="J189" i="3" a="1"/>
  <c r="J189" i="3"/>
  <c r="M223" i="3" a="1"/>
  <c r="M223" i="3"/>
  <c r="AJ111" i="3" a="1"/>
  <c r="AJ111" i="3"/>
  <c r="AA103" i="3" a="1"/>
  <c r="AA103" i="3"/>
  <c r="N365" i="3" a="1"/>
  <c r="N365" i="3"/>
  <c r="AF111" i="3" a="1"/>
  <c r="AF111" i="3"/>
  <c r="V89" i="3" a="1"/>
  <c r="V89" i="3"/>
  <c r="AJ342" i="3" a="1"/>
  <c r="AJ342" i="3"/>
  <c r="AC121" i="3" a="1"/>
  <c r="AC121" i="3"/>
  <c r="Z121" i="3" a="1"/>
  <c r="Z121" i="3"/>
  <c r="AD365" i="3" a="1"/>
  <c r="AD365" i="3"/>
  <c r="AH121" i="3" a="1"/>
  <c r="AH121" i="3"/>
  <c r="AD89" i="3" a="1"/>
  <c r="AD89" i="3"/>
  <c r="P103" i="3" a="1"/>
  <c r="P103" i="3"/>
  <c r="K89" i="3" a="1"/>
  <c r="K89" i="3"/>
  <c r="AF365" i="3" a="1"/>
  <c r="AF365" i="3"/>
  <c r="AD49" i="3" a="1"/>
  <c r="AD49" i="3"/>
  <c r="AI111" i="3" a="1"/>
  <c r="AI111" i="3"/>
  <c r="D103" i="3" a="1"/>
  <c r="D103" i="3"/>
  <c r="AF89" i="3" a="1"/>
  <c r="AF89" i="3"/>
  <c r="AK111" i="3" a="1"/>
  <c r="AK111" i="3"/>
  <c r="K365" i="3" a="1"/>
  <c r="K365" i="3"/>
  <c r="AK103" i="3" a="1"/>
  <c r="AK103" i="3"/>
  <c r="P121" i="3" a="1"/>
  <c r="P121" i="3"/>
  <c r="AH317" i="3" a="1"/>
  <c r="AH317" i="3"/>
  <c r="AK333" i="3" a="1"/>
  <c r="AK333" i="3"/>
  <c r="O89" i="3" a="1"/>
  <c r="O89" i="3"/>
  <c r="AJ317" i="3" a="1"/>
  <c r="AJ317" i="3"/>
  <c r="AH342" i="3" a="1"/>
  <c r="AH342" i="3"/>
  <c r="J333" i="3" a="1"/>
  <c r="J333" i="3"/>
  <c r="AG121" i="3" a="1"/>
  <c r="AG121" i="3"/>
  <c r="O103" i="3" a="1"/>
  <c r="O103" i="3"/>
  <c r="AI317" i="3" a="1"/>
  <c r="AI317" i="3"/>
  <c r="N103" i="3" a="1"/>
  <c r="N103" i="3"/>
  <c r="AH89" i="3" a="1"/>
  <c r="AH89" i="3"/>
  <c r="AD342" i="3" a="1"/>
  <c r="AD342" i="3"/>
  <c r="L49" i="3" a="1"/>
  <c r="L49" i="3"/>
  <c r="AD18" i="3" a="1"/>
  <c r="AD18" i="3"/>
  <c r="P89" i="3" a="1"/>
  <c r="P89" i="3"/>
  <c r="J49" i="3" a="1"/>
  <c r="J49" i="3"/>
  <c r="O333" i="3" a="1"/>
  <c r="O333" i="3"/>
  <c r="K103" i="3" a="1"/>
  <c r="K103" i="3"/>
  <c r="V333" i="3" a="1"/>
  <c r="V333" i="3"/>
  <c r="AF18" i="3" a="1"/>
  <c r="AF18" i="3"/>
  <c r="AJ333" i="3" a="1"/>
  <c r="AJ333" i="3"/>
  <c r="L333" i="3" a="1"/>
  <c r="L333" i="3"/>
  <c r="AE49" i="3" a="1"/>
  <c r="AE49" i="3"/>
  <c r="V18" i="3" a="1"/>
  <c r="V18" i="3"/>
  <c r="AG89" i="3" a="1"/>
  <c r="AG89" i="3"/>
  <c r="K317" i="3" a="1"/>
  <c r="K317" i="3"/>
  <c r="L18" i="3" a="1"/>
  <c r="L18" i="3"/>
  <c r="N121" i="3" a="1"/>
  <c r="N121" i="3"/>
  <c r="P333" i="3" a="1"/>
  <c r="P333" i="3"/>
  <c r="AD111" i="3" a="1"/>
  <c r="AD111" i="3"/>
  <c r="AG333" i="3" a="1"/>
  <c r="AG333" i="3"/>
  <c r="D89" i="3" a="1"/>
  <c r="D89" i="3"/>
  <c r="K111" i="3" a="1"/>
  <c r="K111" i="3"/>
  <c r="AE365" i="3" a="1"/>
  <c r="AE365" i="3"/>
  <c r="AK121" i="3" a="1"/>
  <c r="AK121" i="3"/>
  <c r="AC89" i="3" a="1"/>
  <c r="AC89" i="3"/>
  <c r="J317" i="3" a="1"/>
  <c r="J317" i="3"/>
  <c r="AJ18" i="3" a="1"/>
  <c r="AJ18" i="3"/>
  <c r="AB342" i="3" a="1"/>
  <c r="AB342" i="3"/>
  <c r="N342" i="3" a="1"/>
  <c r="N342" i="3"/>
  <c r="AK49" i="3" a="1"/>
  <c r="AK49" i="3"/>
  <c r="Z333" i="3" a="1"/>
  <c r="Z333" i="3"/>
  <c r="Z342" i="3" a="1"/>
  <c r="Z342" i="3"/>
  <c r="AB49" i="3" a="1"/>
  <c r="AB49" i="3"/>
  <c r="AK317" i="3" a="1"/>
  <c r="AK317" i="3"/>
  <c r="AH333" i="3" a="1"/>
  <c r="AH333" i="3"/>
  <c r="AE103" i="3" a="1"/>
  <c r="AE103" i="3"/>
  <c r="AB89" i="3" a="1"/>
  <c r="AB89" i="3"/>
  <c r="AF121" i="3" a="1"/>
  <c r="AF121" i="3"/>
  <c r="J365" i="3" a="1"/>
  <c r="J365" i="3"/>
  <c r="Z18" i="3" a="1"/>
  <c r="Z18" i="3"/>
  <c r="J18" i="3" a="1"/>
  <c r="J18" i="3"/>
  <c r="AJ89" i="3" a="1"/>
  <c r="AJ89" i="3"/>
  <c r="V317" i="3" a="1"/>
  <c r="V317" i="3"/>
  <c r="AH18" i="3" a="1"/>
  <c r="AH18" i="3"/>
  <c r="AC103" i="3" a="1"/>
  <c r="AC103" i="3"/>
  <c r="AA18" i="3" a="1"/>
  <c r="AA18" i="3"/>
  <c r="AC111" i="3" a="1"/>
  <c r="AC111" i="3"/>
  <c r="J89" i="3" a="1"/>
  <c r="J89" i="3"/>
  <c r="AF103" i="3" a="1"/>
  <c r="AF103" i="3"/>
  <c r="M333" i="3" a="1"/>
  <c r="M333" i="3"/>
  <c r="N317" i="3" a="1"/>
  <c r="N317" i="3"/>
  <c r="AJ365" i="3" a="1"/>
  <c r="AJ365" i="3"/>
  <c r="AH365" i="3" a="1"/>
  <c r="AH365" i="3"/>
  <c r="L342" i="3" a="1"/>
  <c r="L342" i="3"/>
  <c r="AA121" i="3" a="1"/>
  <c r="AA121" i="3"/>
  <c r="O111" i="3" a="1"/>
  <c r="O111" i="3"/>
  <c r="L121" i="3" a="1"/>
  <c r="L121" i="3"/>
  <c r="AE18" i="3" a="1"/>
  <c r="AE18" i="3"/>
  <c r="J103" i="3" a="1"/>
  <c r="J103" i="3"/>
  <c r="N333" i="3" a="1"/>
  <c r="N333" i="3"/>
  <c r="V365" i="3" a="1"/>
  <c r="V365" i="3"/>
  <c r="AB18" i="3" a="1"/>
  <c r="AB18" i="3"/>
  <c r="AG342" i="3" a="1"/>
  <c r="AG342" i="3"/>
  <c r="AC18" i="3" a="1"/>
  <c r="AC18" i="3"/>
  <c r="O49" i="3" a="1"/>
  <c r="O49" i="3"/>
  <c r="M49" i="3" a="1"/>
  <c r="M49" i="3"/>
  <c r="M365" i="3" a="1"/>
  <c r="M365" i="3"/>
  <c r="P111" i="3" a="1"/>
  <c r="P111" i="3"/>
  <c r="AD103" i="3" a="1"/>
  <c r="AD103" i="3"/>
  <c r="V103" i="3" a="1"/>
  <c r="V103" i="3"/>
  <c r="L89" i="3" a="1"/>
  <c r="L89" i="3"/>
  <c r="K342" i="3" a="1"/>
  <c r="K342" i="3"/>
  <c r="AJ121" i="3" a="1"/>
  <c r="AJ121" i="3"/>
  <c r="AG103" i="3" a="1"/>
  <c r="AG103" i="3"/>
  <c r="AG18" i="3" a="1"/>
  <c r="AG18" i="3"/>
  <c r="AF49" i="3" a="1"/>
  <c r="AF49" i="3"/>
  <c r="Z89" i="3" a="1"/>
  <c r="Z89" i="3"/>
  <c r="Z49" i="3" a="1"/>
  <c r="Z49" i="3"/>
  <c r="AE333" i="3" a="1"/>
  <c r="AE333" i="3"/>
  <c r="AE342" i="3" a="1"/>
  <c r="AE342" i="3"/>
  <c r="L111" i="3" a="1"/>
  <c r="L111" i="3"/>
  <c r="P49" i="3" a="1"/>
  <c r="P49" i="3"/>
  <c r="M342" i="3" a="1"/>
  <c r="M342" i="3"/>
  <c r="AB317" i="3" a="1"/>
  <c r="AB317" i="3"/>
  <c r="Z317" i="3" a="1"/>
  <c r="Z317" i="3"/>
  <c r="O365" i="3" a="1"/>
  <c r="O365" i="3"/>
  <c r="AF317" i="3" a="1"/>
  <c r="AF317" i="3"/>
  <c r="AG317" i="3" a="1"/>
  <c r="AG317" i="3"/>
  <c r="AD333" i="3" a="1"/>
  <c r="AD333" i="3"/>
  <c r="AF342" i="3" a="1"/>
  <c r="AF342" i="3"/>
  <c r="AI121" i="3" a="1"/>
  <c r="AI121" i="3"/>
  <c r="P317" i="3" a="1"/>
  <c r="P317" i="3"/>
  <c r="O121" i="3" a="1"/>
  <c r="O121" i="3"/>
  <c r="M103" i="3" a="1"/>
  <c r="M103" i="3"/>
  <c r="AB103" i="3" a="1"/>
  <c r="AB103" i="3"/>
  <c r="AA333" i="3" a="1"/>
  <c r="AA333" i="3"/>
  <c r="AK365" i="3" a="1"/>
  <c r="AK365" i="3"/>
  <c r="M89" i="3" a="1"/>
  <c r="M89" i="3"/>
  <c r="K333" i="3" a="1"/>
  <c r="K333" i="3"/>
  <c r="M317" i="3" a="1"/>
  <c r="M317" i="3"/>
  <c r="AB365" i="3" a="1"/>
  <c r="AB365" i="3"/>
  <c r="N18" i="3" a="1"/>
  <c r="N18" i="3"/>
  <c r="M121" i="3" a="1"/>
  <c r="M121" i="3"/>
  <c r="N89" i="3" a="1"/>
  <c r="N89" i="3"/>
  <c r="V49" i="3" a="1"/>
  <c r="V49" i="3"/>
  <c r="O18" i="3" a="1"/>
  <c r="O18" i="3"/>
  <c r="AA365" i="3" a="1"/>
  <c r="AA365" i="3"/>
  <c r="D111" i="3" a="1"/>
  <c r="D111" i="3"/>
  <c r="AH111" i="3" a="1"/>
  <c r="AH111" i="3"/>
  <c r="AC365" i="3" a="1"/>
  <c r="AC365" i="3"/>
  <c r="AK89" i="3" a="1"/>
  <c r="AK89" i="3"/>
  <c r="AG111" i="3" a="1"/>
  <c r="AG111" i="3"/>
  <c r="P365" i="3" a="1"/>
  <c r="P365" i="3"/>
  <c r="AA342" i="3" a="1"/>
  <c r="AA342" i="3"/>
  <c r="AA49" i="3" a="1"/>
  <c r="AA49" i="3"/>
  <c r="D342" i="3" a="1"/>
  <c r="D342" i="3"/>
  <c r="AH49" i="3" a="1"/>
  <c r="AH49" i="3"/>
  <c r="AB121" i="3" a="1"/>
  <c r="AB121" i="3"/>
  <c r="AC342" i="3" a="1"/>
  <c r="AC342" i="3"/>
  <c r="D365" i="3" a="1"/>
  <c r="D365" i="3"/>
  <c r="P342" i="3" a="1"/>
  <c r="P342" i="3"/>
  <c r="V342" i="3" a="1"/>
  <c r="V342" i="3"/>
  <c r="AG365" i="3" a="1"/>
  <c r="AG365" i="3"/>
  <c r="AC333" i="3" a="1"/>
  <c r="AC333" i="3"/>
  <c r="AJ103" i="3" a="1"/>
  <c r="AJ103" i="3"/>
  <c r="Z111" i="3" a="1"/>
  <c r="Z111" i="3"/>
  <c r="AB111" i="3" a="1"/>
  <c r="AB111" i="3"/>
  <c r="Z103" i="3" a="1"/>
  <c r="Z103" i="3"/>
  <c r="AG49" i="3" a="1"/>
  <c r="AG49" i="3"/>
  <c r="AA89" i="3" a="1"/>
  <c r="AA89" i="3"/>
  <c r="M111" i="3" a="1"/>
  <c r="M111" i="3"/>
  <c r="AA317" i="3" a="1"/>
  <c r="AA317" i="3"/>
  <c r="AI18" i="3" a="1"/>
  <c r="AI18" i="3"/>
  <c r="V121" i="3" a="1"/>
  <c r="V121" i="3"/>
  <c r="AK342" i="3" a="1"/>
  <c r="AK342" i="3"/>
  <c r="P18" i="3" a="1"/>
  <c r="P18" i="3"/>
  <c r="D49" i="3" a="1"/>
  <c r="D49" i="3"/>
  <c r="L317" i="3" a="1"/>
  <c r="L317" i="3"/>
  <c r="K121" i="3" a="1"/>
  <c r="K121" i="3"/>
  <c r="D18" i="3" a="1"/>
  <c r="D18" i="3"/>
  <c r="AJ49" i="3" a="1"/>
  <c r="AJ49" i="3"/>
  <c r="AD317" i="3" a="1"/>
  <c r="AD317" i="3"/>
  <c r="J121" i="3" a="1"/>
  <c r="J121" i="3"/>
  <c r="M18" i="3" a="1"/>
  <c r="M18" i="3"/>
  <c r="AI333" i="3" a="1"/>
  <c r="AI333" i="3"/>
  <c r="L103" i="3" a="1"/>
  <c r="L103" i="3"/>
  <c r="AE121" i="3" a="1"/>
  <c r="AE121" i="3"/>
  <c r="AI49" i="3" a="1"/>
  <c r="AI49" i="3"/>
  <c r="AE89" i="3" a="1"/>
  <c r="AE89" i="3"/>
  <c r="AA111" i="3" a="1"/>
  <c r="AA111" i="3"/>
  <c r="V111" i="3" a="1"/>
  <c r="V111" i="3"/>
  <c r="AI103" i="3" a="1"/>
  <c r="AI103" i="3"/>
  <c r="AB333" i="3" a="1"/>
  <c r="AB333" i="3"/>
  <c r="AI365" i="3" a="1"/>
  <c r="AI365" i="3"/>
  <c r="O317" i="3" a="1"/>
  <c r="O317" i="3"/>
  <c r="AE317" i="3" a="1"/>
  <c r="AE317" i="3"/>
  <c r="AI342" i="3" a="1"/>
  <c r="AI342" i="3"/>
  <c r="L365" i="3" a="1"/>
  <c r="L365" i="3"/>
  <c r="AE111" i="3" a="1"/>
  <c r="AE111" i="3"/>
  <c r="AD121" i="3" a="1"/>
  <c r="AD121" i="3"/>
  <c r="O342" i="3" a="1"/>
  <c r="O342" i="3"/>
  <c r="K49" i="3" a="1"/>
  <c r="K49" i="3"/>
  <c r="N111" i="3" a="1"/>
  <c r="N111" i="3"/>
  <c r="D317" i="3" a="1"/>
  <c r="D317" i="3"/>
  <c r="AF333" i="3" a="1"/>
  <c r="AF333" i="3"/>
  <c r="N49" i="3" a="1"/>
  <c r="N49" i="3"/>
  <c r="K18" i="3" a="1"/>
  <c r="K18" i="3"/>
  <c r="D121" i="3" a="1"/>
  <c r="D121" i="3"/>
  <c r="J342" i="3" a="1"/>
  <c r="J342" i="3"/>
  <c r="AK18" i="3" a="1"/>
  <c r="AK18" i="3"/>
  <c r="AC49" i="3" a="1"/>
  <c r="AC49" i="3"/>
  <c r="Z365" i="3" a="1"/>
  <c r="Z365" i="3"/>
  <c r="J111" i="3" a="1"/>
  <c r="J111" i="3"/>
  <c r="AI89" i="3" a="1"/>
  <c r="AI89" i="3"/>
  <c r="AC317" i="3" a="1"/>
  <c r="AC317" i="3"/>
  <c r="D333" i="3" a="1"/>
  <c r="D333" i="3"/>
  <c r="AH103" i="3" a="1"/>
  <c r="AH103" i="3"/>
  <c r="AG166" i="3" a="1"/>
  <c r="AG166" i="3"/>
  <c r="N28" i="3" a="1"/>
  <c r="N28" i="3"/>
  <c r="V147" i="3" a="1"/>
  <c r="V147" i="3"/>
  <c r="AB15" i="3" a="1"/>
  <c r="AB15" i="3"/>
  <c r="AE368" i="3" a="1"/>
  <c r="AE368" i="3"/>
  <c r="M301" i="3" a="1"/>
  <c r="M301" i="3"/>
  <c r="M15" i="3" a="1"/>
  <c r="M15" i="3"/>
  <c r="V175" i="3" a="1"/>
  <c r="V175" i="3"/>
  <c r="O15" i="3" a="1"/>
  <c r="O15" i="3"/>
  <c r="AD175" i="3" a="1"/>
  <c r="AD175" i="3"/>
  <c r="AD15" i="3" a="1"/>
  <c r="AD15" i="3"/>
  <c r="V368" i="3" a="1"/>
  <c r="V368" i="3"/>
  <c r="P166" i="3" a="1"/>
  <c r="P166" i="3"/>
  <c r="AA191" i="3" a="1"/>
  <c r="AA191" i="3"/>
  <c r="Z28" i="3" a="1"/>
  <c r="Z28" i="3"/>
  <c r="D15" i="3" a="1"/>
  <c r="D15" i="3"/>
  <c r="AG368" i="3" a="1"/>
  <c r="AG368" i="3"/>
  <c r="AH15" i="3" a="1"/>
  <c r="AH15" i="3"/>
  <c r="AF191" i="3" a="1"/>
  <c r="AF191" i="3"/>
  <c r="AI301" i="3" a="1"/>
  <c r="AI301" i="3"/>
  <c r="AE358" i="3" a="1"/>
  <c r="AE358" i="3"/>
  <c r="AC15" i="3" a="1"/>
  <c r="AC15" i="3"/>
  <c r="AB274" i="3" a="1"/>
  <c r="AB274" i="3"/>
  <c r="AJ358" i="3" a="1"/>
  <c r="AJ358" i="3"/>
  <c r="AG191" i="3" a="1"/>
  <c r="AG191" i="3"/>
  <c r="AC368" i="3" a="1"/>
  <c r="AC368" i="3"/>
  <c r="Z274" i="3" a="1"/>
  <c r="Z274" i="3"/>
  <c r="AC191" i="3" a="1"/>
  <c r="AC191" i="3"/>
  <c r="AA301" i="3" a="1"/>
  <c r="AA301" i="3"/>
  <c r="AG175" i="3" a="1"/>
  <c r="AG175" i="3"/>
  <c r="AA166" i="3" a="1"/>
  <c r="AA166" i="3"/>
  <c r="K274" i="3" a="1"/>
  <c r="K274" i="3"/>
  <c r="AD28" i="3" a="1"/>
  <c r="AD28" i="3"/>
  <c r="AJ15" i="3" a="1"/>
  <c r="AJ15" i="3"/>
  <c r="AA15" i="3" a="1"/>
  <c r="AA15" i="3"/>
  <c r="AK15" i="3" a="1"/>
  <c r="AK15" i="3"/>
  <c r="AH166" i="3" a="1"/>
  <c r="AH166" i="3"/>
  <c r="AB166" i="3" a="1"/>
  <c r="AB166" i="3"/>
  <c r="AF301" i="3" a="1"/>
  <c r="AF301" i="3"/>
  <c r="AE166" i="3" a="1"/>
  <c r="AE166" i="3"/>
  <c r="AK301" i="3" a="1"/>
  <c r="AK301" i="3"/>
  <c r="Z301" i="3" a="1"/>
  <c r="Z301" i="3"/>
  <c r="AI368" i="3" a="1"/>
  <c r="AI368" i="3"/>
  <c r="AH358" i="3" a="1"/>
  <c r="AH358" i="3"/>
  <c r="V358" i="3" a="1"/>
  <c r="V358" i="3"/>
  <c r="V274" i="3" a="1"/>
  <c r="V274" i="3"/>
  <c r="Z15" i="3" a="1"/>
  <c r="Z15" i="3"/>
  <c r="AE175" i="3" a="1"/>
  <c r="AE175" i="3"/>
  <c r="D28" i="3" a="1"/>
  <c r="D28" i="3"/>
  <c r="AH301" i="3" a="1"/>
  <c r="AH301" i="3"/>
  <c r="AI15" i="3" a="1"/>
  <c r="AI15" i="3"/>
  <c r="N301" i="3" a="1"/>
  <c r="N301" i="3"/>
  <c r="AH191" i="3" a="1"/>
  <c r="AH191" i="3"/>
  <c r="AF368" i="3" a="1"/>
  <c r="AF368" i="3"/>
  <c r="AC166" i="3" a="1"/>
  <c r="AC166" i="3"/>
  <c r="V28" i="3" a="1"/>
  <c r="V28" i="3"/>
  <c r="L166" i="3" a="1"/>
  <c r="L166" i="3"/>
  <c r="AC175" i="3" a="1"/>
  <c r="AC175" i="3"/>
  <c r="AH28" i="3" a="1"/>
  <c r="AH28" i="3"/>
  <c r="AI28" i="3" a="1"/>
  <c r="AI28" i="3"/>
  <c r="L15" i="3" a="1"/>
  <c r="L15" i="3"/>
  <c r="N175" i="3" a="1"/>
  <c r="N175" i="3"/>
  <c r="AG147" i="3" a="1"/>
  <c r="AG147" i="3"/>
  <c r="AD274" i="3" a="1"/>
  <c r="AD274" i="3"/>
  <c r="AD147" i="3" a="1"/>
  <c r="AD147" i="3"/>
  <c r="N15" i="3" a="1"/>
  <c r="N15" i="3"/>
  <c r="L301" i="3" a="1"/>
  <c r="L301" i="3"/>
  <c r="O274" i="3" a="1"/>
  <c r="O274" i="3"/>
  <c r="AI358" i="3" a="1"/>
  <c r="AI358" i="3"/>
  <c r="Z368" i="3" a="1"/>
  <c r="Z368" i="3"/>
  <c r="AE147" i="3" a="1"/>
  <c r="AE147" i="3"/>
  <c r="P147" i="3" a="1"/>
  <c r="P147" i="3"/>
  <c r="V15" i="3" a="1"/>
  <c r="V15" i="3"/>
  <c r="AG301" i="3" a="1"/>
  <c r="AG301" i="3"/>
  <c r="O368" i="3" a="1"/>
  <c r="O368" i="3"/>
  <c r="AB358" i="3" a="1"/>
  <c r="AB358" i="3"/>
  <c r="AA175" i="3" a="1"/>
  <c r="AA175" i="3"/>
  <c r="M274" i="3" a="1"/>
  <c r="M274" i="3"/>
  <c r="AD368" i="3" a="1"/>
  <c r="AD368" i="3"/>
  <c r="M368" i="3" a="1"/>
  <c r="M368" i="3"/>
  <c r="Z175" i="3" a="1"/>
  <c r="Z175" i="3"/>
  <c r="O166" i="3" a="1"/>
  <c r="O166" i="3"/>
  <c r="Z191" i="3" a="1"/>
  <c r="Z191" i="3"/>
  <c r="V166" i="3" a="1"/>
  <c r="V166" i="3"/>
  <c r="AK28" i="3" a="1"/>
  <c r="AK28" i="3"/>
  <c r="J175" i="3" a="1"/>
  <c r="J175" i="3"/>
  <c r="K166" i="3" a="1"/>
  <c r="K166" i="3"/>
  <c r="D191" i="3" a="1"/>
  <c r="D191" i="3"/>
  <c r="AF274" i="3" a="1"/>
  <c r="AF274" i="3"/>
  <c r="P368" i="3" a="1"/>
  <c r="P368" i="3"/>
  <c r="Z147" i="3" a="1"/>
  <c r="Z147" i="3"/>
  <c r="AF15" i="3" a="1"/>
  <c r="AF15" i="3"/>
  <c r="K147" i="3" a="1"/>
  <c r="K147" i="3"/>
  <c r="AH147" i="3" a="1"/>
  <c r="AH147" i="3"/>
  <c r="V191" i="3" a="1"/>
  <c r="V191" i="3"/>
  <c r="J191" i="3" a="1"/>
  <c r="J191" i="3"/>
  <c r="AB191" i="3" a="1"/>
  <c r="AB191" i="3"/>
  <c r="L191" i="3" a="1"/>
  <c r="L191" i="3"/>
  <c r="AH274" i="3" a="1"/>
  <c r="AH274" i="3"/>
  <c r="AG358" i="3" a="1"/>
  <c r="AG358" i="3"/>
  <c r="AB28" i="3" a="1"/>
  <c r="AB28" i="3"/>
  <c r="AK358" i="3" a="1"/>
  <c r="AK358" i="3"/>
  <c r="AG28" i="3" a="1"/>
  <c r="AG28" i="3"/>
  <c r="AF175" i="3" a="1"/>
  <c r="AF175" i="3"/>
  <c r="AJ166" i="3" a="1"/>
  <c r="AJ166" i="3"/>
  <c r="Z166" i="3" a="1"/>
  <c r="Z166" i="3"/>
  <c r="AA147" i="3" a="1"/>
  <c r="AA147" i="3"/>
  <c r="AE274" i="3" a="1"/>
  <c r="AE274" i="3"/>
  <c r="K15" i="3" a="1"/>
  <c r="K15" i="3"/>
  <c r="J166" i="3" a="1"/>
  <c r="J166" i="3"/>
  <c r="AI175" i="3" a="1"/>
  <c r="AI175" i="3"/>
  <c r="D301" i="3" a="1"/>
  <c r="D301" i="3"/>
  <c r="AB301" i="3" a="1"/>
  <c r="AB301" i="3"/>
  <c r="D147" i="3" a="1"/>
  <c r="D147" i="3"/>
  <c r="D358" i="3" a="1"/>
  <c r="D358" i="3"/>
  <c r="AA368" i="3" a="1"/>
  <c r="AA368" i="3"/>
  <c r="AI191" i="3" a="1"/>
  <c r="AI191" i="3"/>
  <c r="AE191" i="3" a="1"/>
  <c r="AE191" i="3"/>
  <c r="M358" i="3" a="1"/>
  <c r="M358" i="3"/>
  <c r="P15" i="3" a="1"/>
  <c r="P15" i="3"/>
  <c r="AB147" i="3" a="1"/>
  <c r="AB147" i="3"/>
  <c r="AG274" i="3" a="1"/>
  <c r="AG274" i="3"/>
  <c r="AH175" i="3" a="1"/>
  <c r="AH175" i="3"/>
  <c r="M28" i="3" a="1"/>
  <c r="M28" i="3"/>
  <c r="AF28" i="3" a="1"/>
  <c r="AF28" i="3"/>
  <c r="AC301" i="3" a="1"/>
  <c r="AC301" i="3"/>
  <c r="P175" i="3" a="1"/>
  <c r="P175" i="3"/>
  <c r="O28" i="3" a="1"/>
  <c r="O28" i="3"/>
  <c r="D175" i="3" a="1"/>
  <c r="D175" i="3"/>
  <c r="N166" i="3" a="1"/>
  <c r="N166" i="3"/>
  <c r="AJ301" i="3" a="1"/>
  <c r="AJ301" i="3"/>
  <c r="AJ274" i="3" a="1"/>
  <c r="AJ274" i="3"/>
  <c r="AA358" i="3" a="1"/>
  <c r="AA358" i="3"/>
  <c r="AK368" i="3" a="1"/>
  <c r="AK368" i="3"/>
  <c r="AK191" i="3" a="1"/>
  <c r="AK191" i="3"/>
  <c r="D368" i="3" a="1"/>
  <c r="D368" i="3"/>
  <c r="AK166" i="3" a="1"/>
  <c r="AK166" i="3"/>
  <c r="AG15" i="3" a="1"/>
  <c r="AG15" i="3"/>
  <c r="AJ191" i="3" a="1"/>
  <c r="AJ191" i="3"/>
  <c r="AJ28" i="3" a="1"/>
  <c r="AJ28" i="3"/>
  <c r="L175" i="3" a="1"/>
  <c r="L175" i="3"/>
  <c r="K175" i="3" a="1"/>
  <c r="K175" i="3"/>
  <c r="AB368" i="3" a="1"/>
  <c r="AB368" i="3"/>
  <c r="L368" i="3" a="1"/>
  <c r="L368" i="3"/>
  <c r="K301" i="3" a="1"/>
  <c r="K301" i="3"/>
  <c r="AC28" i="3" a="1"/>
  <c r="AC28" i="3"/>
  <c r="AJ147" i="3" a="1"/>
  <c r="AJ147" i="3"/>
  <c r="J358" i="3" a="1"/>
  <c r="J358" i="3"/>
  <c r="J28" i="3" a="1"/>
  <c r="J28" i="3"/>
  <c r="L358" i="3" a="1"/>
  <c r="L358" i="3"/>
  <c r="AI166" i="3" a="1"/>
  <c r="AI166" i="3"/>
  <c r="L28" i="3" a="1"/>
  <c r="L28" i="3"/>
  <c r="K358" i="3" a="1"/>
  <c r="K358" i="3"/>
  <c r="M147" i="3" a="1"/>
  <c r="M147" i="3"/>
  <c r="AC274" i="3" a="1"/>
  <c r="AC274" i="3"/>
  <c r="O358" i="3" a="1"/>
  <c r="O358" i="3"/>
  <c r="P191" i="3" a="1"/>
  <c r="P191" i="3"/>
  <c r="O301" i="3" a="1"/>
  <c r="O301" i="3"/>
  <c r="AE28" i="3" a="1"/>
  <c r="AE28" i="3"/>
  <c r="N147" i="3" a="1"/>
  <c r="N147" i="3"/>
  <c r="AA274" i="3" a="1"/>
  <c r="AA274" i="3"/>
  <c r="M175" i="3" a="1"/>
  <c r="M175" i="3"/>
  <c r="N368" i="3" a="1"/>
  <c r="N368" i="3"/>
  <c r="AF358" i="3" a="1"/>
  <c r="AF358" i="3"/>
  <c r="AI274" i="3" a="1"/>
  <c r="AI274" i="3"/>
  <c r="N358" i="3" a="1"/>
  <c r="N358" i="3"/>
  <c r="O147" i="3" a="1"/>
  <c r="O147" i="3"/>
  <c r="AK147" i="3" a="1"/>
  <c r="AK147" i="3"/>
  <c r="AK274" i="3" a="1"/>
  <c r="AK274" i="3"/>
  <c r="J301" i="3" a="1"/>
  <c r="J301" i="3"/>
  <c r="AD166" i="3" a="1"/>
  <c r="AD166" i="3"/>
  <c r="L274" i="3" a="1"/>
  <c r="L274" i="3"/>
  <c r="D274" i="3" a="1"/>
  <c r="D274" i="3"/>
  <c r="AD191" i="3" a="1"/>
  <c r="AD191" i="3"/>
  <c r="N191" i="3" a="1"/>
  <c r="N191" i="3"/>
  <c r="K28" i="3" a="1"/>
  <c r="K28" i="3"/>
  <c r="AH368" i="3" a="1"/>
  <c r="AH368" i="3"/>
  <c r="L147" i="3" a="1"/>
  <c r="L147" i="3"/>
  <c r="P301" i="3" a="1"/>
  <c r="P301" i="3"/>
  <c r="D166" i="3" a="1"/>
  <c r="D166" i="3"/>
  <c r="K191" i="3" a="1"/>
  <c r="K191" i="3"/>
  <c r="AB175" i="3" a="1"/>
  <c r="AB175" i="3"/>
  <c r="J274" i="3" a="1"/>
  <c r="J274" i="3"/>
  <c r="K368" i="3" a="1"/>
  <c r="K368" i="3"/>
  <c r="N274" i="3" a="1"/>
  <c r="N274" i="3"/>
  <c r="AC358" i="3" a="1"/>
  <c r="AC358" i="3"/>
  <c r="V301" i="3" a="1"/>
  <c r="V301" i="3"/>
  <c r="O191" i="3" a="1"/>
  <c r="O191" i="3"/>
  <c r="J368" i="3" a="1"/>
  <c r="J368" i="3"/>
  <c r="P358" i="3" a="1"/>
  <c r="P358" i="3"/>
  <c r="AJ175" i="3" a="1"/>
  <c r="AJ175" i="3"/>
  <c r="AE301" i="3" a="1"/>
  <c r="AE301" i="3"/>
  <c r="AA28" i="3" a="1"/>
  <c r="AA28" i="3"/>
  <c r="J147" i="3" a="1"/>
  <c r="J147" i="3"/>
  <c r="AF147" i="3" a="1"/>
  <c r="AF147" i="3"/>
  <c r="O175" i="3" a="1"/>
  <c r="O175" i="3"/>
  <c r="Z358" i="3" a="1"/>
  <c r="Z358" i="3"/>
  <c r="AI147" i="3" a="1"/>
  <c r="AI147" i="3"/>
  <c r="AE15" i="3" a="1"/>
  <c r="AE15" i="3"/>
  <c r="AF166" i="3" a="1"/>
  <c r="AF166" i="3"/>
  <c r="M191" i="3" a="1"/>
  <c r="M191" i="3"/>
  <c r="M166" i="3" a="1"/>
  <c r="M166" i="3"/>
  <c r="AD301" i="3" a="1"/>
  <c r="AD301" i="3"/>
  <c r="P28" i="3" a="1"/>
  <c r="P28" i="3"/>
  <c r="AK175" i="3" a="1"/>
  <c r="AK175" i="3"/>
  <c r="AC147" i="3" a="1"/>
  <c r="AC147" i="3"/>
  <c r="AJ368" i="3" a="1"/>
  <c r="AJ368" i="3"/>
  <c r="AD358" i="3" a="1"/>
  <c r="AD358" i="3"/>
  <c r="J15" i="3" a="1"/>
  <c r="J15" i="3"/>
  <c r="P274" i="3" a="1"/>
  <c r="P274" i="3"/>
  <c r="N193" i="3" a="1"/>
  <c r="N193" i="3"/>
  <c r="AA193" i="3" a="1"/>
  <c r="AA193" i="3"/>
  <c r="AC106" i="3" a="1"/>
  <c r="AC106" i="3"/>
  <c r="V66" i="3" a="1"/>
  <c r="V66" i="3"/>
  <c r="M64" i="3" a="1"/>
  <c r="M64" i="3"/>
  <c r="AE106" i="3" a="1"/>
  <c r="AE106" i="3"/>
  <c r="AG64" i="3" a="1"/>
  <c r="AG64" i="3"/>
  <c r="AB211" i="3" a="1"/>
  <c r="AB211" i="3"/>
  <c r="AC132" i="3" a="1"/>
  <c r="AC132" i="3"/>
  <c r="AK211" i="3" a="1"/>
  <c r="AK211" i="3"/>
  <c r="AG66" i="3" a="1"/>
  <c r="AG66" i="3"/>
  <c r="AF128" i="3" a="1"/>
  <c r="AF128" i="3"/>
  <c r="AB174" i="3" a="1"/>
  <c r="AB174" i="3"/>
  <c r="AC193" i="3" a="1"/>
  <c r="AC193" i="3"/>
  <c r="AH66" i="3" a="1"/>
  <c r="AH66" i="3"/>
  <c r="AH64" i="3" a="1"/>
  <c r="AH64" i="3"/>
  <c r="AD87" i="3" a="1"/>
  <c r="AD87" i="3"/>
  <c r="AK193" i="3" a="1"/>
  <c r="AK193" i="3"/>
  <c r="AJ87" i="3" a="1"/>
  <c r="AJ87" i="3"/>
  <c r="AG87" i="3" a="1"/>
  <c r="AG87" i="3"/>
  <c r="D106" i="3" a="1"/>
  <c r="D106" i="3"/>
  <c r="AD128" i="3" a="1"/>
  <c r="AD128" i="3"/>
  <c r="D128" i="3" a="1"/>
  <c r="D128" i="3"/>
  <c r="K211" i="3" a="1"/>
  <c r="K211" i="3"/>
  <c r="AE64" i="3" a="1"/>
  <c r="AE64" i="3"/>
  <c r="AD132" i="3" a="1"/>
  <c r="AD132" i="3"/>
  <c r="J64" i="3" a="1"/>
  <c r="J64" i="3"/>
  <c r="AA87" i="3" a="1"/>
  <c r="AA87" i="3"/>
  <c r="L64" i="3" a="1"/>
  <c r="L64" i="3"/>
  <c r="AA174" i="3" a="1"/>
  <c r="AA174" i="3"/>
  <c r="J132" i="3" a="1"/>
  <c r="J132" i="3"/>
  <c r="AE211" i="3" a="1"/>
  <c r="AE211" i="3"/>
  <c r="AJ174" i="3" a="1"/>
  <c r="AJ174" i="3"/>
  <c r="J66" i="3" a="1"/>
  <c r="J66" i="3"/>
  <c r="AK128" i="3" a="1"/>
  <c r="AK128" i="3"/>
  <c r="AI87" i="3" a="1"/>
  <c r="AI87" i="3"/>
  <c r="AA211" i="3" a="1"/>
  <c r="AA211" i="3"/>
  <c r="AK87" i="3" a="1"/>
  <c r="AK87" i="3"/>
  <c r="M211" i="3" a="1"/>
  <c r="M211" i="3"/>
  <c r="D174" i="3" a="1"/>
  <c r="D174" i="3"/>
  <c r="M174" i="3" a="1"/>
  <c r="M174" i="3"/>
  <c r="AD64" i="3" a="1"/>
  <c r="AD64" i="3"/>
  <c r="AI132" i="3" a="1"/>
  <c r="AI132" i="3"/>
  <c r="N174" i="3" a="1"/>
  <c r="N174" i="3"/>
  <c r="AE29" i="3" a="1"/>
  <c r="AE29" i="3"/>
  <c r="N29" i="3" a="1"/>
  <c r="N29" i="3"/>
  <c r="AB106" i="3" a="1"/>
  <c r="AB106" i="3"/>
  <c r="V193" i="3" a="1"/>
  <c r="V193" i="3"/>
  <c r="K132" i="3" a="1"/>
  <c r="K132" i="3"/>
  <c r="AI106" i="3" a="1"/>
  <c r="AI106" i="3"/>
  <c r="M132" i="3" a="1"/>
  <c r="M132" i="3"/>
  <c r="V211" i="3" a="1"/>
  <c r="V211" i="3"/>
  <c r="AK174" i="3" a="1"/>
  <c r="AK174" i="3"/>
  <c r="P174" i="3" a="1"/>
  <c r="P174" i="3"/>
  <c r="AB193" i="3" a="1"/>
  <c r="AB193" i="3"/>
  <c r="M29" i="3" a="1"/>
  <c r="M29" i="3"/>
  <c r="M128" i="3" a="1"/>
  <c r="M128" i="3"/>
  <c r="AE87" i="3" a="1"/>
  <c r="AE87" i="3"/>
  <c r="AF193" i="3" a="1"/>
  <c r="AF193" i="3"/>
  <c r="O66" i="3" a="1"/>
  <c r="O66" i="3"/>
  <c r="AH29" i="3" a="1"/>
  <c r="AH29" i="3"/>
  <c r="M66" i="3" a="1"/>
  <c r="M66" i="3"/>
  <c r="N128" i="3" a="1"/>
  <c r="N128" i="3"/>
  <c r="L106" i="3" a="1"/>
  <c r="L106" i="3"/>
  <c r="K128" i="3" a="1"/>
  <c r="K128" i="3"/>
  <c r="AG29" i="3" a="1"/>
  <c r="AG29" i="3"/>
  <c r="V106" i="3" a="1"/>
  <c r="V106" i="3"/>
  <c r="N87" i="3" a="1"/>
  <c r="N87" i="3"/>
  <c r="AK132" i="3" a="1"/>
  <c r="AK132" i="3"/>
  <c r="P64" i="3" a="1"/>
  <c r="P64" i="3"/>
  <c r="K193" i="3" a="1"/>
  <c r="K193" i="3"/>
  <c r="O132" i="3" a="1"/>
  <c r="O132" i="3"/>
  <c r="AD29" i="3" a="1"/>
  <c r="AD29" i="3"/>
  <c r="AF132" i="3" a="1"/>
  <c r="AF132" i="3"/>
  <c r="O64" i="3" a="1"/>
  <c r="O64" i="3"/>
  <c r="AJ132" i="3" a="1"/>
  <c r="AJ132" i="3"/>
  <c r="AE128" i="3" a="1"/>
  <c r="AE128" i="3"/>
  <c r="AB87" i="3" a="1"/>
  <c r="AB87" i="3"/>
  <c r="AB66" i="3" a="1"/>
  <c r="AB66" i="3"/>
  <c r="N132" i="3" a="1"/>
  <c r="N132" i="3"/>
  <c r="J211" i="3" a="1"/>
  <c r="J211" i="3"/>
  <c r="AA128" i="3" a="1"/>
  <c r="AA128" i="3"/>
  <c r="V64" i="3" a="1"/>
  <c r="V64" i="3"/>
  <c r="V132" i="3" a="1"/>
  <c r="V132" i="3"/>
  <c r="O174" i="3" a="1"/>
  <c r="O174" i="3"/>
  <c r="D193" i="3" a="1"/>
  <c r="D193" i="3"/>
  <c r="AC66" i="3" a="1"/>
  <c r="AC66" i="3"/>
  <c r="AD174" i="3" a="1"/>
  <c r="AD174" i="3"/>
  <c r="N106" i="3" a="1"/>
  <c r="N106" i="3"/>
  <c r="P106" i="3" a="1"/>
  <c r="P106" i="3"/>
  <c r="AA106" i="3" a="1"/>
  <c r="AA106" i="3"/>
  <c r="AI66" i="3" a="1"/>
  <c r="AI66" i="3"/>
  <c r="V29" i="3" a="1"/>
  <c r="V29" i="3"/>
  <c r="O87" i="3" a="1"/>
  <c r="O87" i="3"/>
  <c r="AH132" i="3" a="1"/>
  <c r="AH132" i="3"/>
  <c r="L211" i="3" a="1"/>
  <c r="L211" i="3"/>
  <c r="AI211" i="3" a="1"/>
  <c r="AI211" i="3"/>
  <c r="K29" i="3" a="1"/>
  <c r="K29" i="3"/>
  <c r="AC174" i="3" a="1"/>
  <c r="AC174" i="3"/>
  <c r="AA29" i="3" a="1"/>
  <c r="AA29" i="3"/>
  <c r="AB64" i="3" a="1"/>
  <c r="AB64" i="3"/>
  <c r="M87" i="3" a="1"/>
  <c r="M87" i="3"/>
  <c r="P193" i="3" a="1"/>
  <c r="P193" i="3"/>
  <c r="D66" i="3" a="1"/>
  <c r="D66" i="3"/>
  <c r="AE174" i="3" a="1"/>
  <c r="AE174" i="3"/>
  <c r="AB29" i="3" a="1"/>
  <c r="AB29" i="3"/>
  <c r="L128" i="3" a="1"/>
  <c r="L128" i="3"/>
  <c r="AC64" i="3" a="1"/>
  <c r="AC64" i="3"/>
  <c r="AI128" i="3" a="1"/>
  <c r="AI128" i="3"/>
  <c r="N66" i="3" a="1"/>
  <c r="N66" i="3"/>
  <c r="AJ106" i="3" a="1"/>
  <c r="AJ106" i="3"/>
  <c r="AF29" i="3" a="1"/>
  <c r="AF29" i="3"/>
  <c r="AE66" i="3" a="1"/>
  <c r="AE66" i="3"/>
  <c r="K174" i="3" a="1"/>
  <c r="K174" i="3"/>
  <c r="O29" i="3" a="1"/>
  <c r="O29" i="3"/>
  <c r="P128" i="3" a="1"/>
  <c r="P128" i="3"/>
  <c r="P211" i="3" a="1"/>
  <c r="P211" i="3"/>
  <c r="AF211" i="3" a="1"/>
  <c r="AF211" i="3"/>
  <c r="AE132" i="3" a="1"/>
  <c r="AE132" i="3"/>
  <c r="AH174" i="3" a="1"/>
  <c r="AH174" i="3"/>
  <c r="AA66" i="3" a="1"/>
  <c r="AA66" i="3"/>
  <c r="V128" i="3" a="1"/>
  <c r="V128" i="3"/>
  <c r="AI64" i="3" a="1"/>
  <c r="AI64" i="3"/>
  <c r="AG174" i="3" a="1"/>
  <c r="AG174" i="3"/>
  <c r="K87" i="3" a="1"/>
  <c r="K87" i="3"/>
  <c r="Z174" i="3" a="1"/>
  <c r="Z174" i="3"/>
  <c r="J87" i="3" a="1"/>
  <c r="J87" i="3"/>
  <c r="AD193" i="3" a="1"/>
  <c r="AD193" i="3"/>
  <c r="AF64" i="3" a="1"/>
  <c r="AF64" i="3"/>
  <c r="D64" i="3" a="1"/>
  <c r="D64" i="3"/>
  <c r="Z193" i="3" a="1"/>
  <c r="Z193" i="3"/>
  <c r="AK64" i="3" a="1"/>
  <c r="AK64" i="3"/>
  <c r="Z29" i="3" a="1"/>
  <c r="Z29" i="3"/>
  <c r="L193" i="3" a="1"/>
  <c r="L193" i="3"/>
  <c r="V87" i="3" a="1"/>
  <c r="V87" i="3"/>
  <c r="AI174" i="3" a="1"/>
  <c r="AI174" i="3"/>
  <c r="AF106" i="3" a="1"/>
  <c r="AF106" i="3"/>
  <c r="AI193" i="3" a="1"/>
  <c r="AI193" i="3"/>
  <c r="L87" i="3" a="1"/>
  <c r="L87" i="3"/>
  <c r="D211" i="3" a="1"/>
  <c r="D211" i="3"/>
  <c r="AA64" i="3" a="1"/>
  <c r="AA64" i="3"/>
  <c r="J174" i="3" a="1"/>
  <c r="J174" i="3"/>
  <c r="AD66" i="3" a="1"/>
  <c r="AD66" i="3"/>
  <c r="AK106" i="3" a="1"/>
  <c r="AK106" i="3"/>
  <c r="AE193" i="3" a="1"/>
  <c r="AE193" i="3"/>
  <c r="AG106" i="3" a="1"/>
  <c r="AG106" i="3"/>
  <c r="D29" i="3" a="1"/>
  <c r="D29" i="3"/>
  <c r="Z64" i="3" a="1"/>
  <c r="Z64" i="3"/>
  <c r="O128" i="3" a="1"/>
  <c r="O128" i="3"/>
  <c r="AF87" i="3" a="1"/>
  <c r="AF87" i="3"/>
  <c r="AA132" i="3" a="1"/>
  <c r="AA132" i="3"/>
  <c r="AK66" i="3" a="1"/>
  <c r="AK66" i="3"/>
  <c r="L29" i="3" a="1"/>
  <c r="L29" i="3"/>
  <c r="AC211" i="3" a="1"/>
  <c r="AC211" i="3"/>
  <c r="AC87" i="3" a="1"/>
  <c r="AC87" i="3"/>
  <c r="AK29" i="3" a="1"/>
  <c r="AK29" i="3"/>
  <c r="Z211" i="3" a="1"/>
  <c r="Z211" i="3"/>
  <c r="K106" i="3" a="1"/>
  <c r="K106" i="3"/>
  <c r="O211" i="3" a="1"/>
  <c r="O211" i="3"/>
  <c r="AF66" i="3" a="1"/>
  <c r="AF66" i="3"/>
  <c r="AG211" i="3" a="1"/>
  <c r="AG211" i="3"/>
  <c r="J128" i="3" a="1"/>
  <c r="J128" i="3"/>
  <c r="N211" i="3" a="1"/>
  <c r="N211" i="3"/>
  <c r="Z128" i="3" a="1"/>
  <c r="Z128" i="3"/>
  <c r="AC128" i="3" a="1"/>
  <c r="AC128" i="3"/>
  <c r="AJ64" i="3" a="1"/>
  <c r="AJ64" i="3"/>
  <c r="AJ193" i="3" a="1"/>
  <c r="AJ193" i="3"/>
  <c r="AI29" i="3" a="1"/>
  <c r="AI29" i="3"/>
  <c r="AH106" i="3" a="1"/>
  <c r="AH106" i="3"/>
  <c r="Z66" i="3" a="1"/>
  <c r="Z66" i="3"/>
  <c r="Z87" i="3" a="1"/>
  <c r="Z87" i="3"/>
  <c r="AF174" i="3" a="1"/>
  <c r="AF174" i="3"/>
  <c r="AG128" i="3" a="1"/>
  <c r="AG128" i="3"/>
  <c r="D132" i="3" a="1"/>
  <c r="D132" i="3"/>
  <c r="AH193" i="3" a="1"/>
  <c r="AH193" i="3"/>
  <c r="L66" i="3" a="1"/>
  <c r="L66" i="3"/>
  <c r="AB132" i="3" a="1"/>
  <c r="AB132" i="3"/>
  <c r="AD106" i="3" a="1"/>
  <c r="AD106" i="3"/>
  <c r="J106" i="3" a="1"/>
  <c r="J106" i="3"/>
  <c r="P29" i="3" a="1"/>
  <c r="P29" i="3"/>
  <c r="AD211" i="3" a="1"/>
  <c r="AD211" i="3"/>
  <c r="Z106" i="3" a="1"/>
  <c r="Z106" i="3"/>
  <c r="D87" i="3" a="1"/>
  <c r="D87" i="3"/>
  <c r="N64" i="3" a="1"/>
  <c r="N64" i="3"/>
  <c r="AG132" i="3" a="1"/>
  <c r="AG132" i="3"/>
  <c r="AJ66" i="3" a="1"/>
  <c r="AJ66" i="3"/>
  <c r="AC29" i="3" a="1"/>
  <c r="AC29" i="3"/>
  <c r="O193" i="3" a="1"/>
  <c r="O193" i="3"/>
  <c r="P87" i="3" a="1"/>
  <c r="P87" i="3"/>
  <c r="V174" i="3" a="1"/>
  <c r="V174" i="3"/>
  <c r="AB128" i="3" a="1"/>
  <c r="AB128" i="3"/>
  <c r="P132" i="3" a="1"/>
  <c r="P132" i="3"/>
  <c r="J193" i="3" a="1"/>
  <c r="J193" i="3"/>
  <c r="P66" i="3" a="1"/>
  <c r="P66" i="3"/>
  <c r="O106" i="3" a="1"/>
  <c r="O106" i="3"/>
  <c r="AJ211" i="3" a="1"/>
  <c r="AJ211" i="3"/>
  <c r="Z132" i="3" a="1"/>
  <c r="Z132" i="3"/>
  <c r="J29" i="3" a="1"/>
  <c r="J29" i="3"/>
  <c r="AH128" i="3" a="1"/>
  <c r="AH128" i="3"/>
  <c r="AG193" i="3" a="1"/>
  <c r="AG193" i="3"/>
  <c r="AJ128" i="3" a="1"/>
  <c r="AJ128" i="3"/>
  <c r="AH87" i="3" a="1"/>
  <c r="AH87" i="3"/>
  <c r="K66" i="3" a="1"/>
  <c r="K66" i="3"/>
  <c r="L174" i="3" a="1"/>
  <c r="L174" i="3"/>
  <c r="AH211" i="3" a="1"/>
  <c r="AH211" i="3"/>
  <c r="M106" i="3" a="1"/>
  <c r="M106" i="3"/>
  <c r="L132" i="3" a="1"/>
  <c r="L132" i="3"/>
  <c r="AJ29" i="3" a="1"/>
  <c r="AJ29" i="3"/>
  <c r="M193" i="3" a="1"/>
  <c r="M193" i="3"/>
  <c r="K64" i="3" a="1"/>
  <c r="K64" i="3"/>
  <c r="V113" i="3" a="1"/>
  <c r="V113" i="3"/>
  <c r="AK122" i="3" a="1"/>
  <c r="AK122" i="3"/>
  <c r="D65" i="3" a="1"/>
  <c r="D65" i="3"/>
  <c r="AD113" i="3" a="1"/>
  <c r="AD113" i="3"/>
  <c r="AI265" i="3" a="1"/>
  <c r="AI265" i="3"/>
  <c r="AB122" i="3" a="1"/>
  <c r="AB122" i="3"/>
  <c r="AG65" i="3" a="1"/>
  <c r="AG65" i="3"/>
  <c r="J74" i="3" a="1"/>
  <c r="J74" i="3"/>
  <c r="L78" i="3" a="1"/>
  <c r="L78" i="3"/>
  <c r="AC246" i="3" a="1"/>
  <c r="AC246" i="3"/>
  <c r="L113" i="3" a="1"/>
  <c r="L113" i="3"/>
  <c r="AC122" i="3" a="1"/>
  <c r="AC122" i="3"/>
  <c r="AA122" i="3" a="1"/>
  <c r="AA122" i="3"/>
  <c r="AE241" i="3" a="1"/>
  <c r="AE241" i="3"/>
  <c r="P265" i="3" a="1"/>
  <c r="P265" i="3"/>
  <c r="AK241" i="3" a="1"/>
  <c r="AK241" i="3"/>
  <c r="V48" i="3" a="1"/>
  <c r="V48" i="3"/>
  <c r="AH265" i="3" a="1"/>
  <c r="AH265" i="3"/>
  <c r="AF246" i="3" a="1"/>
  <c r="AF246" i="3"/>
  <c r="AC48" i="3" a="1"/>
  <c r="AC48" i="3"/>
  <c r="AK265" i="3" a="1"/>
  <c r="AK265" i="3"/>
  <c r="O78" i="3" a="1"/>
  <c r="O78" i="3"/>
  <c r="AC265" i="3" a="1"/>
  <c r="AC265" i="3"/>
  <c r="D78" i="3" a="1"/>
  <c r="D78" i="3"/>
  <c r="AH285" i="3" a="1"/>
  <c r="AH285" i="3"/>
  <c r="N246" i="3" a="1"/>
  <c r="N246" i="3"/>
  <c r="AH48" i="3" a="1"/>
  <c r="AH48" i="3"/>
  <c r="Z285" i="3" a="1"/>
  <c r="Z285" i="3"/>
  <c r="AE113" i="3" a="1"/>
  <c r="AE113" i="3"/>
  <c r="AI285" i="3" a="1"/>
  <c r="AI285" i="3"/>
  <c r="AB241" i="3" a="1"/>
  <c r="AB241" i="3"/>
  <c r="Z78" i="3" a="1"/>
  <c r="Z78" i="3"/>
  <c r="AE74" i="3" a="1"/>
  <c r="AE74" i="3"/>
  <c r="J246" i="3" a="1"/>
  <c r="J246" i="3"/>
  <c r="O246" i="3" a="1"/>
  <c r="O246" i="3"/>
  <c r="V246" i="3" a="1"/>
  <c r="V246" i="3"/>
  <c r="AI241" i="3" a="1"/>
  <c r="AI241" i="3"/>
  <c r="M265" i="3" a="1"/>
  <c r="M265" i="3"/>
  <c r="AF122" i="3" a="1"/>
  <c r="AF122" i="3"/>
  <c r="AA113" i="3" a="1"/>
  <c r="AA113" i="3"/>
  <c r="N285" i="3" a="1"/>
  <c r="N285" i="3"/>
  <c r="K241" i="3" a="1"/>
  <c r="K241" i="3"/>
  <c r="D113" i="3" a="1"/>
  <c r="D113" i="3"/>
  <c r="L122" i="3" a="1"/>
  <c r="L122" i="3"/>
  <c r="AE285" i="3" a="1"/>
  <c r="AE285" i="3"/>
  <c r="AF113" i="3" a="1"/>
  <c r="AF113" i="3"/>
  <c r="AG265" i="3" a="1"/>
  <c r="AG265" i="3"/>
  <c r="M241" i="3" a="1"/>
  <c r="M241" i="3"/>
  <c r="N122" i="3" a="1"/>
  <c r="N122" i="3"/>
  <c r="K65" i="3" a="1"/>
  <c r="K65" i="3"/>
  <c r="AC78" i="3" a="1"/>
  <c r="AC78" i="3"/>
  <c r="AG285" i="3" a="1"/>
  <c r="AG285" i="3"/>
  <c r="AD122" i="3" a="1"/>
  <c r="AD122" i="3"/>
  <c r="AK78" i="3" a="1"/>
  <c r="AK78" i="3"/>
  <c r="D246" i="3" a="1"/>
  <c r="D246" i="3"/>
  <c r="D265" i="3" a="1"/>
  <c r="D265" i="3"/>
  <c r="AK113" i="3" a="1"/>
  <c r="AK113" i="3"/>
  <c r="AG113" i="3" a="1"/>
  <c r="AG113" i="3"/>
  <c r="AK74" i="3" a="1"/>
  <c r="AK74" i="3"/>
  <c r="V285" i="3" a="1"/>
  <c r="V285" i="3"/>
  <c r="N65" i="3" a="1"/>
  <c r="N65" i="3"/>
  <c r="AF78" i="3" a="1"/>
  <c r="AF78" i="3"/>
  <c r="O122" i="3" a="1"/>
  <c r="O122" i="3"/>
  <c r="M113" i="3" a="1"/>
  <c r="M113" i="3"/>
  <c r="AG246" i="3" a="1"/>
  <c r="AG246" i="3"/>
  <c r="O113" i="3" a="1"/>
  <c r="O113" i="3"/>
  <c r="L241" i="3" a="1"/>
  <c r="L241" i="3"/>
  <c r="AJ285" i="3" a="1"/>
  <c r="AJ285" i="3"/>
  <c r="P65" i="3" a="1"/>
  <c r="P65" i="3"/>
  <c r="P122" i="3" a="1"/>
  <c r="P122" i="3"/>
  <c r="AI246" i="3" a="1"/>
  <c r="AI246" i="3"/>
  <c r="N74" i="3" a="1"/>
  <c r="N74" i="3"/>
  <c r="AG74" i="3" a="1"/>
  <c r="AG74" i="3"/>
  <c r="AI122" i="3" a="1"/>
  <c r="AI122" i="3"/>
  <c r="J285" i="3" a="1"/>
  <c r="J285" i="3"/>
  <c r="AA285" i="3" a="1"/>
  <c r="AA285" i="3"/>
  <c r="AJ48" i="3" a="1"/>
  <c r="AJ48" i="3"/>
  <c r="N78" i="3" a="1"/>
  <c r="N78" i="3"/>
  <c r="AG241" i="3" a="1"/>
  <c r="AG241" i="3"/>
  <c r="AF74" i="3" a="1"/>
  <c r="AF74" i="3"/>
  <c r="AH246" i="3" a="1"/>
  <c r="AH246" i="3"/>
  <c r="P113" i="3" a="1"/>
  <c r="P113" i="3"/>
  <c r="J78" i="3" a="1"/>
  <c r="J78" i="3"/>
  <c r="D241" i="3" a="1"/>
  <c r="D241" i="3"/>
  <c r="AH122" i="3" a="1"/>
  <c r="AH122" i="3"/>
  <c r="AK246" i="3" a="1"/>
  <c r="AK246" i="3"/>
  <c r="O48" i="3" a="1"/>
  <c r="O48" i="3"/>
  <c r="AB246" i="3" a="1"/>
  <c r="AB246" i="3"/>
  <c r="K48" i="3" a="1"/>
  <c r="K48" i="3"/>
  <c r="AE48" i="3" a="1"/>
  <c r="AE48" i="3"/>
  <c r="AA241" i="3" a="1"/>
  <c r="AA241" i="3"/>
  <c r="L74" i="3" a="1"/>
  <c r="L74" i="3"/>
  <c r="O265" i="3" a="1"/>
  <c r="O265" i="3"/>
  <c r="AF241" i="3" a="1"/>
  <c r="AF241" i="3"/>
  <c r="D285" i="3" a="1"/>
  <c r="D285" i="3"/>
  <c r="AI48" i="3" a="1"/>
  <c r="AI48" i="3"/>
  <c r="V265" i="3" a="1"/>
  <c r="V265" i="3"/>
  <c r="V241" i="3" a="1"/>
  <c r="V241" i="3"/>
  <c r="Z241" i="3" a="1"/>
  <c r="Z241" i="3"/>
  <c r="L285" i="3" a="1"/>
  <c r="L285" i="3"/>
  <c r="K122" i="3" a="1"/>
  <c r="K122" i="3"/>
  <c r="AH78" i="3" a="1"/>
  <c r="AH78" i="3"/>
  <c r="AD241" i="3" a="1"/>
  <c r="AD241" i="3"/>
  <c r="K78" i="3" a="1"/>
  <c r="K78" i="3"/>
  <c r="AI65" i="3" a="1"/>
  <c r="AI65" i="3"/>
  <c r="AA65" i="3" a="1"/>
  <c r="AA65" i="3"/>
  <c r="AG48" i="3" a="1"/>
  <c r="AG48" i="3"/>
  <c r="AI78" i="3" a="1"/>
  <c r="AI78" i="3"/>
  <c r="AG122" i="3" a="1"/>
  <c r="AG122" i="3"/>
  <c r="AA48" i="3" a="1"/>
  <c r="AA48" i="3"/>
  <c r="M78" i="3" a="1"/>
  <c r="M78" i="3"/>
  <c r="AA74" i="3" a="1"/>
  <c r="AA74" i="3"/>
  <c r="J48" i="3" a="1"/>
  <c r="J48" i="3"/>
  <c r="J265" i="3" a="1"/>
  <c r="J265" i="3"/>
  <c r="AK65" i="3" a="1"/>
  <c r="AK65" i="3"/>
  <c r="AG78" i="3" a="1"/>
  <c r="AG78" i="3"/>
  <c r="Z113" i="3" a="1"/>
  <c r="Z113" i="3"/>
  <c r="P241" i="3" a="1"/>
  <c r="P241" i="3"/>
  <c r="AD78" i="3" a="1"/>
  <c r="AD78" i="3"/>
  <c r="AF285" i="3" a="1"/>
  <c r="AF285" i="3"/>
  <c r="AJ78" i="3" a="1"/>
  <c r="AJ78" i="3"/>
  <c r="K113" i="3" a="1"/>
  <c r="K113" i="3"/>
  <c r="AB65" i="3" a="1"/>
  <c r="AB65" i="3"/>
  <c r="AD74" i="3" a="1"/>
  <c r="AD74" i="3"/>
  <c r="AD285" i="3" a="1"/>
  <c r="AD285" i="3"/>
  <c r="AJ241" i="3" a="1"/>
  <c r="AJ241" i="3"/>
  <c r="K285" i="3" a="1"/>
  <c r="K285" i="3"/>
  <c r="K246" i="3" a="1"/>
  <c r="K246" i="3"/>
  <c r="Z74" i="3" a="1"/>
  <c r="Z74" i="3"/>
  <c r="O74" i="3" a="1"/>
  <c r="O74" i="3"/>
  <c r="AC74" i="3" a="1"/>
  <c r="AC74" i="3"/>
  <c r="AF65" i="3" a="1"/>
  <c r="AF65" i="3"/>
  <c r="M74" i="3" a="1"/>
  <c r="M74" i="3"/>
  <c r="M48" i="3" a="1"/>
  <c r="M48" i="3"/>
  <c r="AE122" i="3" a="1"/>
  <c r="AE122" i="3"/>
  <c r="AB265" i="3" a="1"/>
  <c r="AB265" i="3"/>
  <c r="AD265" i="3" a="1"/>
  <c r="AD265" i="3"/>
  <c r="D74" i="3" a="1"/>
  <c r="D74" i="3"/>
  <c r="O241" i="3" a="1"/>
  <c r="O241" i="3"/>
  <c r="L65" i="3" a="1"/>
  <c r="L65" i="3"/>
  <c r="P48" i="3" a="1"/>
  <c r="P48" i="3"/>
  <c r="V74" i="3" a="1"/>
  <c r="V74" i="3"/>
  <c r="AE246" i="3" a="1"/>
  <c r="AE246" i="3"/>
  <c r="AC65" i="3" a="1"/>
  <c r="AC65" i="3"/>
  <c r="O285" i="3" a="1"/>
  <c r="O285" i="3"/>
  <c r="P78" i="3" a="1"/>
  <c r="P78" i="3"/>
  <c r="AB113" i="3" a="1"/>
  <c r="AB113" i="3"/>
  <c r="AC113" i="3" a="1"/>
  <c r="AC113" i="3"/>
  <c r="AC285" i="3" a="1"/>
  <c r="AC285" i="3"/>
  <c r="AH113" i="3" a="1"/>
  <c r="AH113" i="3"/>
  <c r="AJ122" i="3" a="1"/>
  <c r="AJ122" i="3"/>
  <c r="AF265" i="3" a="1"/>
  <c r="AF265" i="3"/>
  <c r="N265" i="3" a="1"/>
  <c r="N265" i="3"/>
  <c r="V78" i="3" a="1"/>
  <c r="V78" i="3"/>
  <c r="AJ65" i="3" a="1"/>
  <c r="AJ65" i="3"/>
  <c r="P74" i="3" a="1"/>
  <c r="P74" i="3"/>
  <c r="Z246" i="3" a="1"/>
  <c r="Z246" i="3"/>
  <c r="O65" i="3" a="1"/>
  <c r="O65" i="3"/>
  <c r="Z265" i="3" a="1"/>
  <c r="Z265" i="3"/>
  <c r="AC241" i="3" a="1"/>
  <c r="AC241" i="3"/>
  <c r="AJ74" i="3" a="1"/>
  <c r="AJ74" i="3"/>
  <c r="AD246" i="3" a="1"/>
  <c r="AD246" i="3"/>
  <c r="M65" i="3" a="1"/>
  <c r="M65" i="3"/>
  <c r="V122" i="3" a="1"/>
  <c r="V122" i="3"/>
  <c r="AA78" i="3" a="1"/>
  <c r="AA78" i="3"/>
  <c r="AB285" i="3" a="1"/>
  <c r="AB285" i="3"/>
  <c r="J113" i="3" a="1"/>
  <c r="J113" i="3"/>
  <c r="AE265" i="3" a="1"/>
  <c r="AE265" i="3"/>
  <c r="AH241" i="3" a="1"/>
  <c r="AH241" i="3"/>
  <c r="Z65" i="3" a="1"/>
  <c r="Z65" i="3"/>
  <c r="M246" i="3" a="1"/>
  <c r="M246" i="3"/>
  <c r="AI113" i="3" a="1"/>
  <c r="AI113" i="3"/>
  <c r="J65" i="3" a="1"/>
  <c r="J65" i="3"/>
  <c r="M122" i="3" a="1"/>
  <c r="M122" i="3"/>
  <c r="AK48" i="3" a="1"/>
  <c r="AK48" i="3"/>
  <c r="AH65" i="3" a="1"/>
  <c r="AH65" i="3"/>
  <c r="J241" i="3" a="1"/>
  <c r="J241" i="3"/>
  <c r="P285" i="3" a="1"/>
  <c r="P285" i="3"/>
  <c r="D122" i="3" a="1"/>
  <c r="D122" i="3"/>
  <c r="AB48" i="3" a="1"/>
  <c r="AB48" i="3"/>
  <c r="AA265" i="3" a="1"/>
  <c r="AA265" i="3"/>
  <c r="AD48" i="3" a="1"/>
  <c r="AD48" i="3"/>
  <c r="N48" i="3" a="1"/>
  <c r="N48" i="3"/>
  <c r="AI74" i="3" a="1"/>
  <c r="AI74" i="3"/>
  <c r="AJ246" i="3" a="1"/>
  <c r="AJ246" i="3"/>
  <c r="AF48" i="3" a="1"/>
  <c r="AF48" i="3"/>
  <c r="L246" i="3" a="1"/>
  <c r="L246" i="3"/>
  <c r="L265" i="3" a="1"/>
  <c r="L265" i="3"/>
  <c r="AA246" i="3" a="1"/>
  <c r="AA246" i="3"/>
  <c r="N113" i="3" a="1"/>
  <c r="N113" i="3"/>
  <c r="V65" i="3" a="1"/>
  <c r="V65" i="3"/>
  <c r="AE65" i="3" a="1"/>
  <c r="AE65" i="3"/>
  <c r="D48" i="3" a="1"/>
  <c r="D48" i="3"/>
  <c r="AK285" i="3" a="1"/>
  <c r="AK285" i="3"/>
  <c r="AB74" i="3" a="1"/>
  <c r="AB74" i="3"/>
  <c r="K265" i="3" a="1"/>
  <c r="K265" i="3"/>
  <c r="AE78" i="3" a="1"/>
  <c r="AE78" i="3"/>
  <c r="Z122" i="3" a="1"/>
  <c r="Z122" i="3"/>
  <c r="Z48" i="3" a="1"/>
  <c r="Z48" i="3"/>
  <c r="K74" i="3" a="1"/>
  <c r="K74" i="3"/>
  <c r="M285" i="3" a="1"/>
  <c r="M285" i="3"/>
  <c r="P246" i="3" a="1"/>
  <c r="P246" i="3"/>
  <c r="J122" i="3" a="1"/>
  <c r="J122" i="3"/>
  <c r="AB78" i="3" a="1"/>
  <c r="AB78" i="3"/>
  <c r="N241" i="3" a="1"/>
  <c r="N241" i="3"/>
  <c r="AJ265" i="3" a="1"/>
  <c r="AJ265" i="3"/>
  <c r="AH74" i="3" a="1"/>
  <c r="AH74" i="3"/>
  <c r="AJ113" i="3" a="1"/>
  <c r="AJ113" i="3"/>
  <c r="AD65" i="3" a="1"/>
  <c r="AD65" i="3"/>
  <c r="L48" i="3" a="1"/>
  <c r="L48" i="3"/>
  <c r="AC39" i="3" a="1"/>
  <c r="AC39" i="3"/>
  <c r="AE192" i="3" a="1"/>
  <c r="AE192" i="3"/>
  <c r="Z347" i="3" a="1"/>
  <c r="Z347" i="3"/>
  <c r="O192" i="3" a="1"/>
  <c r="O192" i="3"/>
  <c r="AK245" i="3" a="1"/>
  <c r="AK245" i="3"/>
  <c r="N192" i="3" a="1"/>
  <c r="N192" i="3"/>
  <c r="D347" i="3" a="1"/>
  <c r="D347" i="3"/>
  <c r="J294" i="3" a="1"/>
  <c r="J294" i="3"/>
  <c r="AD294" i="3" a="1"/>
  <c r="AD294" i="3"/>
  <c r="AG39" i="3" a="1"/>
  <c r="AG39" i="3"/>
  <c r="P294" i="3" a="1"/>
  <c r="P294" i="3"/>
  <c r="J192" i="3" a="1"/>
  <c r="J192" i="3"/>
  <c r="Z192" i="3" a="1"/>
  <c r="Z192" i="3"/>
  <c r="K214" i="3" a="1"/>
  <c r="K214" i="3"/>
  <c r="AG114" i="3" a="1"/>
  <c r="AG114" i="3"/>
  <c r="N347" i="3" a="1"/>
  <c r="N347" i="3"/>
  <c r="AJ347" i="3" a="1"/>
  <c r="AJ347" i="3"/>
  <c r="AF39" i="3" a="1"/>
  <c r="AF39" i="3"/>
  <c r="P155" i="3" a="1"/>
  <c r="P155" i="3"/>
  <c r="AE347" i="3" a="1"/>
  <c r="AE347" i="3"/>
  <c r="V155" i="3" a="1"/>
  <c r="V155" i="3"/>
  <c r="AH214" i="3" a="1"/>
  <c r="AH214" i="3"/>
  <c r="M192" i="3" a="1"/>
  <c r="M192" i="3"/>
  <c r="V192" i="3" a="1"/>
  <c r="V192" i="3"/>
  <c r="J155" i="3" a="1"/>
  <c r="J155" i="3"/>
  <c r="AA359" i="3" a="1"/>
  <c r="AA359" i="3"/>
  <c r="P214" i="3" a="1"/>
  <c r="P214" i="3"/>
  <c r="P359" i="3" a="1"/>
  <c r="P359" i="3"/>
  <c r="Z156" i="3" a="1"/>
  <c r="Z156" i="3"/>
  <c r="AI294" i="3" a="1"/>
  <c r="AI294" i="3"/>
  <c r="M155" i="3" a="1"/>
  <c r="M155" i="3"/>
  <c r="AE245" i="3" a="1"/>
  <c r="AE245" i="3"/>
  <c r="AC114" i="3" a="1"/>
  <c r="AC114" i="3"/>
  <c r="O114" i="3" a="1"/>
  <c r="O114" i="3"/>
  <c r="J114" i="3" a="1"/>
  <c r="J114" i="3"/>
  <c r="M347" i="3" a="1"/>
  <c r="M347" i="3"/>
  <c r="K347" i="3" a="1"/>
  <c r="K347" i="3"/>
  <c r="AG155" i="3" a="1"/>
  <c r="AG155" i="3"/>
  <c r="AD245" i="3" a="1"/>
  <c r="AD245" i="3"/>
  <c r="J39" i="3" a="1"/>
  <c r="J39" i="3"/>
  <c r="D155" i="3" a="1"/>
  <c r="D155" i="3"/>
  <c r="V214" i="3" a="1"/>
  <c r="V214" i="3"/>
  <c r="AJ114" i="3" a="1"/>
  <c r="AJ114" i="3"/>
  <c r="AI245" i="3" a="1"/>
  <c r="AI245" i="3"/>
  <c r="D114" i="3" a="1"/>
  <c r="D114" i="3"/>
  <c r="AB192" i="3" a="1"/>
  <c r="AB192" i="3"/>
  <c r="AG192" i="3" a="1"/>
  <c r="AG192" i="3"/>
  <c r="Z39" i="3" a="1"/>
  <c r="Z39" i="3"/>
  <c r="AE294" i="3" a="1"/>
  <c r="AE294" i="3"/>
  <c r="L245" i="3" a="1"/>
  <c r="L245" i="3"/>
  <c r="AA294" i="3" a="1"/>
  <c r="AA294" i="3"/>
  <c r="J214" i="3" a="1"/>
  <c r="J214" i="3"/>
  <c r="N155" i="3" a="1"/>
  <c r="N155" i="3"/>
  <c r="AD39" i="3" a="1"/>
  <c r="AD39" i="3"/>
  <c r="AD192" i="3" a="1"/>
  <c r="AD192" i="3"/>
  <c r="Z155" i="3" a="1"/>
  <c r="Z155" i="3"/>
  <c r="K39" i="3" a="1"/>
  <c r="K39" i="3"/>
  <c r="L192" i="3" a="1"/>
  <c r="L192" i="3"/>
  <c r="O155" i="3" a="1"/>
  <c r="O155" i="3"/>
  <c r="AH39" i="3" a="1"/>
  <c r="AH39" i="3"/>
  <c r="L347" i="3" a="1"/>
  <c r="L347" i="3"/>
  <c r="AF114" i="3" a="1"/>
  <c r="AF114" i="3"/>
  <c r="J359" i="3" a="1"/>
  <c r="J359" i="3"/>
  <c r="L39" i="3" a="1"/>
  <c r="L39" i="3"/>
  <c r="AF347" i="3" a="1"/>
  <c r="AF347" i="3"/>
  <c r="AD214" i="3" a="1"/>
  <c r="AD214" i="3"/>
  <c r="AI114" i="3" a="1"/>
  <c r="AI114" i="3"/>
  <c r="N39" i="3" a="1"/>
  <c r="N39" i="3"/>
  <c r="AC294" i="3" a="1"/>
  <c r="AC294" i="3"/>
  <c r="P114" i="3" a="1"/>
  <c r="P114" i="3"/>
  <c r="AB156" i="3" a="1"/>
  <c r="AB156" i="3"/>
  <c r="AJ214" i="3" a="1"/>
  <c r="AJ214" i="3"/>
  <c r="AA245" i="3" a="1"/>
  <c r="AA245" i="3"/>
  <c r="AC245" i="3" a="1"/>
  <c r="AC245" i="3"/>
  <c r="AB214" i="3" a="1"/>
  <c r="AB214" i="3"/>
  <c r="N245" i="3" a="1"/>
  <c r="N245" i="3"/>
  <c r="AK359" i="3" a="1"/>
  <c r="AK359" i="3"/>
  <c r="O156" i="3" a="1"/>
  <c r="O156" i="3"/>
  <c r="AK155" i="3" a="1"/>
  <c r="AK155" i="3"/>
  <c r="O359" i="3" a="1"/>
  <c r="O359" i="3"/>
  <c r="Z114" i="3" a="1"/>
  <c r="Z114" i="3"/>
  <c r="V294" i="3" a="1"/>
  <c r="V294" i="3"/>
  <c r="L114" i="3" a="1"/>
  <c r="L114" i="3"/>
  <c r="Z359" i="3" a="1"/>
  <c r="Z359" i="3"/>
  <c r="N156" i="3" a="1"/>
  <c r="N156" i="3"/>
  <c r="AI214" i="3" a="1"/>
  <c r="AI214" i="3"/>
  <c r="AK114" i="3" a="1"/>
  <c r="AK114" i="3"/>
  <c r="M156" i="3" a="1"/>
  <c r="M156" i="3"/>
  <c r="K245" i="3" a="1"/>
  <c r="K245" i="3"/>
  <c r="AK214" i="3" a="1"/>
  <c r="AK214" i="3"/>
  <c r="AF245" i="3" a="1"/>
  <c r="AF245" i="3"/>
  <c r="K155" i="3" a="1"/>
  <c r="K155" i="3"/>
  <c r="M114" i="3" a="1"/>
  <c r="M114" i="3"/>
  <c r="M214" i="3" a="1"/>
  <c r="M214" i="3"/>
  <c r="AH359" i="3" a="1"/>
  <c r="AH359" i="3"/>
  <c r="AE155" i="3" a="1"/>
  <c r="AE155" i="3"/>
  <c r="AE114" i="3" a="1"/>
  <c r="AE114" i="3"/>
  <c r="AI192" i="3" a="1"/>
  <c r="AI192" i="3"/>
  <c r="AF294" i="3" a="1"/>
  <c r="AF294" i="3"/>
  <c r="AC347" i="3" a="1"/>
  <c r="AC347" i="3"/>
  <c r="AD347" i="3" a="1"/>
  <c r="AD347" i="3"/>
  <c r="AE214" i="3" a="1"/>
  <c r="AE214" i="3"/>
  <c r="Z214" i="3" a="1"/>
  <c r="Z214" i="3"/>
  <c r="AD156" i="3" a="1"/>
  <c r="AD156" i="3"/>
  <c r="AA114" i="3" a="1"/>
  <c r="AA114" i="3"/>
  <c r="AG294" i="3" a="1"/>
  <c r="AG294" i="3"/>
  <c r="AK347" i="3" a="1"/>
  <c r="AK347" i="3"/>
  <c r="M359" i="3" a="1"/>
  <c r="M359" i="3"/>
  <c r="K192" i="3" a="1"/>
  <c r="K192" i="3"/>
  <c r="AC214" i="3" a="1"/>
  <c r="AC214" i="3"/>
  <c r="M245" i="3" a="1"/>
  <c r="M245" i="3"/>
  <c r="AB39" i="3" a="1"/>
  <c r="AB39" i="3"/>
  <c r="J156" i="3" a="1"/>
  <c r="J156" i="3"/>
  <c r="D156" i="3" a="1"/>
  <c r="D156" i="3"/>
  <c r="P156" i="3" a="1"/>
  <c r="P156" i="3"/>
  <c r="AG156" i="3" a="1"/>
  <c r="AG156" i="3"/>
  <c r="AD114" i="3" a="1"/>
  <c r="AD114" i="3"/>
  <c r="K114" i="3" a="1"/>
  <c r="K114" i="3"/>
  <c r="AD155" i="3" a="1"/>
  <c r="AD155" i="3"/>
  <c r="K294" i="3" a="1"/>
  <c r="K294" i="3"/>
  <c r="L359" i="3" a="1"/>
  <c r="L359" i="3"/>
  <c r="D245" i="3" a="1"/>
  <c r="D245" i="3"/>
  <c r="AH156" i="3" a="1"/>
  <c r="AH156" i="3"/>
  <c r="AG359" i="3" a="1"/>
  <c r="AG359" i="3"/>
  <c r="AK156" i="3" a="1"/>
  <c r="AK156" i="3"/>
  <c r="K156" i="3" a="1"/>
  <c r="K156" i="3"/>
  <c r="V39" i="3" a="1"/>
  <c r="V39" i="3"/>
  <c r="AJ39" i="3" a="1"/>
  <c r="AJ39" i="3"/>
  <c r="AB245" i="3" a="1"/>
  <c r="AB245" i="3"/>
  <c r="O347" i="3" a="1"/>
  <c r="O347" i="3"/>
  <c r="AB347" i="3" a="1"/>
  <c r="AB347" i="3"/>
  <c r="AE156" i="3" a="1"/>
  <c r="AE156" i="3"/>
  <c r="AG214" i="3" a="1"/>
  <c r="AG214" i="3"/>
  <c r="AC359" i="3" a="1"/>
  <c r="AC359" i="3"/>
  <c r="D214" i="3" a="1"/>
  <c r="D214" i="3"/>
  <c r="AF155" i="3" a="1"/>
  <c r="AF155" i="3"/>
  <c r="P245" i="3" a="1"/>
  <c r="P245" i="3"/>
  <c r="AD359" i="3" a="1"/>
  <c r="AD359" i="3"/>
  <c r="AI39" i="3" a="1"/>
  <c r="AI39" i="3"/>
  <c r="O214" i="3" a="1"/>
  <c r="O214" i="3"/>
  <c r="AI156" i="3" a="1"/>
  <c r="AI156" i="3"/>
  <c r="L294" i="3" a="1"/>
  <c r="L294" i="3"/>
  <c r="K359" i="3" a="1"/>
  <c r="K359" i="3"/>
  <c r="V347" i="3" a="1"/>
  <c r="V347" i="3"/>
  <c r="AB359" i="3" a="1"/>
  <c r="AB359" i="3"/>
  <c r="L214" i="3" a="1"/>
  <c r="L214" i="3"/>
  <c r="P192" i="3" a="1"/>
  <c r="P192" i="3"/>
  <c r="AI155" i="3" a="1"/>
  <c r="AI155" i="3"/>
  <c r="J245" i="3" a="1"/>
  <c r="J245" i="3"/>
  <c r="AA192" i="3" a="1"/>
  <c r="AA192" i="3"/>
  <c r="AI359" i="3" a="1"/>
  <c r="AI359" i="3"/>
  <c r="M39" i="3" a="1"/>
  <c r="M39" i="3"/>
  <c r="AA214" i="3" a="1"/>
  <c r="AA214" i="3"/>
  <c r="AJ192" i="3" a="1"/>
  <c r="AJ192" i="3"/>
  <c r="J347" i="3" a="1"/>
  <c r="J347" i="3"/>
  <c r="AK192" i="3" a="1"/>
  <c r="AK192" i="3"/>
  <c r="AE359" i="3" a="1"/>
  <c r="AE359" i="3"/>
  <c r="AI347" i="3" a="1"/>
  <c r="AI347" i="3"/>
  <c r="AH155" i="3" a="1"/>
  <c r="AH155" i="3"/>
  <c r="AJ294" i="3" a="1"/>
  <c r="AJ294" i="3"/>
  <c r="O245" i="3" a="1"/>
  <c r="O245" i="3"/>
  <c r="AF156" i="3" a="1"/>
  <c r="AF156" i="3"/>
  <c r="P39" i="3" a="1"/>
  <c r="P39" i="3"/>
  <c r="O294" i="3" a="1"/>
  <c r="O294" i="3"/>
  <c r="AK294" i="3" a="1"/>
  <c r="AK294" i="3"/>
  <c r="AH245" i="3" a="1"/>
  <c r="AH245" i="3"/>
  <c r="AF359" i="3" a="1"/>
  <c r="AF359" i="3"/>
  <c r="AB155" i="3" a="1"/>
  <c r="AB155" i="3"/>
  <c r="Z294" i="3" a="1"/>
  <c r="Z294" i="3"/>
  <c r="N359" i="3" a="1"/>
  <c r="N359" i="3"/>
  <c r="AG245" i="3" a="1"/>
  <c r="AG245" i="3"/>
  <c r="AC155" i="3" a="1"/>
  <c r="AC155" i="3"/>
  <c r="AK39" i="3" a="1"/>
  <c r="AK39" i="3"/>
  <c r="AG347" i="3" a="1"/>
  <c r="AG347" i="3"/>
  <c r="AA155" i="3" a="1"/>
  <c r="AA155" i="3"/>
  <c r="AC156" i="3" a="1"/>
  <c r="AC156" i="3"/>
  <c r="D294" i="3" a="1"/>
  <c r="D294" i="3"/>
  <c r="N294" i="3" a="1"/>
  <c r="N294" i="3"/>
  <c r="N214" i="3" a="1"/>
  <c r="N214" i="3"/>
  <c r="AF192" i="3" a="1"/>
  <c r="AF192" i="3"/>
  <c r="O39" i="3" a="1"/>
  <c r="O39" i="3"/>
  <c r="D192" i="3" a="1"/>
  <c r="D192" i="3"/>
  <c r="AJ359" i="3" a="1"/>
  <c r="AJ359" i="3"/>
  <c r="AA39" i="3" a="1"/>
  <c r="AA39" i="3"/>
  <c r="V156" i="3" a="1"/>
  <c r="V156" i="3"/>
  <c r="L156" i="3" a="1"/>
  <c r="L156" i="3"/>
  <c r="AH114" i="3" a="1"/>
  <c r="AH114" i="3"/>
  <c r="M294" i="3" a="1"/>
  <c r="M294" i="3"/>
  <c r="AH192" i="3" a="1"/>
  <c r="AH192" i="3"/>
  <c r="V114" i="3" a="1"/>
  <c r="V114" i="3"/>
  <c r="AJ245" i="3" a="1"/>
  <c r="AJ245" i="3"/>
  <c r="AA156" i="3" a="1"/>
  <c r="AA156" i="3"/>
  <c r="P347" i="3" a="1"/>
  <c r="P347" i="3"/>
  <c r="AE39" i="3" a="1"/>
  <c r="AE39" i="3"/>
  <c r="L155" i="3" a="1"/>
  <c r="L155" i="3"/>
  <c r="AB114" i="3" a="1"/>
  <c r="AB114" i="3"/>
  <c r="AB294" i="3" a="1"/>
  <c r="AB294" i="3"/>
  <c r="D359" i="3" a="1"/>
  <c r="D359" i="3"/>
  <c r="Z245" i="3" a="1"/>
  <c r="Z245" i="3"/>
  <c r="AH347" i="3" a="1"/>
  <c r="AH347" i="3"/>
  <c r="AA347" i="3" a="1"/>
  <c r="AA347" i="3"/>
  <c r="AH294" i="3" a="1"/>
  <c r="AH294" i="3"/>
  <c r="V359" i="3" a="1"/>
  <c r="V359" i="3"/>
  <c r="V245" i="3" a="1"/>
  <c r="V245" i="3"/>
  <c r="D39" i="3" a="1"/>
  <c r="D39" i="3"/>
  <c r="AJ155" i="3" a="1"/>
  <c r="AJ155" i="3"/>
  <c r="AJ156" i="3" a="1"/>
  <c r="AJ156" i="3"/>
  <c r="N114" i="3" a="1"/>
  <c r="N114" i="3"/>
  <c r="AC192" i="3" a="1"/>
  <c r="AC192" i="3"/>
  <c r="AF214" i="3" a="1"/>
  <c r="AF214" i="3"/>
  <c r="AJ110" i="3" a="1"/>
  <c r="AJ110" i="3"/>
  <c r="AF350" i="3" a="1"/>
  <c r="AF350" i="3"/>
  <c r="AH8" i="3" a="1"/>
  <c r="AH8" i="3"/>
  <c r="K350" i="3" a="1"/>
  <c r="K350" i="3"/>
  <c r="AI8" i="3" a="1"/>
  <c r="AI8" i="3"/>
  <c r="L63" i="3" a="1"/>
  <c r="L63" i="3"/>
  <c r="AD350" i="3" a="1"/>
  <c r="AD350" i="3"/>
  <c r="AI350" i="3" a="1"/>
  <c r="AI350" i="3"/>
  <c r="V235" i="3" a="1"/>
  <c r="V235" i="3"/>
  <c r="AJ350" i="3" a="1"/>
  <c r="AJ350" i="3"/>
  <c r="Z350" i="3" a="1"/>
  <c r="Z350" i="3"/>
  <c r="D142" i="3" a="1"/>
  <c r="D142" i="3"/>
  <c r="J350" i="3" a="1"/>
  <c r="J350" i="3"/>
  <c r="AD142" i="3" a="1"/>
  <c r="AD142" i="3"/>
  <c r="N286" i="3" a="1"/>
  <c r="N286" i="3"/>
  <c r="AB63" i="3" a="1"/>
  <c r="AB63" i="3"/>
  <c r="J63" i="3" a="1"/>
  <c r="J63" i="3"/>
  <c r="O350" i="3" a="1"/>
  <c r="O350" i="3"/>
  <c r="AC54" i="3" a="1"/>
  <c r="AC54" i="3"/>
  <c r="J110" i="3" a="1"/>
  <c r="J110" i="3"/>
  <c r="J8" i="3" a="1"/>
  <c r="J8" i="3"/>
  <c r="O286" i="3" a="1"/>
  <c r="O286" i="3"/>
  <c r="AB231" i="3" a="1"/>
  <c r="AB231" i="3"/>
  <c r="M330" i="3" a="1"/>
  <c r="M330" i="3"/>
  <c r="J231" i="3" a="1"/>
  <c r="J231" i="3"/>
  <c r="AF8" i="3" a="1"/>
  <c r="AF8" i="3"/>
  <c r="AI231" i="3" a="1"/>
  <c r="AI231" i="3"/>
  <c r="AG63" i="3" a="1"/>
  <c r="AG63" i="3"/>
  <c r="AI235" i="3" a="1"/>
  <c r="AI235" i="3"/>
  <c r="AJ235" i="3" a="1"/>
  <c r="AJ235" i="3"/>
  <c r="O235" i="3" a="1"/>
  <c r="O235" i="3"/>
  <c r="N8" i="3" a="1"/>
  <c r="N8" i="3"/>
  <c r="Z286" i="3" a="1"/>
  <c r="Z286" i="3"/>
  <c r="AA350" i="3" a="1"/>
  <c r="AA350" i="3"/>
  <c r="K54" i="3" a="1"/>
  <c r="K54" i="3"/>
  <c r="AG286" i="3" a="1"/>
  <c r="AG286" i="3"/>
  <c r="AF235" i="3" a="1"/>
  <c r="AF235" i="3"/>
  <c r="Z231" i="3" a="1"/>
  <c r="Z231" i="3"/>
  <c r="AK350" i="3" a="1"/>
  <c r="AK350" i="3"/>
  <c r="AK142" i="3" a="1"/>
  <c r="AK142" i="3"/>
  <c r="V350" i="3" a="1"/>
  <c r="V350" i="3"/>
  <c r="AA54" i="3" a="1"/>
  <c r="AA54" i="3"/>
  <c r="K286" i="3" a="1"/>
  <c r="K286" i="3"/>
  <c r="AK63" i="3" a="1"/>
  <c r="AK63" i="3"/>
  <c r="AK231" i="3" a="1"/>
  <c r="AK231" i="3"/>
  <c r="AD330" i="3" a="1"/>
  <c r="AD330" i="3"/>
  <c r="AF231" i="3" a="1"/>
  <c r="AF231" i="3"/>
  <c r="M63" i="3" a="1"/>
  <c r="M63" i="3"/>
  <c r="D235" i="3" a="1"/>
  <c r="D235" i="3"/>
  <c r="AI110" i="3" a="1"/>
  <c r="AI110" i="3"/>
  <c r="AK330" i="3" a="1"/>
  <c r="AK330" i="3"/>
  <c r="M54" i="3" a="1"/>
  <c r="M54" i="3"/>
  <c r="AJ330" i="3" a="1"/>
  <c r="AJ330" i="3"/>
  <c r="AG110" i="3" a="1"/>
  <c r="AG110" i="3"/>
  <c r="N350" i="3" a="1"/>
  <c r="N350" i="3"/>
  <c r="D54" i="3" a="1"/>
  <c r="D54" i="3"/>
  <c r="V110" i="3" a="1"/>
  <c r="V110" i="3"/>
  <c r="AG235" i="3" a="1"/>
  <c r="AG235" i="3"/>
  <c r="M235" i="3" a="1"/>
  <c r="M235" i="3"/>
  <c r="AC110" i="3" a="1"/>
  <c r="AC110" i="3"/>
  <c r="N142" i="3" a="1"/>
  <c r="N142" i="3"/>
  <c r="AJ8" i="3" a="1"/>
  <c r="AJ8" i="3"/>
  <c r="AI330" i="3" a="1"/>
  <c r="AI330" i="3"/>
  <c r="AB142" i="3" a="1"/>
  <c r="AB142" i="3"/>
  <c r="K63" i="3" a="1"/>
  <c r="K63" i="3"/>
  <c r="AB110" i="3" a="1"/>
  <c r="AB110" i="3"/>
  <c r="AE110" i="3" a="1"/>
  <c r="AE110" i="3"/>
  <c r="AB330" i="3" a="1"/>
  <c r="AB330" i="3"/>
  <c r="AA110" i="3" a="1"/>
  <c r="AA110" i="3"/>
  <c r="V8" i="3" a="1"/>
  <c r="V8" i="3"/>
  <c r="P286" i="3" a="1"/>
  <c r="P286" i="3"/>
  <c r="AI142" i="3" a="1"/>
  <c r="AI142" i="3"/>
  <c r="D231" i="3" a="1"/>
  <c r="D231" i="3"/>
  <c r="L350" i="3" a="1"/>
  <c r="L350" i="3"/>
  <c r="AG8" i="3" a="1"/>
  <c r="AG8" i="3"/>
  <c r="AF54" i="3" a="1"/>
  <c r="AF54" i="3"/>
  <c r="AD54" i="3" a="1"/>
  <c r="AD54" i="3"/>
  <c r="AA330" i="3" a="1"/>
  <c r="AA330" i="3"/>
  <c r="M142" i="3" a="1"/>
  <c r="M142" i="3"/>
  <c r="J142" i="3" a="1"/>
  <c r="J142" i="3"/>
  <c r="D350" i="3" a="1"/>
  <c r="D350" i="3"/>
  <c r="N330" i="3" a="1"/>
  <c r="N330" i="3"/>
  <c r="AD235" i="3" a="1"/>
  <c r="AD235" i="3"/>
  <c r="AE231" i="3" a="1"/>
  <c r="AE231" i="3"/>
  <c r="AD8" i="3" a="1"/>
  <c r="AD8" i="3"/>
  <c r="AG330" i="3" a="1"/>
  <c r="AG330" i="3"/>
  <c r="AF110" i="3" a="1"/>
  <c r="AF110" i="3"/>
  <c r="O110" i="3" a="1"/>
  <c r="O110" i="3"/>
  <c r="P330" i="3" a="1"/>
  <c r="P330" i="3"/>
  <c r="K235" i="3" a="1"/>
  <c r="K235" i="3"/>
  <c r="AE330" i="3" a="1"/>
  <c r="AE330" i="3"/>
  <c r="D8" i="3" a="1"/>
  <c r="D8" i="3"/>
  <c r="D63" i="3" a="1"/>
  <c r="D63" i="3"/>
  <c r="K231" i="3" a="1"/>
  <c r="K231" i="3"/>
  <c r="AG350" i="3" a="1"/>
  <c r="AG350" i="3"/>
  <c r="AA142" i="3" a="1"/>
  <c r="AA142" i="3"/>
  <c r="AC63" i="3" a="1"/>
  <c r="AC63" i="3"/>
  <c r="V286" i="3" a="1"/>
  <c r="V286" i="3"/>
  <c r="AA63" i="3" a="1"/>
  <c r="AA63" i="3"/>
  <c r="P110" i="3" a="1"/>
  <c r="P110" i="3"/>
  <c r="P8" i="3" a="1"/>
  <c r="P8" i="3"/>
  <c r="AF330" i="3" a="1"/>
  <c r="AF330" i="3"/>
  <c r="AJ231" i="3" a="1"/>
  <c r="AJ231" i="3"/>
  <c r="AJ286" i="3" a="1"/>
  <c r="AJ286" i="3"/>
  <c r="Z235" i="3" a="1"/>
  <c r="Z235" i="3"/>
  <c r="N235" i="3" a="1"/>
  <c r="N235" i="3"/>
  <c r="AH110" i="3" a="1"/>
  <c r="AH110" i="3"/>
  <c r="K142" i="3" a="1"/>
  <c r="K142" i="3"/>
  <c r="M231" i="3" a="1"/>
  <c r="M231" i="3"/>
  <c r="AH330" i="3" a="1"/>
  <c r="AH330" i="3"/>
  <c r="AJ142" i="3" a="1"/>
  <c r="AJ142" i="3"/>
  <c r="N231" i="3" a="1"/>
  <c r="N231" i="3"/>
  <c r="Z110" i="3" a="1"/>
  <c r="Z110" i="3"/>
  <c r="AK54" i="3" a="1"/>
  <c r="AK54" i="3"/>
  <c r="L8" i="3" a="1"/>
  <c r="L8" i="3"/>
  <c r="L142" i="3" a="1"/>
  <c r="L142" i="3"/>
  <c r="L286" i="3" a="1"/>
  <c r="L286" i="3"/>
  <c r="Z142" i="3" a="1"/>
  <c r="Z142" i="3"/>
  <c r="N110" i="3" a="1"/>
  <c r="N110" i="3"/>
  <c r="AK8" i="3" a="1"/>
  <c r="AK8" i="3"/>
  <c r="J330" i="3" a="1"/>
  <c r="J330" i="3"/>
  <c r="V330" i="3" a="1"/>
  <c r="V330" i="3"/>
  <c r="AF63" i="3" a="1"/>
  <c r="AF63" i="3"/>
  <c r="AB54" i="3" a="1"/>
  <c r="AB54" i="3"/>
  <c r="O54" i="3" a="1"/>
  <c r="O54" i="3"/>
  <c r="L54" i="3" a="1"/>
  <c r="L54" i="3"/>
  <c r="AI63" i="3" a="1"/>
  <c r="AI63" i="3"/>
  <c r="M286" i="3" a="1"/>
  <c r="M286" i="3"/>
  <c r="V142" i="3" a="1"/>
  <c r="V142" i="3"/>
  <c r="P142" i="3" a="1"/>
  <c r="P142" i="3"/>
  <c r="AD231" i="3" a="1"/>
  <c r="AD231" i="3"/>
  <c r="AJ54" i="3" a="1"/>
  <c r="AJ54" i="3"/>
  <c r="AE142" i="3" a="1"/>
  <c r="AE142" i="3"/>
  <c r="AK235" i="3" a="1"/>
  <c r="AK235" i="3"/>
  <c r="O8" i="3" a="1"/>
  <c r="O8" i="3"/>
  <c r="AE8" i="3" a="1"/>
  <c r="AE8" i="3"/>
  <c r="J286" i="3" a="1"/>
  <c r="J286" i="3"/>
  <c r="AH350" i="3" a="1"/>
  <c r="AH350" i="3"/>
  <c r="AB8" i="3" a="1"/>
  <c r="AB8" i="3"/>
  <c r="Z54" i="3" a="1"/>
  <c r="Z54" i="3"/>
  <c r="AD286" i="3" a="1"/>
  <c r="AD286" i="3"/>
  <c r="AC235" i="3" a="1"/>
  <c r="AC235" i="3"/>
  <c r="AH54" i="3" a="1"/>
  <c r="AH54" i="3"/>
  <c r="AA231" i="3" a="1"/>
  <c r="AA231" i="3"/>
  <c r="O231" i="3" a="1"/>
  <c r="O231" i="3"/>
  <c r="L110" i="3" a="1"/>
  <c r="L110" i="3"/>
  <c r="AI286" i="3" a="1"/>
  <c r="AI286" i="3"/>
  <c r="O63" i="3" a="1"/>
  <c r="O63" i="3"/>
  <c r="P54" i="3" a="1"/>
  <c r="P54" i="3"/>
  <c r="K330" i="3" a="1"/>
  <c r="K330" i="3"/>
  <c r="L330" i="3" a="1"/>
  <c r="L330" i="3"/>
  <c r="L235" i="3" a="1"/>
  <c r="L235" i="3"/>
  <c r="D286" i="3" a="1"/>
  <c r="D286" i="3"/>
  <c r="AB235" i="3" a="1"/>
  <c r="AB235" i="3"/>
  <c r="AA286" i="3" a="1"/>
  <c r="AA286" i="3"/>
  <c r="J54" i="3" a="1"/>
  <c r="J54" i="3"/>
  <c r="P235" i="3" a="1"/>
  <c r="P235" i="3"/>
  <c r="P231" i="3" a="1"/>
  <c r="P231" i="3"/>
  <c r="D110" i="3" a="1"/>
  <c r="D110" i="3"/>
  <c r="AE63" i="3" a="1"/>
  <c r="AE63" i="3"/>
  <c r="AE350" i="3" a="1"/>
  <c r="AE350" i="3"/>
  <c r="AI54" i="3" a="1"/>
  <c r="AI54" i="3"/>
  <c r="AG142" i="3" a="1"/>
  <c r="AG142" i="3"/>
  <c r="AH142" i="3" a="1"/>
  <c r="AH142" i="3"/>
  <c r="AF286" i="3" a="1"/>
  <c r="AF286" i="3"/>
  <c r="AD110" i="3" a="1"/>
  <c r="AD110" i="3"/>
  <c r="P350" i="3" a="1"/>
  <c r="P350" i="3"/>
  <c r="AC8" i="3" a="1"/>
  <c r="AC8" i="3"/>
  <c r="AC350" i="3" a="1"/>
  <c r="AC350" i="3"/>
  <c r="AC330" i="3" a="1"/>
  <c r="AC330" i="3"/>
  <c r="Z8" i="3" a="1"/>
  <c r="Z8" i="3"/>
  <c r="P63" i="3" a="1"/>
  <c r="P63" i="3"/>
  <c r="V231" i="3" a="1"/>
  <c r="V231" i="3"/>
  <c r="D330" i="3" a="1"/>
  <c r="D330" i="3"/>
  <c r="AA8" i="3" a="1"/>
  <c r="AA8" i="3"/>
  <c r="AK110" i="3" a="1"/>
  <c r="AK110" i="3"/>
  <c r="N54" i="3" a="1"/>
  <c r="N54" i="3"/>
  <c r="M110" i="3" a="1"/>
  <c r="M110" i="3"/>
  <c r="AC142" i="3" a="1"/>
  <c r="AC142" i="3"/>
  <c r="M8" i="3" a="1"/>
  <c r="M8" i="3"/>
  <c r="V63" i="3" a="1"/>
  <c r="V63" i="3"/>
  <c r="O142" i="3" a="1"/>
  <c r="O142" i="3"/>
  <c r="M350" i="3" a="1"/>
  <c r="M350" i="3"/>
  <c r="Z63" i="3" a="1"/>
  <c r="Z63" i="3"/>
  <c r="AG231" i="3" a="1"/>
  <c r="AG231" i="3"/>
  <c r="AC286" i="3" a="1"/>
  <c r="AC286" i="3"/>
  <c r="AE286" i="3" a="1"/>
  <c r="AE286" i="3"/>
  <c r="AJ63" i="3" a="1"/>
  <c r="AJ63" i="3"/>
  <c r="AG54" i="3" a="1"/>
  <c r="AG54" i="3"/>
  <c r="AH286" i="3" a="1"/>
  <c r="AH286" i="3"/>
  <c r="AK286" i="3" a="1"/>
  <c r="AK286" i="3"/>
  <c r="AE54" i="3" a="1"/>
  <c r="AE54" i="3"/>
  <c r="L231" i="3" a="1"/>
  <c r="L231" i="3"/>
  <c r="AD63" i="3" a="1"/>
  <c r="AD63" i="3"/>
  <c r="AH231" i="3" a="1"/>
  <c r="AH231" i="3"/>
  <c r="O330" i="3" a="1"/>
  <c r="O330" i="3"/>
  <c r="AH63" i="3" a="1"/>
  <c r="AH63" i="3"/>
  <c r="AH235" i="3" a="1"/>
  <c r="AH235" i="3"/>
  <c r="J235" i="3" a="1"/>
  <c r="J235" i="3"/>
  <c r="AE235" i="3" a="1"/>
  <c r="AE235" i="3"/>
  <c r="AB350" i="3" a="1"/>
  <c r="AB350" i="3"/>
  <c r="AF142" i="3" a="1"/>
  <c r="AF142" i="3"/>
  <c r="AB286" i="3" a="1"/>
  <c r="AB286" i="3"/>
  <c r="AA235" i="3" a="1"/>
  <c r="AA235" i="3"/>
  <c r="Z330" i="3" a="1"/>
  <c r="Z330" i="3"/>
  <c r="AC231" i="3" a="1"/>
  <c r="AC231" i="3"/>
  <c r="K110" i="3" a="1"/>
  <c r="K110" i="3"/>
  <c r="K8" i="3" a="1"/>
  <c r="K8" i="3"/>
  <c r="V54" i="3" a="1"/>
  <c r="V54" i="3"/>
  <c r="N63" i="3" a="1"/>
  <c r="N63" i="3"/>
  <c r="P157" i="3" a="1"/>
  <c r="P157" i="3"/>
  <c r="AH225" i="3" a="1"/>
  <c r="AH225" i="3"/>
  <c r="K323" i="3" a="1"/>
  <c r="K323" i="3"/>
  <c r="O198" i="3" a="1"/>
  <c r="O198" i="3"/>
  <c r="M158" i="3" a="1"/>
  <c r="M158" i="3"/>
  <c r="AG346" i="3" a="1"/>
  <c r="AG346" i="3"/>
  <c r="J225" i="3" a="1"/>
  <c r="J225" i="3"/>
  <c r="K151" i="3" a="1"/>
  <c r="K151" i="3"/>
  <c r="M323" i="3" a="1"/>
  <c r="M323" i="3"/>
  <c r="M151" i="3" a="1"/>
  <c r="M151" i="3"/>
  <c r="AE194" i="3" a="1"/>
  <c r="AE194" i="3"/>
  <c r="AD225" i="3" a="1"/>
  <c r="AD225" i="3"/>
  <c r="AK316" i="3" a="1"/>
  <c r="AK316" i="3"/>
  <c r="AI194" i="3" a="1"/>
  <c r="AI194" i="3"/>
  <c r="AI316" i="3" a="1"/>
  <c r="AI316" i="3"/>
  <c r="AH198" i="3" a="1"/>
  <c r="AH198" i="3"/>
  <c r="J323" i="3" a="1"/>
  <c r="J323" i="3"/>
  <c r="D316" i="3" a="1"/>
  <c r="D316" i="3"/>
  <c r="AC157" i="3" a="1"/>
  <c r="AC157" i="3"/>
  <c r="O151" i="3" a="1"/>
  <c r="O151" i="3"/>
  <c r="AC346" i="3" a="1"/>
  <c r="AC346" i="3"/>
  <c r="O157" i="3" a="1"/>
  <c r="O157" i="3"/>
  <c r="K194" i="3" a="1"/>
  <c r="K194" i="3"/>
  <c r="AF323" i="3" a="1"/>
  <c r="AF323" i="3"/>
  <c r="AA198" i="3" a="1"/>
  <c r="AA198" i="3"/>
  <c r="O316" i="3" a="1"/>
  <c r="O316" i="3"/>
  <c r="AE225" i="3" a="1"/>
  <c r="AE225" i="3"/>
  <c r="AJ194" i="3" a="1"/>
  <c r="AJ194" i="3"/>
  <c r="AJ323" i="3" a="1"/>
  <c r="AJ323" i="3"/>
  <c r="AD346" i="3" a="1"/>
  <c r="AD346" i="3"/>
  <c r="D323" i="3" a="1"/>
  <c r="D323" i="3"/>
  <c r="M346" i="3" a="1"/>
  <c r="M346" i="3"/>
  <c r="AG194" i="3" a="1"/>
  <c r="AG194" i="3"/>
  <c r="AG198" i="3" a="1"/>
  <c r="AG198" i="3"/>
  <c r="AD194" i="3" a="1"/>
  <c r="AD194" i="3"/>
  <c r="L158" i="3" a="1"/>
  <c r="L158" i="3"/>
  <c r="K225" i="3" a="1"/>
  <c r="K225" i="3"/>
  <c r="AA158" i="3" a="1"/>
  <c r="AA158" i="3"/>
  <c r="AE346" i="3" a="1"/>
  <c r="AE346" i="3"/>
  <c r="AG225" i="3" a="1"/>
  <c r="AG225" i="3"/>
  <c r="P198" i="3" a="1"/>
  <c r="P198" i="3"/>
  <c r="AC194" i="3" a="1"/>
  <c r="AC194" i="3"/>
  <c r="N198" i="3" a="1"/>
  <c r="N198" i="3"/>
  <c r="AJ158" i="3" a="1"/>
  <c r="AJ158" i="3"/>
  <c r="J194" i="3" a="1"/>
  <c r="J194" i="3"/>
  <c r="AH151" i="3" a="1"/>
  <c r="AH151" i="3"/>
  <c r="AJ316" i="3" a="1"/>
  <c r="AJ316" i="3"/>
  <c r="AD157" i="3" a="1"/>
  <c r="AD157" i="3"/>
  <c r="Z316" i="3" a="1"/>
  <c r="Z316" i="3"/>
  <c r="J316" i="3" a="1"/>
  <c r="J316" i="3"/>
  <c r="AI225" i="3" a="1"/>
  <c r="AI225" i="3"/>
  <c r="AC315" i="3" a="1"/>
  <c r="AC315" i="3"/>
  <c r="AE157" i="3" a="1"/>
  <c r="AE157" i="3"/>
  <c r="AB151" i="3" a="1"/>
  <c r="AB151" i="3"/>
  <c r="M315" i="3" a="1"/>
  <c r="M315" i="3"/>
  <c r="M316" i="3" a="1"/>
  <c r="M316" i="3"/>
  <c r="K198" i="3" a="1"/>
  <c r="K198" i="3"/>
  <c r="N225" i="3" a="1"/>
  <c r="N225" i="3"/>
  <c r="V194" i="3" a="1"/>
  <c r="V194" i="3"/>
  <c r="P346" i="3" a="1"/>
  <c r="P346" i="3"/>
  <c r="D151" i="3" a="1"/>
  <c r="D151" i="3"/>
  <c r="Z315" i="3" a="1"/>
  <c r="Z315" i="3"/>
  <c r="V225" i="3" a="1"/>
  <c r="V225" i="3"/>
  <c r="AA323" i="3" a="1"/>
  <c r="AA323" i="3"/>
  <c r="AK194" i="3" a="1"/>
  <c r="AK194" i="3"/>
  <c r="N158" i="3" a="1"/>
  <c r="N158" i="3"/>
  <c r="AJ315" i="3" a="1"/>
  <c r="AJ315" i="3"/>
  <c r="P316" i="3" a="1"/>
  <c r="P316" i="3"/>
  <c r="P151" i="3" a="1"/>
  <c r="P151" i="3"/>
  <c r="AK198" i="3" a="1"/>
  <c r="AK198" i="3"/>
  <c r="Z151" i="3" a="1"/>
  <c r="Z151" i="3"/>
  <c r="AH346" i="3" a="1"/>
  <c r="AH346" i="3"/>
  <c r="AB194" i="3" a="1"/>
  <c r="AB194" i="3"/>
  <c r="AI198" i="3" a="1"/>
  <c r="AI198" i="3"/>
  <c r="AK151" i="3" a="1"/>
  <c r="AK151" i="3"/>
  <c r="Z323" i="3" a="1"/>
  <c r="Z323" i="3"/>
  <c r="AH323" i="3" a="1"/>
  <c r="AH323" i="3"/>
  <c r="AB157" i="3" a="1"/>
  <c r="AB157" i="3"/>
  <c r="AI315" i="3" a="1"/>
  <c r="AI315" i="3"/>
  <c r="D158" i="3" a="1"/>
  <c r="D158" i="3"/>
  <c r="AA225" i="3" a="1"/>
  <c r="AA225" i="3"/>
  <c r="N315" i="3" a="1"/>
  <c r="N315" i="3"/>
  <c r="AJ225" i="3" a="1"/>
  <c r="AJ225" i="3"/>
  <c r="V315" i="3" a="1"/>
  <c r="V315" i="3"/>
  <c r="K158" i="3" a="1"/>
  <c r="K158" i="3"/>
  <c r="J158" i="3" a="1"/>
  <c r="J158" i="3"/>
  <c r="AB158" i="3" a="1"/>
  <c r="AB158" i="3"/>
  <c r="AA346" i="3" a="1"/>
  <c r="AA346" i="3"/>
  <c r="L157" i="3" a="1"/>
  <c r="L157" i="3"/>
  <c r="P323" i="3" a="1"/>
  <c r="P323" i="3"/>
  <c r="P194" i="3" a="1"/>
  <c r="P194" i="3"/>
  <c r="AK315" i="3" a="1"/>
  <c r="AK315" i="3"/>
  <c r="AB198" i="3" a="1"/>
  <c r="AB198" i="3"/>
  <c r="AF316" i="3" a="1"/>
  <c r="AF316" i="3"/>
  <c r="K346" i="3" a="1"/>
  <c r="K346" i="3"/>
  <c r="V157" i="3" a="1"/>
  <c r="V157" i="3"/>
  <c r="P315" i="3" a="1"/>
  <c r="P315" i="3"/>
  <c r="D194" i="3" a="1"/>
  <c r="D194" i="3"/>
  <c r="O225" i="3" a="1"/>
  <c r="O225" i="3"/>
  <c r="AG151" i="3" a="1"/>
  <c r="AG151" i="3"/>
  <c r="V198" i="3" a="1"/>
  <c r="V198" i="3"/>
  <c r="AH315" i="3" a="1"/>
  <c r="AH315" i="3"/>
  <c r="AA194" i="3" a="1"/>
  <c r="AA194" i="3"/>
  <c r="D157" i="3" a="1"/>
  <c r="D157" i="3"/>
  <c r="K157" i="3" a="1"/>
  <c r="K157" i="3"/>
  <c r="AG315" i="3" a="1"/>
  <c r="AG315" i="3"/>
  <c r="D315" i="3" a="1"/>
  <c r="D315" i="3"/>
  <c r="AE151" i="3" a="1"/>
  <c r="AE151" i="3"/>
  <c r="AG157" i="3" a="1"/>
  <c r="AG157" i="3"/>
  <c r="AK346" i="3" a="1"/>
  <c r="AK346" i="3"/>
  <c r="D225" i="3" a="1"/>
  <c r="D225" i="3"/>
  <c r="AG316" i="3" a="1"/>
  <c r="AG316" i="3"/>
  <c r="L315" i="3" a="1"/>
  <c r="L315" i="3"/>
  <c r="L323" i="3" a="1"/>
  <c r="L323" i="3"/>
  <c r="AE323" i="3" a="1"/>
  <c r="AE323" i="3"/>
  <c r="J151" i="3" a="1"/>
  <c r="J151" i="3"/>
  <c r="V323" i="3" a="1"/>
  <c r="V323" i="3"/>
  <c r="AJ151" i="3" a="1"/>
  <c r="AJ151" i="3"/>
  <c r="J198" i="3" a="1"/>
  <c r="J198" i="3"/>
  <c r="O323" i="3" a="1"/>
  <c r="O323" i="3"/>
  <c r="L151" i="3" a="1"/>
  <c r="L151" i="3"/>
  <c r="AH316" i="3" a="1"/>
  <c r="AH316" i="3"/>
  <c r="AD316" i="3" a="1"/>
  <c r="AD316" i="3"/>
  <c r="AB225" i="3" a="1"/>
  <c r="AB225" i="3"/>
  <c r="AF194" i="3" a="1"/>
  <c r="AF194" i="3"/>
  <c r="N316" i="3" a="1"/>
  <c r="N316" i="3"/>
  <c r="V158" i="3" a="1"/>
  <c r="V158" i="3"/>
  <c r="AD151" i="3" a="1"/>
  <c r="AD151" i="3"/>
  <c r="Z158" i="3" a="1"/>
  <c r="Z158" i="3"/>
  <c r="AD198" i="3" a="1"/>
  <c r="AD198" i="3"/>
  <c r="J346" i="3" a="1"/>
  <c r="J346" i="3"/>
  <c r="O194" i="3" a="1"/>
  <c r="O194" i="3"/>
  <c r="L194" i="3" a="1"/>
  <c r="L194" i="3"/>
  <c r="AA315" i="3" a="1"/>
  <c r="AA315" i="3"/>
  <c r="AG323" i="3" a="1"/>
  <c r="AG323" i="3"/>
  <c r="L225" i="3" a="1"/>
  <c r="L225" i="3"/>
  <c r="AC151" i="3" a="1"/>
  <c r="AC151" i="3"/>
  <c r="J315" i="3" a="1"/>
  <c r="J315" i="3"/>
  <c r="AE315" i="3" a="1"/>
  <c r="AE315" i="3"/>
  <c r="AC198" i="3" a="1"/>
  <c r="AC198" i="3"/>
  <c r="AK157" i="3" a="1"/>
  <c r="AK157" i="3"/>
  <c r="D198" i="3" a="1"/>
  <c r="D198" i="3"/>
  <c r="AD158" i="3" a="1"/>
  <c r="AD158" i="3"/>
  <c r="AC316" i="3" a="1"/>
  <c r="AC316" i="3"/>
  <c r="AI157" i="3" a="1"/>
  <c r="AI157" i="3"/>
  <c r="AB315" i="3" a="1"/>
  <c r="AB315" i="3"/>
  <c r="AI323" i="3" a="1"/>
  <c r="AI323" i="3"/>
  <c r="AF198" i="3" a="1"/>
  <c r="AF198" i="3"/>
  <c r="M225" i="3" a="1"/>
  <c r="M225" i="3"/>
  <c r="AK323" i="3" a="1"/>
  <c r="AK323" i="3"/>
  <c r="AB323" i="3" a="1"/>
  <c r="AB323" i="3"/>
  <c r="AE158" i="3" a="1"/>
  <c r="AE158" i="3"/>
  <c r="L316" i="3" a="1"/>
  <c r="L316" i="3"/>
  <c r="P225" i="3" a="1"/>
  <c r="P225" i="3"/>
  <c r="Z346" i="3" a="1"/>
  <c r="Z346" i="3"/>
  <c r="N151" i="3" a="1"/>
  <c r="N151" i="3"/>
  <c r="D346" i="3" a="1"/>
  <c r="D346" i="3"/>
  <c r="AI158" i="3" a="1"/>
  <c r="AI158" i="3"/>
  <c r="AF225" i="3" a="1"/>
  <c r="AF225" i="3"/>
  <c r="L346" i="3" a="1"/>
  <c r="L346" i="3"/>
  <c r="AI346" i="3" a="1"/>
  <c r="AI346" i="3"/>
  <c r="O346" i="3" a="1"/>
  <c r="O346" i="3"/>
  <c r="AH158" i="3" a="1"/>
  <c r="AH158" i="3"/>
  <c r="AK225" i="3" a="1"/>
  <c r="AK225" i="3"/>
  <c r="K316" i="3" a="1"/>
  <c r="K316" i="3"/>
  <c r="O315" i="3" a="1"/>
  <c r="O315" i="3"/>
  <c r="AJ157" i="3" a="1"/>
  <c r="AJ157" i="3"/>
  <c r="AD315" i="3" a="1"/>
  <c r="AD315" i="3"/>
  <c r="V151" i="3" a="1"/>
  <c r="V151" i="3"/>
  <c r="N346" i="3" a="1"/>
  <c r="N346" i="3"/>
  <c r="AE316" i="3" a="1"/>
  <c r="AE316" i="3"/>
  <c r="AF157" i="3" a="1"/>
  <c r="AF157" i="3"/>
  <c r="L198" i="3" a="1"/>
  <c r="L198" i="3"/>
  <c r="Z194" i="3" a="1"/>
  <c r="Z194" i="3"/>
  <c r="AF158" i="3" a="1"/>
  <c r="AF158" i="3"/>
  <c r="AK158" i="3" a="1"/>
  <c r="AK158" i="3"/>
  <c r="AF315" i="3" a="1"/>
  <c r="AF315" i="3"/>
  <c r="J157" i="3" a="1"/>
  <c r="J157" i="3"/>
  <c r="AF151" i="3" a="1"/>
  <c r="AF151" i="3"/>
  <c r="M198" i="3" a="1"/>
  <c r="M198" i="3"/>
  <c r="N323" i="3" a="1"/>
  <c r="N323" i="3"/>
  <c r="AC225" i="3" a="1"/>
  <c r="AC225" i="3"/>
  <c r="AI151" i="3" a="1"/>
  <c r="AI151" i="3"/>
  <c r="V346" i="3" a="1"/>
  <c r="V346" i="3"/>
  <c r="V316" i="3" a="1"/>
  <c r="V316" i="3"/>
  <c r="AJ198" i="3" a="1"/>
  <c r="AJ198" i="3"/>
  <c r="P158" i="3" a="1"/>
  <c r="P158" i="3"/>
  <c r="Z157" i="3" a="1"/>
  <c r="Z157" i="3"/>
  <c r="N157" i="3" a="1"/>
  <c r="N157" i="3"/>
  <c r="M157" i="3" a="1"/>
  <c r="M157" i="3"/>
  <c r="AA157" i="3" a="1"/>
  <c r="AA157" i="3"/>
  <c r="AC323" i="3" a="1"/>
  <c r="AC323" i="3"/>
  <c r="Z198" i="3" a="1"/>
  <c r="Z198" i="3"/>
  <c r="AH194" i="3" a="1"/>
  <c r="AH194" i="3"/>
  <c r="AF346" i="3" a="1"/>
  <c r="AF346" i="3"/>
  <c r="M194" i="3" a="1"/>
  <c r="M194" i="3"/>
  <c r="AG158" i="3" a="1"/>
  <c r="AG158" i="3"/>
  <c r="AB316" i="3" a="1"/>
  <c r="AB316" i="3"/>
  <c r="AJ346" i="3" a="1"/>
  <c r="AJ346" i="3"/>
  <c r="O158" i="3" a="1"/>
  <c r="O158" i="3"/>
  <c r="AD323" i="3" a="1"/>
  <c r="AD323" i="3"/>
  <c r="AH157" i="3" a="1"/>
  <c r="AH157" i="3"/>
  <c r="K315" i="3" a="1"/>
  <c r="K315" i="3"/>
  <c r="AA151" i="3" a="1"/>
  <c r="AA151" i="3"/>
  <c r="N194" i="3" a="1"/>
  <c r="N194" i="3"/>
  <c r="AE198" i="3" a="1"/>
  <c r="AE198" i="3"/>
  <c r="Z225" i="3" a="1"/>
  <c r="Z225" i="3"/>
  <c r="AB346" i="3" a="1"/>
  <c r="AB346" i="3"/>
  <c r="AA316" i="3" a="1"/>
  <c r="AA316" i="3"/>
  <c r="AC158" i="3" a="1"/>
  <c r="AC158" i="3"/>
  <c r="V77" i="3" a="1"/>
  <c r="V77" i="3"/>
  <c r="AB88" i="3" a="1"/>
  <c r="AB88" i="3"/>
  <c r="J238" i="3" a="1"/>
  <c r="J238" i="3"/>
  <c r="P288" i="3" a="1"/>
  <c r="P288" i="3"/>
  <c r="P77" i="3" a="1"/>
  <c r="P77" i="3"/>
  <c r="AJ77" i="3" a="1"/>
  <c r="AJ77" i="3"/>
  <c r="AF77" i="3" a="1"/>
  <c r="AF77" i="3"/>
  <c r="J77" i="3" a="1"/>
  <c r="J77" i="3"/>
  <c r="N88" i="3" a="1"/>
  <c r="N88" i="3"/>
  <c r="M88" i="3" a="1"/>
  <c r="M88" i="3"/>
  <c r="AB263" i="3" a="1"/>
  <c r="AB263" i="3"/>
  <c r="AD263" i="3" a="1"/>
  <c r="AD263" i="3"/>
  <c r="O118" i="3" a="1"/>
  <c r="O118" i="3"/>
  <c r="AH77" i="3" a="1"/>
  <c r="AH77" i="3"/>
  <c r="D353" i="3" a="1"/>
  <c r="D353" i="3"/>
  <c r="Z136" i="3" a="1"/>
  <c r="Z136" i="3"/>
  <c r="AK118" i="3" a="1"/>
  <c r="AK118" i="3"/>
  <c r="D118" i="3" a="1"/>
  <c r="D118" i="3"/>
  <c r="K77" i="3" a="1"/>
  <c r="K77" i="3"/>
  <c r="AF88" i="3" a="1"/>
  <c r="AF88" i="3"/>
  <c r="D77" i="3" a="1"/>
  <c r="D77" i="3"/>
  <c r="AK88" i="3" a="1"/>
  <c r="AK88" i="3"/>
  <c r="N238" i="3" a="1"/>
  <c r="N238" i="3"/>
  <c r="AE118" i="3" a="1"/>
  <c r="AE118" i="3"/>
  <c r="O263" i="3" a="1"/>
  <c r="O263" i="3"/>
  <c r="O319" i="3" a="1"/>
  <c r="O319" i="3"/>
  <c r="AJ238" i="3" a="1"/>
  <c r="AJ238" i="3"/>
  <c r="AD353" i="3" a="1"/>
  <c r="AD353" i="3"/>
  <c r="AA77" i="3" a="1"/>
  <c r="AA77" i="3"/>
  <c r="AA288" i="3" a="1"/>
  <c r="AA288" i="3"/>
  <c r="V118" i="3" a="1"/>
  <c r="V118" i="3"/>
  <c r="AK288" i="3" a="1"/>
  <c r="AK288" i="3"/>
  <c r="AF288" i="3" a="1"/>
  <c r="AF288" i="3"/>
  <c r="AD238" i="3" a="1"/>
  <c r="AD238" i="3"/>
  <c r="O216" i="3" a="1"/>
  <c r="O216" i="3"/>
  <c r="M77" i="3" a="1"/>
  <c r="M77" i="3"/>
  <c r="AF216" i="3" a="1"/>
  <c r="AF216" i="3"/>
  <c r="AA319" i="3" a="1"/>
  <c r="AA319" i="3"/>
  <c r="AH118" i="3" a="1"/>
  <c r="AH118" i="3"/>
  <c r="AG118" i="3" a="1"/>
  <c r="AG118" i="3"/>
  <c r="N216" i="3" a="1"/>
  <c r="N216" i="3"/>
  <c r="K238" i="3" a="1"/>
  <c r="K238" i="3"/>
  <c r="D319" i="3" a="1"/>
  <c r="D319" i="3"/>
  <c r="D88" i="3" a="1"/>
  <c r="D88" i="3"/>
  <c r="D238" i="3" a="1"/>
  <c r="D238" i="3"/>
  <c r="AJ263" i="3" a="1"/>
  <c r="AJ263" i="3"/>
  <c r="K216" i="3" a="1"/>
  <c r="K216" i="3"/>
  <c r="AB353" i="3" a="1"/>
  <c r="AB353" i="3"/>
  <c r="AE263" i="3" a="1"/>
  <c r="AE263" i="3"/>
  <c r="AH319" i="3" a="1"/>
  <c r="AH319" i="3"/>
  <c r="AB136" i="3" a="1"/>
  <c r="AB136" i="3"/>
  <c r="AJ88" i="3" a="1"/>
  <c r="AJ88" i="3"/>
  <c r="AF118" i="3" a="1"/>
  <c r="AF118" i="3"/>
  <c r="M319" i="3" a="1"/>
  <c r="M319" i="3"/>
  <c r="V88" i="3" a="1"/>
  <c r="V88" i="3"/>
  <c r="AK238" i="3" a="1"/>
  <c r="AK238" i="3"/>
  <c r="AG353" i="3" a="1"/>
  <c r="AG353" i="3"/>
  <c r="AA88" i="3" a="1"/>
  <c r="AA88" i="3"/>
  <c r="M263" i="3" a="1"/>
  <c r="M263" i="3"/>
  <c r="V238" i="3" a="1"/>
  <c r="V238" i="3"/>
  <c r="Z263" i="3" a="1"/>
  <c r="Z263" i="3"/>
  <c r="AC353" i="3" a="1"/>
  <c r="AC353" i="3"/>
  <c r="AE77" i="3" a="1"/>
  <c r="AE77" i="3"/>
  <c r="AK136" i="3" a="1"/>
  <c r="AK136" i="3"/>
  <c r="M216" i="3" a="1"/>
  <c r="M216" i="3"/>
  <c r="J136" i="3" a="1"/>
  <c r="J136" i="3"/>
  <c r="AH238" i="3" a="1"/>
  <c r="AH238" i="3"/>
  <c r="AI216" i="3" a="1"/>
  <c r="AI216" i="3"/>
  <c r="M353" i="3" a="1"/>
  <c r="M353" i="3"/>
  <c r="K319" i="3" a="1"/>
  <c r="K319" i="3"/>
  <c r="AH263" i="3" a="1"/>
  <c r="AH263" i="3"/>
  <c r="J288" i="3" a="1"/>
  <c r="J288" i="3"/>
  <c r="AI77" i="3" a="1"/>
  <c r="AI77" i="3"/>
  <c r="AE353" i="3" a="1"/>
  <c r="AE353" i="3"/>
  <c r="AD118" i="3" a="1"/>
  <c r="AD118" i="3"/>
  <c r="AC263" i="3" a="1"/>
  <c r="AC263" i="3"/>
  <c r="O136" i="3" a="1"/>
  <c r="O136" i="3"/>
  <c r="AD77" i="3" a="1"/>
  <c r="AD77" i="3"/>
  <c r="AC238" i="3" a="1"/>
  <c r="AC238" i="3"/>
  <c r="AB319" i="3" a="1"/>
  <c r="AB319" i="3"/>
  <c r="M136" i="3" a="1"/>
  <c r="M136" i="3"/>
  <c r="K353" i="3" a="1"/>
  <c r="K353" i="3"/>
  <c r="AK263" i="3" a="1"/>
  <c r="AK263" i="3"/>
  <c r="P216" i="3" a="1"/>
  <c r="P216" i="3"/>
  <c r="AJ118" i="3" a="1"/>
  <c r="AJ118" i="3"/>
  <c r="P136" i="3" a="1"/>
  <c r="P136" i="3"/>
  <c r="AA216" i="3" a="1"/>
  <c r="AA216" i="3"/>
  <c r="AH216" i="3" a="1"/>
  <c r="AH216" i="3"/>
  <c r="Z238" i="3" a="1"/>
  <c r="Z238" i="3"/>
  <c r="N118" i="3" a="1"/>
  <c r="N118" i="3"/>
  <c r="L238" i="3" a="1"/>
  <c r="L238" i="3"/>
  <c r="L77" i="3" a="1"/>
  <c r="L77" i="3"/>
  <c r="V136" i="3" a="1"/>
  <c r="V136" i="3"/>
  <c r="V216" i="3" a="1"/>
  <c r="V216" i="3"/>
  <c r="L118" i="3" a="1"/>
  <c r="L118" i="3"/>
  <c r="AG77" i="3" a="1"/>
  <c r="AG77" i="3"/>
  <c r="AA118" i="3" a="1"/>
  <c r="AA118" i="3"/>
  <c r="N77" i="3" a="1"/>
  <c r="N77" i="3"/>
  <c r="K118" i="3" a="1"/>
  <c r="K118" i="3"/>
  <c r="L319" i="3" a="1"/>
  <c r="L319" i="3"/>
  <c r="P263" i="3" a="1"/>
  <c r="P263" i="3"/>
  <c r="K136" i="3" a="1"/>
  <c r="K136" i="3"/>
  <c r="Z77" i="3" a="1"/>
  <c r="Z77" i="3"/>
  <c r="AG88" i="3" a="1"/>
  <c r="AG88" i="3"/>
  <c r="O238" i="3" a="1"/>
  <c r="O238" i="3"/>
  <c r="AE238" i="3" a="1"/>
  <c r="AE238" i="3"/>
  <c r="AB238" i="3" a="1"/>
  <c r="AB238" i="3"/>
  <c r="M118" i="3" a="1"/>
  <c r="M118" i="3"/>
  <c r="AF136" i="3" a="1"/>
  <c r="AF136" i="3"/>
  <c r="AB216" i="3" a="1"/>
  <c r="AB216" i="3"/>
  <c r="K263" i="3" a="1"/>
  <c r="K263" i="3"/>
  <c r="AE136" i="3" a="1"/>
  <c r="AE136" i="3"/>
  <c r="M238" i="3" a="1"/>
  <c r="M238" i="3"/>
  <c r="N136" i="3" a="1"/>
  <c r="N136" i="3"/>
  <c r="AA353" i="3" a="1"/>
  <c r="AA353" i="3"/>
  <c r="V288" i="3" a="1"/>
  <c r="V288" i="3"/>
  <c r="L353" i="3" a="1"/>
  <c r="L353" i="3"/>
  <c r="L288" i="3" a="1"/>
  <c r="L288" i="3"/>
  <c r="D263" i="3" a="1"/>
  <c r="D263" i="3"/>
  <c r="AI136" i="3" a="1"/>
  <c r="AI136" i="3"/>
  <c r="P319" i="3" a="1"/>
  <c r="P319" i="3"/>
  <c r="AC136" i="3" a="1"/>
  <c r="AC136" i="3"/>
  <c r="P353" i="3" a="1"/>
  <c r="P353" i="3"/>
  <c r="AG136" i="3" a="1"/>
  <c r="AG136" i="3"/>
  <c r="AJ216" i="3" a="1"/>
  <c r="AJ216" i="3"/>
  <c r="AH288" i="3" a="1"/>
  <c r="AH288" i="3"/>
  <c r="V353" i="3" a="1"/>
  <c r="V353" i="3"/>
  <c r="Z118" i="3" a="1"/>
  <c r="Z118" i="3"/>
  <c r="V263" i="3" a="1"/>
  <c r="V263" i="3"/>
  <c r="Z319" i="3" a="1"/>
  <c r="Z319" i="3"/>
  <c r="Z353" i="3" a="1"/>
  <c r="Z353" i="3"/>
  <c r="AJ353" i="3" a="1"/>
  <c r="AJ353" i="3"/>
  <c r="P118" i="3" a="1"/>
  <c r="P118" i="3"/>
  <c r="J263" i="3" a="1"/>
  <c r="J263" i="3"/>
  <c r="L216" i="3" a="1"/>
  <c r="L216" i="3"/>
  <c r="AA136" i="3" a="1"/>
  <c r="AA136" i="3"/>
  <c r="AI353" i="3" a="1"/>
  <c r="AI353" i="3"/>
  <c r="M288" i="3" a="1"/>
  <c r="M288" i="3"/>
  <c r="AG319" i="3" a="1"/>
  <c r="AG319" i="3"/>
  <c r="V319" i="3" a="1"/>
  <c r="V319" i="3"/>
  <c r="O88" i="3" a="1"/>
  <c r="O88" i="3"/>
  <c r="D288" i="3" a="1"/>
  <c r="D288" i="3"/>
  <c r="O77" i="3" a="1"/>
  <c r="O77" i="3"/>
  <c r="N319" i="3" a="1"/>
  <c r="N319" i="3"/>
  <c r="AK216" i="3" a="1"/>
  <c r="AK216" i="3"/>
  <c r="AD288" i="3" a="1"/>
  <c r="AD288" i="3"/>
  <c r="O288" i="3" a="1"/>
  <c r="O288" i="3"/>
  <c r="N263" i="3" a="1"/>
  <c r="N263" i="3"/>
  <c r="P238" i="3" a="1"/>
  <c r="P238" i="3"/>
  <c r="AA263" i="3" a="1"/>
  <c r="AA263" i="3"/>
  <c r="D136" i="3" a="1"/>
  <c r="D136" i="3"/>
  <c r="J353" i="3" a="1"/>
  <c r="J353" i="3"/>
  <c r="AG216" i="3" a="1"/>
  <c r="AG216" i="3"/>
  <c r="K288" i="3" a="1"/>
  <c r="K288" i="3"/>
  <c r="J319" i="3" a="1"/>
  <c r="J319" i="3"/>
  <c r="L136" i="3" a="1"/>
  <c r="L136" i="3"/>
  <c r="AH136" i="3" a="1"/>
  <c r="AH136" i="3"/>
  <c r="AI319" i="3" a="1"/>
  <c r="AI319" i="3"/>
  <c r="AG238" i="3" a="1"/>
  <c r="AG238" i="3"/>
  <c r="AI118" i="3" a="1"/>
  <c r="AI118" i="3"/>
  <c r="AE216" i="3" a="1"/>
  <c r="AE216" i="3"/>
  <c r="L263" i="3" a="1"/>
  <c r="L263" i="3"/>
  <c r="AD136" i="3" a="1"/>
  <c r="AD136" i="3"/>
  <c r="J118" i="3" a="1"/>
  <c r="J118" i="3"/>
  <c r="AE288" i="3" a="1"/>
  <c r="AE288" i="3"/>
  <c r="AJ288" i="3" a="1"/>
  <c r="AJ288" i="3"/>
  <c r="AB77" i="3" a="1"/>
  <c r="AB77" i="3"/>
  <c r="AF319" i="3" a="1"/>
  <c r="AF319" i="3"/>
  <c r="N288" i="3" a="1"/>
  <c r="N288" i="3"/>
  <c r="K88" i="3" a="1"/>
  <c r="K88" i="3"/>
  <c r="AB118" i="3" a="1"/>
  <c r="AB118" i="3"/>
  <c r="AB288" i="3" a="1"/>
  <c r="AB288" i="3"/>
  <c r="AD319" i="3" a="1"/>
  <c r="AD319" i="3"/>
  <c r="AD88" i="3" a="1"/>
  <c r="AD88" i="3"/>
  <c r="O353" i="3" a="1"/>
  <c r="O353" i="3"/>
  <c r="AF238" i="3" a="1"/>
  <c r="AF238" i="3"/>
  <c r="Z216" i="3" a="1"/>
  <c r="Z216" i="3"/>
  <c r="AI238" i="3" a="1"/>
  <c r="AI238" i="3"/>
  <c r="AE319" i="3" a="1"/>
  <c r="AE319" i="3"/>
  <c r="AD216" i="3" a="1"/>
  <c r="AD216" i="3"/>
  <c r="AK353" i="3" a="1"/>
  <c r="AK353" i="3"/>
  <c r="AC288" i="3" a="1"/>
  <c r="AC288" i="3"/>
  <c r="J88" i="3" a="1"/>
  <c r="J88" i="3"/>
  <c r="AF353" i="3" a="1"/>
  <c r="AF353" i="3"/>
  <c r="AK319" i="3" a="1"/>
  <c r="AK319" i="3"/>
  <c r="AH88" i="3" a="1"/>
  <c r="AH88" i="3"/>
  <c r="AF263" i="3" a="1"/>
  <c r="AF263" i="3"/>
  <c r="AI88" i="3" a="1"/>
  <c r="AI88" i="3"/>
  <c r="P88" i="3" a="1"/>
  <c r="P88" i="3"/>
  <c r="AC216" i="3" a="1"/>
  <c r="AC216" i="3"/>
  <c r="D216" i="3" a="1"/>
  <c r="D216" i="3"/>
  <c r="L88" i="3" a="1"/>
  <c r="L88" i="3"/>
  <c r="Z288" i="3" a="1"/>
  <c r="Z288" i="3"/>
  <c r="AC88" i="3" a="1"/>
  <c r="AC88" i="3"/>
  <c r="AE88" i="3" a="1"/>
  <c r="AE88" i="3"/>
  <c r="AK77" i="3" a="1"/>
  <c r="AK77" i="3"/>
  <c r="N353" i="3" a="1"/>
  <c r="N353" i="3"/>
  <c r="AG263" i="3" a="1"/>
  <c r="AG263" i="3"/>
  <c r="AJ319" i="3" a="1"/>
  <c r="AJ319" i="3"/>
  <c r="AI288" i="3" a="1"/>
  <c r="AI288" i="3"/>
  <c r="AJ136" i="3" a="1"/>
  <c r="AJ136" i="3"/>
  <c r="J216" i="3" a="1"/>
  <c r="J216" i="3"/>
  <c r="AA238" i="3" a="1"/>
  <c r="AA238" i="3"/>
  <c r="Z88" i="3" a="1"/>
  <c r="Z88" i="3"/>
  <c r="AG288" i="3" a="1"/>
  <c r="AG288" i="3"/>
  <c r="AC118" i="3" a="1"/>
  <c r="AC118" i="3"/>
  <c r="AC77" i="3" a="1"/>
  <c r="AC77" i="3"/>
  <c r="AI263" i="3" a="1"/>
  <c r="AI263" i="3"/>
  <c r="AC319" i="3" a="1"/>
  <c r="AC319" i="3"/>
  <c r="AH353" i="3" a="1"/>
  <c r="AH353" i="3"/>
  <c r="J349" i="3" a="1"/>
  <c r="J349" i="3"/>
  <c r="AB312" i="3" a="1"/>
  <c r="AB312" i="3"/>
  <c r="AB224" i="3" a="1"/>
  <c r="AB224" i="3"/>
  <c r="AH328" i="3" a="1"/>
  <c r="AH328" i="3"/>
  <c r="AA312" i="3" a="1"/>
  <c r="AA312" i="3"/>
  <c r="AK242" i="3" a="1"/>
  <c r="AK242" i="3"/>
  <c r="D243" i="3" a="1"/>
  <c r="D243" i="3"/>
  <c r="AF224" i="3" a="1"/>
  <c r="AF224" i="3"/>
  <c r="AG108" i="3" a="1"/>
  <c r="AG108" i="3"/>
  <c r="V340" i="3" a="1"/>
  <c r="V340" i="3"/>
  <c r="J242" i="3" a="1"/>
  <c r="J242" i="3"/>
  <c r="O30" i="3" a="1"/>
  <c r="O30" i="3"/>
  <c r="AG219" i="3" a="1"/>
  <c r="AG219" i="3"/>
  <c r="AF243" i="3" a="1"/>
  <c r="AF243" i="3"/>
  <c r="AC340" i="3" a="1"/>
  <c r="AC340" i="3"/>
  <c r="L349" i="3" a="1"/>
  <c r="L349" i="3"/>
  <c r="K312" i="3" a="1"/>
  <c r="K312" i="3"/>
  <c r="L312" i="3" a="1"/>
  <c r="L312" i="3"/>
  <c r="AE328" i="3" a="1"/>
  <c r="AE328" i="3"/>
  <c r="AC349" i="3" a="1"/>
  <c r="AC349" i="3"/>
  <c r="M108" i="3" a="1"/>
  <c r="M108" i="3"/>
  <c r="AI312" i="3" a="1"/>
  <c r="AI312" i="3"/>
  <c r="D340" i="3" a="1"/>
  <c r="D340" i="3"/>
  <c r="O243" i="3" a="1"/>
  <c r="O243" i="3"/>
  <c r="AB243" i="3" a="1"/>
  <c r="AB243" i="3"/>
  <c r="N312" i="3" a="1"/>
  <c r="N312" i="3"/>
  <c r="K340" i="3" a="1"/>
  <c r="K340" i="3"/>
  <c r="D30" i="3" a="1"/>
  <c r="D30" i="3"/>
  <c r="AC242" i="3" a="1"/>
  <c r="AC242" i="3"/>
  <c r="AE243" i="3" a="1"/>
  <c r="AE243" i="3"/>
  <c r="AI243" i="3" a="1"/>
  <c r="AI243" i="3"/>
  <c r="K242" i="3" a="1"/>
  <c r="K242" i="3"/>
  <c r="K30" i="3" a="1"/>
  <c r="K30" i="3"/>
  <c r="J30" i="3" a="1"/>
  <c r="J30" i="3"/>
  <c r="P30" i="3" a="1"/>
  <c r="P30" i="3"/>
  <c r="AB108" i="3" a="1"/>
  <c r="AB108" i="3"/>
  <c r="Z340" i="3" a="1"/>
  <c r="Z340" i="3"/>
  <c r="M340" i="3" a="1"/>
  <c r="M340" i="3"/>
  <c r="AJ340" i="3" a="1"/>
  <c r="AJ340" i="3"/>
  <c r="Z224" i="3" a="1"/>
  <c r="Z224" i="3"/>
  <c r="O108" i="3" a="1"/>
  <c r="O108" i="3"/>
  <c r="L108" i="3" a="1"/>
  <c r="L108" i="3"/>
  <c r="Z243" i="3" a="1"/>
  <c r="Z243" i="3"/>
  <c r="P340" i="3" a="1"/>
  <c r="P340" i="3"/>
  <c r="AF242" i="3" a="1"/>
  <c r="AF242" i="3"/>
  <c r="AI108" i="3" a="1"/>
  <c r="AI108" i="3"/>
  <c r="AH219" i="3" a="1"/>
  <c r="AH219" i="3"/>
  <c r="K108" i="3" a="1"/>
  <c r="K108" i="3"/>
  <c r="AA328" i="3" a="1"/>
  <c r="AA328" i="3"/>
  <c r="J224" i="3" a="1"/>
  <c r="J224" i="3"/>
  <c r="O224" i="3" a="1"/>
  <c r="O224" i="3"/>
  <c r="AA108" i="3" a="1"/>
  <c r="AA108" i="3"/>
  <c r="D224" i="3" a="1"/>
  <c r="D224" i="3"/>
  <c r="N108" i="3" a="1"/>
  <c r="N108" i="3"/>
  <c r="AH224" i="3" a="1"/>
  <c r="AH224" i="3"/>
  <c r="D312" i="3" a="1"/>
  <c r="D312" i="3"/>
  <c r="AI349" i="3" a="1"/>
  <c r="AI349" i="3"/>
  <c r="O312" i="3" a="1"/>
  <c r="O312" i="3"/>
  <c r="J243" i="3" a="1"/>
  <c r="J243" i="3"/>
  <c r="O340" i="3" a="1"/>
  <c r="O340" i="3"/>
  <c r="Z30" i="3" a="1"/>
  <c r="Z30" i="3"/>
  <c r="Z108" i="3" a="1"/>
  <c r="Z108" i="3"/>
  <c r="AG242" i="3" a="1"/>
  <c r="AG242" i="3"/>
  <c r="M349" i="3" a="1"/>
  <c r="M349" i="3"/>
  <c r="N243" i="3" a="1"/>
  <c r="N243" i="3"/>
  <c r="AE108" i="3" a="1"/>
  <c r="AE108" i="3"/>
  <c r="N349" i="3" a="1"/>
  <c r="N349" i="3"/>
  <c r="K224" i="3" a="1"/>
  <c r="K224" i="3"/>
  <c r="AE312" i="3" a="1"/>
  <c r="AE312" i="3"/>
  <c r="AG349" i="3" a="1"/>
  <c r="AG349" i="3"/>
  <c r="AI328" i="3" a="1"/>
  <c r="AI328" i="3"/>
  <c r="M243" i="3" a="1"/>
  <c r="M243" i="3"/>
  <c r="AE30" i="3" a="1"/>
  <c r="AE30" i="3"/>
  <c r="AE224" i="3" a="1"/>
  <c r="AE224" i="3"/>
  <c r="L242" i="3" a="1"/>
  <c r="L242" i="3"/>
  <c r="AH242" i="3" a="1"/>
  <c r="AH242" i="3"/>
  <c r="V328" i="3" a="1"/>
  <c r="V328" i="3"/>
  <c r="P108" i="3" a="1"/>
  <c r="P108" i="3"/>
  <c r="AD243" i="3" a="1"/>
  <c r="AD243" i="3"/>
  <c r="AD30" i="3" a="1"/>
  <c r="AD30" i="3"/>
  <c r="AG340" i="3" a="1"/>
  <c r="AG340" i="3"/>
  <c r="AF30" i="3" a="1"/>
  <c r="AF30" i="3"/>
  <c r="AB328" i="3" a="1"/>
  <c r="AB328" i="3"/>
  <c r="AG312" i="3" a="1"/>
  <c r="AG312" i="3"/>
  <c r="L219" i="3" a="1"/>
  <c r="L219" i="3"/>
  <c r="N224" i="3" a="1"/>
  <c r="N224" i="3"/>
  <c r="AJ312" i="3" a="1"/>
  <c r="AJ312" i="3"/>
  <c r="AH312" i="3" a="1"/>
  <c r="AH312" i="3"/>
  <c r="AI242" i="3" a="1"/>
  <c r="AI242" i="3"/>
  <c r="AG224" i="3" a="1"/>
  <c r="AG224" i="3"/>
  <c r="AI224" i="3" a="1"/>
  <c r="AI224" i="3"/>
  <c r="P224" i="3" a="1"/>
  <c r="P224" i="3"/>
  <c r="N242" i="3" a="1"/>
  <c r="N242" i="3"/>
  <c r="AD242" i="3" a="1"/>
  <c r="AD242" i="3"/>
  <c r="AI340" i="3" a="1"/>
  <c r="AI340" i="3"/>
  <c r="D349" i="3" a="1"/>
  <c r="D349" i="3"/>
  <c r="AB242" i="3" a="1"/>
  <c r="AB242" i="3"/>
  <c r="M242" i="3" a="1"/>
  <c r="M242" i="3"/>
  <c r="Z242" i="3" a="1"/>
  <c r="Z242" i="3"/>
  <c r="AH340" i="3" a="1"/>
  <c r="AH340" i="3"/>
  <c r="AA340" i="3" a="1"/>
  <c r="AA340" i="3"/>
  <c r="AA30" i="3" a="1"/>
  <c r="AA30" i="3"/>
  <c r="V242" i="3" a="1"/>
  <c r="V242" i="3"/>
  <c r="AK340" i="3" a="1"/>
  <c r="AK340" i="3"/>
  <c r="AF219" i="3" a="1"/>
  <c r="AF219" i="3"/>
  <c r="AC30" i="3" a="1"/>
  <c r="AC30" i="3"/>
  <c r="AI219" i="3" a="1"/>
  <c r="AI219" i="3"/>
  <c r="J340" i="3" a="1"/>
  <c r="J340" i="3"/>
  <c r="D328" i="3" a="1"/>
  <c r="D328" i="3"/>
  <c r="AH243" i="3" a="1"/>
  <c r="AH243" i="3"/>
  <c r="J108" i="3" a="1"/>
  <c r="J108" i="3"/>
  <c r="AK243" i="3" a="1"/>
  <c r="AK243" i="3"/>
  <c r="V224" i="3" a="1"/>
  <c r="V224" i="3"/>
  <c r="L30" i="3" a="1"/>
  <c r="L30" i="3"/>
  <c r="AF328" i="3" a="1"/>
  <c r="AF328" i="3"/>
  <c r="P243" i="3" a="1"/>
  <c r="P243" i="3"/>
  <c r="AA224" i="3" a="1"/>
  <c r="AA224" i="3"/>
  <c r="AG30" i="3" a="1"/>
  <c r="AG30" i="3"/>
  <c r="AJ328" i="3" a="1"/>
  <c r="AJ328" i="3"/>
  <c r="AB349" i="3" a="1"/>
  <c r="AB349" i="3"/>
  <c r="AF312" i="3" a="1"/>
  <c r="AF312" i="3"/>
  <c r="AC224" i="3" a="1"/>
  <c r="AC224" i="3"/>
  <c r="P312" i="3" a="1"/>
  <c r="P312" i="3"/>
  <c r="N219" i="3" a="1"/>
  <c r="N219" i="3"/>
  <c r="AG328" i="3" a="1"/>
  <c r="AG328" i="3"/>
  <c r="AD224" i="3" a="1"/>
  <c r="AD224" i="3"/>
  <c r="AK219" i="3" a="1"/>
  <c r="AK219" i="3"/>
  <c r="AK349" i="3" a="1"/>
  <c r="AK349" i="3"/>
  <c r="Z328" i="3" a="1"/>
  <c r="Z328" i="3"/>
  <c r="D219" i="3" a="1"/>
  <c r="D219" i="3"/>
  <c r="AA219" i="3" a="1"/>
  <c r="AA219" i="3"/>
  <c r="O349" i="3" a="1"/>
  <c r="O349" i="3"/>
  <c r="D242" i="3" a="1"/>
  <c r="D242" i="3"/>
  <c r="AJ30" i="3" a="1"/>
  <c r="AJ30" i="3"/>
  <c r="Z312" i="3" a="1"/>
  <c r="Z312" i="3"/>
  <c r="AK328" i="3" a="1"/>
  <c r="AK328" i="3"/>
  <c r="AH30" i="3" a="1"/>
  <c r="AH30" i="3"/>
  <c r="D108" i="3" a="1"/>
  <c r="D108" i="3"/>
  <c r="N30" i="3" a="1"/>
  <c r="N30" i="3"/>
  <c r="AC219" i="3" a="1"/>
  <c r="AC219" i="3"/>
  <c r="AF349" i="3" a="1"/>
  <c r="AF349" i="3"/>
  <c r="P328" i="3" a="1"/>
  <c r="P328" i="3"/>
  <c r="AH108" i="3" a="1"/>
  <c r="AH108" i="3"/>
  <c r="AJ349" i="3" a="1"/>
  <c r="AJ349" i="3"/>
  <c r="L340" i="3" a="1"/>
  <c r="L340" i="3"/>
  <c r="AH349" i="3" a="1"/>
  <c r="AH349" i="3"/>
  <c r="P219" i="3" a="1"/>
  <c r="P219" i="3"/>
  <c r="J328" i="3" a="1"/>
  <c r="J328" i="3"/>
  <c r="V30" i="3" a="1"/>
  <c r="V30" i="3"/>
  <c r="V219" i="3" a="1"/>
  <c r="V219" i="3"/>
  <c r="L328" i="3" a="1"/>
  <c r="L328" i="3"/>
  <c r="M30" i="3" a="1"/>
  <c r="M30" i="3"/>
  <c r="AD108" i="3" a="1"/>
  <c r="AD108" i="3"/>
  <c r="AK312" i="3" a="1"/>
  <c r="AK312" i="3"/>
  <c r="AB30" i="3" a="1"/>
  <c r="AB30" i="3"/>
  <c r="AG243" i="3" a="1"/>
  <c r="AG243" i="3"/>
  <c r="K349" i="3" a="1"/>
  <c r="K349" i="3"/>
  <c r="AC243" i="3" a="1"/>
  <c r="AC243" i="3"/>
  <c r="O219" i="3" a="1"/>
  <c r="O219" i="3"/>
  <c r="AA243" i="3" a="1"/>
  <c r="AA243" i="3"/>
  <c r="M224" i="3" a="1"/>
  <c r="M224" i="3"/>
  <c r="AC312" i="3" a="1"/>
  <c r="AC312" i="3"/>
  <c r="AJ219" i="3" a="1"/>
  <c r="AJ219" i="3"/>
  <c r="AC108" i="3" a="1"/>
  <c r="AC108" i="3"/>
  <c r="O328" i="3" a="1"/>
  <c r="O328" i="3"/>
  <c r="AD219" i="3" a="1"/>
  <c r="AD219" i="3"/>
  <c r="Z219" i="3" a="1"/>
  <c r="Z219" i="3"/>
  <c r="AC328" i="3" a="1"/>
  <c r="AC328" i="3"/>
  <c r="AE242" i="3" a="1"/>
  <c r="AE242" i="3"/>
  <c r="AD349" i="3" a="1"/>
  <c r="AD349" i="3"/>
  <c r="P242" i="3" a="1"/>
  <c r="P242" i="3"/>
  <c r="AD328" i="3" a="1"/>
  <c r="AD328" i="3"/>
  <c r="K219" i="3" a="1"/>
  <c r="K219" i="3"/>
  <c r="Z349" i="3" a="1"/>
  <c r="Z349" i="3"/>
  <c r="P349" i="3" a="1"/>
  <c r="P349" i="3"/>
  <c r="J219" i="3" a="1"/>
  <c r="J219" i="3"/>
  <c r="AD312" i="3" a="1"/>
  <c r="AD312" i="3"/>
  <c r="K243" i="3" a="1"/>
  <c r="K243" i="3"/>
  <c r="V349" i="3" a="1"/>
  <c r="V349" i="3"/>
  <c r="AF108" i="3" a="1"/>
  <c r="AF108" i="3"/>
  <c r="N328" i="3" a="1"/>
  <c r="N328" i="3"/>
  <c r="J312" i="3" a="1"/>
  <c r="J312" i="3"/>
  <c r="AA349" i="3" a="1"/>
  <c r="AA349" i="3"/>
  <c r="AF340" i="3" a="1"/>
  <c r="AF340" i="3"/>
  <c r="AB340" i="3" a="1"/>
  <c r="AB340" i="3"/>
  <c r="V312" i="3" a="1"/>
  <c r="V312" i="3"/>
  <c r="AD340" i="3" a="1"/>
  <c r="AD340" i="3"/>
  <c r="AK30" i="3" a="1"/>
  <c r="AK30" i="3"/>
  <c r="AK224" i="3" a="1"/>
  <c r="AK224" i="3"/>
  <c r="L224" i="3" a="1"/>
  <c r="L224" i="3"/>
  <c r="O242" i="3" a="1"/>
  <c r="O242" i="3"/>
  <c r="AE219" i="3" a="1"/>
  <c r="AE219" i="3"/>
  <c r="N340" i="3" a="1"/>
  <c r="N340" i="3"/>
  <c r="L243" i="3" a="1"/>
  <c r="L243" i="3"/>
  <c r="AB219" i="3" a="1"/>
  <c r="AB219" i="3"/>
  <c r="M328" i="3" a="1"/>
  <c r="M328" i="3"/>
  <c r="AJ242" i="3" a="1"/>
  <c r="AJ242" i="3"/>
  <c r="V108" i="3" a="1"/>
  <c r="V108" i="3"/>
  <c r="V243" i="3" a="1"/>
  <c r="V243" i="3"/>
  <c r="AK108" i="3" a="1"/>
  <c r="AK108" i="3"/>
  <c r="M219" i="3" a="1"/>
  <c r="M219" i="3"/>
  <c r="AA242" i="3" a="1"/>
  <c r="AA242" i="3"/>
  <c r="AE349" i="3" a="1"/>
  <c r="AE349" i="3"/>
  <c r="AI30" i="3" a="1"/>
  <c r="AI30" i="3"/>
  <c r="M312" i="3" a="1"/>
  <c r="M312" i="3"/>
  <c r="AJ224" i="3" a="1"/>
  <c r="AJ224" i="3"/>
  <c r="AJ243" i="3" a="1"/>
  <c r="AJ243" i="3"/>
  <c r="K328" i="3" a="1"/>
  <c r="K328" i="3"/>
  <c r="AJ108" i="3" a="1"/>
  <c r="AJ108" i="3"/>
  <c r="AE340" i="3" a="1"/>
  <c r="AE340" i="3"/>
  <c r="P32" i="3" a="1"/>
  <c r="P32" i="3"/>
  <c r="AI366" i="3" a="1"/>
  <c r="AI366" i="3"/>
  <c r="AC366" i="3" a="1"/>
  <c r="AC366" i="3"/>
  <c r="J104" i="3" a="1"/>
  <c r="J104" i="3"/>
  <c r="V190" i="3" a="1"/>
  <c r="V190" i="3"/>
  <c r="AH201" i="3" a="1"/>
  <c r="AH201" i="3"/>
  <c r="V32" i="3" a="1"/>
  <c r="V32" i="3"/>
  <c r="AJ104" i="3" a="1"/>
  <c r="AJ104" i="3"/>
  <c r="O201" i="3" a="1"/>
  <c r="O201" i="3"/>
  <c r="AI104" i="3" a="1"/>
  <c r="AI104" i="3"/>
  <c r="P115" i="3" a="1"/>
  <c r="P115" i="3"/>
  <c r="AE163" i="3" a="1"/>
  <c r="AE163" i="3"/>
  <c r="AA201" i="3" a="1"/>
  <c r="AA201" i="3"/>
  <c r="AF139" i="3" a="1"/>
  <c r="AF139" i="3"/>
  <c r="AA366" i="3" a="1"/>
  <c r="AA366" i="3"/>
  <c r="V47" i="3" a="1"/>
  <c r="V47" i="3"/>
  <c r="AG104" i="3" a="1"/>
  <c r="AG104" i="3"/>
  <c r="AI163" i="3" a="1"/>
  <c r="AI163" i="3"/>
  <c r="AI47" i="3" a="1"/>
  <c r="AI47" i="3"/>
  <c r="AB32" i="3" a="1"/>
  <c r="AB32" i="3"/>
  <c r="AE115" i="3" a="1"/>
  <c r="AE115" i="3"/>
  <c r="AK47" i="3" a="1"/>
  <c r="AK47" i="3"/>
  <c r="Z366" i="3" a="1"/>
  <c r="Z366" i="3"/>
  <c r="AJ32" i="3" a="1"/>
  <c r="AJ32" i="3"/>
  <c r="P163" i="3" a="1"/>
  <c r="P163" i="3"/>
  <c r="M139" i="3" a="1"/>
  <c r="M139" i="3"/>
  <c r="AJ125" i="3" a="1"/>
  <c r="AJ125" i="3"/>
  <c r="D201" i="3" a="1"/>
  <c r="D201" i="3"/>
  <c r="D115" i="3" a="1"/>
  <c r="D115" i="3"/>
  <c r="N163" i="3" a="1"/>
  <c r="N163" i="3"/>
  <c r="AC201" i="3" a="1"/>
  <c r="AC201" i="3"/>
  <c r="V125" i="3" a="1"/>
  <c r="V125" i="3"/>
  <c r="AK366" i="3" a="1"/>
  <c r="AK366" i="3"/>
  <c r="AC32" i="3" a="1"/>
  <c r="AC32" i="3"/>
  <c r="M115" i="3" a="1"/>
  <c r="M115" i="3"/>
  <c r="AF201" i="3" a="1"/>
  <c r="AF201" i="3"/>
  <c r="O125" i="3" a="1"/>
  <c r="O125" i="3"/>
  <c r="N366" i="3" a="1"/>
  <c r="N366" i="3"/>
  <c r="AK104" i="3" a="1"/>
  <c r="AK104" i="3"/>
  <c r="M366" i="3" a="1"/>
  <c r="M366" i="3"/>
  <c r="AE47" i="3" a="1"/>
  <c r="AE47" i="3"/>
  <c r="D125" i="3" a="1"/>
  <c r="D125" i="3"/>
  <c r="AI139" i="3" a="1"/>
  <c r="AI139" i="3"/>
  <c r="N139" i="3" a="1"/>
  <c r="N139" i="3"/>
  <c r="J190" i="3" a="1"/>
  <c r="J190" i="3"/>
  <c r="AG139" i="3" a="1"/>
  <c r="AG139" i="3"/>
  <c r="Z47" i="3" a="1"/>
  <c r="Z47" i="3"/>
  <c r="Z139" i="3" a="1"/>
  <c r="Z139" i="3"/>
  <c r="AK32" i="3" a="1"/>
  <c r="AK32" i="3"/>
  <c r="M47" i="3" a="1"/>
  <c r="M47" i="3"/>
  <c r="Z104" i="3" a="1"/>
  <c r="Z104" i="3"/>
  <c r="AA190" i="3" a="1"/>
  <c r="AA190" i="3"/>
  <c r="D366" i="3" a="1"/>
  <c r="D366" i="3"/>
  <c r="J139" i="3" a="1"/>
  <c r="J139" i="3"/>
  <c r="L366" i="3" a="1"/>
  <c r="L366" i="3"/>
  <c r="M190" i="3" a="1"/>
  <c r="M190" i="3"/>
  <c r="O163" i="3" a="1"/>
  <c r="O163" i="3"/>
  <c r="Z163" i="3" a="1"/>
  <c r="Z163" i="3"/>
  <c r="N190" i="3" a="1"/>
  <c r="N190" i="3"/>
  <c r="AC125" i="3" a="1"/>
  <c r="AC125" i="3"/>
  <c r="O104" i="3" a="1"/>
  <c r="O104" i="3"/>
  <c r="AH115" i="3" a="1"/>
  <c r="AH115" i="3"/>
  <c r="AE190" i="3" a="1"/>
  <c r="AE190" i="3"/>
  <c r="AK190" i="3" a="1"/>
  <c r="AK190" i="3"/>
  <c r="O366" i="3" a="1"/>
  <c r="O366" i="3"/>
  <c r="AI125" i="3" a="1"/>
  <c r="AI125" i="3"/>
  <c r="AG125" i="3" a="1"/>
  <c r="AG125" i="3"/>
  <c r="AJ139" i="3" a="1"/>
  <c r="AJ139" i="3"/>
  <c r="AF32" i="3" a="1"/>
  <c r="AF32" i="3"/>
  <c r="N115" i="3" a="1"/>
  <c r="N115" i="3"/>
  <c r="P201" i="3" a="1"/>
  <c r="P201" i="3"/>
  <c r="P47" i="3" a="1"/>
  <c r="P47" i="3"/>
  <c r="P190" i="3" a="1"/>
  <c r="P190" i="3"/>
  <c r="AD47" i="3" a="1"/>
  <c r="AD47" i="3"/>
  <c r="P104" i="3" a="1"/>
  <c r="P104" i="3"/>
  <c r="O139" i="3" a="1"/>
  <c r="O139" i="3"/>
  <c r="AG366" i="3" a="1"/>
  <c r="AG366" i="3"/>
  <c r="AB47" i="3" a="1"/>
  <c r="AB47" i="3"/>
  <c r="K163" i="3" a="1"/>
  <c r="K163" i="3"/>
  <c r="K32" i="3" a="1"/>
  <c r="K32" i="3"/>
  <c r="O32" i="3" a="1"/>
  <c r="O32" i="3"/>
  <c r="AC104" i="3" a="1"/>
  <c r="AC104" i="3"/>
  <c r="AE139" i="3" a="1"/>
  <c r="AE139" i="3"/>
  <c r="AJ190" i="3" a="1"/>
  <c r="AJ190" i="3"/>
  <c r="AB163" i="3" a="1"/>
  <c r="AB163" i="3"/>
  <c r="AI32" i="3" a="1"/>
  <c r="AI32" i="3"/>
  <c r="K47" i="3" a="1"/>
  <c r="K47" i="3"/>
  <c r="AD190" i="3" a="1"/>
  <c r="AD190" i="3"/>
  <c r="N125" i="3" a="1"/>
  <c r="N125" i="3"/>
  <c r="AJ115" i="3" a="1"/>
  <c r="AJ115" i="3"/>
  <c r="V115" i="3" a="1"/>
  <c r="V115" i="3"/>
  <c r="AE125" i="3" a="1"/>
  <c r="AE125" i="3"/>
  <c r="AF104" i="3" a="1"/>
  <c r="AF104" i="3"/>
  <c r="AC190" i="3" a="1"/>
  <c r="AC190" i="3"/>
  <c r="AG115" i="3" a="1"/>
  <c r="AG115" i="3"/>
  <c r="AF366" i="3" a="1"/>
  <c r="AF366" i="3"/>
  <c r="L115" i="3" a="1"/>
  <c r="L115" i="3"/>
  <c r="V366" i="3" a="1"/>
  <c r="V366" i="3"/>
  <c r="N32" i="3" a="1"/>
  <c r="N32" i="3"/>
  <c r="D104" i="3" a="1"/>
  <c r="D104" i="3"/>
  <c r="L32" i="3" a="1"/>
  <c r="L32" i="3"/>
  <c r="AC47" i="3" a="1"/>
  <c r="AC47" i="3"/>
  <c r="V163" i="3" a="1"/>
  <c r="V163" i="3"/>
  <c r="AA32" i="3" a="1"/>
  <c r="AA32" i="3"/>
  <c r="K201" i="3" a="1"/>
  <c r="K201" i="3"/>
  <c r="D163" i="3" a="1"/>
  <c r="D163" i="3"/>
  <c r="AD115" i="3" a="1"/>
  <c r="AD115" i="3"/>
  <c r="L163" i="3" a="1"/>
  <c r="L163" i="3"/>
  <c r="AH125" i="3" a="1"/>
  <c r="AH125" i="3"/>
  <c r="AG163" i="3" a="1"/>
  <c r="AG163" i="3"/>
  <c r="AE32" i="3" a="1"/>
  <c r="AE32" i="3"/>
  <c r="AA125" i="3" a="1"/>
  <c r="AA125" i="3"/>
  <c r="N47" i="3" a="1"/>
  <c r="N47" i="3"/>
  <c r="AE201" i="3" a="1"/>
  <c r="AE201" i="3"/>
  <c r="M163" i="3" a="1"/>
  <c r="M163" i="3"/>
  <c r="AB190" i="3" a="1"/>
  <c r="AB190" i="3"/>
  <c r="K366" i="3" a="1"/>
  <c r="K366" i="3"/>
  <c r="AD104" i="3" a="1"/>
  <c r="AD104" i="3"/>
  <c r="AF115" i="3" a="1"/>
  <c r="AF115" i="3"/>
  <c r="AB366" i="3" a="1"/>
  <c r="AB366" i="3"/>
  <c r="AB139" i="3" a="1"/>
  <c r="AB139" i="3"/>
  <c r="AC139" i="3" a="1"/>
  <c r="AC139" i="3"/>
  <c r="AF163" i="3" a="1"/>
  <c r="AF163" i="3"/>
  <c r="N104" i="3" a="1"/>
  <c r="N104" i="3"/>
  <c r="AJ47" i="3" a="1"/>
  <c r="AJ47" i="3"/>
  <c r="AG47" i="3" a="1"/>
  <c r="AG47" i="3"/>
  <c r="P366" i="3" a="1"/>
  <c r="P366" i="3"/>
  <c r="AK125" i="3" a="1"/>
  <c r="AK125" i="3"/>
  <c r="D139" i="3" a="1"/>
  <c r="D139" i="3"/>
  <c r="J115" i="3" a="1"/>
  <c r="J115" i="3"/>
  <c r="O190" i="3" a="1"/>
  <c r="O190" i="3"/>
  <c r="Z201" i="3" a="1"/>
  <c r="Z201" i="3"/>
  <c r="Z32" i="3" a="1"/>
  <c r="Z32" i="3"/>
  <c r="P139" i="3" a="1"/>
  <c r="P139" i="3"/>
  <c r="AG190" i="3" a="1"/>
  <c r="AG190" i="3"/>
  <c r="AK201" i="3" a="1"/>
  <c r="AK201" i="3"/>
  <c r="J201" i="3" a="1"/>
  <c r="J201" i="3"/>
  <c r="AB201" i="3" a="1"/>
  <c r="AB201" i="3"/>
  <c r="AC163" i="3" a="1"/>
  <c r="AC163" i="3"/>
  <c r="J32" i="3" a="1"/>
  <c r="J32" i="3"/>
  <c r="M104" i="3" a="1"/>
  <c r="M104" i="3"/>
  <c r="V104" i="3" a="1"/>
  <c r="V104" i="3"/>
  <c r="J47" i="3" a="1"/>
  <c r="J47" i="3"/>
  <c r="AK139" i="3" a="1"/>
  <c r="AK139" i="3"/>
  <c r="V139" i="3" a="1"/>
  <c r="V139" i="3"/>
  <c r="M201" i="3" a="1"/>
  <c r="M201" i="3"/>
  <c r="L201" i="3" a="1"/>
  <c r="L201" i="3"/>
  <c r="D32" i="3" a="1"/>
  <c r="D32" i="3"/>
  <c r="AD366" i="3" a="1"/>
  <c r="AD366" i="3"/>
  <c r="AB104" i="3" a="1"/>
  <c r="AB104" i="3"/>
  <c r="AG201" i="3" a="1"/>
  <c r="AG201" i="3"/>
  <c r="V201" i="3" a="1"/>
  <c r="V201" i="3"/>
  <c r="Z190" i="3" a="1"/>
  <c r="Z190" i="3"/>
  <c r="K190" i="3" a="1"/>
  <c r="K190" i="3"/>
  <c r="AH32" i="3" a="1"/>
  <c r="AH32" i="3"/>
  <c r="P125" i="3" a="1"/>
  <c r="P125" i="3"/>
  <c r="L47" i="3" a="1"/>
  <c r="L47" i="3"/>
  <c r="AD139" i="3" a="1"/>
  <c r="AD139" i="3"/>
  <c r="AD125" i="3" a="1"/>
  <c r="AD125" i="3"/>
  <c r="AJ366" i="3" a="1"/>
  <c r="AJ366" i="3"/>
  <c r="AA104" i="3" a="1"/>
  <c r="AA104" i="3"/>
  <c r="AH366" i="3" a="1"/>
  <c r="AH366" i="3"/>
  <c r="AB125" i="3" a="1"/>
  <c r="AB125" i="3"/>
  <c r="AE366" i="3" a="1"/>
  <c r="AE366" i="3"/>
  <c r="AB115" i="3" a="1"/>
  <c r="AB115" i="3"/>
  <c r="AA139" i="3" a="1"/>
  <c r="AA139" i="3"/>
  <c r="AI115" i="3" a="1"/>
  <c r="AI115" i="3"/>
  <c r="AF125" i="3" a="1"/>
  <c r="AF125" i="3"/>
  <c r="AI190" i="3" a="1"/>
  <c r="AI190" i="3"/>
  <c r="M32" i="3" a="1"/>
  <c r="M32" i="3"/>
  <c r="D47" i="3" a="1"/>
  <c r="D47" i="3"/>
  <c r="L139" i="3" a="1"/>
  <c r="L139" i="3"/>
  <c r="AH190" i="3" a="1"/>
  <c r="AH190" i="3"/>
  <c r="O47" i="3" a="1"/>
  <c r="O47" i="3"/>
  <c r="L104" i="3" a="1"/>
  <c r="L104" i="3"/>
  <c r="Z115" i="3" a="1"/>
  <c r="Z115" i="3"/>
  <c r="AD201" i="3" a="1"/>
  <c r="AD201" i="3"/>
  <c r="AF47" i="3" a="1"/>
  <c r="AF47" i="3"/>
  <c r="L125" i="3" a="1"/>
  <c r="L125" i="3"/>
  <c r="AH139" i="3" a="1"/>
  <c r="AH139" i="3"/>
  <c r="AC115" i="3" a="1"/>
  <c r="AC115" i="3"/>
  <c r="AI201" i="3" a="1"/>
  <c r="AI201" i="3"/>
  <c r="AK163" i="3" a="1"/>
  <c r="AK163" i="3"/>
  <c r="AJ201" i="3" a="1"/>
  <c r="AJ201" i="3"/>
  <c r="AH163" i="3" a="1"/>
  <c r="AH163" i="3"/>
  <c r="L190" i="3" a="1"/>
  <c r="L190" i="3"/>
  <c r="AA163" i="3" a="1"/>
  <c r="AA163" i="3"/>
  <c r="AA115" i="3" a="1"/>
  <c r="AA115" i="3"/>
  <c r="AG32" i="3" a="1"/>
  <c r="AG32" i="3"/>
  <c r="AA47" i="3" a="1"/>
  <c r="AA47" i="3"/>
  <c r="M125" i="3" a="1"/>
  <c r="M125" i="3"/>
  <c r="AH104" i="3" a="1"/>
  <c r="AH104" i="3"/>
  <c r="O115" i="3" a="1"/>
  <c r="O115" i="3"/>
  <c r="AJ163" i="3" a="1"/>
  <c r="AJ163" i="3"/>
  <c r="AD163" i="3" a="1"/>
  <c r="AD163" i="3"/>
  <c r="J125" i="3" a="1"/>
  <c r="J125" i="3"/>
  <c r="Z125" i="3" a="1"/>
  <c r="Z125" i="3"/>
  <c r="K115" i="3" a="1"/>
  <c r="K115" i="3"/>
  <c r="AE104" i="3" a="1"/>
  <c r="AE104" i="3"/>
  <c r="AF190" i="3" a="1"/>
  <c r="AF190" i="3"/>
  <c r="K125" i="3" a="1"/>
  <c r="K125" i="3"/>
  <c r="J366" i="3" a="1"/>
  <c r="J366" i="3"/>
  <c r="AH47" i="3" a="1"/>
  <c r="AH47" i="3"/>
  <c r="J163" i="3" a="1"/>
  <c r="J163" i="3"/>
  <c r="D190" i="3" a="1"/>
  <c r="D190" i="3"/>
  <c r="AD32" i="3" a="1"/>
  <c r="AD32" i="3"/>
  <c r="AK115" i="3" a="1"/>
  <c r="AK115" i="3"/>
  <c r="K104" i="3" a="1"/>
  <c r="K104" i="3"/>
  <c r="N201" i="3" a="1"/>
  <c r="N201" i="3"/>
  <c r="K139" i="3" a="1"/>
  <c r="K139" i="3"/>
  <c r="Z140" i="3" a="1"/>
  <c r="Z140" i="3"/>
  <c r="P135" i="3" a="1"/>
  <c r="P135" i="3"/>
  <c r="AI222" i="3" a="1"/>
  <c r="AI222" i="3"/>
  <c r="P222" i="3" a="1"/>
  <c r="P222" i="3"/>
  <c r="AK135" i="3" a="1"/>
  <c r="AK135" i="3"/>
  <c r="AE135" i="3" a="1"/>
  <c r="AE135" i="3"/>
  <c r="AG269" i="3" a="1"/>
  <c r="AG269" i="3"/>
  <c r="L180" i="3" a="1"/>
  <c r="L180" i="3"/>
  <c r="AE335" i="3" a="1"/>
  <c r="AE335" i="3"/>
  <c r="AD335" i="3" a="1"/>
  <c r="AD335" i="3"/>
  <c r="J269" i="3" a="1"/>
  <c r="J269" i="3"/>
  <c r="AF140" i="3" a="1"/>
  <c r="AF140" i="3"/>
  <c r="AC236" i="3" a="1"/>
  <c r="AC236" i="3"/>
  <c r="V236" i="3" a="1"/>
  <c r="V236" i="3"/>
  <c r="J335" i="3" a="1"/>
  <c r="J335" i="3"/>
  <c r="AH135" i="3" a="1"/>
  <c r="AH135" i="3"/>
  <c r="AE180" i="3" a="1"/>
  <c r="AE180" i="3"/>
  <c r="AI269" i="3" a="1"/>
  <c r="AI269" i="3"/>
  <c r="O68" i="3" a="1"/>
  <c r="O68" i="3"/>
  <c r="Z269" i="3" a="1"/>
  <c r="Z269" i="3"/>
  <c r="K222" i="3" a="1"/>
  <c r="K222" i="3"/>
  <c r="D236" i="3" a="1"/>
  <c r="D236" i="3"/>
  <c r="AD180" i="3" a="1"/>
  <c r="AD180" i="3"/>
  <c r="N97" i="3" a="1"/>
  <c r="N97" i="3"/>
  <c r="AK236" i="3" a="1"/>
  <c r="AK236" i="3"/>
  <c r="P335" i="3" a="1"/>
  <c r="P335" i="3"/>
  <c r="M335" i="3" a="1"/>
  <c r="M335" i="3"/>
  <c r="AA68" i="3" a="1"/>
  <c r="AA68" i="3"/>
  <c r="AJ140" i="3" a="1"/>
  <c r="AJ140" i="3"/>
  <c r="AD269" i="3" a="1"/>
  <c r="AD269" i="3"/>
  <c r="N68" i="3" a="1"/>
  <c r="N68" i="3"/>
  <c r="V180" i="3" a="1"/>
  <c r="V180" i="3"/>
  <c r="AD68" i="3" a="1"/>
  <c r="AD68" i="3"/>
  <c r="AB236" i="3" a="1"/>
  <c r="AB236" i="3"/>
  <c r="L140" i="3" a="1"/>
  <c r="L140" i="3"/>
  <c r="O229" i="3" a="1"/>
  <c r="O229" i="3"/>
  <c r="L135" i="3" a="1"/>
  <c r="L135" i="3"/>
  <c r="AD140" i="3" a="1"/>
  <c r="AD140" i="3"/>
  <c r="AE140" i="3" a="1"/>
  <c r="AE140" i="3"/>
  <c r="AG236" i="3" a="1"/>
  <c r="AG236" i="3"/>
  <c r="AC222" i="3" a="1"/>
  <c r="AC222" i="3"/>
  <c r="AH97" i="3" a="1"/>
  <c r="AH97" i="3"/>
  <c r="V97" i="3" a="1"/>
  <c r="V97" i="3"/>
  <c r="V68" i="3" a="1"/>
  <c r="V68" i="3"/>
  <c r="AD222" i="3" a="1"/>
  <c r="AD222" i="3"/>
  <c r="AG135" i="3" a="1"/>
  <c r="AG135" i="3"/>
  <c r="AB222" i="3" a="1"/>
  <c r="AB222" i="3"/>
  <c r="AG335" i="3" a="1"/>
  <c r="AG335" i="3"/>
  <c r="N135" i="3" a="1"/>
  <c r="N135" i="3"/>
  <c r="P229" i="3" a="1"/>
  <c r="P229" i="3"/>
  <c r="AC269" i="3" a="1"/>
  <c r="AC269" i="3"/>
  <c r="P180" i="3" a="1"/>
  <c r="P180" i="3"/>
  <c r="AH68" i="3" a="1"/>
  <c r="AH68" i="3"/>
  <c r="V140" i="3" a="1"/>
  <c r="V140" i="3"/>
  <c r="J140" i="3" a="1"/>
  <c r="J140" i="3"/>
  <c r="O97" i="3" a="1"/>
  <c r="O97" i="3"/>
  <c r="AG222" i="3" a="1"/>
  <c r="AG222" i="3"/>
  <c r="K97" i="3" a="1"/>
  <c r="K97" i="3"/>
  <c r="K269" i="3" a="1"/>
  <c r="K269" i="3"/>
  <c r="K135" i="3" a="1"/>
  <c r="K135" i="3"/>
  <c r="AB97" i="3" a="1"/>
  <c r="AB97" i="3"/>
  <c r="AF335" i="3" a="1"/>
  <c r="AF335" i="3"/>
  <c r="D140" i="3" a="1"/>
  <c r="D140" i="3"/>
  <c r="AB68" i="3" a="1"/>
  <c r="AB68" i="3"/>
  <c r="P236" i="3" a="1"/>
  <c r="P236" i="3"/>
  <c r="Z180" i="3" a="1"/>
  <c r="Z180" i="3"/>
  <c r="AK269" i="3" a="1"/>
  <c r="AK269" i="3"/>
  <c r="AA222" i="3" a="1"/>
  <c r="AA222" i="3"/>
  <c r="AC68" i="3" a="1"/>
  <c r="AC68" i="3"/>
  <c r="AH140" i="3" a="1"/>
  <c r="AH140" i="3"/>
  <c r="L335" i="3" a="1"/>
  <c r="L335" i="3"/>
  <c r="J236" i="3" a="1"/>
  <c r="J236" i="3"/>
  <c r="Z68" i="3" a="1"/>
  <c r="Z68" i="3"/>
  <c r="AA229" i="3" a="1"/>
  <c r="AA229" i="3"/>
  <c r="AI68" i="3" a="1"/>
  <c r="AI68" i="3"/>
  <c r="O180" i="3" a="1"/>
  <c r="O180" i="3"/>
  <c r="O236" i="3" a="1"/>
  <c r="O236" i="3"/>
  <c r="AB269" i="3" a="1"/>
  <c r="AB269" i="3"/>
  <c r="AG229" i="3" a="1"/>
  <c r="AG229" i="3"/>
  <c r="AH335" i="3" a="1"/>
  <c r="AH335" i="3"/>
  <c r="M140" i="3" a="1"/>
  <c r="M140" i="3"/>
  <c r="AB335" i="3" a="1"/>
  <c r="AB335" i="3"/>
  <c r="AE236" i="3" a="1"/>
  <c r="AE236" i="3"/>
  <c r="N236" i="3" a="1"/>
  <c r="N236" i="3"/>
  <c r="AF180" i="3" a="1"/>
  <c r="AF180" i="3"/>
  <c r="AF135" i="3" a="1"/>
  <c r="AF135" i="3"/>
  <c r="K140" i="3" a="1"/>
  <c r="K140" i="3"/>
  <c r="O222" i="3" a="1"/>
  <c r="O222" i="3"/>
  <c r="L68" i="3" a="1"/>
  <c r="L68" i="3"/>
  <c r="AD236" i="3" a="1"/>
  <c r="AD236" i="3"/>
  <c r="M229" i="3" a="1"/>
  <c r="M229" i="3"/>
  <c r="AK140" i="3" a="1"/>
  <c r="AK140" i="3"/>
  <c r="M135" i="3" a="1"/>
  <c r="M135" i="3"/>
  <c r="AC97" i="3" a="1"/>
  <c r="AC97" i="3"/>
  <c r="N269" i="3" a="1"/>
  <c r="N269" i="3"/>
  <c r="AG180" i="3" a="1"/>
  <c r="AG180" i="3"/>
  <c r="N140" i="3" a="1"/>
  <c r="N140" i="3"/>
  <c r="O335" i="3" a="1"/>
  <c r="O335" i="3"/>
  <c r="AE222" i="3" a="1"/>
  <c r="AE222" i="3"/>
  <c r="AJ229" i="3" a="1"/>
  <c r="AJ229" i="3"/>
  <c r="AA335" i="3" a="1"/>
  <c r="AA335" i="3"/>
  <c r="O269" i="3" a="1"/>
  <c r="O269" i="3"/>
  <c r="K229" i="3" a="1"/>
  <c r="K229" i="3"/>
  <c r="D335" i="3" a="1"/>
  <c r="D335" i="3"/>
  <c r="AI236" i="3" a="1"/>
  <c r="AI236" i="3"/>
  <c r="AA135" i="3" a="1"/>
  <c r="AA135" i="3"/>
  <c r="AF229" i="3" a="1"/>
  <c r="AF229" i="3"/>
  <c r="AI180" i="3" a="1"/>
  <c r="AI180" i="3"/>
  <c r="AI229" i="3" a="1"/>
  <c r="AI229" i="3"/>
  <c r="AA97" i="3" a="1"/>
  <c r="AA97" i="3"/>
  <c r="AG97" i="3" a="1"/>
  <c r="AG97" i="3"/>
  <c r="J68" i="3" a="1"/>
  <c r="J68" i="3"/>
  <c r="AE68" i="3" a="1"/>
  <c r="AE68" i="3"/>
  <c r="J222" i="3" a="1"/>
  <c r="J222" i="3"/>
  <c r="AJ236" i="3" a="1"/>
  <c r="AJ236" i="3"/>
  <c r="M222" i="3" a="1"/>
  <c r="M222" i="3"/>
  <c r="N180" i="3" a="1"/>
  <c r="N180" i="3"/>
  <c r="AJ222" i="3" a="1"/>
  <c r="AJ222" i="3"/>
  <c r="AE229" i="3" a="1"/>
  <c r="AE229" i="3"/>
  <c r="AA236" i="3" a="1"/>
  <c r="AA236" i="3"/>
  <c r="AK97" i="3" a="1"/>
  <c r="AK97" i="3"/>
  <c r="L269" i="3" a="1"/>
  <c r="L269" i="3"/>
  <c r="Z135" i="3" a="1"/>
  <c r="Z135" i="3"/>
  <c r="N229" i="3" a="1"/>
  <c r="N229" i="3"/>
  <c r="AK335" i="3" a="1"/>
  <c r="AK335" i="3"/>
  <c r="L229" i="3" a="1"/>
  <c r="L229" i="3"/>
  <c r="D222" i="3" a="1"/>
  <c r="D222" i="3"/>
  <c r="AJ135" i="3" a="1"/>
  <c r="AJ135" i="3"/>
  <c r="Z97" i="3" a="1"/>
  <c r="Z97" i="3"/>
  <c r="V229" i="3" a="1"/>
  <c r="V229" i="3"/>
  <c r="AC180" i="3" a="1"/>
  <c r="AC180" i="3"/>
  <c r="O135" i="3" a="1"/>
  <c r="O135" i="3"/>
  <c r="AK180" i="3" a="1"/>
  <c r="AK180" i="3"/>
  <c r="K236" i="3" a="1"/>
  <c r="K236" i="3"/>
  <c r="AG68" i="3" a="1"/>
  <c r="AG68" i="3"/>
  <c r="AJ335" i="3" a="1"/>
  <c r="AJ335" i="3"/>
  <c r="D135" i="3" a="1"/>
  <c r="D135" i="3"/>
  <c r="AD135" i="3" a="1"/>
  <c r="AD135" i="3"/>
  <c r="AE97" i="3" a="1"/>
  <c r="AE97" i="3"/>
  <c r="P140" i="3" a="1"/>
  <c r="P140" i="3"/>
  <c r="AF68" i="3" a="1"/>
  <c r="AF68" i="3"/>
  <c r="AF269" i="3" a="1"/>
  <c r="AF269" i="3"/>
  <c r="M180" i="3" a="1"/>
  <c r="M180" i="3"/>
  <c r="AA180" i="3" a="1"/>
  <c r="AA180" i="3"/>
  <c r="AC335" i="3" a="1"/>
  <c r="AC335" i="3"/>
  <c r="AH229" i="3" a="1"/>
  <c r="AH229" i="3"/>
  <c r="Z335" i="3" a="1"/>
  <c r="Z335" i="3"/>
  <c r="V269" i="3" a="1"/>
  <c r="V269" i="3"/>
  <c r="P269" i="3" a="1"/>
  <c r="P269" i="3"/>
  <c r="AF97" i="3" a="1"/>
  <c r="AF97" i="3"/>
  <c r="L236" i="3" a="1"/>
  <c r="L236" i="3"/>
  <c r="K180" i="3" a="1"/>
  <c r="K180" i="3"/>
  <c r="D97" i="3" a="1"/>
  <c r="D97" i="3"/>
  <c r="K335" i="3" a="1"/>
  <c r="K335" i="3"/>
  <c r="AH180" i="3" a="1"/>
  <c r="AH180" i="3"/>
  <c r="V135" i="3" a="1"/>
  <c r="V135" i="3"/>
  <c r="L97" i="3" a="1"/>
  <c r="L97" i="3"/>
  <c r="AJ269" i="3" a="1"/>
  <c r="AJ269" i="3"/>
  <c r="Z222" i="3" a="1"/>
  <c r="Z222" i="3"/>
  <c r="AB140" i="3" a="1"/>
  <c r="AB140" i="3"/>
  <c r="AE269" i="3" a="1"/>
  <c r="AE269" i="3"/>
  <c r="V222" i="3" a="1"/>
  <c r="V222" i="3"/>
  <c r="AC229" i="3" a="1"/>
  <c r="AC229" i="3"/>
  <c r="J229" i="3" a="1"/>
  <c r="J229" i="3"/>
  <c r="AJ97" i="3" a="1"/>
  <c r="AJ97" i="3"/>
  <c r="AJ68" i="3" a="1"/>
  <c r="AJ68" i="3"/>
  <c r="M97" i="3" a="1"/>
  <c r="M97" i="3"/>
  <c r="M68" i="3" a="1"/>
  <c r="M68" i="3"/>
  <c r="AF236" i="3" a="1"/>
  <c r="AF236" i="3"/>
  <c r="AK222" i="3" a="1"/>
  <c r="AK222" i="3"/>
  <c r="AJ180" i="3" a="1"/>
  <c r="AJ180" i="3"/>
  <c r="AB180" i="3" a="1"/>
  <c r="AB180" i="3"/>
  <c r="AG140" i="3" a="1"/>
  <c r="AG140" i="3"/>
  <c r="AI335" i="3" a="1"/>
  <c r="AI335" i="3"/>
  <c r="AF222" i="3" a="1"/>
  <c r="AF222" i="3"/>
  <c r="Z236" i="3" a="1"/>
  <c r="Z236" i="3"/>
  <c r="AC140" i="3" a="1"/>
  <c r="AC140" i="3"/>
  <c r="AH236" i="3" a="1"/>
  <c r="AH236" i="3"/>
  <c r="AK229" i="3" a="1"/>
  <c r="AK229" i="3"/>
  <c r="N222" i="3" a="1"/>
  <c r="N222" i="3"/>
  <c r="P97" i="3" a="1"/>
  <c r="P97" i="3"/>
  <c r="AB135" i="3" a="1"/>
  <c r="AB135" i="3"/>
  <c r="AH269" i="3" a="1"/>
  <c r="AH269" i="3"/>
  <c r="D68" i="3" a="1"/>
  <c r="D68" i="3"/>
  <c r="O140" i="3" a="1"/>
  <c r="O140" i="3"/>
  <c r="J135" i="3" a="1"/>
  <c r="J135" i="3"/>
  <c r="L222" i="3" a="1"/>
  <c r="L222" i="3"/>
  <c r="D229" i="3" a="1"/>
  <c r="D229" i="3"/>
  <c r="AD229" i="3" a="1"/>
  <c r="AD229" i="3"/>
  <c r="AI135" i="3" a="1"/>
  <c r="AI135" i="3"/>
  <c r="K68" i="3" a="1"/>
  <c r="K68" i="3"/>
  <c r="P68" i="3" a="1"/>
  <c r="P68" i="3"/>
  <c r="N335" i="3" a="1"/>
  <c r="N335" i="3"/>
  <c r="J97" i="3" a="1"/>
  <c r="J97" i="3"/>
  <c r="D180" i="3" a="1"/>
  <c r="D180" i="3"/>
  <c r="Z229" i="3" a="1"/>
  <c r="Z229" i="3"/>
  <c r="AD97" i="3" a="1"/>
  <c r="AD97" i="3"/>
  <c r="M269" i="3" a="1"/>
  <c r="M269" i="3"/>
  <c r="D269" i="3" a="1"/>
  <c r="D269" i="3"/>
  <c r="AA140" i="3" a="1"/>
  <c r="AA140" i="3"/>
  <c r="AH222" i="3" a="1"/>
  <c r="AH222" i="3"/>
  <c r="AB229" i="3" a="1"/>
  <c r="AB229" i="3"/>
  <c r="J180" i="3" a="1"/>
  <c r="J180" i="3"/>
  <c r="V335" i="3" a="1"/>
  <c r="V335" i="3"/>
  <c r="M236" i="3" a="1"/>
  <c r="M236" i="3"/>
  <c r="AI140" i="3" a="1"/>
  <c r="AI140" i="3"/>
  <c r="AC135" i="3" a="1"/>
  <c r="AC135" i="3"/>
  <c r="AA269" i="3" a="1"/>
  <c r="AA269" i="3"/>
  <c r="AI97" i="3" a="1"/>
  <c r="AI97" i="3"/>
  <c r="AK68" i="3" a="1"/>
  <c r="AK68" i="3"/>
  <c r="O76" i="3" a="1"/>
  <c r="O76" i="3"/>
  <c r="AI76" i="3" a="1"/>
  <c r="AI76" i="3"/>
  <c r="M331" i="3" a="1"/>
  <c r="M331" i="3"/>
  <c r="K146" i="3" a="1"/>
  <c r="K146" i="3"/>
  <c r="J202" i="3" a="1"/>
  <c r="J202" i="3"/>
  <c r="Z146" i="3" a="1"/>
  <c r="Z146" i="3"/>
  <c r="N76" i="3" a="1"/>
  <c r="N76" i="3"/>
  <c r="J76" i="3" a="1"/>
  <c r="J76" i="3"/>
  <c r="P230" i="3" a="1"/>
  <c r="P230" i="3"/>
  <c r="Z202" i="3" a="1"/>
  <c r="Z202" i="3"/>
  <c r="AA230" i="3" a="1"/>
  <c r="AA230" i="3"/>
  <c r="O6" i="3" a="1"/>
  <c r="O6" i="3"/>
  <c r="AF13" i="3" a="1"/>
  <c r="AF13" i="3"/>
  <c r="L291" i="3" a="1"/>
  <c r="L291" i="3"/>
  <c r="D112" i="3" a="1"/>
  <c r="D112" i="3"/>
  <c r="J112" i="3" a="1"/>
  <c r="J112" i="3"/>
  <c r="N292" i="3" a="1"/>
  <c r="N292" i="3"/>
  <c r="AI259" i="3" a="1"/>
  <c r="AI259" i="3"/>
  <c r="AE185" i="3" a="1"/>
  <c r="AE185" i="3"/>
  <c r="AK13" i="3" a="1"/>
  <c r="AK13" i="3"/>
  <c r="Z6" i="3" a="1"/>
  <c r="Z6" i="3"/>
  <c r="AG341" i="3" a="1"/>
  <c r="AG341" i="3"/>
  <c r="AJ112" i="3" a="1"/>
  <c r="AJ112" i="3"/>
  <c r="K351" i="3" a="1"/>
  <c r="K351" i="3"/>
  <c r="O233" i="3" a="1"/>
  <c r="O233" i="3"/>
  <c r="V237" i="3" a="1"/>
  <c r="V237" i="3"/>
  <c r="AB341" i="3" a="1"/>
  <c r="AB341" i="3"/>
  <c r="O61" i="3" a="1"/>
  <c r="O61" i="3"/>
  <c r="AF220" i="3" a="1"/>
  <c r="AF220" i="3"/>
  <c r="AG6" i="3" a="1"/>
  <c r="AG6" i="3"/>
  <c r="AD230" i="3" a="1"/>
  <c r="AD230" i="3"/>
  <c r="AB61" i="3" a="1"/>
  <c r="AB61" i="3"/>
  <c r="Z230" i="3" a="1"/>
  <c r="Z230" i="3"/>
  <c r="AA146" i="3" a="1"/>
  <c r="AA146" i="3"/>
  <c r="AD291" i="3" a="1"/>
  <c r="AD291" i="3"/>
  <c r="AH351" i="3" a="1"/>
  <c r="AH351" i="3"/>
  <c r="O146" i="3" a="1"/>
  <c r="O146" i="3"/>
  <c r="K230" i="3" a="1"/>
  <c r="K230" i="3"/>
  <c r="AK292" i="3" a="1"/>
  <c r="AK292" i="3"/>
  <c r="AI291" i="3" a="1"/>
  <c r="AI291" i="3"/>
  <c r="D6" i="3" a="1"/>
  <c r="D6" i="3"/>
  <c r="AH185" i="3" a="1"/>
  <c r="AH185" i="3"/>
  <c r="AI112" i="3" a="1"/>
  <c r="AI112" i="3"/>
  <c r="AB237" i="3" a="1"/>
  <c r="AB237" i="3"/>
  <c r="AE13" i="3" a="1"/>
  <c r="AE13" i="3"/>
  <c r="AC291" i="3" a="1"/>
  <c r="AC291" i="3"/>
  <c r="AG61" i="3" a="1"/>
  <c r="AG61" i="3"/>
  <c r="M146" i="3" a="1"/>
  <c r="M146" i="3"/>
  <c r="AC341" i="3" a="1"/>
  <c r="AC341" i="3"/>
  <c r="N237" i="3" a="1"/>
  <c r="N237" i="3"/>
  <c r="N202" i="3" a="1"/>
  <c r="N202" i="3"/>
  <c r="J13" i="3" a="1"/>
  <c r="J13" i="3"/>
  <c r="O220" i="3" a="1"/>
  <c r="O220" i="3"/>
  <c r="AJ331" i="3" a="1"/>
  <c r="AJ331" i="3"/>
  <c r="AH76" i="3" a="1"/>
  <c r="AH76" i="3"/>
  <c r="AI126" i="3" a="1"/>
  <c r="AI126" i="3"/>
  <c r="AE341" i="3" a="1"/>
  <c r="AE341" i="3"/>
  <c r="AB13" i="3" a="1"/>
  <c r="AB13" i="3"/>
  <c r="L185" i="3" a="1"/>
  <c r="L185" i="3"/>
  <c r="P331" i="3" a="1"/>
  <c r="P331" i="3"/>
  <c r="AH202" i="3" a="1"/>
  <c r="AH202" i="3"/>
  <c r="P259" i="3" a="1"/>
  <c r="P259" i="3"/>
  <c r="AB292" i="3" a="1"/>
  <c r="AB292" i="3"/>
  <c r="AA126" i="3" a="1"/>
  <c r="AA126" i="3"/>
  <c r="AB230" i="3" a="1"/>
  <c r="AB230" i="3"/>
  <c r="AI237" i="3" a="1"/>
  <c r="AI237" i="3"/>
  <c r="V112" i="3" a="1"/>
  <c r="V112" i="3"/>
  <c r="J341" i="3" a="1"/>
  <c r="J341" i="3"/>
  <c r="K13" i="3" a="1"/>
  <c r="K13" i="3"/>
  <c r="K61" i="3" a="1"/>
  <c r="K61" i="3"/>
  <c r="AC297" i="3" a="1"/>
  <c r="AC297" i="3"/>
  <c r="AB202" i="3" a="1"/>
  <c r="AB202" i="3"/>
  <c r="AK233" i="3" a="1"/>
  <c r="AK233" i="3"/>
  <c r="D220" i="3" a="1"/>
  <c r="D220" i="3"/>
  <c r="Z13" i="3" a="1"/>
  <c r="Z13" i="3"/>
  <c r="V331" i="3" a="1"/>
  <c r="V331" i="3"/>
  <c r="AI146" i="3" a="1"/>
  <c r="AI146" i="3"/>
  <c r="D351" i="3" a="1"/>
  <c r="D351" i="3"/>
  <c r="AJ185" i="3" a="1"/>
  <c r="AJ185" i="3"/>
  <c r="AF233" i="3" a="1"/>
  <c r="AF233" i="3"/>
  <c r="AK112" i="3" a="1"/>
  <c r="AK112" i="3"/>
  <c r="Z297" i="3" a="1"/>
  <c r="Z297" i="3"/>
  <c r="AB291" i="3" a="1"/>
  <c r="AB291" i="3"/>
  <c r="AC185" i="3" a="1"/>
  <c r="AC185" i="3"/>
  <c r="Z259" i="3" a="1"/>
  <c r="Z259" i="3"/>
  <c r="J6" i="3" a="1"/>
  <c r="J6" i="3"/>
  <c r="AH220" i="3" a="1"/>
  <c r="AH220" i="3"/>
  <c r="L13" i="3" a="1"/>
  <c r="L13" i="3"/>
  <c r="N126" i="3"/>
  <c r="O13" i="3" a="1"/>
  <c r="O13" i="3"/>
  <c r="AF126" i="3" a="1"/>
  <c r="AF126" i="3"/>
  <c r="K292" i="3" a="1"/>
  <c r="K292" i="3"/>
  <c r="Z112" i="3" a="1"/>
  <c r="Z112" i="3"/>
  <c r="N351" i="3" a="1"/>
  <c r="N351" i="3"/>
  <c r="D331" i="3" a="1"/>
  <c r="D331" i="3"/>
  <c r="AI292" i="3" a="1"/>
  <c r="AI292" i="3"/>
  <c r="O331" i="3" a="1"/>
  <c r="O331" i="3"/>
  <c r="AE146" i="3" a="1"/>
  <c r="AE146" i="3"/>
  <c r="P202" i="3" a="1"/>
  <c r="P202" i="3"/>
  <c r="D259" i="3" a="1"/>
  <c r="D259" i="3"/>
  <c r="Z76" i="3" a="1"/>
  <c r="Z76" i="3"/>
  <c r="P233" i="3" a="1"/>
  <c r="P233" i="3"/>
  <c r="AH230" i="3" a="1"/>
  <c r="AH230" i="3"/>
  <c r="AI6" i="3" a="1"/>
  <c r="AI6" i="3"/>
  <c r="AF259" i="3" a="1"/>
  <c r="AF259" i="3"/>
  <c r="AG13" i="3" a="1"/>
  <c r="AG13" i="3"/>
  <c r="Z291" i="3" a="1"/>
  <c r="Z291" i="3"/>
  <c r="K331" i="3" a="1"/>
  <c r="K331" i="3"/>
  <c r="AJ220" i="3" a="1"/>
  <c r="AJ220" i="3"/>
  <c r="AA259" i="3" a="1"/>
  <c r="AA259" i="3"/>
  <c r="AK76" i="3" a="1"/>
  <c r="AK76" i="3"/>
  <c r="AA351" i="3" a="1"/>
  <c r="AA351" i="3"/>
  <c r="AG331" i="3" a="1"/>
  <c r="AG331" i="3"/>
  <c r="K112" i="3" a="1"/>
  <c r="K112" i="3"/>
  <c r="D292" i="3" a="1"/>
  <c r="D292" i="3"/>
  <c r="AJ233" i="3" a="1"/>
  <c r="AJ233" i="3"/>
  <c r="AI331" i="3" a="1"/>
  <c r="AI331" i="3"/>
  <c r="AA185" i="3" a="1"/>
  <c r="AA185" i="3"/>
  <c r="Z237" i="3" a="1"/>
  <c r="Z237" i="3"/>
  <c r="AF6" i="3" a="1"/>
  <c r="AF6" i="3"/>
  <c r="AD112" i="3" a="1"/>
  <c r="AD112" i="3"/>
  <c r="M291" i="3" a="1"/>
  <c r="M291" i="3"/>
  <c r="AJ61" i="3" a="1"/>
  <c r="AJ61" i="3"/>
  <c r="L61" i="3" a="1"/>
  <c r="L61" i="3"/>
  <c r="D185" i="3" a="1"/>
  <c r="D185" i="3"/>
  <c r="AF237" i="3" a="1"/>
  <c r="AF237" i="3"/>
  <c r="AA237" i="3" a="1"/>
  <c r="AA237" i="3"/>
  <c r="AI233" i="3" a="1"/>
  <c r="AI233" i="3"/>
  <c r="AF146" i="3" a="1"/>
  <c r="AF146" i="3"/>
  <c r="AI297" i="3" a="1"/>
  <c r="AI297" i="3"/>
  <c r="V76" i="3" a="1"/>
  <c r="V76" i="3"/>
  <c r="D341" i="3" a="1"/>
  <c r="D341" i="3"/>
  <c r="AG185" i="3" a="1"/>
  <c r="AG185" i="3"/>
  <c r="AI230" i="3" a="1"/>
  <c r="AI230" i="3"/>
  <c r="N291" i="3" a="1"/>
  <c r="N291" i="3"/>
  <c r="AK202" i="3" a="1"/>
  <c r="AK202" i="3"/>
  <c r="M6" i="3" a="1"/>
  <c r="M6" i="3"/>
  <c r="P76" i="3" a="1"/>
  <c r="P76" i="3"/>
  <c r="AF351" i="3" a="1"/>
  <c r="AF351" i="3"/>
  <c r="N259" i="3" a="1"/>
  <c r="N259" i="3"/>
  <c r="AD76" i="3" a="1"/>
  <c r="AD76" i="3"/>
  <c r="Z351" i="3" a="1"/>
  <c r="Z351" i="3"/>
  <c r="AH331" i="3" a="1"/>
  <c r="AH331" i="3"/>
  <c r="M292" i="3" a="1"/>
  <c r="M292" i="3"/>
  <c r="AE291" i="3" a="1"/>
  <c r="AE291" i="3"/>
  <c r="AK237" i="3" a="1"/>
  <c r="AK237" i="3"/>
  <c r="AB233" i="3" a="1"/>
  <c r="AB233" i="3"/>
  <c r="N341" i="3" a="1"/>
  <c r="N341" i="3"/>
  <c r="AA233" i="3" a="1"/>
  <c r="AA233" i="3"/>
  <c r="P185" i="3" a="1"/>
  <c r="P185" i="3"/>
  <c r="AD233" i="3" a="1"/>
  <c r="AD233" i="3"/>
  <c r="AA220" i="3" a="1"/>
  <c r="AA220" i="3"/>
  <c r="N185" i="3" a="1"/>
  <c r="N185" i="3"/>
  <c r="AA341" i="3" a="1"/>
  <c r="AA341" i="3"/>
  <c r="AF230" i="3" a="1"/>
  <c r="AF230" i="3"/>
  <c r="AC331" i="3" a="1"/>
  <c r="AC331" i="3"/>
  <c r="M112" i="3" a="1"/>
  <c r="M112" i="3"/>
  <c r="AD341" i="3" a="1"/>
  <c r="AD341" i="3"/>
  <c r="AE61" i="3" a="1"/>
  <c r="AE61" i="3"/>
  <c r="N233" i="3" a="1"/>
  <c r="N233" i="3"/>
  <c r="J292" i="3" a="1"/>
  <c r="J292" i="3"/>
  <c r="AA112" i="3" a="1"/>
  <c r="AA112" i="3"/>
  <c r="AB259" i="3" a="1"/>
  <c r="AB259" i="3"/>
  <c r="AJ341" i="3" a="1"/>
  <c r="AJ341" i="3"/>
  <c r="V6" i="3" a="1"/>
  <c r="V6" i="3"/>
  <c r="AB297" i="3" a="1"/>
  <c r="AB297" i="3"/>
  <c r="AE76" i="3" a="1"/>
  <c r="AE76" i="3"/>
  <c r="O259" i="3" a="1"/>
  <c r="O259" i="3"/>
  <c r="AC13" i="3" a="1"/>
  <c r="AC13" i="3"/>
  <c r="AK341" i="3" a="1"/>
  <c r="AK341" i="3"/>
  <c r="M230" i="3" a="1"/>
  <c r="M230" i="3"/>
  <c r="L292" i="3" a="1"/>
  <c r="L292" i="3"/>
  <c r="AD351" i="3" a="1"/>
  <c r="AD351" i="3"/>
  <c r="AF291" i="3" a="1"/>
  <c r="AF291" i="3"/>
  <c r="AJ297" i="3" a="1"/>
  <c r="AJ297" i="3"/>
  <c r="L297" i="3"/>
  <c r="D76" i="3" a="1"/>
  <c r="D76" i="3"/>
  <c r="AJ13" i="3" a="1"/>
  <c r="AJ13" i="3"/>
  <c r="J297" i="3" a="1"/>
  <c r="J297" i="3"/>
  <c r="AH233" i="3" a="1"/>
  <c r="AH233" i="3"/>
  <c r="L237" i="3" a="1"/>
  <c r="L237" i="3"/>
  <c r="Z233" i="3" a="1"/>
  <c r="Z233" i="3"/>
  <c r="P13" i="3" a="1"/>
  <c r="P13" i="3"/>
  <c r="O291" i="3" a="1"/>
  <c r="O291" i="3"/>
  <c r="AG220" i="3" a="1"/>
  <c r="AG220" i="3"/>
  <c r="AJ6" i="3" a="1"/>
  <c r="AJ6" i="3"/>
  <c r="V297" i="3" a="1"/>
  <c r="V297" i="3"/>
  <c r="AD126" i="3" a="1"/>
  <c r="AD126" i="3"/>
  <c r="L202" i="3" a="1"/>
  <c r="L202" i="3"/>
  <c r="V220" i="3" a="1"/>
  <c r="V220" i="3"/>
  <c r="AH126" i="3" a="1"/>
  <c r="AH126" i="3"/>
  <c r="AK220" i="3" a="1"/>
  <c r="AK220" i="3"/>
  <c r="M351" i="3" a="1"/>
  <c r="M351" i="3"/>
  <c r="AK230" i="3" a="1"/>
  <c r="AK230" i="3"/>
  <c r="D202" i="3" a="1"/>
  <c r="D202" i="3"/>
  <c r="M13" i="3" a="1"/>
  <c r="M13" i="3"/>
  <c r="AH297" i="3" a="1"/>
  <c r="AH297" i="3"/>
  <c r="AJ76" i="3" a="1"/>
  <c r="AJ76" i="3"/>
  <c r="O126" i="3"/>
  <c r="AI202" i="3" a="1"/>
  <c r="AI202" i="3"/>
  <c r="N61" i="3" a="1"/>
  <c r="N61" i="3"/>
  <c r="AE112" i="3" a="1"/>
  <c r="AE112" i="3"/>
  <c r="L76" i="3" a="1"/>
  <c r="L76" i="3"/>
  <c r="O185" i="3" a="1"/>
  <c r="O185" i="3"/>
  <c r="AF76" i="3" a="1"/>
  <c r="AF76" i="3"/>
  <c r="K76" i="3" a="1"/>
  <c r="K76" i="3"/>
  <c r="AB6" i="3" a="1"/>
  <c r="AB6" i="3"/>
  <c r="N220" i="3" a="1"/>
  <c r="N220" i="3"/>
  <c r="AD13" i="3" a="1"/>
  <c r="AD13" i="3"/>
  <c r="J331" i="3" a="1"/>
  <c r="J331" i="3"/>
  <c r="AF202" i="3" a="1"/>
  <c r="AF202" i="3"/>
  <c r="AC233" i="3" a="1"/>
  <c r="AC233" i="3"/>
  <c r="N297" i="3"/>
  <c r="AA297" i="3" a="1"/>
  <c r="AA297" i="3"/>
  <c r="N13" i="3" a="1"/>
  <c r="N13" i="3"/>
  <c r="J230" i="3" a="1"/>
  <c r="J230" i="3"/>
  <c r="AK61" i="3" a="1"/>
  <c r="AK61" i="3"/>
  <c r="V202" i="3" a="1"/>
  <c r="V202" i="3"/>
  <c r="L220" i="3" a="1"/>
  <c r="L220" i="3"/>
  <c r="AJ292" i="3" a="1"/>
  <c r="AJ292" i="3"/>
  <c r="P112" i="3" a="1"/>
  <c r="P112" i="3"/>
  <c r="Z61" i="3" a="1"/>
  <c r="Z61" i="3"/>
  <c r="AJ291" i="3" a="1"/>
  <c r="AJ291" i="3"/>
  <c r="AH259" i="3" a="1"/>
  <c r="AH259" i="3"/>
  <c r="M202" i="3" a="1"/>
  <c r="M202" i="3"/>
  <c r="D230" i="3" a="1"/>
  <c r="D230" i="3"/>
  <c r="AC76" i="3" a="1"/>
  <c r="AC76" i="3"/>
  <c r="D61" i="3" a="1"/>
  <c r="D61" i="3"/>
  <c r="K6" i="3" a="1"/>
  <c r="K6" i="3"/>
  <c r="AG259" i="3" a="1"/>
  <c r="AG259" i="3"/>
  <c r="AF331" i="3" a="1"/>
  <c r="AF331" i="3"/>
  <c r="AB351" i="3" a="1"/>
  <c r="AB351" i="3"/>
  <c r="AG292" i="3" a="1"/>
  <c r="AG292" i="3"/>
  <c r="AJ146" i="3" a="1"/>
  <c r="AJ146" i="3"/>
  <c r="P341" i="3" a="1"/>
  <c r="P341" i="3"/>
  <c r="AE351" i="3" a="1"/>
  <c r="AE351" i="3"/>
  <c r="AI341" i="3" a="1"/>
  <c r="AI341" i="3"/>
  <c r="AH13" i="3" a="1"/>
  <c r="AH13" i="3"/>
  <c r="AJ230" i="3" a="1"/>
  <c r="AJ230" i="3"/>
  <c r="AC292" i="3" a="1"/>
  <c r="AC292" i="3"/>
  <c r="L146" i="3" a="1"/>
  <c r="L146" i="3"/>
  <c r="AD61" i="3" a="1"/>
  <c r="AD61" i="3"/>
  <c r="AE220" i="3" a="1"/>
  <c r="AE220" i="3"/>
  <c r="AH237" i="3" a="1"/>
  <c r="AH237" i="3"/>
  <c r="K341" i="3" a="1"/>
  <c r="K341" i="3"/>
  <c r="N112" i="3" a="1"/>
  <c r="N112" i="3"/>
  <c r="AA6" i="3" a="1"/>
  <c r="AA6" i="3"/>
  <c r="O237" i="3" a="1"/>
  <c r="O237" i="3"/>
  <c r="P61" i="3" a="1"/>
  <c r="P61" i="3"/>
  <c r="V146" i="3" a="1"/>
  <c r="V146" i="3"/>
  <c r="V291" i="3" a="1"/>
  <c r="V291" i="3"/>
  <c r="D297" i="3" a="1"/>
  <c r="D297" i="3"/>
  <c r="AD6" i="3" a="1"/>
  <c r="AD6" i="3"/>
  <c r="AH6" i="3" a="1"/>
  <c r="AH6" i="3"/>
  <c r="AH61" i="3" a="1"/>
  <c r="AH61" i="3"/>
  <c r="V341" i="3" a="1"/>
  <c r="V341" i="3"/>
  <c r="V259" i="3" a="1"/>
  <c r="V259" i="3"/>
  <c r="AD331" i="3" a="1"/>
  <c r="AD331" i="3"/>
  <c r="P126" i="3"/>
  <c r="D126" i="3" a="1"/>
  <c r="D126" i="3"/>
  <c r="O112" i="3" a="1"/>
  <c r="O112" i="3"/>
  <c r="AC220" i="3" a="1"/>
  <c r="AC220" i="3"/>
  <c r="K297" i="3" a="1"/>
  <c r="K297" i="3"/>
  <c r="K233" i="3" a="1"/>
  <c r="K233" i="3"/>
  <c r="K259" i="3" a="1"/>
  <c r="K259" i="3"/>
  <c r="AF185" i="3" a="1"/>
  <c r="AF185" i="3"/>
  <c r="J146" i="3" a="1"/>
  <c r="J146" i="3"/>
  <c r="AE237" i="3" a="1"/>
  <c r="AE237" i="3"/>
  <c r="P292" i="3" a="1"/>
  <c r="P292" i="3"/>
  <c r="AA291" i="3" a="1"/>
  <c r="AA291" i="3"/>
  <c r="AG233" i="3" a="1"/>
  <c r="AG233" i="3"/>
  <c r="D291" i="3" a="1"/>
  <c r="D291" i="3"/>
  <c r="AB76" i="3" a="1"/>
  <c r="AB76" i="3"/>
  <c r="AI351" i="3" a="1"/>
  <c r="AI351" i="3"/>
  <c r="V126" i="3" a="1"/>
  <c r="V126" i="3"/>
  <c r="O297" i="3"/>
  <c r="J237" i="3" a="1"/>
  <c r="J237" i="3"/>
  <c r="AF297" i="3" a="1"/>
  <c r="AF297" i="3"/>
  <c r="L126" i="3"/>
  <c r="AA292" i="3" a="1"/>
  <c r="AA292" i="3"/>
  <c r="M341" i="3" a="1"/>
  <c r="M341" i="3"/>
  <c r="AE233" i="3" a="1"/>
  <c r="AE233" i="3"/>
  <c r="AF61" i="3" a="1"/>
  <c r="AF61" i="3"/>
  <c r="AC6" i="3" a="1"/>
  <c r="AC6" i="3"/>
  <c r="O341" i="3" a="1"/>
  <c r="O341" i="3"/>
  <c r="L341" i="3" a="1"/>
  <c r="L341" i="3"/>
  <c r="M233" i="3" a="1"/>
  <c r="M233" i="3"/>
  <c r="AK291" i="3" a="1"/>
  <c r="AK291" i="3"/>
  <c r="V351" i="3" a="1"/>
  <c r="V351" i="3"/>
  <c r="K291" i="3" a="1"/>
  <c r="K291" i="3"/>
  <c r="AD185" i="3" a="1"/>
  <c r="AD185" i="3"/>
  <c r="D233" i="3" a="1"/>
  <c r="D233" i="3"/>
  <c r="AF112" i="3" a="1"/>
  <c r="AF112" i="3"/>
  <c r="AD146" i="3" a="1"/>
  <c r="AD146" i="3"/>
  <c r="AA331" i="3" a="1"/>
  <c r="AA331" i="3"/>
  <c r="V13" i="3" a="1"/>
  <c r="V13" i="3"/>
  <c r="AE259" i="3" a="1"/>
  <c r="AE259" i="3"/>
  <c r="J351" i="3" a="1"/>
  <c r="J351" i="3"/>
  <c r="AH292" i="3" a="1"/>
  <c r="AH292" i="3"/>
  <c r="AK185" i="3" a="1"/>
  <c r="AK185" i="3"/>
  <c r="N6" i="3" a="1"/>
  <c r="N6" i="3"/>
  <c r="J185" i="3" a="1"/>
  <c r="J185" i="3"/>
  <c r="J259" i="3" a="1"/>
  <c r="J259" i="3"/>
  <c r="P291" i="3" a="1"/>
  <c r="P291" i="3"/>
  <c r="P297" i="3"/>
  <c r="P146" i="3" a="1"/>
  <c r="P146" i="3"/>
  <c r="L112" i="3" a="1"/>
  <c r="L112" i="3"/>
  <c r="M259" i="3" a="1"/>
  <c r="M259" i="3"/>
  <c r="AE297" i="3" a="1"/>
  <c r="AE297" i="3"/>
  <c r="AB185" i="3" a="1"/>
  <c r="AB185" i="3"/>
  <c r="D146" i="3" a="1"/>
  <c r="D146" i="3"/>
  <c r="AG126" i="3" a="1"/>
  <c r="AG126" i="3"/>
  <c r="AA13" i="3" a="1"/>
  <c r="AA13" i="3"/>
  <c r="AD220" i="3" a="1"/>
  <c r="AD220" i="3"/>
  <c r="AK351" i="3" a="1"/>
  <c r="AK351" i="3"/>
  <c r="AJ237" i="3" a="1"/>
  <c r="AJ237" i="3"/>
  <c r="D237" i="3" a="1"/>
  <c r="D237" i="3"/>
  <c r="AC230" i="3" a="1"/>
  <c r="AC230" i="3"/>
  <c r="AG202" i="3" a="1"/>
  <c r="AG202" i="3"/>
  <c r="V61" i="3" a="1"/>
  <c r="V61" i="3"/>
  <c r="AJ202" i="3" a="1"/>
  <c r="AJ202" i="3"/>
  <c r="M297" i="3"/>
  <c r="L331" i="3" a="1"/>
  <c r="L331" i="3"/>
  <c r="AB126" i="3" a="1"/>
  <c r="AB126" i="3"/>
  <c r="J61" i="3" a="1"/>
  <c r="J61" i="3"/>
  <c r="Z126" i="3" a="1"/>
  <c r="Z126" i="3"/>
  <c r="AG351" i="3" a="1"/>
  <c r="AG351" i="3"/>
  <c r="AE126" i="3" a="1"/>
  <c r="AE126" i="3"/>
  <c r="AD297" i="3" a="1"/>
  <c r="AD297" i="3"/>
  <c r="Z220" i="3" a="1"/>
  <c r="Z220" i="3"/>
  <c r="AD237" i="3" a="1"/>
  <c r="AD237" i="3"/>
  <c r="AC146" i="3" a="1"/>
  <c r="AC146" i="3"/>
  <c r="N230" i="3" a="1"/>
  <c r="N230" i="3"/>
  <c r="J220" i="3" a="1"/>
  <c r="J220" i="3"/>
  <c r="L351" i="3" a="1"/>
  <c r="L351" i="3"/>
  <c r="AH146" i="3" a="1"/>
  <c r="AH146" i="3"/>
  <c r="V233" i="3" a="1"/>
  <c r="V233" i="3"/>
  <c r="L230" i="3" a="1"/>
  <c r="L230" i="3"/>
  <c r="N146" i="3" a="1"/>
  <c r="N146" i="3"/>
  <c r="AE331" i="3" a="1"/>
  <c r="AE331" i="3"/>
  <c r="M126" i="3"/>
  <c r="P351" i="3" a="1"/>
  <c r="P351" i="3"/>
  <c r="L259" i="3" a="1"/>
  <c r="L259" i="3"/>
  <c r="P220" i="3" a="1"/>
  <c r="P220" i="3"/>
  <c r="M185" i="3" a="1"/>
  <c r="M185" i="3"/>
  <c r="AD259" i="3" a="1"/>
  <c r="AD259" i="3"/>
  <c r="K126" i="3" a="1"/>
  <c r="K126" i="3"/>
  <c r="AB220" i="3" a="1"/>
  <c r="AB220" i="3"/>
  <c r="N331" i="3" a="1"/>
  <c r="N331" i="3"/>
  <c r="M237" i="3" a="1"/>
  <c r="M237" i="3"/>
  <c r="AJ259" i="3" a="1"/>
  <c r="AJ259" i="3"/>
  <c r="AG291" i="3" a="1"/>
  <c r="AG291" i="3"/>
  <c r="V185" i="3" a="1"/>
  <c r="V185" i="3"/>
  <c r="AG112" i="3" a="1"/>
  <c r="AG112" i="3"/>
  <c r="P237" i="3" a="1"/>
  <c r="P237" i="3"/>
  <c r="AK146" i="3" a="1"/>
  <c r="AK146" i="3"/>
  <c r="Z292" i="3" a="1"/>
  <c r="Z292" i="3"/>
  <c r="AC202" i="3" a="1"/>
  <c r="AC202" i="3"/>
  <c r="AE230" i="3" a="1"/>
  <c r="AE230" i="3"/>
  <c r="AJ126" i="3" a="1"/>
  <c r="AJ126" i="3"/>
  <c r="AG237" i="3" a="1"/>
  <c r="AG237" i="3"/>
  <c r="K220" i="3" a="1"/>
  <c r="K220" i="3"/>
  <c r="AC112" i="3" a="1"/>
  <c r="AC112" i="3"/>
  <c r="O202" i="3" a="1"/>
  <c r="O202" i="3"/>
  <c r="J233" i="3" a="1"/>
  <c r="J233" i="3"/>
  <c r="AK297" i="3" a="1"/>
  <c r="AK297" i="3"/>
  <c r="AK6" i="3" a="1"/>
  <c r="AK6" i="3"/>
  <c r="K202" i="3" a="1"/>
  <c r="K202" i="3"/>
  <c r="AE292" i="3" a="1"/>
  <c r="AE292" i="3"/>
  <c r="AC61" i="3" a="1"/>
  <c r="AC61" i="3"/>
  <c r="AK259" i="3" a="1"/>
  <c r="AK259" i="3"/>
  <c r="AD292" i="3" a="1"/>
  <c r="AD292" i="3"/>
  <c r="O292" i="3" a="1"/>
  <c r="O292" i="3"/>
  <c r="P6" i="3" a="1"/>
  <c r="P6" i="3"/>
  <c r="AA76" i="3" a="1"/>
  <c r="AA76" i="3"/>
  <c r="AE6" i="3" a="1"/>
  <c r="AE6" i="3"/>
  <c r="AD202" i="3" a="1"/>
  <c r="AD202" i="3"/>
  <c r="AB331" i="3" a="1"/>
  <c r="AB331" i="3"/>
  <c r="O230" i="3" a="1"/>
  <c r="O230" i="3"/>
  <c r="AF292" i="3" a="1"/>
  <c r="AF292" i="3"/>
  <c r="V230" i="3" a="1"/>
  <c r="V230" i="3"/>
  <c r="O351" i="3" a="1"/>
  <c r="O351" i="3"/>
  <c r="AI61" i="3" a="1"/>
  <c r="AI61" i="3"/>
  <c r="M220" i="3" a="1"/>
  <c r="M220" i="3"/>
  <c r="K237" i="3" a="1"/>
  <c r="K237" i="3"/>
  <c r="AK331" i="3" a="1"/>
  <c r="AK331" i="3"/>
  <c r="AE202" i="3" a="1"/>
  <c r="AE202" i="3"/>
  <c r="AG76" i="3" a="1"/>
  <c r="AG76" i="3"/>
  <c r="AB112" i="3" a="1"/>
  <c r="AB112" i="3"/>
  <c r="AF341" i="3" a="1"/>
  <c r="AF341" i="3"/>
  <c r="M61" i="3" a="1"/>
  <c r="M61" i="3"/>
  <c r="D13" i="3" a="1"/>
  <c r="D13" i="3"/>
  <c r="AJ351" i="3" a="1"/>
  <c r="AJ351" i="3"/>
  <c r="J126" i="3" a="1"/>
  <c r="J126" i="3"/>
  <c r="Z341" i="3" a="1"/>
  <c r="Z341" i="3"/>
  <c r="AG146" i="3" a="1"/>
  <c r="AG146" i="3"/>
  <c r="AH112" i="3" a="1"/>
  <c r="AH112" i="3"/>
  <c r="AG230" i="3" a="1"/>
  <c r="AG230" i="3"/>
  <c r="AC351" i="3" a="1"/>
  <c r="AC351" i="3"/>
  <c r="AI220" i="3" a="1"/>
  <c r="AI220" i="3"/>
  <c r="M76" i="3" a="1"/>
  <c r="M76" i="3"/>
  <c r="AC237" i="3" a="1"/>
  <c r="AC237" i="3"/>
  <c r="AA61" i="3" a="1"/>
  <c r="AA61" i="3"/>
  <c r="Z331" i="3" a="1"/>
  <c r="Z331" i="3"/>
  <c r="L233" i="3" a="1"/>
  <c r="L233" i="3"/>
  <c r="AB146" i="3" a="1"/>
  <c r="AB146" i="3"/>
  <c r="AK126" i="3" a="1"/>
  <c r="AK126" i="3"/>
  <c r="Z185" i="3" a="1"/>
  <c r="Z185" i="3"/>
  <c r="K185" i="3" a="1"/>
  <c r="K185" i="3"/>
  <c r="J291" i="3" a="1"/>
  <c r="J291" i="3"/>
  <c r="AI185" i="3" a="1"/>
  <c r="AI185" i="3"/>
  <c r="AC126" i="3" a="1"/>
  <c r="AC126" i="3"/>
  <c r="AG297" i="3" a="1"/>
  <c r="AG297" i="3"/>
  <c r="AH341" i="3" a="1"/>
  <c r="AH341" i="3"/>
  <c r="AH291" i="3" a="1"/>
  <c r="AH291" i="3"/>
  <c r="AA202" i="3" a="1"/>
  <c r="AA202" i="3"/>
  <c r="AC259" i="3" a="1"/>
  <c r="AC259" i="3"/>
  <c r="V292" i="3" a="1"/>
  <c r="V292" i="3"/>
  <c r="AI13" i="3" a="1"/>
  <c r="AI13" i="3"/>
  <c r="L6" i="3" a="1"/>
  <c r="L6" i="3"/>
  <c r="M96" i="3" a="1"/>
  <c r="M96" i="3"/>
  <c r="AE244" i="3" a="1"/>
  <c r="AE244" i="3"/>
  <c r="AC228" i="3" a="1"/>
  <c r="AC228" i="3"/>
  <c r="AD228" i="3" a="1"/>
  <c r="AD228" i="3"/>
  <c r="AE123" i="3" a="1"/>
  <c r="AE123" i="3"/>
  <c r="AA96" i="3" a="1"/>
  <c r="AA96" i="3"/>
  <c r="AE228" i="3" a="1"/>
  <c r="AE228" i="3"/>
  <c r="AH167" i="3" a="1"/>
  <c r="AH167" i="3"/>
  <c r="J228" i="3" a="1"/>
  <c r="J228" i="3"/>
  <c r="J258" i="3" a="1"/>
  <c r="J258" i="3"/>
  <c r="AK324" i="3" a="1"/>
  <c r="AK324" i="3"/>
  <c r="M324" i="3" a="1"/>
  <c r="M324" i="3"/>
  <c r="AA324" i="3" a="1"/>
  <c r="AA324" i="3"/>
  <c r="AK258" i="3" a="1"/>
  <c r="AK258" i="3"/>
  <c r="V96" i="3" a="1"/>
  <c r="V96" i="3"/>
  <c r="P324" i="3" a="1"/>
  <c r="P324" i="3"/>
  <c r="J282" i="3" a="1"/>
  <c r="J282" i="3"/>
  <c r="AG339" i="3" a="1"/>
  <c r="AG339" i="3"/>
  <c r="AG282" i="3" a="1"/>
  <c r="AG282" i="3"/>
  <c r="O258" i="3" a="1"/>
  <c r="O258" i="3"/>
  <c r="AJ339" i="3" a="1"/>
  <c r="AJ339" i="3"/>
  <c r="N96" i="3" a="1"/>
  <c r="N96" i="3"/>
  <c r="P96" i="3" a="1"/>
  <c r="P96" i="3"/>
  <c r="AD339" i="3" a="1"/>
  <c r="AD339" i="3"/>
  <c r="V282" i="3" a="1"/>
  <c r="V282" i="3"/>
  <c r="AG167" i="3" a="1"/>
  <c r="AG167" i="3"/>
  <c r="AC123" i="3" a="1"/>
  <c r="AC123" i="3"/>
  <c r="M123" i="3" a="1"/>
  <c r="M123" i="3"/>
  <c r="J96" i="3" a="1"/>
  <c r="J96" i="3"/>
  <c r="AE167" i="3" a="1"/>
  <c r="AE167" i="3"/>
  <c r="D167" i="3" a="1"/>
  <c r="D167" i="3"/>
  <c r="L228" i="3" a="1"/>
  <c r="L228" i="3"/>
  <c r="V167" i="3" a="1"/>
  <c r="V167" i="3"/>
  <c r="AI35" i="3" a="1"/>
  <c r="AI35" i="3"/>
  <c r="P282" i="3" a="1"/>
  <c r="P282" i="3"/>
  <c r="AJ123" i="3" a="1"/>
  <c r="AJ123" i="3"/>
  <c r="L96" i="3" a="1"/>
  <c r="L96" i="3"/>
  <c r="AE35" i="3" a="1"/>
  <c r="AE35" i="3"/>
  <c r="AG258" i="3" a="1"/>
  <c r="AG258" i="3"/>
  <c r="AC35" i="3" a="1"/>
  <c r="AC35" i="3"/>
  <c r="J324" i="3" a="1"/>
  <c r="J324" i="3"/>
  <c r="Z258" i="3" a="1"/>
  <c r="Z258" i="3"/>
  <c r="N324" i="3" a="1"/>
  <c r="N324" i="3"/>
  <c r="AB244" i="3" a="1"/>
  <c r="AB244" i="3"/>
  <c r="AB123" i="3" a="1"/>
  <c r="AB123" i="3"/>
  <c r="AI282" i="3" a="1"/>
  <c r="AI282" i="3"/>
  <c r="AC282" i="3" a="1"/>
  <c r="AC282" i="3"/>
  <c r="V244" i="3" a="1"/>
  <c r="V244" i="3"/>
  <c r="K123" i="3" a="1"/>
  <c r="K123" i="3"/>
  <c r="O167" i="3" a="1"/>
  <c r="O167" i="3"/>
  <c r="AC96" i="3" a="1"/>
  <c r="AC96" i="3"/>
  <c r="N167" i="3" a="1"/>
  <c r="N167" i="3"/>
  <c r="AE282" i="3" a="1"/>
  <c r="AE282" i="3"/>
  <c r="AD35" i="3" a="1"/>
  <c r="AD35" i="3"/>
  <c r="AF228" i="3" a="1"/>
  <c r="AF228" i="3"/>
  <c r="P228" i="3" a="1"/>
  <c r="P228" i="3"/>
  <c r="M258" i="3" a="1"/>
  <c r="M258" i="3"/>
  <c r="Z35" i="3" a="1"/>
  <c r="Z35" i="3"/>
  <c r="N244" i="3" a="1"/>
  <c r="N244" i="3"/>
  <c r="AD167" i="3" a="1"/>
  <c r="AD167" i="3"/>
  <c r="M167" i="3" a="1"/>
  <c r="M167" i="3"/>
  <c r="AJ282" i="3" a="1"/>
  <c r="AJ282" i="3"/>
  <c r="AJ167" i="3" a="1"/>
  <c r="AJ167" i="3"/>
  <c r="AF35" i="3" a="1"/>
  <c r="AF35" i="3"/>
  <c r="AA258" i="3" a="1"/>
  <c r="AA258" i="3"/>
  <c r="K258" i="3" a="1"/>
  <c r="K258" i="3"/>
  <c r="AA339" i="3" a="1"/>
  <c r="AA339" i="3"/>
  <c r="AA244" i="3" a="1"/>
  <c r="AA244" i="3"/>
  <c r="O35" i="3" a="1"/>
  <c r="O35" i="3"/>
  <c r="K35" i="3" a="1"/>
  <c r="K35" i="3"/>
  <c r="AH324" i="3" a="1"/>
  <c r="AH324" i="3"/>
  <c r="AE258" i="3" a="1"/>
  <c r="AE258" i="3"/>
  <c r="K244" i="3" a="1"/>
  <c r="K244" i="3"/>
  <c r="AI228" i="3" a="1"/>
  <c r="AI228" i="3"/>
  <c r="AB96" i="3" a="1"/>
  <c r="AB96" i="3"/>
  <c r="O96" i="3" a="1"/>
  <c r="O96" i="3"/>
  <c r="L258" i="3" a="1"/>
  <c r="L258" i="3"/>
  <c r="AB258" i="3" a="1"/>
  <c r="AB258" i="3"/>
  <c r="V258" i="3" a="1"/>
  <c r="V258" i="3"/>
  <c r="P123" i="3" a="1"/>
  <c r="P123" i="3"/>
  <c r="AE339" i="3" a="1"/>
  <c r="AE339" i="3"/>
  <c r="D258" i="3" a="1"/>
  <c r="D258" i="3"/>
  <c r="P35" i="3" a="1"/>
  <c r="P35" i="3"/>
  <c r="AK167" i="3" a="1"/>
  <c r="AK167" i="3"/>
  <c r="AG123" i="3" a="1"/>
  <c r="AG123" i="3"/>
  <c r="AK35" i="3" a="1"/>
  <c r="AK35" i="3"/>
  <c r="AH258" i="3" a="1"/>
  <c r="AH258" i="3"/>
  <c r="Z96" i="3" a="1"/>
  <c r="Z96" i="3"/>
  <c r="AH96" i="3" a="1"/>
  <c r="AH96" i="3"/>
  <c r="L123" i="3" a="1"/>
  <c r="L123" i="3"/>
  <c r="AA228" i="3" a="1"/>
  <c r="AA228" i="3"/>
  <c r="AI258" i="3" a="1"/>
  <c r="AI258" i="3"/>
  <c r="AJ228" i="3" a="1"/>
  <c r="AJ228" i="3"/>
  <c r="N282" i="3" a="1"/>
  <c r="N282" i="3"/>
  <c r="L324" i="3" a="1"/>
  <c r="L324" i="3"/>
  <c r="K167" i="3" a="1"/>
  <c r="K167" i="3"/>
  <c r="AH282" i="3" a="1"/>
  <c r="AH282" i="3"/>
  <c r="AK123" i="3" a="1"/>
  <c r="AK123" i="3"/>
  <c r="AD324" i="3" a="1"/>
  <c r="AD324" i="3"/>
  <c r="AJ258" i="3" a="1"/>
  <c r="AJ258" i="3"/>
  <c r="AJ244" i="3" a="1"/>
  <c r="AJ244" i="3"/>
  <c r="AA123" i="3" a="1"/>
  <c r="AA123" i="3"/>
  <c r="AK228" i="3" a="1"/>
  <c r="AK228" i="3"/>
  <c r="AA35" i="3" a="1"/>
  <c r="AA35" i="3"/>
  <c r="V324" i="3" a="1"/>
  <c r="V324" i="3"/>
  <c r="O228" i="3" a="1"/>
  <c r="O228" i="3"/>
  <c r="AI96" i="3" a="1"/>
  <c r="AI96" i="3"/>
  <c r="O324" i="3" a="1"/>
  <c r="O324" i="3"/>
  <c r="AF282" i="3" a="1"/>
  <c r="AF282" i="3"/>
  <c r="D324" i="3" a="1"/>
  <c r="D324" i="3"/>
  <c r="AE96" i="3" a="1"/>
  <c r="AE96" i="3"/>
  <c r="P244" i="3" a="1"/>
  <c r="P244" i="3"/>
  <c r="K324" i="3" a="1"/>
  <c r="K324" i="3"/>
  <c r="AH123" i="3" a="1"/>
  <c r="AH123" i="3"/>
  <c r="Z244" i="3" a="1"/>
  <c r="Z244" i="3"/>
  <c r="AF167" i="3" a="1"/>
  <c r="AF167" i="3"/>
  <c r="P339" i="3" a="1"/>
  <c r="P339" i="3"/>
  <c r="AI123" i="3" a="1"/>
  <c r="AI123" i="3"/>
  <c r="AG228" i="3" a="1"/>
  <c r="AG228" i="3"/>
  <c r="AC324" i="3" a="1"/>
  <c r="AC324" i="3"/>
  <c r="AH228" i="3" a="1"/>
  <c r="AH228" i="3"/>
  <c r="M244" i="3" a="1"/>
  <c r="M244" i="3"/>
  <c r="Z282" i="3" a="1"/>
  <c r="Z282" i="3"/>
  <c r="AD123" i="3" a="1"/>
  <c r="AD123" i="3"/>
  <c r="M282" i="3" a="1"/>
  <c r="M282" i="3"/>
  <c r="N339" i="3" a="1"/>
  <c r="N339" i="3"/>
  <c r="P167" i="3" a="1"/>
  <c r="P167" i="3"/>
  <c r="AB324" i="3" a="1"/>
  <c r="AB324" i="3"/>
  <c r="M339" i="3" a="1"/>
  <c r="M339" i="3"/>
  <c r="AH244" i="3" a="1"/>
  <c r="AH244" i="3"/>
  <c r="O244" i="3" a="1"/>
  <c r="O244" i="3"/>
  <c r="J339" i="3" a="1"/>
  <c r="J339" i="3"/>
  <c r="AB167" i="3" a="1"/>
  <c r="AB167" i="3"/>
  <c r="AA167" i="3" a="1"/>
  <c r="AA167" i="3"/>
  <c r="AK282" i="3" a="1"/>
  <c r="AK282" i="3"/>
  <c r="D228" i="3" a="1"/>
  <c r="D228" i="3"/>
  <c r="D244" i="3" a="1"/>
  <c r="D244" i="3"/>
  <c r="K339" i="3" a="1"/>
  <c r="K339" i="3"/>
  <c r="AF258" i="3" a="1"/>
  <c r="AF258" i="3"/>
  <c r="AH339" i="3" a="1"/>
  <c r="AH339" i="3"/>
  <c r="AB228" i="3" a="1"/>
  <c r="AB228" i="3"/>
  <c r="Z339" i="3" a="1"/>
  <c r="Z339" i="3"/>
  <c r="L167" i="3" a="1"/>
  <c r="L167" i="3"/>
  <c r="M228" i="3" a="1"/>
  <c r="M228" i="3"/>
  <c r="AF339" i="3" a="1"/>
  <c r="AF339" i="3"/>
  <c r="L244" i="3" a="1"/>
  <c r="L244" i="3"/>
  <c r="AD258" i="3" a="1"/>
  <c r="AD258" i="3"/>
  <c r="AD244" i="3" a="1"/>
  <c r="AD244" i="3"/>
  <c r="V35" i="3" a="1"/>
  <c r="V35" i="3"/>
  <c r="AJ35" i="3" a="1"/>
  <c r="AJ35" i="3"/>
  <c r="D339" i="3" a="1"/>
  <c r="D339" i="3"/>
  <c r="AC244" i="3" a="1"/>
  <c r="AC244" i="3"/>
  <c r="AD96" i="3" a="1"/>
  <c r="AD96" i="3"/>
  <c r="AI167" i="3" a="1"/>
  <c r="AI167" i="3"/>
  <c r="V123" i="3" a="1"/>
  <c r="V123" i="3"/>
  <c r="O339" i="3" a="1"/>
  <c r="O339" i="3"/>
  <c r="AJ324" i="3" a="1"/>
  <c r="AJ324" i="3"/>
  <c r="Z324" i="3" a="1"/>
  <c r="Z324" i="3"/>
  <c r="Z123" i="3" a="1"/>
  <c r="Z123" i="3"/>
  <c r="AK96" i="3" a="1"/>
  <c r="AK96" i="3"/>
  <c r="P258" i="3" a="1"/>
  <c r="P258" i="3"/>
  <c r="AI324" i="3" a="1"/>
  <c r="AI324" i="3"/>
  <c r="O123" i="3" a="1"/>
  <c r="O123" i="3"/>
  <c r="D282" i="3" a="1"/>
  <c r="D282" i="3"/>
  <c r="AG244" i="3" a="1"/>
  <c r="AG244" i="3"/>
  <c r="J244" i="3" a="1"/>
  <c r="J244" i="3"/>
  <c r="J123" i="3" a="1"/>
  <c r="J123" i="3"/>
  <c r="AC339" i="3" a="1"/>
  <c r="AC339" i="3"/>
  <c r="AI244" i="3" a="1"/>
  <c r="AI244" i="3"/>
  <c r="N228" i="3" a="1"/>
  <c r="N228" i="3"/>
  <c r="N35" i="3" a="1"/>
  <c r="N35" i="3"/>
  <c r="D96" i="3" a="1"/>
  <c r="D96" i="3"/>
  <c r="L35" i="3" a="1"/>
  <c r="L35" i="3"/>
  <c r="AB35" i="3" a="1"/>
  <c r="AB35" i="3"/>
  <c r="AJ96" i="3" a="1"/>
  <c r="AJ96" i="3"/>
  <c r="K228" i="3" a="1"/>
  <c r="K228" i="3"/>
  <c r="N123" i="3" a="1"/>
  <c r="N123" i="3"/>
  <c r="AA282" i="3" a="1"/>
  <c r="AA282" i="3"/>
  <c r="AF96" i="3" a="1"/>
  <c r="AF96" i="3"/>
  <c r="K282" i="3" a="1"/>
  <c r="K282" i="3"/>
  <c r="AH35" i="3" a="1"/>
  <c r="AH35" i="3"/>
  <c r="L282" i="3" a="1"/>
  <c r="L282" i="3"/>
  <c r="AC258" i="3" a="1"/>
  <c r="AC258" i="3"/>
  <c r="AK244" i="3" a="1"/>
  <c r="AK244" i="3"/>
  <c r="D35" i="3" a="1"/>
  <c r="D35" i="3"/>
  <c r="AB339" i="3" a="1"/>
  <c r="AB339" i="3"/>
  <c r="AF123" i="3" a="1"/>
  <c r="AF123" i="3"/>
  <c r="AK339" i="3" a="1"/>
  <c r="AK339" i="3"/>
  <c r="AE324" i="3" a="1"/>
  <c r="AE324" i="3"/>
  <c r="V339" i="3" a="1"/>
  <c r="V339" i="3"/>
  <c r="AG35" i="3" a="1"/>
  <c r="AG35" i="3"/>
  <c r="AF324" i="3" a="1"/>
  <c r="AF324" i="3"/>
  <c r="M35" i="3" a="1"/>
  <c r="M35" i="3"/>
  <c r="J167" i="3" a="1"/>
  <c r="J167" i="3"/>
  <c r="AC167" i="3" a="1"/>
  <c r="AC167" i="3"/>
  <c r="AB282" i="3" a="1"/>
  <c r="AB282" i="3"/>
  <c r="AD282" i="3" a="1"/>
  <c r="AD282" i="3"/>
  <c r="AI339" i="3" a="1"/>
  <c r="AI339" i="3"/>
  <c r="V228" i="3" a="1"/>
  <c r="V228" i="3"/>
  <c r="D123" i="3" a="1"/>
  <c r="D123" i="3"/>
  <c r="AF244" i="3" a="1"/>
  <c r="AF244" i="3"/>
  <c r="AG96" i="3" a="1"/>
  <c r="AG96" i="3"/>
  <c r="K96" i="3" a="1"/>
  <c r="K96" i="3"/>
  <c r="L339" i="3" a="1"/>
  <c r="L339" i="3"/>
  <c r="Z167" i="3" a="1"/>
  <c r="Z167" i="3"/>
  <c r="O282" i="3" a="1"/>
  <c r="O282" i="3"/>
  <c r="J35" i="3" a="1"/>
  <c r="J35" i="3"/>
  <c r="AG324" i="3" a="1"/>
  <c r="AG324" i="3"/>
  <c r="N258" i="3" a="1"/>
  <c r="N258" i="3"/>
  <c r="Z228" i="3" a="1"/>
  <c r="Z228" i="3"/>
  <c r="U87" i="8"/>
  <c r="O87" i="8"/>
  <c r="N87" i="8"/>
  <c r="AF85" i="8"/>
  <c r="T85" i="8" l="1"/>
  <c r="S85" i="8"/>
  <c r="R85" i="8"/>
  <c r="Y85" i="8" s="1"/>
  <c r="Q85" i="8"/>
  <c r="P85" i="8"/>
  <c r="W85" i="8" s="1"/>
  <c r="M85" i="8"/>
  <c r="X85" i="8" l="1"/>
  <c r="V85" i="8"/>
  <c r="AF84" i="8"/>
  <c r="T84" i="8" l="1"/>
  <c r="R84" i="8"/>
  <c r="Y84" i="8" s="1"/>
  <c r="P84" i="8"/>
  <c r="V84" i="8" s="1"/>
  <c r="M84" i="8"/>
  <c r="W84" i="8" l="1"/>
  <c r="X84" i="8"/>
  <c r="AF83" i="8"/>
  <c r="T83" i="8" l="1"/>
  <c r="S83" i="8"/>
  <c r="R83" i="8"/>
  <c r="Y83" i="8" s="1"/>
  <c r="Q83" i="8"/>
  <c r="P83" i="8"/>
  <c r="W83" i="8" s="1"/>
  <c r="M83" i="8"/>
  <c r="V83" i="8" l="1"/>
  <c r="X83" i="8"/>
  <c r="AF82" i="8"/>
  <c r="T82" i="8" l="1"/>
  <c r="S82" i="8"/>
  <c r="R82" i="8"/>
  <c r="Y82" i="8" s="1"/>
  <c r="Q82" i="8"/>
  <c r="P82" i="8"/>
  <c r="W82" i="8" s="1"/>
  <c r="M82" i="8"/>
  <c r="X82" i="8" l="1"/>
  <c r="V82" i="8"/>
  <c r="AF81" i="8"/>
  <c r="T81" i="8" l="1"/>
  <c r="R81" i="8"/>
  <c r="Y81" i="8" s="1"/>
  <c r="Q81" i="8"/>
  <c r="P81" i="8"/>
  <c r="W81" i="8" s="1"/>
  <c r="M81" i="8"/>
  <c r="S81" i="8" l="1"/>
  <c r="V81" i="8"/>
  <c r="X81" i="8"/>
  <c r="AF80" i="8"/>
  <c r="T80" i="8" l="1"/>
  <c r="S80" i="8"/>
  <c r="R80" i="8"/>
  <c r="Y80" i="8" s="1"/>
  <c r="Q80" i="8"/>
  <c r="P80" i="8"/>
  <c r="W80" i="8" s="1"/>
  <c r="M80" i="8"/>
  <c r="V80" i="8" l="1"/>
  <c r="X80" i="8"/>
  <c r="AF79" i="8"/>
  <c r="T79" i="8" l="1"/>
  <c r="R79" i="8"/>
  <c r="X79" i="8" s="1"/>
  <c r="P79" i="8"/>
  <c r="W79" i="8" s="1"/>
  <c r="M79" i="8"/>
  <c r="V79" i="8" l="1"/>
  <c r="Y79" i="8"/>
  <c r="AF78" i="8"/>
  <c r="T78" i="8" l="1"/>
  <c r="S78" i="8"/>
  <c r="R78" i="8"/>
  <c r="Y78" i="8" s="1"/>
  <c r="Q78" i="8"/>
  <c r="P78" i="8"/>
  <c r="W78" i="8" s="1"/>
  <c r="M78" i="8"/>
  <c r="V78" i="8" l="1"/>
  <c r="X78" i="8"/>
  <c r="AF77" i="8"/>
  <c r="T77" i="8" l="1"/>
  <c r="R77" i="8"/>
  <c r="Y77" i="8" s="1"/>
  <c r="Q77" i="8"/>
  <c r="P77" i="8"/>
  <c r="W77" i="8" s="1"/>
  <c r="M77" i="8"/>
  <c r="S77" i="8" l="1"/>
  <c r="V77" i="8"/>
  <c r="X77" i="8"/>
  <c r="AF76" i="8"/>
  <c r="T76" i="8" l="1"/>
  <c r="R76" i="8"/>
  <c r="Y76" i="8" s="1"/>
  <c r="P76" i="8"/>
  <c r="W76" i="8" s="1"/>
  <c r="M76" i="8"/>
  <c r="V76" i="8" l="1"/>
  <c r="X76" i="8"/>
  <c r="AF75" i="8"/>
  <c r="T75" i="8" l="1"/>
  <c r="S75" i="8"/>
  <c r="R75" i="8"/>
  <c r="Y75" i="8" s="1"/>
  <c r="Q75" i="8"/>
  <c r="P75" i="8"/>
  <c r="W75" i="8" s="1"/>
  <c r="M75" i="8"/>
  <c r="V75" i="8" l="1"/>
  <c r="X75" i="8"/>
  <c r="AF74" i="8"/>
  <c r="T74" i="8" l="1"/>
  <c r="S74" i="8"/>
  <c r="R74" i="8"/>
  <c r="Y74" i="8" s="1"/>
  <c r="Q74" i="8"/>
  <c r="P74" i="8"/>
  <c r="W74" i="8" s="1"/>
  <c r="M74" i="8"/>
  <c r="V74" i="8" l="1"/>
  <c r="X74" i="8"/>
  <c r="AF73" i="8"/>
  <c r="T73" i="8" l="1"/>
  <c r="R73" i="8"/>
  <c r="Y73" i="8" s="1"/>
  <c r="P73" i="8"/>
  <c r="W73" i="8" s="1"/>
  <c r="M73" i="8"/>
  <c r="V73" i="8" l="1"/>
  <c r="X73" i="8"/>
  <c r="AF72" i="8"/>
  <c r="T72" i="8" l="1"/>
  <c r="R72" i="8"/>
  <c r="Y72" i="8" s="1"/>
  <c r="P72" i="8"/>
  <c r="W72" i="8" s="1"/>
  <c r="M72" i="8"/>
  <c r="Q72" i="8" l="1"/>
  <c r="S72" i="8"/>
  <c r="V72" i="8"/>
  <c r="X72" i="8"/>
  <c r="AF71" i="8"/>
  <c r="T71" i="8" l="1"/>
  <c r="R71" i="8"/>
  <c r="Y71" i="8" s="1"/>
  <c r="Q71" i="8"/>
  <c r="P71" i="8"/>
  <c r="W71" i="8" s="1"/>
  <c r="M71" i="8"/>
  <c r="S71" i="8" l="1"/>
  <c r="V71" i="8"/>
  <c r="X71" i="8"/>
  <c r="AF70" i="8"/>
  <c r="T70" i="8" l="1"/>
  <c r="S70" i="8"/>
  <c r="R70" i="8"/>
  <c r="Y70" i="8" s="1"/>
  <c r="Q70" i="8"/>
  <c r="P70" i="8"/>
  <c r="W70" i="8" s="1"/>
  <c r="M70" i="8"/>
  <c r="V70" i="8" l="1"/>
  <c r="X70" i="8"/>
  <c r="AF69" i="8"/>
  <c r="T69" i="8" l="1"/>
  <c r="S69" i="8"/>
  <c r="R69" i="8"/>
  <c r="Y69" i="8" s="1"/>
  <c r="Q69" i="8"/>
  <c r="P69" i="8"/>
  <c r="W69" i="8" s="1"/>
  <c r="M69" i="8"/>
  <c r="V69" i="8" l="1"/>
  <c r="X69" i="8"/>
  <c r="AF68" i="8"/>
  <c r="T68" i="8" l="1"/>
  <c r="R68" i="8"/>
  <c r="Y68" i="8" s="1"/>
  <c r="P68" i="8"/>
  <c r="W68" i="8" s="1"/>
  <c r="M68" i="8"/>
  <c r="V68" i="8" l="1"/>
  <c r="X68" i="8"/>
  <c r="AF67" i="8"/>
  <c r="T67" i="8" l="1"/>
  <c r="S67" i="8"/>
  <c r="R67" i="8"/>
  <c r="Y67" i="8" s="1"/>
  <c r="Q67" i="8"/>
  <c r="P67" i="8"/>
  <c r="V67" i="8" s="1"/>
  <c r="M67" i="8"/>
  <c r="W67" i="8" l="1"/>
  <c r="X67" i="8"/>
  <c r="AF66" i="8"/>
  <c r="T66" i="8" l="1"/>
  <c r="R66" i="8"/>
  <c r="Y66" i="8" s="1"/>
  <c r="P66" i="8"/>
  <c r="V66" i="8" s="1"/>
  <c r="M66" i="8"/>
  <c r="W66" i="8" l="1"/>
  <c r="X66" i="8"/>
  <c r="AF65" i="8"/>
  <c r="T65" i="8" l="1"/>
  <c r="S65" i="8"/>
  <c r="R65" i="8"/>
  <c r="Y65" i="8" s="1"/>
  <c r="Q65" i="8"/>
  <c r="P65" i="8"/>
  <c r="V65" i="8" s="1"/>
  <c r="M65" i="8"/>
  <c r="W65" i="8" l="1"/>
  <c r="X65" i="8"/>
  <c r="AF64" i="8"/>
  <c r="T64" i="8" l="1"/>
  <c r="S64" i="8"/>
  <c r="R64" i="8"/>
  <c r="Y64" i="8" s="1"/>
  <c r="Q64" i="8"/>
  <c r="P64" i="8"/>
  <c r="W64" i="8" s="1"/>
  <c r="M64" i="8"/>
  <c r="V64" i="8" l="1"/>
  <c r="X64" i="8"/>
  <c r="AF63" i="8"/>
  <c r="T63" i="8" l="1"/>
  <c r="S63" i="8"/>
  <c r="R63" i="8"/>
  <c r="S79" i="8" s="1"/>
  <c r="Q63" i="8"/>
  <c r="P63" i="8"/>
  <c r="Q79" i="8" s="1"/>
  <c r="M63" i="8"/>
  <c r="W63" i="8" l="1"/>
  <c r="X63" i="8"/>
  <c r="V63" i="8"/>
  <c r="Y63" i="8"/>
  <c r="AF62" i="8"/>
  <c r="T62" i="8" l="1"/>
  <c r="S62" i="8"/>
  <c r="R62" i="8"/>
  <c r="Y62" i="8" s="1"/>
  <c r="Q62" i="8"/>
  <c r="P62" i="8"/>
  <c r="W62" i="8" s="1"/>
  <c r="M62" i="8"/>
  <c r="V62" i="8" l="1"/>
  <c r="X62" i="8"/>
  <c r="AF61" i="8"/>
  <c r="T61" i="8" l="1"/>
  <c r="S61" i="8"/>
  <c r="R61" i="8"/>
  <c r="Y61" i="8" s="1"/>
  <c r="Q61" i="8"/>
  <c r="P61" i="8"/>
  <c r="W61" i="8" s="1"/>
  <c r="M61" i="8"/>
  <c r="V61" i="8" l="1"/>
  <c r="X61" i="8"/>
  <c r="AF60" i="8"/>
  <c r="T60" i="8" l="1"/>
  <c r="S60" i="8"/>
  <c r="R60" i="8"/>
  <c r="Y60" i="8" s="1"/>
  <c r="Q60" i="8"/>
  <c r="P60" i="8"/>
  <c r="W60" i="8" s="1"/>
  <c r="M60" i="8"/>
  <c r="V60" i="8" l="1"/>
  <c r="X60" i="8"/>
  <c r="AF59" i="8"/>
  <c r="T59" i="8" l="1"/>
  <c r="R59" i="8"/>
  <c r="Y59" i="8" s="1"/>
  <c r="P59" i="8"/>
  <c r="W59" i="8" s="1"/>
  <c r="M59" i="8"/>
  <c r="V59" i="8" l="1"/>
  <c r="X59" i="8"/>
  <c r="AF58" i="8"/>
  <c r="T58" i="8" l="1"/>
  <c r="S58" i="8"/>
  <c r="R58" i="8"/>
  <c r="Y58" i="8" s="1"/>
  <c r="Q58" i="8"/>
  <c r="P58" i="8"/>
  <c r="W58" i="8" s="1"/>
  <c r="M58" i="8"/>
  <c r="V58" i="8" l="1"/>
  <c r="X58" i="8"/>
  <c r="AF57" i="8"/>
  <c r="T57" i="8" l="1"/>
  <c r="R57" i="8"/>
  <c r="Y57" i="8" s="1"/>
  <c r="P57" i="8"/>
  <c r="W57" i="8" s="1"/>
  <c r="M57" i="8"/>
  <c r="V57" i="8" l="1"/>
  <c r="X57" i="8"/>
  <c r="AF56" i="8"/>
  <c r="T56" i="8" l="1"/>
  <c r="R56" i="8"/>
  <c r="S68" i="8" s="1"/>
  <c r="Q56" i="8"/>
  <c r="P56" i="8"/>
  <c r="Q68" i="8" s="1"/>
  <c r="M56" i="8"/>
  <c r="S56" i="8" l="1"/>
  <c r="V56" i="8"/>
  <c r="W56" i="8"/>
  <c r="X56" i="8"/>
  <c r="Y56" i="8"/>
  <c r="AF55" i="8"/>
  <c r="T55" i="8" l="1"/>
  <c r="R55" i="8"/>
  <c r="S66" i="8" s="1"/>
  <c r="P55" i="8"/>
  <c r="Q66" i="8" s="1"/>
  <c r="M55" i="8"/>
  <c r="Q55" i="8" l="1"/>
  <c r="S55" i="8"/>
  <c r="V55" i="8"/>
  <c r="W55" i="8"/>
  <c r="X55" i="8"/>
  <c r="Y55" i="8"/>
  <c r="AF54" i="8"/>
  <c r="T54" i="8" l="1"/>
  <c r="S54" i="8"/>
  <c r="R54" i="8"/>
  <c r="Y54" i="8" s="1"/>
  <c r="Q54" i="8"/>
  <c r="P54" i="8"/>
  <c r="W54" i="8" s="1"/>
  <c r="M54" i="8"/>
  <c r="X54" i="8" l="1"/>
  <c r="V54" i="8"/>
  <c r="AF53" i="8"/>
  <c r="T53" i="8" l="1"/>
  <c r="R53" i="8"/>
  <c r="Y53" i="8" s="1"/>
  <c r="P53" i="8"/>
  <c r="V53" i="8" s="1"/>
  <c r="M53" i="8"/>
  <c r="W53" i="8" l="1"/>
  <c r="X53" i="8"/>
  <c r="AF52" i="8"/>
  <c r="T52" i="8" l="1"/>
  <c r="R52" i="8"/>
  <c r="Y52" i="8" s="1"/>
  <c r="P52" i="8"/>
  <c r="V52" i="8" s="1"/>
  <c r="M52" i="8"/>
  <c r="W52" i="8" l="1"/>
  <c r="X52" i="8"/>
  <c r="AF51" i="8"/>
  <c r="T51" i="8" l="1"/>
  <c r="R51" i="8"/>
  <c r="Y51" i="8" s="1"/>
  <c r="P51" i="8"/>
  <c r="W51" i="8" s="1"/>
  <c r="M51" i="8"/>
  <c r="V51" i="8" l="1"/>
  <c r="X51" i="8"/>
  <c r="AF50" i="8"/>
  <c r="T50" i="8" l="1"/>
  <c r="S50" i="8"/>
  <c r="R50" i="8"/>
  <c r="Y50" i="8" s="1"/>
  <c r="Q50" i="8"/>
  <c r="P50" i="8"/>
  <c r="W50" i="8" s="1"/>
  <c r="M50" i="8"/>
  <c r="V50" i="8" l="1"/>
  <c r="X50" i="8"/>
  <c r="AF49" i="8"/>
  <c r="T49" i="8" l="1"/>
  <c r="R49" i="8"/>
  <c r="Y49" i="8" s="1"/>
  <c r="P49" i="8"/>
  <c r="W49" i="8" s="1"/>
  <c r="M49" i="8"/>
  <c r="Q49" i="8" l="1"/>
  <c r="S49" i="8"/>
  <c r="V49" i="8"/>
  <c r="X49" i="8"/>
  <c r="AF48" i="8"/>
  <c r="T48" i="8" l="1"/>
  <c r="R48" i="8"/>
  <c r="Y48" i="8" s="1"/>
  <c r="Q48" i="8"/>
  <c r="P48" i="8"/>
  <c r="W48" i="8" s="1"/>
  <c r="M48" i="8"/>
  <c r="S48" i="8" l="1"/>
  <c r="V48" i="8"/>
  <c r="X48" i="8"/>
  <c r="AF47" i="8"/>
  <c r="T47" i="8" l="1"/>
  <c r="R47" i="8"/>
  <c r="Y47" i="8" s="1"/>
  <c r="P47" i="8"/>
  <c r="W47" i="8" s="1"/>
  <c r="M47" i="8"/>
  <c r="Q47" i="8" l="1"/>
  <c r="S47" i="8"/>
  <c r="V47" i="8"/>
  <c r="X47" i="8"/>
  <c r="AF46" i="8"/>
  <c r="T46" i="8" l="1"/>
  <c r="R46" i="8"/>
  <c r="Y46" i="8" s="1"/>
  <c r="P46" i="8"/>
  <c r="W46" i="8" s="1"/>
  <c r="M46" i="8"/>
  <c r="Q46" i="8" l="1"/>
  <c r="S46" i="8"/>
  <c r="V46" i="8"/>
  <c r="X46" i="8"/>
  <c r="AF45" i="8"/>
  <c r="T45" i="8" l="1"/>
  <c r="R45" i="8"/>
  <c r="Y45" i="8" s="1"/>
  <c r="P45" i="8"/>
  <c r="W45" i="8" s="1"/>
  <c r="M45" i="8"/>
  <c r="V45" i="8" l="1"/>
  <c r="X45" i="8"/>
  <c r="AF44" i="8"/>
  <c r="T44" i="8" l="1"/>
  <c r="R44" i="8"/>
  <c r="Y44" i="8" s="1"/>
  <c r="P44" i="8"/>
  <c r="W44" i="8" s="1"/>
  <c r="M44" i="8"/>
  <c r="V44" i="8" l="1"/>
  <c r="X44" i="8"/>
  <c r="AF43" i="8"/>
  <c r="T43" i="8" l="1"/>
  <c r="S43" i="8"/>
  <c r="R43" i="8"/>
  <c r="Y43" i="8" s="1"/>
  <c r="Q43" i="8"/>
  <c r="P43" i="8"/>
  <c r="W43" i="8" s="1"/>
  <c r="M43" i="8"/>
  <c r="V43" i="8" l="1"/>
  <c r="X43" i="8"/>
  <c r="AF42" i="8"/>
  <c r="T42" i="8" l="1"/>
  <c r="S42" i="8"/>
  <c r="R42" i="8"/>
  <c r="S53" i="8" s="1"/>
  <c r="Q42" i="8"/>
  <c r="P42" i="8"/>
  <c r="Q53" i="8" s="1"/>
  <c r="M42" i="8"/>
  <c r="W42" i="8" l="1"/>
  <c r="V42" i="8"/>
  <c r="X42" i="8"/>
  <c r="Y42" i="8"/>
  <c r="AF41" i="8"/>
  <c r="AD41" i="8" a="1"/>
  <c r="AD41" i="8" s="1"/>
  <c r="AC41" i="8" a="1"/>
  <c r="AC41" i="8" s="1"/>
  <c r="AB41" i="8" a="1"/>
  <c r="AB41" i="8" s="1"/>
  <c r="AA41" i="8" a="1"/>
  <c r="AA41" i="8" s="1"/>
  <c r="Z41" i="8" a="1"/>
  <c r="Z41" i="8" s="1"/>
  <c r="T41" i="8"/>
  <c r="Y41" i="8" s="1"/>
  <c r="S41" i="8"/>
  <c r="R41" i="8"/>
  <c r="Q41" i="8"/>
  <c r="P41" i="8"/>
  <c r="M41" i="8"/>
  <c r="G41" i="8" a="1"/>
  <c r="G41" i="8" s="1"/>
  <c r="AF40" i="8"/>
  <c r="AD40" i="8"/>
  <c r="AD40" i="8" a="1"/>
  <c r="AC40" i="8" a="1"/>
  <c r="AC40" i="8" s="1"/>
  <c r="AB40" i="8" a="1"/>
  <c r="AB40" i="8" s="1"/>
  <c r="AA40" i="8" a="1"/>
  <c r="AA40" i="8" s="1"/>
  <c r="Z40" i="8" a="1"/>
  <c r="Z40" i="8" s="1"/>
  <c r="T40" i="8"/>
  <c r="Y40" i="8" s="1"/>
  <c r="R40" i="8"/>
  <c r="Q40" i="8"/>
  <c r="P40" i="8"/>
  <c r="M40" i="8"/>
  <c r="G40" i="8" a="1"/>
  <c r="G40" i="8" s="1"/>
  <c r="AF39" i="8"/>
  <c r="AD39" i="8" a="1"/>
  <c r="AD39" i="8" s="1"/>
  <c r="AC39" i="8" a="1"/>
  <c r="AC39" i="8" s="1"/>
  <c r="AB39" i="8" a="1"/>
  <c r="AB39" i="8" s="1"/>
  <c r="AA39" i="8" a="1"/>
  <c r="AA39" i="8" s="1"/>
  <c r="Z39" i="8" a="1"/>
  <c r="Z39" i="8" s="1"/>
  <c r="Y39" i="8"/>
  <c r="X39" i="8"/>
  <c r="W39" i="8"/>
  <c r="V39" i="8"/>
  <c r="T39" i="8"/>
  <c r="R39" i="8"/>
  <c r="S40" i="8" s="1"/>
  <c r="P39" i="8"/>
  <c r="Q39" i="8" s="1"/>
  <c r="M39" i="8"/>
  <c r="G39" i="8" a="1"/>
  <c r="G39" i="8" s="1"/>
  <c r="AF38" i="8"/>
  <c r="V40" i="8" l="1"/>
  <c r="X41" i="8"/>
  <c r="W40" i="8"/>
  <c r="V41" i="8"/>
  <c r="X40" i="8"/>
  <c r="W41" i="8"/>
  <c r="S39" i="8"/>
  <c r="T38" i="8" l="1"/>
  <c r="R38" i="8"/>
  <c r="S84" i="8" s="1"/>
  <c r="Q38" i="8"/>
  <c r="P38" i="8"/>
  <c r="Q84" i="8" s="1"/>
  <c r="M38" i="8"/>
  <c r="S38" i="8" l="1"/>
  <c r="V38" i="8"/>
  <c r="W38" i="8"/>
  <c r="X38" i="8"/>
  <c r="Y38" i="8"/>
  <c r="AF37" i="8"/>
  <c r="T37" i="8" l="1"/>
  <c r="R37" i="8"/>
  <c r="S76" i="8" s="1"/>
  <c r="Q37" i="8"/>
  <c r="P37" i="8"/>
  <c r="Q76" i="8" s="1"/>
  <c r="M37" i="8"/>
  <c r="S37" i="8" l="1"/>
  <c r="V37" i="8"/>
  <c r="W37" i="8"/>
  <c r="X37" i="8"/>
  <c r="Y37" i="8"/>
  <c r="AF36" i="8"/>
  <c r="T36" i="8" l="1"/>
  <c r="R36" i="8"/>
  <c r="Y36" i="8" s="1"/>
  <c r="P36" i="8"/>
  <c r="W36" i="8" s="1"/>
  <c r="M36" i="8"/>
  <c r="Q36" i="8" l="1"/>
  <c r="S36" i="8"/>
  <c r="V36" i="8"/>
  <c r="X36" i="8"/>
  <c r="AF35" i="8"/>
  <c r="AD35" i="8" a="1"/>
  <c r="AD35" i="8" s="1"/>
  <c r="AC35" i="8" a="1"/>
  <c r="AC35" i="8" s="1"/>
  <c r="AB35" i="8" a="1"/>
  <c r="AB35" i="8" s="1"/>
  <c r="AA35" i="8" a="1"/>
  <c r="AA35" i="8" s="1"/>
  <c r="Z35" i="8" a="1"/>
  <c r="Z35" i="8" s="1"/>
  <c r="T35" i="8"/>
  <c r="Y35" i="8" s="1"/>
  <c r="R35" i="8"/>
  <c r="P35" i="8"/>
  <c r="M35" i="8"/>
  <c r="G35" i="8" a="1"/>
  <c r="G35" i="8" s="1"/>
  <c r="AF34" i="8"/>
  <c r="V35" i="8" l="1"/>
  <c r="W35" i="8"/>
  <c r="X35" i="8"/>
  <c r="T34" i="8" l="1"/>
  <c r="S34" i="8"/>
  <c r="R34" i="8"/>
  <c r="S51" i="8" s="1"/>
  <c r="P34" i="8"/>
  <c r="Q51" i="8" s="1"/>
  <c r="M34" i="8"/>
  <c r="X34" i="8" l="1"/>
  <c r="Y34" i="8"/>
  <c r="Q34" i="8"/>
  <c r="V34" i="8"/>
  <c r="W34" i="8"/>
  <c r="AF33" i="8"/>
  <c r="T33" i="8" l="1"/>
  <c r="R33" i="8"/>
  <c r="S52" i="8" s="1"/>
  <c r="Q33" i="8"/>
  <c r="P33" i="8"/>
  <c r="Q52" i="8" s="1"/>
  <c r="M33" i="8"/>
  <c r="S33" i="8" l="1"/>
  <c r="V33" i="8"/>
  <c r="W33" i="8"/>
  <c r="X33" i="8"/>
  <c r="Y33" i="8"/>
  <c r="AF32" i="8"/>
  <c r="T32" i="8" l="1"/>
  <c r="R32" i="8"/>
  <c r="S57" i="8" s="1"/>
  <c r="P32" i="8"/>
  <c r="Q57" i="8" s="1"/>
  <c r="M32" i="8"/>
  <c r="Q32" i="8" l="1"/>
  <c r="S32" i="8"/>
  <c r="V32" i="8"/>
  <c r="W32" i="8"/>
  <c r="X32" i="8"/>
  <c r="Y32" i="8"/>
  <c r="AF31" i="8"/>
  <c r="T31" i="8" l="1"/>
  <c r="R31" i="8"/>
  <c r="Y31" i="8" s="1"/>
  <c r="P31" i="8"/>
  <c r="W31" i="8" s="1"/>
  <c r="M31" i="8"/>
  <c r="Q31" i="8" l="1"/>
  <c r="S31" i="8"/>
  <c r="V31" i="8"/>
  <c r="X31" i="8"/>
  <c r="AF30" i="8"/>
  <c r="T30" i="8" l="1"/>
  <c r="R30" i="8"/>
  <c r="S45" i="8" s="1"/>
  <c r="P30" i="8"/>
  <c r="Q45" i="8" s="1"/>
  <c r="M30" i="8"/>
  <c r="Q30" i="8" l="1"/>
  <c r="S30" i="8"/>
  <c r="V30" i="8"/>
  <c r="W30" i="8"/>
  <c r="X30" i="8"/>
  <c r="Y30" i="8"/>
  <c r="AF29" i="8"/>
  <c r="T29" i="8" l="1"/>
  <c r="R29" i="8"/>
  <c r="Y29" i="8" s="1"/>
  <c r="Q29" i="8"/>
  <c r="P29" i="8"/>
  <c r="W29" i="8" s="1"/>
  <c r="M29" i="8"/>
  <c r="S29" i="8" l="1"/>
  <c r="V29" i="8"/>
  <c r="X29" i="8"/>
  <c r="AF28" i="8"/>
  <c r="T28" i="8" l="1"/>
  <c r="R28" i="8"/>
  <c r="Y28" i="8" s="1"/>
  <c r="P28" i="8"/>
  <c r="W28" i="8" s="1"/>
  <c r="M28" i="8"/>
  <c r="V28" i="8" l="1"/>
  <c r="X28" i="8"/>
  <c r="AF27" i="8"/>
  <c r="T27" i="8" l="1"/>
  <c r="S27" i="8"/>
  <c r="R27" i="8"/>
  <c r="S59" i="8" s="1"/>
  <c r="Q27" i="8"/>
  <c r="P27" i="8"/>
  <c r="Q59" i="8" s="1"/>
  <c r="M27" i="8"/>
  <c r="V27" i="8" l="1"/>
  <c r="W27" i="8"/>
  <c r="X27" i="8"/>
  <c r="Y27" i="8"/>
  <c r="AF26" i="8"/>
  <c r="AD26" i="8" a="1"/>
  <c r="AD26" i="8" s="1"/>
  <c r="AC26" i="8" a="1"/>
  <c r="AC26" i="8" s="1"/>
  <c r="AB26" i="8" a="1"/>
  <c r="AB26" i="8" s="1"/>
  <c r="AA26" i="8" a="1"/>
  <c r="AA26" i="8" s="1"/>
  <c r="Z26" i="8" a="1"/>
  <c r="Z26" i="8" s="1"/>
  <c r="T26" i="8"/>
  <c r="X26" i="8" s="1"/>
  <c r="R26" i="8"/>
  <c r="P26" i="8"/>
  <c r="M26" i="8"/>
  <c r="G26" i="8" a="1"/>
  <c r="G26" i="8" s="1"/>
  <c r="AF25" i="8"/>
  <c r="W26" i="8" l="1"/>
  <c r="V26" i="8"/>
  <c r="Y26" i="8"/>
  <c r="T25" i="8" l="1"/>
  <c r="S25" i="8"/>
  <c r="R25" i="8"/>
  <c r="S44" i="8" s="1"/>
  <c r="Q25" i="8"/>
  <c r="P25" i="8"/>
  <c r="Q44" i="8" s="1"/>
  <c r="M25" i="8"/>
  <c r="V25" i="8" l="1"/>
  <c r="W25" i="8"/>
  <c r="X25" i="8"/>
  <c r="Y25" i="8"/>
  <c r="AF24" i="8"/>
  <c r="T24" i="8" l="1"/>
  <c r="R24" i="8"/>
  <c r="Y24" i="8" s="1"/>
  <c r="P24" i="8"/>
  <c r="W24" i="8" s="1"/>
  <c r="M24" i="8"/>
  <c r="Q24" i="8" l="1"/>
  <c r="S24" i="8"/>
  <c r="V24" i="8"/>
  <c r="X24" i="8"/>
  <c r="AF23" i="8"/>
  <c r="T23" i="8" l="1"/>
  <c r="R23" i="8"/>
  <c r="S35" i="8" s="1"/>
  <c r="P23" i="8"/>
  <c r="Q35" i="8" s="1"/>
  <c r="M23" i="8"/>
  <c r="Q23" i="8" l="1"/>
  <c r="S23" i="8"/>
  <c r="V23" i="8"/>
  <c r="W23" i="8"/>
  <c r="X23" i="8"/>
  <c r="Y23" i="8"/>
  <c r="AF22" i="8"/>
  <c r="AD22" i="8" a="1"/>
  <c r="AD22" i="8" s="1"/>
  <c r="AC22" i="8" a="1"/>
  <c r="AC22" i="8" s="1"/>
  <c r="AB22" i="8" a="1"/>
  <c r="AB22" i="8" s="1"/>
  <c r="AA22" i="8" a="1"/>
  <c r="AA22" i="8" s="1"/>
  <c r="Z22" i="8" a="1"/>
  <c r="Z22" i="8" s="1"/>
  <c r="Y22" i="8"/>
  <c r="X22" i="8"/>
  <c r="W22" i="8"/>
  <c r="V22" i="8"/>
  <c r="T22" i="8"/>
  <c r="R22" i="8"/>
  <c r="P22" i="8"/>
  <c r="M22" i="8"/>
  <c r="G22" i="8" a="1"/>
  <c r="G22" i="8" s="1"/>
  <c r="AF21" i="8"/>
  <c r="T21" i="8" l="1"/>
  <c r="R21" i="8"/>
  <c r="Y21" i="8" s="1"/>
  <c r="Q21" i="8"/>
  <c r="P21" i="8"/>
  <c r="W21" i="8" s="1"/>
  <c r="M21" i="8"/>
  <c r="S21" i="8" l="1"/>
  <c r="V21" i="8"/>
  <c r="X21" i="8"/>
  <c r="AF20" i="8"/>
  <c r="T20" i="8" l="1"/>
  <c r="R20" i="8"/>
  <c r="S28" i="8" s="1"/>
  <c r="P20" i="8"/>
  <c r="Q28" i="8" s="1"/>
  <c r="M20" i="8"/>
  <c r="Q20" i="8" l="1"/>
  <c r="S20" i="8"/>
  <c r="V20" i="8"/>
  <c r="W20" i="8"/>
  <c r="X20" i="8"/>
  <c r="Y20" i="8"/>
  <c r="AF19" i="8"/>
  <c r="T19" i="8" l="1"/>
  <c r="R19" i="8"/>
  <c r="Y19" i="8" s="1"/>
  <c r="Q19" i="8"/>
  <c r="P19" i="8"/>
  <c r="W19" i="8" s="1"/>
  <c r="M19" i="8"/>
  <c r="S19" i="8" l="1"/>
  <c r="V19" i="8"/>
  <c r="X19" i="8"/>
  <c r="AF18" i="8"/>
  <c r="T18" i="8" l="1"/>
  <c r="R18" i="8"/>
  <c r="Y18" i="8" s="1"/>
  <c r="Q18" i="8"/>
  <c r="P18" i="8"/>
  <c r="W18" i="8" s="1"/>
  <c r="M18" i="8"/>
  <c r="S18" i="8" l="1"/>
  <c r="V18" i="8"/>
  <c r="X18" i="8"/>
  <c r="AF17" i="8"/>
  <c r="T17" i="8" l="1"/>
  <c r="R17" i="8"/>
  <c r="S73" i="8" s="1"/>
  <c r="P17" i="8"/>
  <c r="Q73" i="8" s="1"/>
  <c r="M17" i="8"/>
  <c r="Q17" i="8" l="1"/>
  <c r="S17" i="8"/>
  <c r="V17" i="8"/>
  <c r="W17" i="8"/>
  <c r="X17" i="8"/>
  <c r="Y17" i="8"/>
  <c r="AF16" i="8"/>
  <c r="AD16" i="8" a="1"/>
  <c r="AD16" i="8" s="1"/>
  <c r="AC16" i="8" a="1"/>
  <c r="AC16" i="8" s="1"/>
  <c r="AB16" i="8" a="1"/>
  <c r="AB16" i="8" s="1"/>
  <c r="AA16" i="8" a="1"/>
  <c r="AA16" i="8" s="1"/>
  <c r="Z16" i="8" a="1"/>
  <c r="Z16" i="8" s="1"/>
  <c r="Y16" i="8"/>
  <c r="X16" i="8"/>
  <c r="W16" i="8"/>
  <c r="V16" i="8"/>
  <c r="T16" i="8"/>
  <c r="R16" i="8"/>
  <c r="Q16" i="8"/>
  <c r="P16" i="8"/>
  <c r="M16" i="8"/>
  <c r="G16" i="8" a="1"/>
  <c r="G16" i="8" s="1"/>
  <c r="AF15" i="8"/>
  <c r="Q26" i="8" l="1"/>
  <c r="Q22" i="8"/>
  <c r="S26" i="8"/>
  <c r="S22" i="8"/>
  <c r="S16" i="8"/>
  <c r="T15" i="8" l="1"/>
  <c r="R15" i="8"/>
  <c r="Y15" i="8" s="1"/>
  <c r="P15" i="8"/>
  <c r="W15" i="8" s="1"/>
  <c r="M15" i="8"/>
  <c r="Q15" i="8" l="1"/>
  <c r="S15" i="8"/>
  <c r="V15" i="8"/>
  <c r="X15" i="8"/>
  <c r="AF14" i="8"/>
  <c r="T14" i="8" l="1"/>
  <c r="R14" i="8"/>
  <c r="Y14" i="8" s="1"/>
  <c r="P14" i="8"/>
  <c r="W14" i="8" s="1"/>
  <c r="M14" i="8"/>
  <c r="Q14" i="8" l="1"/>
  <c r="S14" i="8"/>
  <c r="V14" i="8"/>
  <c r="X14" i="8"/>
  <c r="AF13" i="8"/>
  <c r="T13" i="8" l="1"/>
  <c r="R13" i="8"/>
  <c r="Y13" i="8" s="1"/>
  <c r="P13" i="8"/>
  <c r="W13" i="8" s="1"/>
  <c r="M13" i="8"/>
  <c r="Q13" i="8" l="1"/>
  <c r="S13" i="8"/>
  <c r="V13" i="8"/>
  <c r="X13" i="8"/>
  <c r="AF12" i="8"/>
  <c r="T12" i="8" l="1"/>
  <c r="R12" i="8"/>
  <c r="Y12" i="8" s="1"/>
  <c r="P12" i="8"/>
  <c r="W12" i="8" s="1"/>
  <c r="M12" i="8"/>
  <c r="Q12" i="8" l="1"/>
  <c r="S12" i="8"/>
  <c r="V12" i="8"/>
  <c r="X12" i="8"/>
  <c r="AF11" i="8"/>
  <c r="T11" i="8" l="1"/>
  <c r="R11" i="8"/>
  <c r="Y11" i="8" s="1"/>
  <c r="P11" i="8"/>
  <c r="W11" i="8" s="1"/>
  <c r="M11" i="8"/>
  <c r="Q11" i="8" l="1"/>
  <c r="S11" i="8"/>
  <c r="V11" i="8"/>
  <c r="X11" i="8"/>
  <c r="AF10" i="8"/>
  <c r="T10" i="8" l="1"/>
  <c r="R10" i="8"/>
  <c r="Y10" i="8" s="1"/>
  <c r="P10" i="8"/>
  <c r="W10" i="8" s="1"/>
  <c r="M10" i="8"/>
  <c r="Q10" i="8" l="1"/>
  <c r="S10" i="8"/>
  <c r="V10" i="8"/>
  <c r="X10" i="8"/>
  <c r="AF9" i="8"/>
  <c r="T9" i="8" l="1"/>
  <c r="R9" i="8"/>
  <c r="Y9" i="8" s="1"/>
  <c r="P9" i="8"/>
  <c r="W9" i="8" s="1"/>
  <c r="M9" i="8"/>
  <c r="Q9" i="8" l="1"/>
  <c r="S9" i="8"/>
  <c r="V9" i="8"/>
  <c r="X9" i="8"/>
  <c r="AF8" i="8"/>
  <c r="T8" i="8" l="1"/>
  <c r="R8" i="8"/>
  <c r="Y8" i="8" s="1"/>
  <c r="P8" i="8"/>
  <c r="W8" i="8" s="1"/>
  <c r="M8" i="8"/>
  <c r="Q8" i="8" l="1"/>
  <c r="S8" i="8"/>
  <c r="V8" i="8"/>
  <c r="X8" i="8"/>
  <c r="AF7" i="8"/>
  <c r="T7" i="8" l="1"/>
  <c r="S7" i="8"/>
  <c r="R7" i="8"/>
  <c r="Y7" i="8" s="1"/>
  <c r="Q7" i="8"/>
  <c r="P7" i="8"/>
  <c r="W7" i="8" s="1"/>
  <c r="M7" i="8"/>
  <c r="V7" i="8" l="1"/>
  <c r="X7" i="8"/>
  <c r="AF6" i="8"/>
  <c r="T6" i="8" l="1"/>
  <c r="R6" i="8"/>
  <c r="Y6" i="8" s="1"/>
  <c r="P6" i="8"/>
  <c r="W6" i="8" s="1"/>
  <c r="M6" i="8"/>
  <c r="Q6" i="8" l="1"/>
  <c r="S6" i="8"/>
  <c r="V6" i="8"/>
  <c r="X6" i="8"/>
  <c r="AF5" i="8"/>
  <c r="T5" i="8" l="1"/>
  <c r="R5" i="8"/>
  <c r="Y5" i="8" s="1"/>
  <c r="P5" i="8"/>
  <c r="W5" i="8" s="1"/>
  <c r="M5" i="8"/>
  <c r="Q5" i="8" l="1"/>
  <c r="S5" i="8"/>
  <c r="V5" i="8"/>
  <c r="X5" i="8"/>
  <c r="AF4" i="8"/>
  <c r="T4" i="8" l="1"/>
  <c r="T87" i="8" s="1"/>
  <c r="S4" i="8"/>
  <c r="R4" i="8"/>
  <c r="R87" i="8" s="1"/>
  <c r="Q4" i="8"/>
  <c r="P4" i="8"/>
  <c r="P87" i="8" s="1"/>
  <c r="M4" i="8"/>
  <c r="M87" i="8" s="1"/>
  <c r="V4" i="8" l="1"/>
  <c r="W4" i="8"/>
  <c r="X4" i="8"/>
  <c r="Y4" i="8"/>
  <c r="J264" i="4" l="1"/>
  <c r="H264" i="4" l="1"/>
  <c r="J263" i="4" l="1"/>
  <c r="H263" i="4" l="1"/>
  <c r="J262" i="4" l="1"/>
  <c r="H262" i="4" l="1"/>
  <c r="J261" i="4" l="1"/>
  <c r="H261" i="4" l="1"/>
  <c r="J260" i="4" l="1"/>
  <c r="H260" i="4" l="1"/>
  <c r="J259" i="4" l="1"/>
  <c r="H259" i="4" l="1"/>
  <c r="J258" i="4" l="1"/>
  <c r="H258" i="4" l="1"/>
  <c r="J257" i="4" l="1"/>
  <c r="H257" i="4" l="1"/>
  <c r="J256" i="4" l="1"/>
  <c r="H256" i="4" l="1"/>
  <c r="J255" i="4" l="1"/>
  <c r="H255" i="4" l="1"/>
  <c r="J254" i="4" l="1"/>
  <c r="H254" i="4" l="1"/>
  <c r="J253" i="4" l="1"/>
  <c r="H253" i="4" l="1"/>
  <c r="J252" i="4" l="1"/>
  <c r="H252" i="4" l="1"/>
  <c r="J251" i="4" l="1"/>
  <c r="H251" i="4" l="1"/>
  <c r="J250" i="4" l="1"/>
  <c r="H250" i="4" l="1"/>
  <c r="J249" i="4" l="1"/>
  <c r="H249" i="4" l="1"/>
  <c r="J248" i="4" l="1"/>
  <c r="H248" i="4" l="1"/>
  <c r="J247" i="4" l="1"/>
  <c r="H247" i="4" l="1"/>
  <c r="J246" i="4" l="1"/>
  <c r="H246" i="4" l="1"/>
  <c r="J245" i="4" l="1"/>
  <c r="H245" i="4" l="1"/>
  <c r="J244" i="4" l="1"/>
  <c r="H244" i="4" l="1"/>
  <c r="J243" i="4" l="1"/>
  <c r="H243" i="4" l="1"/>
  <c r="J242" i="4" l="1"/>
  <c r="H242" i="4" l="1"/>
  <c r="J241" i="4" l="1"/>
  <c r="H241" i="4" l="1"/>
  <c r="J240" i="4" l="1"/>
  <c r="H240" i="4" l="1"/>
  <c r="J239" i="4" l="1"/>
  <c r="H239" i="4" l="1"/>
  <c r="J238" i="4" l="1"/>
  <c r="H238" i="4" l="1"/>
  <c r="J237" i="4" l="1"/>
  <c r="H237" i="4" l="1"/>
  <c r="J236" i="4" l="1"/>
  <c r="H236" i="4" l="1"/>
  <c r="J235" i="4" l="1"/>
  <c r="H235" i="4" l="1"/>
  <c r="J234" i="4" l="1"/>
  <c r="H234" i="4" l="1"/>
  <c r="J233" i="4" l="1"/>
  <c r="H233" i="4" l="1"/>
  <c r="J232" i="4" l="1"/>
  <c r="H232" i="4" l="1"/>
  <c r="J231" i="4" l="1"/>
  <c r="H231" i="4" l="1"/>
  <c r="J230" i="4" l="1"/>
  <c r="H230" i="4" l="1"/>
  <c r="J229" i="4" l="1"/>
  <c r="H229" i="4" l="1"/>
  <c r="J228" i="4" l="1"/>
  <c r="H228" i="4" l="1"/>
  <c r="J227" i="4" l="1"/>
  <c r="H227" i="4" l="1"/>
  <c r="J226" i="4" l="1"/>
  <c r="H226" i="4" l="1"/>
  <c r="J225" i="4" l="1"/>
  <c r="H225" i="4" l="1"/>
  <c r="J224" i="4" l="1"/>
  <c r="H224" i="4" l="1"/>
  <c r="J223" i="4" l="1"/>
  <c r="H223" i="4" l="1"/>
  <c r="J222" i="4" l="1"/>
  <c r="H222" i="4" l="1"/>
  <c r="J221" i="4" l="1"/>
  <c r="H221" i="4" l="1"/>
  <c r="J220" i="4" l="1"/>
  <c r="H220" i="4" l="1"/>
  <c r="J219" i="4" l="1"/>
  <c r="H219" i="4" l="1"/>
  <c r="J218" i="4" l="1"/>
  <c r="H218" i="4" l="1"/>
  <c r="J217" i="4" l="1"/>
  <c r="H217" i="4" l="1"/>
  <c r="J216" i="4" l="1"/>
  <c r="H216" i="4" l="1"/>
  <c r="J215" i="4" l="1"/>
  <c r="H215" i="4" l="1"/>
  <c r="J214" i="4" l="1"/>
  <c r="H214" i="4" l="1"/>
  <c r="J213" i="4" l="1"/>
  <c r="H213" i="4" l="1"/>
  <c r="J212" i="4" l="1"/>
  <c r="H212" i="4" l="1"/>
  <c r="J211" i="4" l="1"/>
  <c r="H211" i="4" l="1"/>
  <c r="J210" i="4" l="1"/>
  <c r="H210" i="4" l="1"/>
  <c r="J209" i="4" l="1"/>
  <c r="H209" i="4" l="1"/>
  <c r="J208" i="4" l="1"/>
  <c r="H208" i="4" l="1"/>
  <c r="J207" i="4" l="1"/>
  <c r="H207" i="4" l="1"/>
  <c r="J206" i="4" l="1"/>
  <c r="H206" i="4" l="1"/>
  <c r="J205" i="4" l="1"/>
  <c r="H205" i="4" l="1"/>
  <c r="J204" i="4" l="1"/>
  <c r="H204" i="4" l="1"/>
  <c r="J203" i="4" l="1"/>
  <c r="H203" i="4" l="1"/>
  <c r="J202" i="4" l="1"/>
  <c r="H202" i="4" l="1"/>
  <c r="J201" i="4" l="1"/>
  <c r="H201" i="4" l="1"/>
  <c r="J200" i="4" l="1"/>
  <c r="H200" i="4" l="1"/>
  <c r="J199" i="4" l="1"/>
  <c r="H199" i="4" l="1"/>
  <c r="J198" i="4" l="1"/>
  <c r="H198" i="4" l="1"/>
  <c r="J197" i="4" l="1"/>
  <c r="H197" i="4" l="1"/>
  <c r="J196" i="4" l="1"/>
  <c r="H196" i="4" l="1"/>
  <c r="J195" i="4" l="1"/>
  <c r="H195" i="4" l="1"/>
  <c r="J194" i="4" l="1"/>
  <c r="H194" i="4" l="1"/>
  <c r="J193" i="4" l="1"/>
  <c r="H193" i="4" l="1"/>
  <c r="J192" i="4" l="1"/>
  <c r="H192" i="4" l="1"/>
  <c r="J191" i="4" l="1"/>
  <c r="H191" i="4" l="1"/>
  <c r="J190" i="4" l="1"/>
  <c r="H190" i="4" l="1"/>
  <c r="J189" i="4" l="1"/>
  <c r="H189" i="4" l="1"/>
  <c r="J188" i="4" l="1"/>
  <c r="H188" i="4" l="1"/>
  <c r="J187" i="4" l="1"/>
  <c r="H187" i="4" l="1"/>
  <c r="J186" i="4" l="1"/>
  <c r="H186" i="4" l="1"/>
  <c r="J185" i="4" l="1"/>
  <c r="H185" i="4" l="1"/>
  <c r="J184" i="4" l="1"/>
  <c r="H184" i="4" l="1"/>
  <c r="J183" i="4" l="1"/>
  <c r="H183" i="4" l="1"/>
  <c r="J182" i="4" l="1"/>
  <c r="H182" i="4" l="1"/>
  <c r="J181" i="4" l="1"/>
  <c r="H181" i="4" l="1"/>
  <c r="J180" i="4" l="1"/>
  <c r="H180" i="4" l="1"/>
  <c r="J179" i="4" l="1"/>
  <c r="H179" i="4" l="1"/>
  <c r="J178" i="4" l="1"/>
  <c r="H178" i="4" l="1"/>
  <c r="J177" i="4" l="1"/>
  <c r="H177" i="4" l="1"/>
  <c r="J176" i="4" l="1"/>
  <c r="H176" i="4" l="1"/>
  <c r="J175" i="4" l="1"/>
  <c r="H175" i="4" l="1"/>
  <c r="J174" i="4" l="1"/>
  <c r="H174" i="4" l="1"/>
  <c r="J173" i="4" l="1"/>
  <c r="H173" i="4" l="1"/>
  <c r="J172" i="4" l="1"/>
  <c r="H172" i="4" l="1"/>
  <c r="J171" i="4" l="1"/>
  <c r="H171" i="4" l="1"/>
  <c r="J170" i="4" l="1"/>
  <c r="H170" i="4" l="1"/>
  <c r="J169" i="4" l="1"/>
  <c r="H169" i="4" l="1"/>
  <c r="J168" i="4" l="1"/>
  <c r="H168" i="4" l="1"/>
  <c r="J167" i="4" l="1"/>
  <c r="H167" i="4" l="1"/>
  <c r="J166" i="4" l="1"/>
  <c r="H166" i="4" l="1"/>
  <c r="J165" i="4" l="1"/>
  <c r="H165" i="4" l="1"/>
  <c r="J164" i="4" l="1"/>
  <c r="H164" i="4" l="1"/>
  <c r="J163" i="4" l="1"/>
  <c r="H163" i="4" l="1"/>
  <c r="J162" i="4" l="1"/>
  <c r="H162" i="4" l="1"/>
  <c r="J161" i="4" l="1"/>
  <c r="H161" i="4" l="1"/>
  <c r="J160" i="4" l="1"/>
  <c r="H160" i="4" l="1"/>
  <c r="J159" i="4" l="1"/>
  <c r="H159" i="4" l="1"/>
  <c r="J158" i="4" l="1"/>
  <c r="H158" i="4" l="1"/>
  <c r="J157" i="4" l="1"/>
  <c r="H157" i="4" l="1"/>
  <c r="J156" i="4" l="1"/>
  <c r="H156" i="4" l="1"/>
  <c r="J155" i="4" l="1"/>
  <c r="H155" i="4" l="1"/>
  <c r="J154" i="4" l="1"/>
  <c r="H154" i="4" l="1"/>
  <c r="J153" i="4" l="1"/>
  <c r="H153" i="4" l="1"/>
  <c r="J152" i="4" l="1"/>
  <c r="H152" i="4" l="1"/>
  <c r="J151" i="4" l="1"/>
  <c r="H151" i="4" l="1"/>
  <c r="J150" i="4" l="1"/>
  <c r="H150" i="4" l="1"/>
  <c r="J149" i="4" l="1"/>
  <c r="H149" i="4" l="1"/>
  <c r="J148" i="4" l="1"/>
  <c r="H148" i="4" l="1"/>
  <c r="J147" i="4" l="1"/>
  <c r="H147" i="4" l="1"/>
  <c r="J146" i="4" l="1"/>
  <c r="H146" i="4" l="1"/>
  <c r="J145" i="4" l="1"/>
  <c r="H145" i="4" l="1"/>
  <c r="J144" i="4" l="1"/>
  <c r="H144" i="4" l="1"/>
  <c r="J143" i="4" l="1"/>
  <c r="H143" i="4" l="1"/>
  <c r="J142" i="4" l="1"/>
  <c r="H142" i="4" l="1"/>
  <c r="J141" i="4" l="1"/>
  <c r="H141" i="4" l="1"/>
  <c r="J140" i="4" l="1"/>
  <c r="H140" i="4" l="1"/>
  <c r="J139" i="4" l="1"/>
  <c r="H139" i="4" l="1"/>
  <c r="J138" i="4" l="1"/>
  <c r="H138" i="4" l="1"/>
  <c r="J137" i="4" l="1"/>
  <c r="H137" i="4" l="1"/>
  <c r="J136" i="4" l="1"/>
  <c r="H136" i="4" l="1"/>
  <c r="J135" i="4" l="1"/>
  <c r="H135" i="4" l="1"/>
  <c r="J134" i="4" l="1"/>
  <c r="H134" i="4" l="1"/>
  <c r="J133" i="4" l="1"/>
  <c r="H133" i="4" l="1"/>
  <c r="J132" i="4" l="1"/>
  <c r="H132" i="4" l="1"/>
  <c r="J131" i="4" l="1"/>
  <c r="H131" i="4" l="1"/>
  <c r="J130" i="4" l="1"/>
  <c r="H130" i="4" l="1"/>
  <c r="J129" i="4" l="1"/>
  <c r="H129" i="4" l="1"/>
  <c r="J128" i="4" l="1"/>
  <c r="H128" i="4" l="1"/>
  <c r="J127" i="4" l="1"/>
  <c r="H127" i="4" l="1"/>
  <c r="J126" i="4" l="1"/>
  <c r="H126" i="4" l="1"/>
  <c r="J125" i="4" l="1"/>
  <c r="H125" i="4" l="1"/>
  <c r="J124" i="4" l="1"/>
  <c r="H124" i="4" l="1"/>
  <c r="J123" i="4" l="1"/>
  <c r="H123" i="4" l="1"/>
  <c r="J122" i="4" l="1"/>
  <c r="H122" i="4" l="1"/>
  <c r="J121" i="4" l="1"/>
  <c r="H121" i="4" l="1"/>
  <c r="J120" i="4" l="1"/>
  <c r="H120" i="4" l="1"/>
  <c r="J119" i="4" l="1"/>
  <c r="H119" i="4" l="1"/>
  <c r="J118" i="4" l="1"/>
  <c r="H118" i="4" l="1"/>
  <c r="J117" i="4" l="1"/>
  <c r="H117" i="4" l="1"/>
  <c r="J116" i="4" l="1"/>
  <c r="H116" i="4" l="1"/>
  <c r="J115" i="4" l="1"/>
  <c r="H115" i="4" l="1"/>
  <c r="J114" i="4" l="1"/>
  <c r="H114" i="4" l="1"/>
  <c r="J113" i="4" l="1"/>
  <c r="H113" i="4" l="1"/>
  <c r="J112" i="4" l="1"/>
  <c r="H112" i="4" l="1"/>
  <c r="J111" i="4" l="1"/>
  <c r="H111" i="4" l="1"/>
  <c r="J110" i="4" l="1"/>
  <c r="H110" i="4" l="1"/>
  <c r="J109" i="4" l="1"/>
  <c r="H109" i="4" l="1"/>
  <c r="J108" i="4" l="1"/>
  <c r="H108" i="4" l="1"/>
  <c r="J107" i="4" l="1"/>
  <c r="H107" i="4" l="1"/>
  <c r="J106" i="4" l="1"/>
  <c r="H106" i="4" l="1"/>
  <c r="J105" i="4" l="1"/>
  <c r="H105" i="4" l="1"/>
  <c r="J104" i="4" l="1"/>
  <c r="H104" i="4" l="1"/>
  <c r="J103" i="4" l="1"/>
  <c r="H103" i="4" l="1"/>
  <c r="J102" i="4" l="1"/>
  <c r="H102" i="4" l="1"/>
  <c r="J101" i="4" l="1"/>
  <c r="H101" i="4" l="1"/>
  <c r="J100" i="4" l="1"/>
  <c r="H100" i="4" l="1"/>
  <c r="J99" i="4" l="1"/>
  <c r="H99" i="4" l="1"/>
  <c r="J98" i="4" l="1"/>
  <c r="H98" i="4" l="1"/>
  <c r="J97" i="4" l="1"/>
  <c r="H97" i="4" l="1"/>
  <c r="J96" i="4" l="1"/>
  <c r="H96" i="4" l="1"/>
  <c r="J95" i="4" l="1"/>
  <c r="H95" i="4" l="1"/>
  <c r="J94" i="4" l="1"/>
  <c r="H94" i="4" l="1"/>
  <c r="J93" i="4" l="1"/>
  <c r="H93" i="4" l="1"/>
  <c r="J92" i="4" l="1"/>
  <c r="H92" i="4" l="1"/>
  <c r="J91" i="4" l="1"/>
  <c r="H91" i="4" l="1"/>
  <c r="J90" i="4" l="1"/>
  <c r="H90" i="4" l="1"/>
  <c r="J89" i="4" l="1"/>
  <c r="H89" i="4" l="1"/>
  <c r="J88" i="4" l="1"/>
  <c r="H88" i="4" l="1"/>
  <c r="J87" i="4" l="1"/>
  <c r="H87" i="4" l="1"/>
  <c r="J86" i="4" l="1"/>
  <c r="H86" i="4" l="1"/>
  <c r="J85" i="4" l="1"/>
  <c r="H85" i="4" l="1"/>
  <c r="J84" i="4" l="1"/>
  <c r="H84" i="4" l="1"/>
  <c r="J83" i="4" l="1"/>
  <c r="H83" i="4" l="1"/>
  <c r="J82" i="4" l="1"/>
  <c r="H82" i="4" l="1"/>
  <c r="J81" i="4" l="1"/>
  <c r="H81" i="4" l="1"/>
  <c r="J80" i="4" l="1"/>
  <c r="H80" i="4" l="1"/>
  <c r="J79" i="4" l="1"/>
  <c r="H79" i="4" l="1"/>
  <c r="J78" i="4" l="1"/>
  <c r="H78" i="4" l="1"/>
  <c r="J77" i="4" l="1"/>
  <c r="H77" i="4" l="1"/>
  <c r="J76" i="4" l="1"/>
  <c r="H76" i="4" l="1"/>
  <c r="J75" i="4" l="1"/>
  <c r="H75" i="4" l="1"/>
  <c r="J74" i="4" l="1"/>
  <c r="H74" i="4" l="1"/>
  <c r="J73" i="4" l="1"/>
  <c r="H73" i="4" l="1"/>
  <c r="J72" i="4" l="1"/>
  <c r="H72" i="4" l="1"/>
  <c r="J71" i="4" l="1"/>
  <c r="H71" i="4" l="1"/>
  <c r="J70" i="4" l="1"/>
  <c r="H70" i="4" l="1"/>
  <c r="J69" i="4" l="1"/>
  <c r="H69" i="4" l="1"/>
  <c r="J68" i="4" l="1"/>
  <c r="H68" i="4" l="1"/>
  <c r="J67" i="4" l="1"/>
  <c r="H67" i="4" l="1"/>
  <c r="J66" i="4" l="1"/>
  <c r="H66" i="4" l="1"/>
  <c r="J65" i="4" l="1"/>
  <c r="H65" i="4" l="1"/>
  <c r="J64" i="4" l="1"/>
  <c r="H64" i="4" l="1"/>
  <c r="J63" i="4" l="1"/>
  <c r="H63" i="4" l="1"/>
  <c r="J62" i="4" l="1"/>
  <c r="H62" i="4" l="1"/>
  <c r="J61" i="4" l="1"/>
  <c r="H61" i="4" l="1"/>
  <c r="J60" i="4" l="1"/>
  <c r="H60" i="4" l="1"/>
  <c r="J59" i="4" l="1"/>
  <c r="H59" i="4" l="1"/>
  <c r="J58" i="4" l="1"/>
  <c r="H58" i="4" l="1"/>
  <c r="J57" i="4" l="1"/>
  <c r="H57" i="4" l="1"/>
  <c r="J56" i="4" l="1"/>
  <c r="H56" i="4" l="1"/>
  <c r="J55" i="4" l="1"/>
  <c r="H55" i="4" l="1"/>
  <c r="J54" i="4" l="1"/>
  <c r="H54" i="4" l="1"/>
  <c r="J53" i="4" l="1"/>
  <c r="H53" i="4" l="1"/>
  <c r="J52" i="4" l="1"/>
  <c r="H52" i="4" l="1"/>
  <c r="J51" i="4" l="1"/>
  <c r="H51" i="4" l="1"/>
  <c r="J50" i="4" l="1"/>
  <c r="H50" i="4" l="1"/>
  <c r="J49" i="4" l="1"/>
  <c r="H49" i="4" l="1"/>
  <c r="J48" i="4" l="1"/>
  <c r="H48" i="4" l="1"/>
  <c r="J47" i="4" l="1"/>
  <c r="H47" i="4" l="1"/>
  <c r="J46" i="4" l="1"/>
  <c r="H46" i="4" l="1"/>
  <c r="J45" i="4" l="1"/>
  <c r="H45" i="4" l="1"/>
  <c r="J44" i="4" l="1"/>
  <c r="H44" i="4" l="1"/>
  <c r="J43" i="4" l="1"/>
  <c r="H43" i="4" l="1"/>
  <c r="J42" i="4" l="1"/>
  <c r="H42" i="4" l="1"/>
  <c r="J41" i="4" l="1"/>
  <c r="H41" i="4" l="1"/>
  <c r="J40" i="4" l="1"/>
  <c r="H40" i="4" l="1"/>
  <c r="J39" i="4" l="1"/>
  <c r="H39" i="4" l="1"/>
  <c r="J38" i="4" l="1"/>
  <c r="H38" i="4" l="1"/>
  <c r="J37" i="4" l="1"/>
  <c r="H37" i="4" l="1"/>
  <c r="J36" i="4" l="1"/>
  <c r="H36" i="4" l="1"/>
  <c r="J35" i="4" l="1"/>
  <c r="H35" i="4" l="1"/>
  <c r="J34" i="4" l="1"/>
  <c r="H34" i="4" l="1"/>
  <c r="J33" i="4" l="1"/>
  <c r="H33" i="4" l="1"/>
  <c r="J32" i="4" l="1"/>
  <c r="H32" i="4" l="1"/>
  <c r="J31" i="4" l="1"/>
  <c r="H31" i="4" l="1"/>
  <c r="J30" i="4" l="1"/>
  <c r="H30" i="4" l="1"/>
  <c r="J29" i="4" l="1"/>
  <c r="H29" i="4" l="1"/>
  <c r="J28" i="4" l="1"/>
  <c r="H28" i="4" l="1"/>
  <c r="J27" i="4" l="1"/>
  <c r="H27" i="4" l="1"/>
  <c r="J26" i="4" l="1"/>
  <c r="H26" i="4" l="1"/>
  <c r="J25" i="4" l="1"/>
  <c r="H25" i="4" l="1"/>
  <c r="J24" i="4" l="1"/>
  <c r="H24" i="4" l="1"/>
  <c r="J23" i="4" l="1"/>
  <c r="H23" i="4" l="1"/>
  <c r="J22" i="4" l="1"/>
  <c r="H22" i="4" l="1"/>
  <c r="J21" i="4" l="1"/>
  <c r="H21" i="4" l="1"/>
  <c r="J20" i="4" l="1"/>
  <c r="H20" i="4" l="1"/>
  <c r="J19" i="4" l="1"/>
  <c r="H19" i="4" l="1"/>
  <c r="J18" i="4" l="1"/>
  <c r="H18" i="4" l="1"/>
  <c r="J17" i="4" l="1"/>
  <c r="H17" i="4" l="1"/>
  <c r="J16" i="4" l="1"/>
  <c r="H16" i="4" l="1"/>
  <c r="J15" i="4" l="1"/>
  <c r="H15" i="4" l="1"/>
  <c r="J14" i="4" l="1"/>
  <c r="H14" i="4" l="1"/>
  <c r="J13" i="4" l="1"/>
  <c r="H13" i="4" l="1"/>
  <c r="J12" i="4" l="1"/>
  <c r="H12" i="4" l="1"/>
  <c r="J11" i="4" l="1"/>
  <c r="H11" i="4" l="1"/>
  <c r="J10" i="4" l="1"/>
  <c r="H10" i="4" l="1"/>
  <c r="J9" i="4" l="1"/>
  <c r="H9" i="4" l="1"/>
  <c r="J8" i="4" l="1"/>
  <c r="H8" i="4" l="1"/>
  <c r="J7" i="4" l="1"/>
  <c r="H7" i="4" l="1"/>
  <c r="J6" i="4" l="1"/>
  <c r="H6" i="4" l="1"/>
  <c r="J5" i="4" l="1"/>
  <c r="H5" i="4" l="1"/>
  <c r="AU369" i="3" l="1"/>
  <c r="Q369" i="3"/>
  <c r="AU368" i="3" l="1"/>
  <c r="Q368" i="3"/>
  <c r="AU367" i="3" l="1"/>
  <c r="Q367" i="3"/>
  <c r="AU366" i="3" l="1"/>
  <c r="Q366" i="3"/>
  <c r="AU365" i="3" l="1"/>
  <c r="Q365" i="3"/>
  <c r="AU364" i="3" l="1"/>
  <c r="Q364" i="3"/>
  <c r="AU363" i="3" l="1"/>
  <c r="Q363" i="3"/>
  <c r="AU362" i="3" l="1"/>
  <c r="Q362" i="3"/>
  <c r="AU361" i="3" l="1"/>
  <c r="Q361" i="3"/>
  <c r="AU360" i="3" l="1"/>
  <c r="Q360" i="3"/>
  <c r="AU359" i="3" l="1"/>
  <c r="Q359" i="3"/>
  <c r="AU358" i="3" l="1"/>
  <c r="Q358" i="3"/>
  <c r="AU357" i="3" l="1"/>
  <c r="Q357" i="3"/>
  <c r="AU356" i="3" l="1"/>
  <c r="Q356" i="3"/>
  <c r="AU355" i="3" l="1"/>
  <c r="Q355" i="3"/>
  <c r="AU354" i="3" l="1"/>
  <c r="Q354" i="3"/>
  <c r="AU353" i="3" l="1"/>
  <c r="Q353" i="3"/>
  <c r="AU352" i="3" l="1"/>
  <c r="Q352" i="3"/>
  <c r="AU351" i="3" l="1"/>
  <c r="Q351" i="3"/>
  <c r="AU350" i="3" l="1"/>
  <c r="Q350" i="3"/>
  <c r="AU349" i="3" l="1"/>
  <c r="Q349" i="3"/>
  <c r="AU348" i="3" l="1"/>
  <c r="Q348" i="3"/>
  <c r="AU347" i="3" l="1"/>
  <c r="Q347" i="3"/>
  <c r="AU346" i="3" l="1"/>
  <c r="Q346" i="3"/>
  <c r="AU345" i="3" l="1"/>
  <c r="Q345" i="3"/>
  <c r="AU344" i="3" l="1"/>
  <c r="Q344" i="3"/>
  <c r="AU343" i="3" l="1"/>
  <c r="Q343" i="3"/>
  <c r="AU342" i="3" l="1"/>
  <c r="Q342" i="3"/>
  <c r="AU341" i="3" l="1"/>
  <c r="Q341" i="3"/>
  <c r="AU340" i="3" l="1"/>
  <c r="Q340" i="3"/>
  <c r="AU339" i="3" l="1"/>
  <c r="Q339" i="3"/>
  <c r="AU338" i="3" l="1"/>
  <c r="Q338" i="3"/>
  <c r="AU337" i="3" l="1"/>
  <c r="Q337" i="3"/>
  <c r="AU336" i="3" l="1"/>
  <c r="Q336" i="3"/>
  <c r="AU335" i="3" l="1"/>
  <c r="Q335" i="3"/>
  <c r="AU334" i="3" l="1"/>
  <c r="Q334" i="3"/>
  <c r="AU333" i="3" l="1"/>
  <c r="Q333" i="3"/>
  <c r="AU332" i="3" l="1"/>
  <c r="Q332" i="3"/>
  <c r="AU331" i="3" l="1"/>
  <c r="Q331" i="3"/>
  <c r="AU330" i="3" l="1"/>
  <c r="Q330" i="3"/>
  <c r="AU329" i="3" l="1"/>
  <c r="Q329" i="3"/>
  <c r="AU328" i="3" l="1"/>
  <c r="Q328" i="3"/>
  <c r="AU327" i="3" l="1"/>
  <c r="Q327" i="3"/>
  <c r="AU326" i="3" l="1"/>
  <c r="Q326" i="3"/>
  <c r="AU325" i="3" l="1"/>
  <c r="Q325" i="3"/>
  <c r="AU324" i="3" l="1"/>
  <c r="Q324" i="3"/>
  <c r="AU323" i="3" l="1"/>
  <c r="Q323" i="3"/>
  <c r="AU322" i="3" l="1"/>
  <c r="Q322" i="3"/>
  <c r="AU321" i="3" l="1"/>
  <c r="Q321" i="3"/>
  <c r="AU320" i="3" l="1"/>
  <c r="Q320" i="3"/>
  <c r="AU319" i="3" l="1"/>
  <c r="Q319" i="3"/>
  <c r="AU318" i="3" l="1"/>
  <c r="Q318" i="3"/>
  <c r="AU317" i="3" l="1"/>
  <c r="Q317" i="3"/>
  <c r="AU316" i="3" l="1"/>
  <c r="Q316" i="3"/>
  <c r="AU315" i="3" l="1"/>
  <c r="Q315" i="3"/>
  <c r="AU314" i="3" l="1"/>
  <c r="Q314" i="3"/>
  <c r="AU313" i="3" l="1"/>
  <c r="Q313" i="3"/>
  <c r="AU312" i="3" l="1"/>
  <c r="Q312" i="3"/>
  <c r="AU311" i="3" l="1"/>
  <c r="Q311" i="3"/>
  <c r="AU310" i="3" l="1"/>
  <c r="Q310" i="3"/>
  <c r="AU309" i="3" l="1"/>
  <c r="Q309" i="3"/>
  <c r="AU308" i="3" l="1"/>
  <c r="Q308" i="3"/>
  <c r="AU307" i="3" l="1"/>
  <c r="Q307" i="3"/>
  <c r="Y306" i="3" l="1" a="1"/>
  <c r="Y306" i="3" s="1"/>
  <c r="X306" i="3" a="1"/>
  <c r="X306" i="3" s="1"/>
  <c r="W306" i="3" a="1"/>
  <c r="W306" i="3" s="1"/>
  <c r="AU306" i="3" l="1"/>
  <c r="Q306" i="3"/>
  <c r="AU305" i="3" l="1"/>
  <c r="Q305" i="3"/>
  <c r="AU304" i="3" l="1"/>
  <c r="Q304" i="3"/>
  <c r="AU303" i="3" l="1"/>
  <c r="Q303" i="3"/>
  <c r="AU302" i="3" l="1"/>
  <c r="Q302" i="3"/>
  <c r="AU301" i="3" l="1"/>
  <c r="Q301" i="3"/>
  <c r="X300" i="3" l="1" a="1"/>
  <c r="X300" i="3" s="1"/>
  <c r="W300" i="3" a="1"/>
  <c r="W300" i="3" s="1"/>
  <c r="Y300" i="3" a="1"/>
  <c r="Y300" i="3" s="1"/>
  <c r="AU300" i="3" l="1"/>
  <c r="Q300" i="3"/>
  <c r="AU299" i="3" l="1"/>
  <c r="Q299" i="3"/>
  <c r="AU298" i="3" l="1"/>
  <c r="Q298" i="3"/>
  <c r="AU297" i="3" l="1"/>
  <c r="Q297" i="3"/>
  <c r="AU296" i="3" l="1"/>
  <c r="Q296" i="3"/>
  <c r="X295" i="3" l="1" a="1"/>
  <c r="X295" i="3" s="1"/>
  <c r="Y295" i="3" a="1"/>
  <c r="Y295" i="3" s="1"/>
  <c r="W295" i="3" a="1"/>
  <c r="W295" i="3" s="1"/>
  <c r="AU295" i="3" l="1"/>
  <c r="Q295" i="3"/>
  <c r="AU294" i="3" l="1"/>
  <c r="Q294" i="3"/>
  <c r="AU293" i="3" l="1"/>
  <c r="Q293" i="3"/>
  <c r="AU292" i="3" l="1"/>
  <c r="Q292" i="3"/>
  <c r="AU291" i="3" l="1"/>
  <c r="Q291" i="3"/>
  <c r="AU290" i="3" l="1"/>
  <c r="Q290" i="3"/>
  <c r="AU289" i="3" l="1"/>
  <c r="Q289" i="3"/>
  <c r="AU288" i="3" l="1"/>
  <c r="Q288" i="3"/>
  <c r="Y287" i="3" l="1" a="1"/>
  <c r="Y287" i="3" s="1"/>
  <c r="X287" i="3" a="1"/>
  <c r="X287" i="3" s="1"/>
  <c r="W287" i="3" a="1"/>
  <c r="W287" i="3" s="1"/>
  <c r="AU287" i="3" l="1"/>
  <c r="Q287" i="3"/>
  <c r="AU286" i="3" l="1"/>
  <c r="Q286" i="3"/>
  <c r="AU285" i="3" l="1"/>
  <c r="Q285" i="3"/>
  <c r="AU284" i="3" l="1"/>
  <c r="Q284" i="3"/>
  <c r="AU283" i="3" l="1"/>
  <c r="Q283" i="3"/>
  <c r="AU282" i="3" l="1"/>
  <c r="Q282" i="3"/>
  <c r="AU281" i="3" l="1"/>
  <c r="Q281" i="3"/>
  <c r="AU280" i="3" l="1"/>
  <c r="Q280" i="3"/>
  <c r="Y279" i="3" l="1" a="1"/>
  <c r="Y279" i="3" s="1"/>
  <c r="X279" i="3" a="1"/>
  <c r="X279" i="3" s="1"/>
  <c r="W279" i="3" a="1"/>
  <c r="W279" i="3" s="1"/>
  <c r="AU279" i="3" l="1"/>
  <c r="Q279" i="3"/>
  <c r="AU278" i="3" l="1"/>
  <c r="Q278" i="3"/>
  <c r="AU277" i="3" l="1"/>
  <c r="Q277" i="3"/>
  <c r="AU276" i="3" l="1"/>
  <c r="Q276" i="3"/>
  <c r="AU275" i="3" l="1"/>
  <c r="Q275" i="3"/>
  <c r="AU274" i="3" l="1"/>
  <c r="Q274" i="3"/>
  <c r="Y273" i="3" l="1" a="1"/>
  <c r="Y273" i="3" s="1"/>
  <c r="X273" i="3" a="1"/>
  <c r="X273" i="3" s="1"/>
  <c r="W273" i="3" a="1"/>
  <c r="W273" i="3" s="1"/>
  <c r="AU273" i="3" l="1"/>
  <c r="Q273" i="3"/>
  <c r="AU272" i="3" l="1"/>
  <c r="Q272" i="3"/>
  <c r="AU271" i="3" l="1"/>
  <c r="Q271" i="3"/>
  <c r="AU270" i="3" l="1"/>
  <c r="Q270" i="3"/>
  <c r="AU269" i="3" l="1"/>
  <c r="Q269" i="3"/>
  <c r="AU268" i="3" l="1"/>
  <c r="Q268" i="3"/>
  <c r="AU267" i="3" l="1"/>
  <c r="Q267" i="3"/>
  <c r="AU266" i="3" l="1"/>
  <c r="Q266" i="3"/>
  <c r="AU265" i="3" l="1"/>
  <c r="Q265" i="3"/>
  <c r="AU264" i="3" l="1"/>
  <c r="Q264" i="3"/>
  <c r="AU263" i="3" l="1"/>
  <c r="Q263" i="3"/>
  <c r="AU262" i="3" l="1"/>
  <c r="Q262" i="3"/>
  <c r="AU261" i="3" l="1"/>
  <c r="Q261" i="3"/>
  <c r="AU260" i="3" l="1"/>
  <c r="Q260" i="3"/>
  <c r="AU259" i="3" l="1"/>
  <c r="Q259" i="3"/>
  <c r="AU258" i="3" l="1"/>
  <c r="Q258" i="3"/>
  <c r="AU257" i="3" l="1"/>
  <c r="Q257" i="3"/>
  <c r="AU256" i="3" l="1"/>
  <c r="Q256" i="3"/>
  <c r="AU255" i="3" l="1"/>
  <c r="Q255" i="3"/>
  <c r="AU254" i="3" l="1"/>
  <c r="Q254" i="3"/>
  <c r="AU253" i="3" l="1"/>
  <c r="Q253" i="3"/>
  <c r="AU252" i="3" l="1"/>
  <c r="Q252" i="3"/>
  <c r="AU251" i="3" l="1"/>
  <c r="Q251" i="3"/>
  <c r="AU250" i="3" l="1"/>
  <c r="Q250" i="3"/>
  <c r="AU249" i="3" l="1"/>
  <c r="Q249" i="3"/>
  <c r="AU248" i="3" l="1"/>
  <c r="Q248" i="3"/>
  <c r="AU247" i="3" l="1"/>
  <c r="Q247" i="3"/>
  <c r="AU246" i="3" l="1"/>
  <c r="Q246" i="3"/>
  <c r="AU245" i="3" l="1"/>
  <c r="Q245" i="3"/>
  <c r="AU244" i="3" l="1"/>
  <c r="Q244" i="3"/>
  <c r="AU243" i="3" l="1"/>
  <c r="Q243" i="3"/>
  <c r="AU242" i="3" l="1"/>
  <c r="Q242" i="3"/>
  <c r="AU241" i="3" l="1"/>
  <c r="Q241" i="3"/>
  <c r="AU240" i="3" l="1"/>
  <c r="Q240" i="3"/>
  <c r="AU239" i="3" l="1"/>
  <c r="Q239" i="3"/>
  <c r="AU238" i="3" l="1"/>
  <c r="Q238" i="3"/>
  <c r="AU237" i="3" l="1"/>
  <c r="Q237" i="3"/>
  <c r="AU236" i="3" l="1"/>
  <c r="Q236" i="3"/>
  <c r="AU235" i="3" l="1"/>
  <c r="Q235" i="3"/>
  <c r="AU234" i="3" l="1"/>
  <c r="Q234" i="3"/>
  <c r="AU233" i="3" l="1"/>
  <c r="Q233" i="3"/>
  <c r="AU232" i="3" l="1"/>
  <c r="Q232" i="3"/>
  <c r="AU231" i="3" l="1"/>
  <c r="Q231" i="3"/>
  <c r="AU230" i="3" l="1"/>
  <c r="Q230" i="3"/>
  <c r="AU229" i="3" l="1"/>
  <c r="Q229" i="3"/>
  <c r="AU228" i="3" l="1"/>
  <c r="Q228" i="3"/>
  <c r="AU227" i="3" l="1"/>
  <c r="Q227" i="3"/>
  <c r="AU226" i="3" l="1"/>
  <c r="Q226" i="3"/>
  <c r="AU225" i="3" l="1"/>
  <c r="Q225" i="3"/>
  <c r="AU224" i="3" l="1"/>
  <c r="Q224" i="3"/>
  <c r="AU223" i="3" l="1"/>
  <c r="Q223" i="3"/>
  <c r="AU222" i="3" l="1"/>
  <c r="Q222" i="3"/>
  <c r="AU221" i="3" l="1"/>
  <c r="Q221" i="3"/>
  <c r="AU220" i="3" l="1"/>
  <c r="Q220" i="3"/>
  <c r="AU219" i="3" l="1"/>
  <c r="Q219" i="3"/>
  <c r="AU218" i="3" l="1"/>
  <c r="Q218" i="3"/>
  <c r="AU217" i="3" l="1"/>
  <c r="Q217" i="3"/>
  <c r="AU216" i="3" l="1"/>
  <c r="Q216" i="3"/>
  <c r="AU215" i="3" l="1"/>
  <c r="Q215" i="3"/>
  <c r="AU214" i="3" l="1"/>
  <c r="Q214" i="3"/>
  <c r="AU213" i="3" l="1"/>
  <c r="Q213" i="3"/>
  <c r="AU212" i="3" l="1"/>
  <c r="Q212" i="3"/>
  <c r="AU211" i="3" l="1"/>
  <c r="Q211" i="3"/>
  <c r="AU210" i="3" l="1"/>
  <c r="Q210" i="3"/>
  <c r="AU209" i="3" l="1"/>
  <c r="Q209" i="3"/>
  <c r="AU208" i="3" l="1"/>
  <c r="Q208" i="3"/>
  <c r="AU207" i="3" l="1"/>
  <c r="Q207" i="3"/>
  <c r="AU206" i="3" l="1"/>
  <c r="Q206" i="3"/>
  <c r="AU205" i="3" l="1"/>
  <c r="Q205" i="3"/>
  <c r="AU204" i="3" l="1"/>
  <c r="Q204" i="3"/>
  <c r="AU203" i="3" l="1"/>
  <c r="Q203" i="3"/>
  <c r="AU202" i="3" l="1"/>
  <c r="Q202" i="3"/>
  <c r="AU201" i="3" l="1"/>
  <c r="Q201" i="3"/>
  <c r="AU200" i="3" l="1"/>
  <c r="Q200" i="3"/>
  <c r="AU199" i="3" l="1"/>
  <c r="Q199" i="3"/>
  <c r="AU198" i="3" l="1"/>
  <c r="Q198" i="3"/>
  <c r="AU197" i="3" l="1"/>
  <c r="Q197" i="3"/>
  <c r="AU196" i="3" l="1"/>
  <c r="Q196" i="3"/>
  <c r="AU195" i="3" l="1"/>
  <c r="Q195" i="3"/>
  <c r="AU194" i="3" l="1"/>
  <c r="Q194" i="3"/>
  <c r="AU193" i="3" l="1"/>
  <c r="Q193" i="3"/>
  <c r="AU192" i="3" l="1"/>
  <c r="Q192" i="3"/>
  <c r="AU191" i="3" l="1"/>
  <c r="Q191" i="3"/>
  <c r="AU190" i="3" l="1"/>
  <c r="Q190" i="3"/>
  <c r="AU189" i="3" l="1"/>
  <c r="Q189" i="3"/>
  <c r="AU188" i="3" l="1"/>
  <c r="Q188" i="3"/>
  <c r="AU187" i="3" l="1"/>
  <c r="Q187" i="3"/>
  <c r="AU186" i="3" l="1"/>
  <c r="Q186" i="3"/>
  <c r="AU185" i="3" l="1"/>
  <c r="Q185" i="3"/>
  <c r="AU184" i="3" l="1"/>
  <c r="Q184" i="3"/>
  <c r="AU183" i="3" l="1"/>
  <c r="Q183" i="3"/>
  <c r="AU182" i="3" l="1"/>
  <c r="Q182" i="3"/>
  <c r="AU181" i="3" l="1"/>
  <c r="Q181" i="3"/>
  <c r="AU180" i="3" l="1"/>
  <c r="Q180" i="3"/>
  <c r="AU179" i="3" l="1"/>
  <c r="Q179" i="3"/>
  <c r="AU178" i="3" l="1"/>
  <c r="Q178" i="3"/>
  <c r="AU177" i="3" l="1"/>
  <c r="Q177" i="3"/>
  <c r="AU176" i="3" l="1"/>
  <c r="Q176" i="3"/>
  <c r="AU175" i="3" l="1"/>
  <c r="Q175" i="3"/>
  <c r="AU174" i="3" l="1"/>
  <c r="Q174" i="3"/>
  <c r="AU173" i="3" l="1"/>
  <c r="Q173" i="3"/>
  <c r="AU172" i="3" l="1"/>
  <c r="Q172" i="3"/>
  <c r="AU171" i="3" l="1"/>
  <c r="Q171" i="3"/>
  <c r="AU170" i="3" l="1"/>
  <c r="Q170" i="3"/>
  <c r="AU169" i="3" l="1"/>
  <c r="Q169" i="3"/>
  <c r="AU168" i="3" l="1"/>
  <c r="Q168" i="3"/>
  <c r="AU167" i="3" l="1"/>
  <c r="Q167" i="3"/>
  <c r="AU166" i="3" l="1"/>
  <c r="Q166" i="3"/>
  <c r="Y165" i="3" l="1" a="1"/>
  <c r="Y165" i="3" s="1"/>
  <c r="X165" i="3" a="1"/>
  <c r="X165" i="3" s="1"/>
  <c r="W165" i="3" a="1"/>
  <c r="W165" i="3" s="1"/>
  <c r="AU165" i="3" l="1"/>
  <c r="Q165" i="3"/>
  <c r="AU164" i="3" l="1"/>
  <c r="Q164" i="3"/>
  <c r="AU163" i="3" l="1"/>
  <c r="Q163" i="3"/>
  <c r="AU162" i="3" l="1"/>
  <c r="Q162" i="3"/>
  <c r="AU161" i="3" l="1"/>
  <c r="Q161" i="3"/>
  <c r="AU160" i="3" l="1"/>
  <c r="Q160" i="3"/>
  <c r="AU159" i="3" l="1"/>
  <c r="Q159" i="3"/>
  <c r="AU158" i="3" l="1"/>
  <c r="Q158" i="3"/>
  <c r="AU157" i="3" l="1"/>
  <c r="Q157" i="3"/>
  <c r="AU156" i="3" l="1"/>
  <c r="Q156" i="3"/>
  <c r="AU155" i="3" l="1"/>
  <c r="Q155" i="3"/>
  <c r="AU154" i="3" l="1"/>
  <c r="Q154" i="3"/>
  <c r="AU153" i="3" l="1"/>
  <c r="Q153" i="3"/>
  <c r="AU152" i="3" l="1"/>
  <c r="Q152" i="3"/>
  <c r="AU151" i="3" l="1"/>
  <c r="Q151" i="3"/>
  <c r="AU150" i="3" l="1"/>
  <c r="Q150" i="3"/>
  <c r="AU149" i="3" l="1"/>
  <c r="Q149" i="3"/>
  <c r="AU148" i="3" l="1"/>
  <c r="Q148" i="3"/>
  <c r="AU147" i="3" l="1"/>
  <c r="Q147" i="3"/>
  <c r="AU146" i="3" l="1"/>
  <c r="Q146" i="3"/>
  <c r="AU145" i="3" l="1"/>
  <c r="Q145" i="3"/>
  <c r="AU144" i="3" l="1"/>
  <c r="Q144" i="3"/>
  <c r="AU143" i="3" l="1"/>
  <c r="Q143" i="3"/>
  <c r="AU142" i="3" l="1"/>
  <c r="Q142" i="3"/>
  <c r="AU141" i="3" l="1"/>
  <c r="Q141" i="3"/>
  <c r="AU140" i="3" l="1"/>
  <c r="Q140" i="3"/>
  <c r="AU139" i="3" l="1"/>
  <c r="Q139" i="3"/>
  <c r="AU138" i="3" l="1"/>
  <c r="Q138" i="3"/>
  <c r="AU137" i="3" l="1"/>
  <c r="Q137" i="3"/>
  <c r="AU136" i="3" l="1"/>
  <c r="Q136" i="3"/>
  <c r="AU135" i="3" l="1"/>
  <c r="Q135" i="3"/>
  <c r="AU134" i="3" l="1"/>
  <c r="Q134" i="3"/>
  <c r="AU133" i="3" l="1"/>
  <c r="Q133" i="3"/>
  <c r="AU132" i="3" l="1"/>
  <c r="Q132" i="3"/>
  <c r="AU131" i="3" l="1"/>
  <c r="Q131" i="3"/>
  <c r="AU130" i="3" l="1"/>
  <c r="Q130" i="3"/>
  <c r="AU129" i="3" l="1"/>
  <c r="Q129" i="3"/>
  <c r="AU128" i="3" l="1"/>
  <c r="Q128" i="3"/>
  <c r="AU127" i="3" l="1"/>
  <c r="Q127" i="3"/>
  <c r="AU126" i="3" l="1"/>
  <c r="Q126" i="3"/>
  <c r="AU125" i="3" l="1"/>
  <c r="Q125" i="3"/>
  <c r="AU124" i="3" l="1"/>
  <c r="Q124" i="3"/>
  <c r="AU123" i="3" l="1"/>
  <c r="Q123" i="3"/>
  <c r="AU122" i="3" l="1"/>
  <c r="Q122" i="3"/>
  <c r="AU121" i="3" l="1"/>
  <c r="Q121" i="3"/>
  <c r="AU120" i="3" l="1"/>
  <c r="Q120" i="3"/>
  <c r="AU119" i="3" l="1"/>
  <c r="Q119" i="3"/>
  <c r="AU118" i="3" l="1"/>
  <c r="Q118" i="3"/>
  <c r="AU117" i="3" l="1"/>
  <c r="Q117" i="3"/>
  <c r="AU116" i="3" l="1"/>
  <c r="Q116" i="3"/>
  <c r="AU115" i="3" l="1"/>
  <c r="Q115" i="3"/>
  <c r="AU114" i="3" l="1"/>
  <c r="Q114" i="3"/>
  <c r="AU113" i="3" l="1"/>
  <c r="Q113" i="3"/>
  <c r="AU112" i="3" l="1"/>
  <c r="Q112" i="3"/>
  <c r="AU111" i="3" l="1"/>
  <c r="Q111" i="3"/>
  <c r="AU110" i="3" l="1"/>
  <c r="Q110" i="3"/>
  <c r="AU109" i="3" l="1"/>
  <c r="Q109" i="3"/>
  <c r="AU108" i="3" l="1"/>
  <c r="Q108" i="3"/>
  <c r="AU107" i="3" l="1"/>
  <c r="Q107" i="3"/>
  <c r="AU106" i="3" l="1"/>
  <c r="Q106" i="3"/>
  <c r="AU105" i="3" l="1"/>
  <c r="Q105" i="3"/>
  <c r="AU104" i="3" l="1"/>
  <c r="Q104" i="3"/>
  <c r="AU103" i="3" l="1"/>
  <c r="Q103" i="3"/>
  <c r="AU102" i="3" l="1"/>
  <c r="Q102" i="3"/>
  <c r="AU101" i="3" l="1"/>
  <c r="Q101" i="3"/>
  <c r="AU100" i="3" l="1"/>
  <c r="Q100" i="3"/>
  <c r="AU99" i="3" l="1"/>
  <c r="Q99" i="3"/>
  <c r="AU98" i="3" l="1"/>
  <c r="Q98" i="3"/>
  <c r="AU97" i="3" l="1"/>
  <c r="Q97" i="3"/>
  <c r="AU96" i="3" l="1"/>
  <c r="Q96" i="3"/>
  <c r="AU95" i="3" l="1"/>
  <c r="Q95" i="3"/>
  <c r="AU94" i="3" l="1"/>
  <c r="Q94" i="3"/>
  <c r="X93" i="3" l="1" a="1"/>
  <c r="X93" i="3" s="1"/>
  <c r="Y93" i="3" a="1"/>
  <c r="Y93" i="3" s="1"/>
  <c r="W93" i="3" a="1"/>
  <c r="W93" i="3" s="1"/>
  <c r="AU93" i="3" l="1"/>
  <c r="Q93" i="3"/>
  <c r="AU92" i="3" l="1"/>
  <c r="Q92" i="3"/>
  <c r="AU91" i="3" l="1"/>
  <c r="Q91" i="3"/>
  <c r="AU90" i="3" l="1"/>
  <c r="Q90" i="3"/>
  <c r="AU89" i="3" l="1"/>
  <c r="Q89" i="3"/>
  <c r="AU88" i="3" l="1"/>
  <c r="Q88" i="3"/>
  <c r="AU87" i="3" l="1"/>
  <c r="Q87" i="3"/>
  <c r="AU86" i="3" l="1"/>
  <c r="Q86" i="3"/>
  <c r="AU85" i="3" l="1"/>
  <c r="Q85" i="3"/>
  <c r="AU84" i="3" l="1"/>
  <c r="Q84" i="3"/>
  <c r="AU83" i="3" l="1"/>
  <c r="Q83" i="3"/>
  <c r="Y82" i="3" l="1" a="1"/>
  <c r="Y82" i="3" s="1"/>
  <c r="X82" i="3" a="1"/>
  <c r="X82" i="3" s="1"/>
  <c r="W82" i="3" a="1"/>
  <c r="W82" i="3" s="1"/>
  <c r="AU82" i="3" l="1"/>
  <c r="Q82" i="3"/>
  <c r="Y81" i="3" l="1" a="1"/>
  <c r="Y81" i="3" s="1"/>
  <c r="X81" i="3" a="1"/>
  <c r="X81" i="3" s="1"/>
  <c r="W81" i="3" a="1"/>
  <c r="W81" i="3" s="1"/>
  <c r="AU81" i="3" l="1"/>
  <c r="Q81" i="3"/>
  <c r="AU80" i="3" l="1"/>
  <c r="Q80" i="3"/>
  <c r="W79" i="3" l="1" a="1"/>
  <c r="W79" i="3" s="1"/>
  <c r="Y79" i="3" a="1"/>
  <c r="Y79" i="3" s="1"/>
  <c r="X79" i="3" a="1"/>
  <c r="X79" i="3" s="1"/>
  <c r="AU79" i="3" l="1"/>
  <c r="Q79" i="3"/>
  <c r="AU78" i="3" l="1"/>
  <c r="Q78" i="3"/>
  <c r="AU77" i="3" l="1"/>
  <c r="Q77" i="3"/>
  <c r="AU76" i="3" l="1"/>
  <c r="Q76" i="3"/>
  <c r="AU75" i="3" l="1"/>
  <c r="Q75" i="3"/>
  <c r="Y74" i="3" l="1" a="1"/>
  <c r="Y74" i="3" s="1"/>
  <c r="X74" i="3" a="1"/>
  <c r="X74" i="3" s="1"/>
  <c r="W74" i="3" a="1"/>
  <c r="W74" i="3" s="1"/>
  <c r="AU74" i="3" l="1"/>
  <c r="Q74" i="3"/>
  <c r="AU73" i="3" l="1"/>
  <c r="Q73" i="3"/>
  <c r="Y72" i="3" l="1" a="1"/>
  <c r="Y72" i="3" s="1"/>
  <c r="X72" i="3" a="1"/>
  <c r="X72" i="3" s="1"/>
  <c r="W72" i="3" a="1"/>
  <c r="W72" i="3" s="1"/>
  <c r="AU72" i="3" l="1"/>
  <c r="Q72" i="3"/>
  <c r="X71" i="3" l="1" a="1"/>
  <c r="X71" i="3" s="1"/>
  <c r="W71" i="3" a="1"/>
  <c r="W71" i="3" s="1"/>
  <c r="Y71" i="3" a="1"/>
  <c r="Y71" i="3" s="1"/>
  <c r="AU71" i="3" l="1"/>
  <c r="Q71" i="3"/>
  <c r="AU70" i="3" l="1"/>
  <c r="Q70" i="3"/>
  <c r="Y69" i="3" l="1" a="1"/>
  <c r="Y69" i="3" s="1"/>
  <c r="X69" i="3" a="1"/>
  <c r="X69" i="3" s="1"/>
  <c r="W69" i="3" a="1"/>
  <c r="W69" i="3" s="1"/>
  <c r="AU69" i="3" l="1"/>
  <c r="Q69" i="3"/>
  <c r="AU68" i="3" l="1"/>
  <c r="Q68" i="3"/>
  <c r="AU67" i="3" l="1"/>
  <c r="Q67" i="3"/>
  <c r="Y66" i="3" l="1" a="1"/>
  <c r="Y66" i="3" s="1"/>
  <c r="X66" i="3" a="1"/>
  <c r="X66" i="3" s="1"/>
  <c r="W66" i="3" a="1"/>
  <c r="W66" i="3" s="1"/>
  <c r="AU66" i="3" l="1"/>
  <c r="Q66" i="3"/>
  <c r="AU65" i="3" l="1"/>
  <c r="Q65" i="3"/>
  <c r="X64" i="3" l="1" a="1"/>
  <c r="X64" i="3" s="1"/>
  <c r="Y64" i="3" a="1"/>
  <c r="Y64" i="3" s="1"/>
  <c r="W64" i="3" a="1"/>
  <c r="W64" i="3" s="1"/>
  <c r="AU64" i="3" l="1"/>
  <c r="Q64" i="3"/>
  <c r="AU63" i="3" l="1"/>
  <c r="Q63" i="3"/>
  <c r="Y62" i="3" l="1" a="1"/>
  <c r="Y62" i="3" s="1"/>
  <c r="X62" i="3" a="1"/>
  <c r="X62" i="3" s="1"/>
  <c r="W62" i="3" a="1"/>
  <c r="W62" i="3" s="1"/>
  <c r="AU62" i="3" l="1"/>
  <c r="Q62" i="3"/>
  <c r="AU61" i="3" l="1"/>
  <c r="Q61" i="3"/>
  <c r="AU60" i="3" l="1"/>
  <c r="Q60" i="3"/>
  <c r="Y59" i="3" l="1" a="1"/>
  <c r="Y59" i="3" s="1"/>
  <c r="X59" i="3" a="1"/>
  <c r="X59" i="3" s="1"/>
  <c r="W59" i="3" a="1"/>
  <c r="W59" i="3" s="1"/>
  <c r="AU59" i="3" l="1"/>
  <c r="Q59" i="3"/>
  <c r="AU58" i="3" l="1"/>
  <c r="Q58" i="3"/>
  <c r="AU57" i="3" l="1"/>
  <c r="Q57" i="3"/>
  <c r="AU56" i="3" l="1"/>
  <c r="Q56" i="3"/>
  <c r="AU55" i="3" l="1"/>
  <c r="Q55" i="3"/>
  <c r="AU54" i="3" l="1"/>
  <c r="Q54" i="3"/>
  <c r="AU53" i="3" l="1"/>
  <c r="Q53" i="3"/>
  <c r="Y52" i="3" l="1" a="1"/>
  <c r="Y52" i="3" s="1"/>
  <c r="X52" i="3" a="1"/>
  <c r="X52" i="3" s="1"/>
  <c r="W52" i="3" a="1"/>
  <c r="W52" i="3" s="1"/>
  <c r="AU52" i="3" l="1"/>
  <c r="Q52" i="3"/>
  <c r="AU51" i="3" l="1"/>
  <c r="Q51" i="3"/>
  <c r="AU50" i="3" l="1"/>
  <c r="Q50" i="3"/>
  <c r="AU49" i="3" l="1"/>
  <c r="Q49" i="3"/>
  <c r="AU48" i="3" l="1"/>
  <c r="Q48" i="3"/>
  <c r="AU47" i="3" l="1"/>
  <c r="Q47" i="3"/>
  <c r="Y46" i="3" l="1" a="1"/>
  <c r="Y46" i="3" s="1"/>
  <c r="X46" i="3" a="1"/>
  <c r="X46" i="3" s="1"/>
  <c r="W46" i="3" a="1"/>
  <c r="W46" i="3" s="1"/>
  <c r="AU46" i="3" l="1"/>
  <c r="Q46" i="3"/>
  <c r="X45" i="3" l="1" a="1"/>
  <c r="X45" i="3" s="1"/>
  <c r="Y45" i="3" a="1"/>
  <c r="Y45" i="3" s="1"/>
  <c r="W45" i="3" a="1"/>
  <c r="W45" i="3" s="1"/>
  <c r="AU45" i="3" l="1"/>
  <c r="Q45" i="3"/>
  <c r="X44" i="3" l="1" a="1"/>
  <c r="X44" i="3" s="1"/>
  <c r="Y44" i="3" a="1"/>
  <c r="Y44" i="3" s="1"/>
  <c r="W44" i="3" a="1"/>
  <c r="W44" i="3" s="1"/>
  <c r="AU44" i="3" l="1"/>
  <c r="Q44" i="3"/>
  <c r="AU43" i="3" l="1"/>
  <c r="Q43" i="3"/>
  <c r="AU42" i="3" l="1"/>
  <c r="Q42" i="3"/>
  <c r="AU41" i="3" l="1"/>
  <c r="Q41" i="3"/>
  <c r="AU40" i="3" l="1"/>
  <c r="Q40" i="3"/>
  <c r="AU39" i="3" l="1"/>
  <c r="Q39" i="3"/>
  <c r="AU38" i="3" l="1"/>
  <c r="Q38" i="3"/>
  <c r="AU37" i="3" l="1"/>
  <c r="Q37" i="3"/>
  <c r="AU36" i="3" l="1"/>
  <c r="Q36" i="3"/>
  <c r="AU35" i="3" l="1"/>
  <c r="Q35" i="3"/>
  <c r="AU34" i="3" l="1"/>
  <c r="Q34" i="3"/>
  <c r="AU33" i="3" l="1"/>
  <c r="Q33" i="3"/>
  <c r="AU32" i="3" l="1"/>
  <c r="Q32" i="3"/>
  <c r="AU31" i="3" l="1"/>
  <c r="Q31" i="3"/>
  <c r="AU30" i="3" l="1"/>
  <c r="Q30" i="3"/>
  <c r="AU29" i="3" l="1"/>
  <c r="Q29" i="3"/>
  <c r="AU28" i="3" l="1"/>
  <c r="Q28" i="3"/>
  <c r="Y27" i="3" l="1" a="1"/>
  <c r="Y27" i="3" s="1"/>
  <c r="W27" i="3" a="1"/>
  <c r="W27" i="3" s="1"/>
  <c r="X27" i="3" a="1"/>
  <c r="X27" i="3" s="1"/>
  <c r="AU27" i="3" l="1"/>
  <c r="Q27" i="3"/>
  <c r="Y26" i="3" l="1" a="1"/>
  <c r="Y26" i="3" s="1"/>
  <c r="X26" i="3" a="1"/>
  <c r="X26" i="3" s="1"/>
  <c r="W26" i="3" a="1"/>
  <c r="W26" i="3" s="1"/>
  <c r="AU26" i="3" l="1"/>
  <c r="Q26" i="3"/>
  <c r="Y25" i="3" l="1" a="1"/>
  <c r="Y25" i="3" s="1"/>
  <c r="X25" i="3" a="1"/>
  <c r="X25" i="3" s="1"/>
  <c r="W25" i="3" a="1"/>
  <c r="W25" i="3" s="1"/>
  <c r="AU25" i="3" l="1"/>
  <c r="Q25" i="3"/>
  <c r="AU24" i="3" l="1"/>
  <c r="Q24" i="3"/>
  <c r="Y23" i="3" l="1" a="1"/>
  <c r="Y23" i="3" s="1"/>
  <c r="X23" i="3" a="1"/>
  <c r="X23" i="3" s="1"/>
  <c r="W23" i="3" a="1"/>
  <c r="W23" i="3" s="1"/>
  <c r="AU23" i="3" l="1"/>
  <c r="Q23" i="3"/>
  <c r="AU22" i="3" l="1"/>
  <c r="Q22" i="3"/>
  <c r="W21" i="3" l="1" a="1"/>
  <c r="W21" i="3" s="1"/>
  <c r="Y21" i="3" a="1"/>
  <c r="Y21" i="3" s="1"/>
  <c r="X21" i="3" a="1"/>
  <c r="X21" i="3" s="1"/>
  <c r="AU21" i="3" l="1"/>
  <c r="Q21" i="3"/>
  <c r="AU20" i="3" l="1"/>
  <c r="Q20" i="3"/>
  <c r="Y19" i="3" l="1" a="1"/>
  <c r="Y19" i="3" s="1"/>
  <c r="X19" i="3" a="1"/>
  <c r="X19" i="3" s="1"/>
  <c r="W19" i="3" a="1"/>
  <c r="W19" i="3" s="1"/>
  <c r="AU19" i="3" l="1"/>
  <c r="Q19" i="3"/>
  <c r="AU18" i="3" l="1"/>
  <c r="Q18" i="3"/>
  <c r="Y17" i="3" l="1" a="1"/>
  <c r="Y17" i="3" s="1"/>
  <c r="X17" i="3" a="1"/>
  <c r="X17" i="3" s="1"/>
  <c r="W17" i="3" a="1"/>
  <c r="W17" i="3" s="1"/>
  <c r="AU17" i="3" l="1"/>
  <c r="Q17" i="3"/>
  <c r="Y16" i="3" l="1" a="1"/>
  <c r="Y16" i="3" s="1"/>
  <c r="W16" i="3" a="1"/>
  <c r="W16" i="3" s="1"/>
  <c r="X16" i="3" a="1"/>
  <c r="X16" i="3" s="1"/>
  <c r="AU16" i="3" l="1"/>
  <c r="Q16" i="3"/>
  <c r="Y15" i="3" l="1" a="1"/>
  <c r="Y15" i="3" s="1"/>
  <c r="X15" i="3" a="1"/>
  <c r="X15" i="3" s="1"/>
  <c r="W15" i="3" a="1"/>
  <c r="W15" i="3" s="1"/>
  <c r="AU15" i="3" l="1"/>
  <c r="Q15" i="3"/>
  <c r="Y14" i="3" l="1" a="1"/>
  <c r="Y14" i="3" s="1"/>
  <c r="W14" i="3" a="1"/>
  <c r="W14" i="3" s="1"/>
  <c r="X14" i="3" a="1"/>
  <c r="X14" i="3" s="1"/>
  <c r="AU14" i="3" l="1"/>
  <c r="Q14" i="3"/>
  <c r="Y13" i="3" l="1" a="1"/>
  <c r="Y13" i="3" s="1"/>
  <c r="X13" i="3" a="1"/>
  <c r="X13" i="3" s="1"/>
  <c r="W13" i="3" a="1"/>
  <c r="W13" i="3" s="1"/>
  <c r="AU13" i="3" l="1"/>
  <c r="Q13" i="3"/>
  <c r="Y12" i="3" l="1" a="1"/>
  <c r="Y12" i="3" s="1"/>
  <c r="W12" i="3" a="1"/>
  <c r="W12" i="3" s="1"/>
  <c r="X12" i="3" a="1"/>
  <c r="X12" i="3" s="1"/>
  <c r="AU12" i="3" l="1"/>
  <c r="Q12" i="3"/>
  <c r="Y11" i="3" l="1" a="1"/>
  <c r="Y11" i="3" s="1"/>
  <c r="X11" i="3" a="1"/>
  <c r="X11" i="3" s="1"/>
  <c r="W11" i="3" a="1"/>
  <c r="W11" i="3" s="1"/>
  <c r="AU11" i="3" l="1"/>
  <c r="Q11" i="3"/>
  <c r="Y10" i="3" l="1" a="1"/>
  <c r="Y10" i="3" s="1"/>
  <c r="X10" i="3" a="1"/>
  <c r="X10" i="3" s="1"/>
  <c r="W10" i="3" a="1"/>
  <c r="W10" i="3" s="1"/>
  <c r="AU10" i="3" l="1"/>
  <c r="Q10" i="3"/>
  <c r="Y9" i="3" l="1" a="1"/>
  <c r="Y9" i="3" s="1"/>
  <c r="W9" i="3" a="1"/>
  <c r="W9" i="3" s="1"/>
  <c r="X9" i="3" a="1"/>
  <c r="X9" i="3" s="1"/>
  <c r="AU9" i="3" l="1"/>
  <c r="Q9" i="3"/>
  <c r="Y8" i="3" l="1" a="1"/>
  <c r="Y8" i="3" s="1"/>
  <c r="W8" i="3" a="1"/>
  <c r="W8" i="3" s="1"/>
  <c r="X8" i="3" a="1"/>
  <c r="X8" i="3" s="1"/>
  <c r="AU8" i="3" l="1"/>
  <c r="Q8" i="3"/>
  <c r="Y7" i="3" l="1" a="1"/>
  <c r="Y7" i="3" s="1"/>
  <c r="W7" i="3" a="1"/>
  <c r="W7" i="3" s="1"/>
  <c r="X7" i="3" a="1"/>
  <c r="X7" i="3" s="1"/>
  <c r="AU7" i="3" l="1"/>
  <c r="Q7" i="3"/>
  <c r="X6" i="3" l="1" a="1"/>
  <c r="X6" i="3" s="1"/>
  <c r="Y6" i="3" a="1"/>
  <c r="Y6" i="3" s="1"/>
  <c r="W6" i="3" a="1"/>
  <c r="W6" i="3" s="1"/>
  <c r="AU6" i="3" l="1"/>
  <c r="Q6" i="3"/>
  <c r="AL5" i="3" l="1"/>
  <c r="X5" i="3" l="1" a="1"/>
  <c r="X5" i="3" s="1"/>
  <c r="W5" i="3" a="1"/>
  <c r="W5" i="3" s="1"/>
  <c r="Y5" i="3" a="1"/>
  <c r="Y5" i="3" s="1"/>
  <c r="AU5" i="3" l="1"/>
  <c r="Q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<sst xmlns="http://schemas.openxmlformats.org/spreadsheetml/2006/main" count="7212" uniqueCount="2467">
  <si>
    <t>Id_bb_unique</t>
  </si>
  <si>
    <t>TOT_DEBT_TO_EBITDA</t>
  </si>
  <si>
    <t>Industry subgroup</t>
  </si>
  <si>
    <t>px_bid</t>
  </si>
  <si>
    <t>px_ask</t>
  </si>
  <si>
    <t>yld_cnv_ask</t>
  </si>
  <si>
    <t>yld_ytm_ask</t>
  </si>
  <si>
    <t>yas_oas_sprd</t>
  </si>
  <si>
    <t>callable</t>
  </si>
  <si>
    <t>nxt_call_dt</t>
  </si>
  <si>
    <t>nxt_call_px</t>
  </si>
  <si>
    <t>yld_ytc_ask</t>
  </si>
  <si>
    <t>chg_net_1d</t>
  </si>
  <si>
    <t>chg_net_5d</t>
  </si>
  <si>
    <t>chg_net_1m</t>
  </si>
  <si>
    <t>chg_net_3m</t>
  </si>
  <si>
    <t>chg_net_1yr</t>
  </si>
  <si>
    <t>chg_pct_1d</t>
  </si>
  <si>
    <t>chg_pct_5d</t>
  </si>
  <si>
    <t>chg_pct_1m</t>
  </si>
  <si>
    <t>chg_pct_3m</t>
  </si>
  <si>
    <t>chg_pct_1yr</t>
  </si>
  <si>
    <t>low_52week</t>
  </si>
  <si>
    <t>high_52week</t>
  </si>
  <si>
    <t>Identifiers</t>
  </si>
  <si>
    <t>Security Details</t>
  </si>
  <si>
    <t>Pricing</t>
  </si>
  <si>
    <t>Next Call</t>
  </si>
  <si>
    <t>Returns ($ amount)</t>
  </si>
  <si>
    <t>Returns (% change)</t>
  </si>
  <si>
    <t>SEC ID</t>
  </si>
  <si>
    <t>ISIN</t>
  </si>
  <si>
    <t>BBG ID</t>
  </si>
  <si>
    <t>CUSIP</t>
  </si>
  <si>
    <t>Issuer</t>
  </si>
  <si>
    <t>Coupon</t>
  </si>
  <si>
    <t>Moodys</t>
  </si>
  <si>
    <t>SP</t>
  </si>
  <si>
    <t>Leverage</t>
  </si>
  <si>
    <t>Segment</t>
  </si>
  <si>
    <t>Bid</t>
  </si>
  <si>
    <t>Ask</t>
  </si>
  <si>
    <t>YTW</t>
  </si>
  <si>
    <t>YTM</t>
  </si>
  <si>
    <t>OAS</t>
  </si>
  <si>
    <t>MID</t>
  </si>
  <si>
    <t>Callable</t>
  </si>
  <si>
    <t>Call Date</t>
  </si>
  <si>
    <t>Call Px</t>
  </si>
  <si>
    <t>YTC (%)</t>
  </si>
  <si>
    <t>∆ 1D</t>
  </si>
  <si>
    <t>∆ 5D</t>
  </si>
  <si>
    <t>∆ 1M</t>
  </si>
  <si>
    <t>∆ 3M</t>
  </si>
  <si>
    <t>∆ 1Y</t>
  </si>
  <si>
    <t>52w Low (Mid)</t>
  </si>
  <si>
    <t>52w High (Mid)</t>
  </si>
  <si>
    <t>Position (Mid-Point)</t>
  </si>
  <si>
    <t>US197677AG24</t>
  </si>
  <si>
    <t>197677AG2</t>
  </si>
  <si>
    <t>HCA Inc.</t>
  </si>
  <si>
    <t>7.690%</t>
  </si>
  <si>
    <t>Baa3</t>
  </si>
  <si>
    <t>BBB-</t>
  </si>
  <si>
    <t>US</t>
  </si>
  <si>
    <t>UNITED STATES</t>
  </si>
  <si>
    <t>HCA</t>
  </si>
  <si>
    <t>US197677AJ62</t>
  </si>
  <si>
    <t>197677AJ6</t>
  </si>
  <si>
    <t>7.050%</t>
  </si>
  <si>
    <t>US197677AH07</t>
  </si>
  <si>
    <t>197677AH0</t>
  </si>
  <si>
    <t>7.500%</t>
  </si>
  <si>
    <t>US19767QAS49</t>
  </si>
  <si>
    <t>19767QAS4</t>
  </si>
  <si>
    <t>7.750%</t>
  </si>
  <si>
    <t>US19767QAQ82</t>
  </si>
  <si>
    <t>19767QAQ8</t>
  </si>
  <si>
    <t>7.580%</t>
  </si>
  <si>
    <t>US404119AJ84</t>
  </si>
  <si>
    <t>404119AJ8</t>
  </si>
  <si>
    <t>US88033GAV23</t>
  </si>
  <si>
    <t>88033GAV2</t>
  </si>
  <si>
    <t>Tenet Healthcare</t>
  </si>
  <si>
    <t>6.875%</t>
  </si>
  <si>
    <t>B2</t>
  </si>
  <si>
    <t>B-</t>
  </si>
  <si>
    <t>THC</t>
  </si>
  <si>
    <t>US101137AE71</t>
  </si>
  <si>
    <t>101137AE7</t>
  </si>
  <si>
    <t>Boston Scientific</t>
  </si>
  <si>
    <t>6.250%</t>
  </si>
  <si>
    <t>Baa1</t>
  </si>
  <si>
    <t>BBB+</t>
  </si>
  <si>
    <t>BSX</t>
  </si>
  <si>
    <t>US771196AU61</t>
  </si>
  <si>
    <t>771196AU6</t>
  </si>
  <si>
    <t>Roche Holdings</t>
  </si>
  <si>
    <t>7.000%</t>
  </si>
  <si>
    <t>Aa2</t>
  </si>
  <si>
    <t>AA</t>
  </si>
  <si>
    <t>ROSW</t>
  </si>
  <si>
    <t/>
  </si>
  <si>
    <t>US717081CY74</t>
  </si>
  <si>
    <t>717081CY7</t>
  </si>
  <si>
    <t>Pfizer</t>
  </si>
  <si>
    <t>7.200%</t>
  </si>
  <si>
    <t>A2</t>
  </si>
  <si>
    <t>A</t>
  </si>
  <si>
    <t>PFE</t>
  </si>
  <si>
    <t>US101137AL15</t>
  </si>
  <si>
    <t>101137AL1</t>
  </si>
  <si>
    <t>7.375%</t>
  </si>
  <si>
    <t>US254010AB73</t>
  </si>
  <si>
    <t>254010AB7</t>
  </si>
  <si>
    <t>Dignity Health</t>
  </si>
  <si>
    <t>4.500%</t>
  </si>
  <si>
    <t>A3</t>
  </si>
  <si>
    <t>A-</t>
  </si>
  <si>
    <t>CATHHE</t>
  </si>
  <si>
    <t>US00287YAM12</t>
  </si>
  <si>
    <t>00287YAM1</t>
  </si>
  <si>
    <t>AbbVie Inc</t>
  </si>
  <si>
    <t>4.400%</t>
  </si>
  <si>
    <t>ABBV</t>
  </si>
  <si>
    <t>US942683AH65</t>
  </si>
  <si>
    <t>942683AH6</t>
  </si>
  <si>
    <t>Allergan</t>
  </si>
  <si>
    <t>4.625%</t>
  </si>
  <si>
    <t>NR</t>
  </si>
  <si>
    <t>AGN</t>
  </si>
  <si>
    <t>US125523CD06</t>
  </si>
  <si>
    <t>125523CD0</t>
  </si>
  <si>
    <t>Express Scripts</t>
  </si>
  <si>
    <t>6.125%</t>
  </si>
  <si>
    <t>CI</t>
  </si>
  <si>
    <t>US375558AS26</t>
  </si>
  <si>
    <t>375558AS2</t>
  </si>
  <si>
    <t>Gilead Sciences Inc</t>
  </si>
  <si>
    <t>5.650%</t>
  </si>
  <si>
    <t>GILD</t>
  </si>
  <si>
    <t>US404119BQ19</t>
  </si>
  <si>
    <t>404119BQ1</t>
  </si>
  <si>
    <t>5.250%</t>
  </si>
  <si>
    <t>US375558AZ68</t>
  </si>
  <si>
    <t>375558AZ6</t>
  </si>
  <si>
    <t>3.500%</t>
  </si>
  <si>
    <t>US585055BT26</t>
  </si>
  <si>
    <t>585055BT2</t>
  </si>
  <si>
    <t>Medtronic Inc</t>
  </si>
  <si>
    <t>4.375%</t>
  </si>
  <si>
    <t>MDT</t>
  </si>
  <si>
    <t>US075887BF51</t>
  </si>
  <si>
    <t>075887BF5</t>
  </si>
  <si>
    <t>Becton Dickinson and Co</t>
  </si>
  <si>
    <t>3.734%</t>
  </si>
  <si>
    <t>Baa2</t>
  </si>
  <si>
    <t>BBB</t>
  </si>
  <si>
    <t>BDX</t>
  </si>
  <si>
    <t>US404119BR91</t>
  </si>
  <si>
    <t>404119BR9</t>
  </si>
  <si>
    <t>5.375%</t>
  </si>
  <si>
    <t>XS0308856276</t>
  </si>
  <si>
    <t>EG6056170</t>
  </si>
  <si>
    <t>Peterborough Progress Health</t>
  </si>
  <si>
    <t>5.581%</t>
  </si>
  <si>
    <t>BB</t>
  </si>
  <si>
    <t>PETHLT</t>
  </si>
  <si>
    <t>BP</t>
  </si>
  <si>
    <t>WESTERN EUROPE</t>
  </si>
  <si>
    <t>US586054AC25</t>
  </si>
  <si>
    <t>586054AC2</t>
  </si>
  <si>
    <t>Memorial Sloan-Kettering Cancer Center</t>
  </si>
  <si>
    <t>4.200%</t>
  </si>
  <si>
    <t>Aa3</t>
  </si>
  <si>
    <t>AA-</t>
  </si>
  <si>
    <t>MSKCC</t>
  </si>
  <si>
    <t>US58933YAT29</t>
  </si>
  <si>
    <t>58933YAT2</t>
  </si>
  <si>
    <t>Merck &amp; Co Inc</t>
  </si>
  <si>
    <t>3.700%</t>
  </si>
  <si>
    <t>A1</t>
  </si>
  <si>
    <t>A+</t>
  </si>
  <si>
    <t>MRK</t>
  </si>
  <si>
    <t>US98956PAH55</t>
  </si>
  <si>
    <t>98956PAH5</t>
  </si>
  <si>
    <t>Zimmer Holdings Inc</t>
  </si>
  <si>
    <t>4.450%</t>
  </si>
  <si>
    <t>ZBH</t>
  </si>
  <si>
    <t>US00507UAU51</t>
  </si>
  <si>
    <t>00507UAU5</t>
  </si>
  <si>
    <t>4.750%</t>
  </si>
  <si>
    <t>US478160BU72</t>
  </si>
  <si>
    <t>478160BU7</t>
  </si>
  <si>
    <t>Johnson &amp; Johnson</t>
  </si>
  <si>
    <t>3.550%</t>
  </si>
  <si>
    <t>Aaa</t>
  </si>
  <si>
    <t>AAA</t>
  </si>
  <si>
    <t>JNJ</t>
  </si>
  <si>
    <t>US478160BV55</t>
  </si>
  <si>
    <t>478160BV5</t>
  </si>
  <si>
    <t>US863667AJ04</t>
  </si>
  <si>
    <t>863667AJ0</t>
  </si>
  <si>
    <t>Stryker Corp</t>
  </si>
  <si>
    <t>SYK</t>
  </si>
  <si>
    <t>US863667AN16</t>
  </si>
  <si>
    <t>863667AN1</t>
  </si>
  <si>
    <t>US09062XAD57</t>
  </si>
  <si>
    <t>09062XAD5</t>
  </si>
  <si>
    <t>Biogen Inc</t>
  </si>
  <si>
    <t>5.200%</t>
  </si>
  <si>
    <t>BIIB</t>
  </si>
  <si>
    <t>US375558BD48</t>
  </si>
  <si>
    <t>375558BD4</t>
  </si>
  <si>
    <t>US790849AN38</t>
  </si>
  <si>
    <t>790849AN3</t>
  </si>
  <si>
    <t>St. Jude Medical Inc</t>
  </si>
  <si>
    <t>3.875%</t>
  </si>
  <si>
    <t>STJ</t>
  </si>
  <si>
    <t>US404119BS74</t>
  </si>
  <si>
    <t>404119BS7</t>
  </si>
  <si>
    <t>5.875%</t>
  </si>
  <si>
    <t>US863667AH48</t>
  </si>
  <si>
    <t>863667AH4</t>
  </si>
  <si>
    <t>3.375%</t>
  </si>
  <si>
    <t>US421924BT72</t>
  </si>
  <si>
    <t>421924BT7</t>
  </si>
  <si>
    <t>Encompass Health Corp</t>
  </si>
  <si>
    <t>5.750%</t>
  </si>
  <si>
    <t>BB-</t>
  </si>
  <si>
    <t>EHC</t>
  </si>
  <si>
    <t>US00287YAQ26</t>
  </si>
  <si>
    <t>00287YAQ2</t>
  </si>
  <si>
    <t>3.600%</t>
  </si>
  <si>
    <t>US00287YAR09</t>
  </si>
  <si>
    <t>00287YAR0</t>
  </si>
  <si>
    <t>US00287YAS81</t>
  </si>
  <si>
    <t>00287YAS8</t>
  </si>
  <si>
    <t>4.700%</t>
  </si>
  <si>
    <t>US09776UAB26</t>
  </si>
  <si>
    <t>09776UAB2</t>
  </si>
  <si>
    <t>Bon Secours Charity Health System</t>
  </si>
  <si>
    <t>Ba1</t>
  </si>
  <si>
    <t>SECOUR</t>
  </si>
  <si>
    <t>US717081DT70</t>
  </si>
  <si>
    <t>717081DT7</t>
  </si>
  <si>
    <t>5.600%</t>
  </si>
  <si>
    <t>US046353AL27</t>
  </si>
  <si>
    <t>046353AL2</t>
  </si>
  <si>
    <t>AstraZeneca PLC</t>
  </si>
  <si>
    <t>AZN</t>
  </si>
  <si>
    <t>US404119BT57</t>
  </si>
  <si>
    <t>404119BT5</t>
  </si>
  <si>
    <t>US151020AU84</t>
  </si>
  <si>
    <t>151020AU8</t>
  </si>
  <si>
    <t>Celgene Corp</t>
  </si>
  <si>
    <t>5.000%</t>
  </si>
  <si>
    <t>CELG</t>
  </si>
  <si>
    <t>US62854AAN46</t>
  </si>
  <si>
    <t>62854AAN4</t>
  </si>
  <si>
    <t>Mylan Inc</t>
  </si>
  <si>
    <t>3.950%</t>
  </si>
  <si>
    <t>MYL</t>
  </si>
  <si>
    <t>US62854AAP93</t>
  </si>
  <si>
    <t>62854AAP9</t>
  </si>
  <si>
    <t>US667274AA29</t>
  </si>
  <si>
    <t>667274AA2</t>
  </si>
  <si>
    <t>Northwell Healthcare</t>
  </si>
  <si>
    <t>3.979%</t>
  </si>
  <si>
    <t>NSHRLI</t>
  </si>
  <si>
    <t>US04351LAB62</t>
  </si>
  <si>
    <t>04351LAB6</t>
  </si>
  <si>
    <t>Ascension Health</t>
  </si>
  <si>
    <t>3.945%</t>
  </si>
  <si>
    <t>ASCHEA</t>
  </si>
  <si>
    <t>US404119BU21</t>
  </si>
  <si>
    <t>404119BU2</t>
  </si>
  <si>
    <t>US62952EAE77</t>
  </si>
  <si>
    <t>62952EAE7</t>
  </si>
  <si>
    <t>NYU Hospitals Center</t>
  </si>
  <si>
    <t>4.368%</t>
  </si>
  <si>
    <t>NYUHOS</t>
  </si>
  <si>
    <t>US48305QAD51</t>
  </si>
  <si>
    <t>48305QAD5</t>
  </si>
  <si>
    <t>Kaiser Foundation Hospitals</t>
  </si>
  <si>
    <t>4.150%</t>
  </si>
  <si>
    <t>KPERM</t>
  </si>
  <si>
    <t>US91911KAN28</t>
  </si>
  <si>
    <t>91911KAN2</t>
  </si>
  <si>
    <t>Bausch Health Companies</t>
  </si>
  <si>
    <t>5.500%</t>
  </si>
  <si>
    <t>Caa1</t>
  </si>
  <si>
    <t>BHCCN</t>
  </si>
  <si>
    <t>BHC</t>
  </si>
  <si>
    <t>US478160CK81</t>
  </si>
  <si>
    <t>478160CK8</t>
  </si>
  <si>
    <t>2.900%</t>
  </si>
  <si>
    <t>US075887BX67</t>
  </si>
  <si>
    <t>075887BX6</t>
  </si>
  <si>
    <t>4.669%</t>
  </si>
  <si>
    <t>US075887AX76</t>
  </si>
  <si>
    <t>075887AX7</t>
  </si>
  <si>
    <t>XS1813724603</t>
  </si>
  <si>
    <t>AS3234836</t>
  </si>
  <si>
    <t>Teva Pharmaceutical Industries</t>
  </si>
  <si>
    <t>Ba2</t>
  </si>
  <si>
    <t>TEVA</t>
  </si>
  <si>
    <t>EU</t>
  </si>
  <si>
    <t>US88167AAK79</t>
  </si>
  <si>
    <t>88167AAK7</t>
  </si>
  <si>
    <t>6.750%</t>
  </si>
  <si>
    <t>US276682AB73</t>
  </si>
  <si>
    <t>276682AB7</t>
  </si>
  <si>
    <t>Eastern Maine Healthcare Systems</t>
  </si>
  <si>
    <t>5.022%</t>
  </si>
  <si>
    <t>EMHLTH</t>
  </si>
  <si>
    <t>XS1531347661</t>
  </si>
  <si>
    <t>075887BP3</t>
  </si>
  <si>
    <t>1.900%</t>
  </si>
  <si>
    <t>US075887AQ26</t>
  </si>
  <si>
    <t>075887AQ2</t>
  </si>
  <si>
    <t>6.700%</t>
  </si>
  <si>
    <t>US075887BM03</t>
  </si>
  <si>
    <t>075887BM0</t>
  </si>
  <si>
    <t>4.875%</t>
  </si>
  <si>
    <t>US075887AN94</t>
  </si>
  <si>
    <t>075887AN9</t>
  </si>
  <si>
    <t>US075887BW84</t>
  </si>
  <si>
    <t>075887BW8</t>
  </si>
  <si>
    <t>US075887BG35</t>
  </si>
  <si>
    <t>075887BG3</t>
  </si>
  <si>
    <t>4.685%</t>
  </si>
  <si>
    <t>US075887AV11</t>
  </si>
  <si>
    <t>075887AV1</t>
  </si>
  <si>
    <t>6.000%</t>
  </si>
  <si>
    <t>US78349AAB98</t>
  </si>
  <si>
    <t>78349AAB9</t>
  </si>
  <si>
    <t>RWJ Barnabas Health Inc</t>
  </si>
  <si>
    <t>3.949%</t>
  </si>
  <si>
    <t>RWJBHI</t>
  </si>
  <si>
    <t>US88167AAF84</t>
  </si>
  <si>
    <t>88167AAF8</t>
  </si>
  <si>
    <t>4.100%</t>
  </si>
  <si>
    <t>US88163VAD10</t>
  </si>
  <si>
    <t>88163VAD1</t>
  </si>
  <si>
    <t>6.150%</t>
  </si>
  <si>
    <t>XS1211044075</t>
  </si>
  <si>
    <t>EK8001977</t>
  </si>
  <si>
    <t>1.875%</t>
  </si>
  <si>
    <t>XS1439749364</t>
  </si>
  <si>
    <t>LW9395143</t>
  </si>
  <si>
    <t>1.625%</t>
  </si>
  <si>
    <t>US879369AF39</t>
  </si>
  <si>
    <t>879369AF3</t>
  </si>
  <si>
    <t>Teleflex Inc</t>
  </si>
  <si>
    <t>TFX</t>
  </si>
  <si>
    <t>US91911XAW48</t>
  </si>
  <si>
    <t>91911XAW4</t>
  </si>
  <si>
    <t>8.500%</t>
  </si>
  <si>
    <t>Ca</t>
  </si>
  <si>
    <t>CCC</t>
  </si>
  <si>
    <t>US28176EAD04</t>
  </si>
  <si>
    <t>28176EAD0</t>
  </si>
  <si>
    <t>Edwards Lifesciences Corp</t>
  </si>
  <si>
    <t>4.300%</t>
  </si>
  <si>
    <t>EW</t>
  </si>
  <si>
    <t>US98956PAF99</t>
  </si>
  <si>
    <t>98956PAF9</t>
  </si>
  <si>
    <t>US88167AAE10</t>
  </si>
  <si>
    <t>88167AAE1</t>
  </si>
  <si>
    <t>3.150%</t>
  </si>
  <si>
    <t>US98978VAM54</t>
  </si>
  <si>
    <t>98978VAM5</t>
  </si>
  <si>
    <t>Zoetis Inc</t>
  </si>
  <si>
    <t>ZTS</t>
  </si>
  <si>
    <t>US649322AD67</t>
  </si>
  <si>
    <t>649322AD6</t>
  </si>
  <si>
    <t>New York and Presbyterian Hospital</t>
  </si>
  <si>
    <t>4.063%</t>
  </si>
  <si>
    <t>NYPRES</t>
  </si>
  <si>
    <t>US254010AE13</t>
  </si>
  <si>
    <t>254010AE1</t>
  </si>
  <si>
    <t>5.267%</t>
  </si>
  <si>
    <t>US404119BV04</t>
  </si>
  <si>
    <t>404119BV0</t>
  </si>
  <si>
    <t>US98978VAL71</t>
  </si>
  <si>
    <t>98978VAL7</t>
  </si>
  <si>
    <t>3.000%</t>
  </si>
  <si>
    <t>US449934AD05</t>
  </si>
  <si>
    <t>449934AD0</t>
  </si>
  <si>
    <t>IQVIA</t>
  </si>
  <si>
    <t>IQV</t>
  </si>
  <si>
    <t>US75735KAA79</t>
  </si>
  <si>
    <t>75735KAA7</t>
  </si>
  <si>
    <t>Rede D'Or Sao Luiz SA</t>
  </si>
  <si>
    <t>4.950%</t>
  </si>
  <si>
    <t>BB+</t>
  </si>
  <si>
    <t>RDEDOR</t>
  </si>
  <si>
    <t>LATIN AMERICA</t>
  </si>
  <si>
    <t>XS1554373834</t>
  </si>
  <si>
    <t>AM1887570</t>
  </si>
  <si>
    <t>Fresenius Finance</t>
  </si>
  <si>
    <t>FREGR</t>
  </si>
  <si>
    <t>XS1554373677</t>
  </si>
  <si>
    <t>AM1887562</t>
  </si>
  <si>
    <t>2.125%</t>
  </si>
  <si>
    <t>XS1684387456</t>
  </si>
  <si>
    <t>AP0952477</t>
  </si>
  <si>
    <t>2.875%</t>
  </si>
  <si>
    <t>US404121AH82</t>
  </si>
  <si>
    <t>404121AH8</t>
  </si>
  <si>
    <t>US404121AJ49</t>
  </si>
  <si>
    <t>404121AJ4</t>
  </si>
  <si>
    <t>5.625%</t>
  </si>
  <si>
    <t>US91911XAV64</t>
  </si>
  <si>
    <t>91911XAV6</t>
  </si>
  <si>
    <t>9.250%</t>
  </si>
  <si>
    <t>US61237WAE66</t>
  </si>
  <si>
    <t>61237WAE6</t>
  </si>
  <si>
    <t>Montefiore Obligated Group</t>
  </si>
  <si>
    <t>5.246%</t>
  </si>
  <si>
    <t>MNTEFI</t>
  </si>
  <si>
    <t>US91911KAP75</t>
  </si>
  <si>
    <t>91911KAP7</t>
  </si>
  <si>
    <t>9.000%</t>
  </si>
  <si>
    <t>US28414HAG83</t>
  </si>
  <si>
    <t>28414HAG8</t>
  </si>
  <si>
    <t>Elanco Animal Health Inc</t>
  </si>
  <si>
    <t>4.900%</t>
  </si>
  <si>
    <t>B+</t>
  </si>
  <si>
    <t>ELAN</t>
  </si>
  <si>
    <t>US436440AM32</t>
  </si>
  <si>
    <t>436440AM3</t>
  </si>
  <si>
    <t>Hologic</t>
  </si>
  <si>
    <t>HOLX</t>
  </si>
  <si>
    <t>US036752AB92</t>
  </si>
  <si>
    <t>036752AB9</t>
  </si>
  <si>
    <t>WellPoint Inc</t>
  </si>
  <si>
    <t>3.650%</t>
  </si>
  <si>
    <t>ANTM</t>
  </si>
  <si>
    <t>US46266TAA60</t>
  </si>
  <si>
    <t>46266TAA6</t>
  </si>
  <si>
    <t>US29261AAA88</t>
  </si>
  <si>
    <t>29261AAA8</t>
  </si>
  <si>
    <t>US404119BY43</t>
  </si>
  <si>
    <t>404119BY4</t>
  </si>
  <si>
    <t>5.125%</t>
  </si>
  <si>
    <t>XS2036798150</t>
  </si>
  <si>
    <t>AZ8518690</t>
  </si>
  <si>
    <t>2.250%</t>
  </si>
  <si>
    <t>US92214XAC02</t>
  </si>
  <si>
    <t>92214XAC0</t>
  </si>
  <si>
    <t>Varex Imaging Corp</t>
  </si>
  <si>
    <t>7.875%</t>
  </si>
  <si>
    <t>B1</t>
  </si>
  <si>
    <t>VREX</t>
  </si>
  <si>
    <t>US00287YCB39</t>
  </si>
  <si>
    <t>00287YCB3</t>
  </si>
  <si>
    <t>4.250%</t>
  </si>
  <si>
    <t>US88033GDS66</t>
  </si>
  <si>
    <t>88033GDS6</t>
  </si>
  <si>
    <t>US37960BAA35</t>
  </si>
  <si>
    <t>37960BAA3</t>
  </si>
  <si>
    <t>Air Medical Group Holdings</t>
  </si>
  <si>
    <t>6.500%</t>
  </si>
  <si>
    <t>Caa2</t>
  </si>
  <si>
    <t>AIMEGR</t>
  </si>
  <si>
    <t>US628530BK28</t>
  </si>
  <si>
    <t>628530BK2</t>
  </si>
  <si>
    <t>4.550%</t>
  </si>
  <si>
    <t>US15135BAW19</t>
  </si>
  <si>
    <t>15135BAW1</t>
  </si>
  <si>
    <t>Centene Corp</t>
  </si>
  <si>
    <t>CNC</t>
  </si>
  <si>
    <t>US23918KAS78</t>
  </si>
  <si>
    <t>23918KAS7</t>
  </si>
  <si>
    <t>Davita</t>
  </si>
  <si>
    <t>Ba3</t>
  </si>
  <si>
    <t>DVA</t>
  </si>
  <si>
    <t>US071734AJ60</t>
  </si>
  <si>
    <t>071734AJ6</t>
  </si>
  <si>
    <t>US00404AAP49</t>
  </si>
  <si>
    <t>00404AAP4</t>
  </si>
  <si>
    <t>Acadia Healthcare</t>
  </si>
  <si>
    <t>ACHC</t>
  </si>
  <si>
    <t>US046353AX64</t>
  </si>
  <si>
    <t>046353AX6</t>
  </si>
  <si>
    <t>US75886FAF45</t>
  </si>
  <si>
    <t>75886FAF4</t>
  </si>
  <si>
    <t>Regeneron Pharmaceuticals</t>
  </si>
  <si>
    <t>2.800%</t>
  </si>
  <si>
    <t>REGN</t>
  </si>
  <si>
    <t>US14879EAE86</t>
  </si>
  <si>
    <t>14879EAE8</t>
  </si>
  <si>
    <t>Catalent Pharma Solutions</t>
  </si>
  <si>
    <t>B3</t>
  </si>
  <si>
    <t>B</t>
  </si>
  <si>
    <t>CTLT</t>
  </si>
  <si>
    <t>US15135BAT89</t>
  </si>
  <si>
    <t>15135BAT8</t>
  </si>
  <si>
    <t>US12543DBE94</t>
  </si>
  <si>
    <t>12543DBE9</t>
  </si>
  <si>
    <t>Community Health Systems</t>
  </si>
  <si>
    <t>CCC-</t>
  </si>
  <si>
    <t>CYH</t>
  </si>
  <si>
    <t>US623115AE21</t>
  </si>
  <si>
    <t>623115AE2</t>
  </si>
  <si>
    <t>Mount Sinai Hospitals Group</t>
  </si>
  <si>
    <t>3.737%</t>
  </si>
  <si>
    <t>MSINAI</t>
  </si>
  <si>
    <t>US15135BAU52</t>
  </si>
  <si>
    <t>15135BAU5</t>
  </si>
  <si>
    <t>US75041VAA26</t>
  </si>
  <si>
    <t>75041VAA2</t>
  </si>
  <si>
    <t>Radiology Partners</t>
  </si>
  <si>
    <t>Caa3</t>
  </si>
  <si>
    <t>RADPAR</t>
  </si>
  <si>
    <t>US53219LAS88</t>
  </si>
  <si>
    <t>53219LAS8</t>
  </si>
  <si>
    <t>LifePoint Health Inc</t>
  </si>
  <si>
    <t>RGCARE</t>
  </si>
  <si>
    <t>XS2076836555</t>
  </si>
  <si>
    <t>ZQ4123753</t>
  </si>
  <si>
    <t>Grifols SA</t>
  </si>
  <si>
    <t>GRFSM</t>
  </si>
  <si>
    <t>GRFS</t>
  </si>
  <si>
    <t>XS2077646391</t>
  </si>
  <si>
    <t>ZQ4123779</t>
  </si>
  <si>
    <t>US879369AG12</t>
  </si>
  <si>
    <t>879369AG1</t>
  </si>
  <si>
    <t>US404119BW86</t>
  </si>
  <si>
    <t>404119BW8</t>
  </si>
  <si>
    <t>XS2112973107</t>
  </si>
  <si>
    <t>ZP6593203</t>
  </si>
  <si>
    <t>Cheplapharm Arzneimittel GMBH</t>
  </si>
  <si>
    <t>CHEPDE</t>
  </si>
  <si>
    <t>US07335BAA44</t>
  </si>
  <si>
    <t>07335BAA4</t>
  </si>
  <si>
    <t>U.S. Renal Care</t>
  </si>
  <si>
    <t>10.625%</t>
  </si>
  <si>
    <t>USRENA</t>
  </si>
  <si>
    <t>US00653VAA98</t>
  </si>
  <si>
    <t>00653VAA9</t>
  </si>
  <si>
    <t>AdaptHealth</t>
  </si>
  <si>
    <t>ADAHEA</t>
  </si>
  <si>
    <t>AHCO</t>
  </si>
  <si>
    <t>US075887CJ64</t>
  </si>
  <si>
    <t>075887CJ6</t>
  </si>
  <si>
    <t>2.823%</t>
  </si>
  <si>
    <t>US075887CK38</t>
  </si>
  <si>
    <t>075887CK3</t>
  </si>
  <si>
    <t>3.794%</t>
  </si>
  <si>
    <t>US036752AN31</t>
  </si>
  <si>
    <t>036752AN3</t>
  </si>
  <si>
    <t>Anthem</t>
  </si>
  <si>
    <t>US532457BY33</t>
  </si>
  <si>
    <t>532457BY3</t>
  </si>
  <si>
    <t>Eli Lilly</t>
  </si>
  <si>
    <t>LLY</t>
  </si>
  <si>
    <t>US05352TAA79</t>
  </si>
  <si>
    <t>05352TAA7</t>
  </si>
  <si>
    <t>Avantor Inc</t>
  </si>
  <si>
    <t>AVTR</t>
  </si>
  <si>
    <t>US16412EAA55</t>
  </si>
  <si>
    <t>16412EAA5</t>
  </si>
  <si>
    <t>XS2243548273</t>
  </si>
  <si>
    <t>ZO7954969</t>
  </si>
  <si>
    <t>US29261AAE01</t>
  </si>
  <si>
    <t>29261AAE0</t>
  </si>
  <si>
    <t>US071734AC18</t>
  </si>
  <si>
    <t>071734AC1</t>
  </si>
  <si>
    <t>US29261AAB61</t>
  </si>
  <si>
    <t>29261AAB6</t>
  </si>
  <si>
    <t>US60855RAJ95</t>
  </si>
  <si>
    <t>60855RAJ9</t>
  </si>
  <si>
    <t>Molina Healthcare Inc</t>
  </si>
  <si>
    <t>MOH</t>
  </si>
  <si>
    <t>US15135BAR24</t>
  </si>
  <si>
    <t>15135BAR2</t>
  </si>
  <si>
    <t>US15135BAV36</t>
  </si>
  <si>
    <t>15135BAV3</t>
  </si>
  <si>
    <t>US436440AP62</t>
  </si>
  <si>
    <t>436440AP6</t>
  </si>
  <si>
    <t>3.250%</t>
  </si>
  <si>
    <t>US88033GDB32</t>
  </si>
  <si>
    <t>88033GDB3</t>
  </si>
  <si>
    <t>US88167AAN19</t>
  </si>
  <si>
    <t>88167AAN1</t>
  </si>
  <si>
    <t>7.125%</t>
  </si>
  <si>
    <t>XS2198213956</t>
  </si>
  <si>
    <t>ZO4448841</t>
  </si>
  <si>
    <t>US071734AH05</t>
  </si>
  <si>
    <t>071734AH0</t>
  </si>
  <si>
    <t>US714046AG46</t>
  </si>
  <si>
    <t>714046AG4</t>
  </si>
  <si>
    <t>PerkinElmer</t>
  </si>
  <si>
    <t>3.300%</t>
  </si>
  <si>
    <t>PKI</t>
  </si>
  <si>
    <t>US88033GDK31</t>
  </si>
  <si>
    <t>88033GDK3</t>
  </si>
  <si>
    <t>US743820AA01</t>
  </si>
  <si>
    <t>743820AA0</t>
  </si>
  <si>
    <t>Providence St Joseph Health Obligated Group</t>
  </si>
  <si>
    <t>2.532%</t>
  </si>
  <si>
    <t>PSJHOG</t>
  </si>
  <si>
    <t>US15135BAQ41</t>
  </si>
  <si>
    <t>15135BAQ4</t>
  </si>
  <si>
    <t>US404119CA57</t>
  </si>
  <si>
    <t>404119CA5</t>
  </si>
  <si>
    <t>XS2125168729</t>
  </si>
  <si>
    <t>BG1643322</t>
  </si>
  <si>
    <t>2.375%</t>
  </si>
  <si>
    <t>US913903AW04</t>
  </si>
  <si>
    <t>913903AW0</t>
  </si>
  <si>
    <t>Universal Health Services</t>
  </si>
  <si>
    <t>2.650%</t>
  </si>
  <si>
    <t>UHS</t>
  </si>
  <si>
    <t>US717081EW90</t>
  </si>
  <si>
    <t>717081EW9</t>
  </si>
  <si>
    <t>2.625%</t>
  </si>
  <si>
    <t>US00287YBX67</t>
  </si>
  <si>
    <t>00287YBX6</t>
  </si>
  <si>
    <t>3.200%</t>
  </si>
  <si>
    <t>US159864AE78</t>
  </si>
  <si>
    <t>159864AE7</t>
  </si>
  <si>
    <t>Charles River Labs</t>
  </si>
  <si>
    <t>CRL</t>
  </si>
  <si>
    <t>US071734AK34</t>
  </si>
  <si>
    <t>071734AK3</t>
  </si>
  <si>
    <t>US036752AJ29</t>
  </si>
  <si>
    <t>036752AJ2</t>
  </si>
  <si>
    <t>XS2116503546</t>
  </si>
  <si>
    <t>ZP9017796</t>
  </si>
  <si>
    <t>Amplifon SPA</t>
  </si>
  <si>
    <t>1.125%</t>
  </si>
  <si>
    <t>AMPIM</t>
  </si>
  <si>
    <t>US404119BZ18</t>
  </si>
  <si>
    <t>404119BZ1</t>
  </si>
  <si>
    <t>US74834LBC37</t>
  </si>
  <si>
    <t>74834LBC3</t>
  </si>
  <si>
    <t>Quest Diagnostic</t>
  </si>
  <si>
    <t>DGX</t>
  </si>
  <si>
    <t>US98978VAN38</t>
  </si>
  <si>
    <t>98978VAN3</t>
  </si>
  <si>
    <t>3.900%</t>
  </si>
  <si>
    <t>US88033GDH02</t>
  </si>
  <si>
    <t>88033GDH0</t>
  </si>
  <si>
    <t>XS2205083749</t>
  </si>
  <si>
    <t>BK4246017</t>
  </si>
  <si>
    <t>US98956PAT93</t>
  </si>
  <si>
    <t>98956PAT9</t>
  </si>
  <si>
    <t>US98956PAS11</t>
  </si>
  <si>
    <t>98956PAS1</t>
  </si>
  <si>
    <t>3.050%</t>
  </si>
  <si>
    <t>US98956PAB85</t>
  </si>
  <si>
    <t>98956PAB8</t>
  </si>
  <si>
    <t>US98956PAG72</t>
  </si>
  <si>
    <t>98956PAG7</t>
  </si>
  <si>
    <t>US00287YDB20</t>
  </si>
  <si>
    <t>00287YDB2</t>
  </si>
  <si>
    <t>US071734AD90</t>
  </si>
  <si>
    <t>071734AD9</t>
  </si>
  <si>
    <t>US071734AF49</t>
  </si>
  <si>
    <t>071734AF4</t>
  </si>
  <si>
    <t>7.250%</t>
  </si>
  <si>
    <t>US00404AAN90</t>
  </si>
  <si>
    <t>00404AAN9</t>
  </si>
  <si>
    <t>XS2189947505</t>
  </si>
  <si>
    <t>BJ9491819</t>
  </si>
  <si>
    <t>US863667AZ46</t>
  </si>
  <si>
    <t>863667AZ4</t>
  </si>
  <si>
    <t>US01400EAD58</t>
  </si>
  <si>
    <t>01400EAD5</t>
  </si>
  <si>
    <t>Alcon Finance</t>
  </si>
  <si>
    <t>2.600%</t>
  </si>
  <si>
    <t>ALCSW</t>
  </si>
  <si>
    <t>US23918KAT51</t>
  </si>
  <si>
    <t>23918KAT5</t>
  </si>
  <si>
    <t>3.750%</t>
  </si>
  <si>
    <t>US29089QAC96</t>
  </si>
  <si>
    <t>29089QAC9</t>
  </si>
  <si>
    <t>Emergent BioSolutions</t>
  </si>
  <si>
    <t>CCC+</t>
  </si>
  <si>
    <t>EBS</t>
  </si>
  <si>
    <t>US12543DBD12</t>
  </si>
  <si>
    <t>12543DBD1</t>
  </si>
  <si>
    <t>8.000%</t>
  </si>
  <si>
    <t>US00287YCZ07</t>
  </si>
  <si>
    <t>00287YCZ0</t>
  </si>
  <si>
    <t>US071813BY49</t>
  </si>
  <si>
    <t>071813BY4</t>
  </si>
  <si>
    <t>Baxter International</t>
  </si>
  <si>
    <t>BAX</t>
  </si>
  <si>
    <t>US404119BX69</t>
  </si>
  <si>
    <t>404119BX6</t>
  </si>
  <si>
    <t>4.125%</t>
  </si>
  <si>
    <t>US12543DBH26</t>
  </si>
  <si>
    <t>12543DBH2</t>
  </si>
  <si>
    <t>US12543DBJ81</t>
  </si>
  <si>
    <t>12543DBJ8</t>
  </si>
  <si>
    <t>US15135BAZ40</t>
  </si>
  <si>
    <t>15135BAZ4</t>
  </si>
  <si>
    <t>US071734AM99</t>
  </si>
  <si>
    <t>071734AM9</t>
  </si>
  <si>
    <t>US071734AN72</t>
  </si>
  <si>
    <t>071734AN7</t>
  </si>
  <si>
    <t>US00150LAB71</t>
  </si>
  <si>
    <t>00150LAB7</t>
  </si>
  <si>
    <t>Ardent Health Services</t>
  </si>
  <si>
    <t>ARDT</t>
  </si>
  <si>
    <t>US071734AL17</t>
  </si>
  <si>
    <t>071734AL1</t>
  </si>
  <si>
    <t>US05352TAB52</t>
  </si>
  <si>
    <t>05352TAB5</t>
  </si>
  <si>
    <t>XS2332250708</t>
  </si>
  <si>
    <t>BO9411733</t>
  </si>
  <si>
    <t>Organon</t>
  </si>
  <si>
    <t>OGN</t>
  </si>
  <si>
    <t>US88033GDR83</t>
  </si>
  <si>
    <t>88033GDR8</t>
  </si>
  <si>
    <t>US68404LAA08</t>
  </si>
  <si>
    <t>68404LAA0</t>
  </si>
  <si>
    <t>Option Care Health</t>
  </si>
  <si>
    <t>OPCH</t>
  </si>
  <si>
    <t>US60855RAK68</t>
  </si>
  <si>
    <t>60855RAK6</t>
  </si>
  <si>
    <t>US14879EAH18</t>
  </si>
  <si>
    <t>14879EAH1</t>
  </si>
  <si>
    <t>3.125%</t>
  </si>
  <si>
    <t>XS2325700164</t>
  </si>
  <si>
    <t>BO6889915</t>
  </si>
  <si>
    <t>Advanz Pharma Corp</t>
  </si>
  <si>
    <t>ADVZCN</t>
  </si>
  <si>
    <t>CANADA</t>
  </si>
  <si>
    <t>US60855RAL42</t>
  </si>
  <si>
    <t>60855RAL4</t>
  </si>
  <si>
    <t>US15135BAY74</t>
  </si>
  <si>
    <t>15135BAY7</t>
  </si>
  <si>
    <t>2.450%</t>
  </si>
  <si>
    <t>US60783XAA28</t>
  </si>
  <si>
    <t>60783XAA2</t>
  </si>
  <si>
    <t>ModivCare Inc</t>
  </si>
  <si>
    <t>MODV</t>
  </si>
  <si>
    <t>US00653VAE11</t>
  </si>
  <si>
    <t>00653VAE1</t>
  </si>
  <si>
    <t>US553283AD43</t>
  </si>
  <si>
    <t>553283AD4</t>
  </si>
  <si>
    <t>Multiplan Inc</t>
  </si>
  <si>
    <t>MLTPLN</t>
  </si>
  <si>
    <t>MPLN</t>
  </si>
  <si>
    <t>XS2346563500</t>
  </si>
  <si>
    <t>BP5513828</t>
  </si>
  <si>
    <t>Marcolin SpA</t>
  </si>
  <si>
    <t>MCLIM</t>
  </si>
  <si>
    <t>US14879EAK47</t>
  </si>
  <si>
    <t>14879EAK4</t>
  </si>
  <si>
    <t>XS2305744059</t>
  </si>
  <si>
    <t>BO1068119</t>
  </si>
  <si>
    <t>US12543DBM11</t>
  </si>
  <si>
    <t>12543DBM1</t>
  </si>
  <si>
    <t>XS2337064856</t>
  </si>
  <si>
    <t>BP1531576</t>
  </si>
  <si>
    <t>Gruenenthal GMBH</t>
  </si>
  <si>
    <t>3.625%</t>
  </si>
  <si>
    <t>GRUPHA</t>
  </si>
  <si>
    <t>US88033GDM96</t>
  </si>
  <si>
    <t>88033GDM9</t>
  </si>
  <si>
    <t>XS2294186965</t>
  </si>
  <si>
    <t>BN7192352</t>
  </si>
  <si>
    <t>BioGroup</t>
  </si>
  <si>
    <t>BIOGRP</t>
  </si>
  <si>
    <t>XS2294187690</t>
  </si>
  <si>
    <t>BN7192360</t>
  </si>
  <si>
    <t>US159864AG27</t>
  </si>
  <si>
    <t>159864AG2</t>
  </si>
  <si>
    <t>US12543DBL38</t>
  </si>
  <si>
    <t>12543DBL3</t>
  </si>
  <si>
    <t>XS2343001991</t>
  </si>
  <si>
    <t>BP4523182</t>
  </si>
  <si>
    <t>Constantin Investissement</t>
  </si>
  <si>
    <t>CERBA</t>
  </si>
  <si>
    <t>US913903BA74</t>
  </si>
  <si>
    <t>913903BA7</t>
  </si>
  <si>
    <t>XS2325699994</t>
  </si>
  <si>
    <t>BO6914713</t>
  </si>
  <si>
    <t>XS2406607098</t>
  </si>
  <si>
    <t>BS1759346</t>
  </si>
  <si>
    <t>XS2406607171</t>
  </si>
  <si>
    <t>BS1759429</t>
  </si>
  <si>
    <t>US09062XAK90</t>
  </si>
  <si>
    <t>09062XAK9</t>
  </si>
  <si>
    <t>XS2251742537</t>
  </si>
  <si>
    <t>BM1640473</t>
  </si>
  <si>
    <t>US690732AF97</t>
  </si>
  <si>
    <t>690732AF9</t>
  </si>
  <si>
    <t>Owens &amp; Minor</t>
  </si>
  <si>
    <t>OMI</t>
  </si>
  <si>
    <t>US00653VAC54</t>
  </si>
  <si>
    <t>00653VAC5</t>
  </si>
  <si>
    <t>US891792AA10</t>
  </si>
  <si>
    <t>891792AA1</t>
  </si>
  <si>
    <t>Tower Health</t>
  </si>
  <si>
    <t>4.451%</t>
  </si>
  <si>
    <t>TOWHEA</t>
  </si>
  <si>
    <t>US47216FAA57</t>
  </si>
  <si>
    <t>47216FAA5</t>
  </si>
  <si>
    <t>Jazz Pharmaceuticals</t>
  </si>
  <si>
    <t>JAZZ</t>
  </si>
  <si>
    <t>XS2393001891</t>
  </si>
  <si>
    <t>BR5526230</t>
  </si>
  <si>
    <t>US39843UAA07</t>
  </si>
  <si>
    <t>39843UAA0</t>
  </si>
  <si>
    <t>US62482BAB80</t>
  </si>
  <si>
    <t>62482BAB8</t>
  </si>
  <si>
    <t>Medline Industries</t>
  </si>
  <si>
    <t>MEDIND</t>
  </si>
  <si>
    <t>US62482BAA08</t>
  </si>
  <si>
    <t>62482BAA0</t>
  </si>
  <si>
    <t>US682357AA69</t>
  </si>
  <si>
    <t>682357AA6</t>
  </si>
  <si>
    <t>180 Medical Inc</t>
  </si>
  <si>
    <t>CTECLN</t>
  </si>
  <si>
    <t>XS2305742434</t>
  </si>
  <si>
    <t>BO1068093</t>
  </si>
  <si>
    <t>1.750%</t>
  </si>
  <si>
    <t>XS2436454768</t>
  </si>
  <si>
    <t>BT5913749</t>
  </si>
  <si>
    <t>Voyage Group</t>
  </si>
  <si>
    <t>VOYCAR</t>
  </si>
  <si>
    <t>US071734AP21</t>
  </si>
  <si>
    <t>071734AP2</t>
  </si>
  <si>
    <t>XS2388162385</t>
  </si>
  <si>
    <t>BR4167077</t>
  </si>
  <si>
    <t>Almirall SA</t>
  </si>
  <si>
    <t>ALMSM</t>
  </si>
  <si>
    <t>US45569KAA16</t>
  </si>
  <si>
    <t>45569KAA1</t>
  </si>
  <si>
    <t>ICON Plc</t>
  </si>
  <si>
    <t>ICLR</t>
  </si>
  <si>
    <t>US88167AAQ40</t>
  </si>
  <si>
    <t>88167AAQ4</t>
  </si>
  <si>
    <t>US88167AAP66</t>
  </si>
  <si>
    <t>88167AAP6</t>
  </si>
  <si>
    <t>US53219LAU35</t>
  </si>
  <si>
    <t>53219LAU3</t>
  </si>
  <si>
    <t>US81257VAB71</t>
  </si>
  <si>
    <t>81257VAB7</t>
  </si>
  <si>
    <t>Seattle Children Hospital</t>
  </si>
  <si>
    <t>2.719%</t>
  </si>
  <si>
    <t>CHLDHS</t>
  </si>
  <si>
    <t>US12543DBG43</t>
  </si>
  <si>
    <t>12543DBG4</t>
  </si>
  <si>
    <t>US15135BAX91</t>
  </si>
  <si>
    <t>15135BAX9</t>
  </si>
  <si>
    <t>2.500%</t>
  </si>
  <si>
    <t>US159864AJ65</t>
  </si>
  <si>
    <t>159864AJ6</t>
  </si>
  <si>
    <t>4.000%</t>
  </si>
  <si>
    <t>US09062XAG88</t>
  </si>
  <si>
    <t>09062XAG8</t>
  </si>
  <si>
    <t>US74969PAA66</t>
  </si>
  <si>
    <t>74969PAA6</t>
  </si>
  <si>
    <t>US12543DBK54</t>
  </si>
  <si>
    <t>12543DBK5</t>
  </si>
  <si>
    <t>US553283AC69</t>
  </si>
  <si>
    <t>553283AC6</t>
  </si>
  <si>
    <t>US68622TAB70</t>
  </si>
  <si>
    <t>68622TAB7</t>
  </si>
  <si>
    <t>XS2337703537</t>
  </si>
  <si>
    <t>BP2093535</t>
  </si>
  <si>
    <t>XS2343000241</t>
  </si>
  <si>
    <t>BP4523166</t>
  </si>
  <si>
    <t>US42226AAA51</t>
  </si>
  <si>
    <t>42226AAA5</t>
  </si>
  <si>
    <t>Healthequity Inc</t>
  </si>
  <si>
    <t>HQY</t>
  </si>
  <si>
    <t>US68622TAA97</t>
  </si>
  <si>
    <t>68622TAA9</t>
  </si>
  <si>
    <t>US031162DS61</t>
  </si>
  <si>
    <t>031162DS6</t>
  </si>
  <si>
    <t>Amgen</t>
  </si>
  <si>
    <t>AMGN</t>
  </si>
  <si>
    <t>US855170AA41</t>
  </si>
  <si>
    <t>855170AA4</t>
  </si>
  <si>
    <t>Syneos Health</t>
  </si>
  <si>
    <t>SYNH</t>
  </si>
  <si>
    <t>US83444MAA99</t>
  </si>
  <si>
    <t>83444MAA9</t>
  </si>
  <si>
    <t>Solventum Corporation</t>
  </si>
  <si>
    <t>5.450%</t>
  </si>
  <si>
    <t>SOLV</t>
  </si>
  <si>
    <t>US53219LAX73</t>
  </si>
  <si>
    <t>53219LAX7</t>
  </si>
  <si>
    <t>10.000%</t>
  </si>
  <si>
    <t>XS2797353401</t>
  </si>
  <si>
    <t>ZB0008787</t>
  </si>
  <si>
    <t>Neopharmed Gentili SPA</t>
  </si>
  <si>
    <t>NEGENT</t>
  </si>
  <si>
    <t>US07274EAJ29</t>
  </si>
  <si>
    <t>07274EAJ2</t>
  </si>
  <si>
    <t>Bayer US Finance</t>
  </si>
  <si>
    <t>BAYNGR</t>
  </si>
  <si>
    <t>XS2854277626</t>
  </si>
  <si>
    <t>YX9670143</t>
  </si>
  <si>
    <t>Sunrise Medical</t>
  </si>
  <si>
    <t>SUNMED</t>
  </si>
  <si>
    <t>US45115AAA25</t>
  </si>
  <si>
    <t>45115AAA2</t>
  </si>
  <si>
    <t>5.809%</t>
  </si>
  <si>
    <t>US74165HAC25</t>
  </si>
  <si>
    <t>74165HAC2</t>
  </si>
  <si>
    <t>Prime Healthcare Services</t>
  </si>
  <si>
    <t>9.375%</t>
  </si>
  <si>
    <t>PRIHEA</t>
  </si>
  <si>
    <t>US92556VAD82</t>
  </si>
  <si>
    <t>92556VAD8</t>
  </si>
  <si>
    <t>Viatris Inc</t>
  </si>
  <si>
    <t>2.700%</t>
  </si>
  <si>
    <t>VTRS</t>
  </si>
  <si>
    <t>US23918KAW80</t>
  </si>
  <si>
    <t>23918KAW8</t>
  </si>
  <si>
    <t>US40518JAA79</t>
  </si>
  <si>
    <t>40518JAA7</t>
  </si>
  <si>
    <t>Help At Home</t>
  </si>
  <si>
    <t>9.750%</t>
  </si>
  <si>
    <t>HAHGRO</t>
  </si>
  <si>
    <t>US913903BC31</t>
  </si>
  <si>
    <t>913903BC3</t>
  </si>
  <si>
    <t>5.050%</t>
  </si>
  <si>
    <t>XS2592804194</t>
  </si>
  <si>
    <t>ZL3198757</t>
  </si>
  <si>
    <t>US35805BAB45</t>
  </si>
  <si>
    <t>35805BAB4</t>
  </si>
  <si>
    <t>Fresenius Medical Care</t>
  </si>
  <si>
    <t>FMEGR</t>
  </si>
  <si>
    <t>US86881WAF95</t>
  </si>
  <si>
    <t>86881WAF9</t>
  </si>
  <si>
    <t>Surgery Partners Inc</t>
  </si>
  <si>
    <t>SURCEN</t>
  </si>
  <si>
    <t>SGRY</t>
  </si>
  <si>
    <t>US75420NAA19</t>
  </si>
  <si>
    <t>75420NAA1</t>
  </si>
  <si>
    <t>R1 RCM</t>
  </si>
  <si>
    <t>RCM</t>
  </si>
  <si>
    <t>US031162CS70</t>
  </si>
  <si>
    <t>031162CS7</t>
  </si>
  <si>
    <t>US42239PAB58</t>
  </si>
  <si>
    <t>42239PAB5</t>
  </si>
  <si>
    <t>Heartland Dental Care</t>
  </si>
  <si>
    <t>10.500%</t>
  </si>
  <si>
    <t>HEARTL</t>
  </si>
  <si>
    <t>US74834LBE92</t>
  </si>
  <si>
    <t>74834LBE9</t>
  </si>
  <si>
    <t>4.600%</t>
  </si>
  <si>
    <t>US69306RAB24</t>
  </si>
  <si>
    <t>69306RAB2</t>
  </si>
  <si>
    <t>P&amp;L Development</t>
  </si>
  <si>
    <t>12.500%/12.000%</t>
  </si>
  <si>
    <t>PLDEVE</t>
  </si>
  <si>
    <t>US716973AE24</t>
  </si>
  <si>
    <t>716973AE2</t>
  </si>
  <si>
    <t>US60337JAA43</t>
  </si>
  <si>
    <t>60337JAA4</t>
  </si>
  <si>
    <t>athenahealth Inc</t>
  </si>
  <si>
    <t>ATHENA</t>
  </si>
  <si>
    <t>US88167AAR23</t>
  </si>
  <si>
    <t>88167AAR2</t>
  </si>
  <si>
    <t>8.125%</t>
  </si>
  <si>
    <t>US46266TAF57</t>
  </si>
  <si>
    <t>46266TAF5</t>
  </si>
  <si>
    <t>US365417AA28</t>
  </si>
  <si>
    <t>365417AA2</t>
  </si>
  <si>
    <t>Neogen Corporation</t>
  </si>
  <si>
    <t>8.625%</t>
  </si>
  <si>
    <t>NEOG</t>
  </si>
  <si>
    <t>US83444MAE12</t>
  </si>
  <si>
    <t>83444MAE1</t>
  </si>
  <si>
    <t>US889184AC18</t>
  </si>
  <si>
    <t>889184AC1</t>
  </si>
  <si>
    <t>Toledo Hospital</t>
  </si>
  <si>
    <t>5.325%</t>
  </si>
  <si>
    <t>TOLHOS</t>
  </si>
  <si>
    <t>US35805BAE83</t>
  </si>
  <si>
    <t>35805BAE8</t>
  </si>
  <si>
    <t>US071734AR86</t>
  </si>
  <si>
    <t>071734AR8</t>
  </si>
  <si>
    <t>14.000%</t>
  </si>
  <si>
    <t>US36267VAD55</t>
  </si>
  <si>
    <t>36267VAD5</t>
  </si>
  <si>
    <t>GE Healthcare Technologies</t>
  </si>
  <si>
    <t>GEHC</t>
  </si>
  <si>
    <t>US83444MAG69</t>
  </si>
  <si>
    <t>83444MAG6</t>
  </si>
  <si>
    <t>US01021XAB64</t>
  </si>
  <si>
    <t>01021XAB6</t>
  </si>
  <si>
    <t>Akumin Corp</t>
  </si>
  <si>
    <t>8.000%/10.000%/9.000%</t>
  </si>
  <si>
    <t>AKUCN</t>
  </si>
  <si>
    <t>AKU</t>
  </si>
  <si>
    <t>US91324PDE97</t>
  </si>
  <si>
    <t>91324PDE9</t>
  </si>
  <si>
    <t>UNITEDHEALTH GROUP INC</t>
  </si>
  <si>
    <t>2.950%</t>
  </si>
  <si>
    <t>UNH</t>
  </si>
  <si>
    <t>XS2734938249</t>
  </si>
  <si>
    <t>ZG6155706</t>
  </si>
  <si>
    <t>Ephios Subco Sarl</t>
  </si>
  <si>
    <t>SYABGR</t>
  </si>
  <si>
    <t>CA23126MAA05</t>
  </si>
  <si>
    <t>23126MAA0</t>
  </si>
  <si>
    <t>CURALEAF HOLDING INC</t>
  </si>
  <si>
    <t>CURACN</t>
  </si>
  <si>
    <t>US88033GDQ01</t>
  </si>
  <si>
    <t>88033GDQ0</t>
  </si>
  <si>
    <t>US07274NAJ28</t>
  </si>
  <si>
    <t>07274NAJ2</t>
  </si>
  <si>
    <t>US29281RAA77</t>
  </si>
  <si>
    <t>29281RAA7</t>
  </si>
  <si>
    <t>Endo Health Solutions</t>
  </si>
  <si>
    <t>ENDP</t>
  </si>
  <si>
    <t>ENDPQ</t>
  </si>
  <si>
    <t>US29082KAA34</t>
  </si>
  <si>
    <t>29082KAA3</t>
  </si>
  <si>
    <t>Embecta Corp</t>
  </si>
  <si>
    <t>EMBC</t>
  </si>
  <si>
    <t>US031162DQ06</t>
  </si>
  <si>
    <t>031162DQ0</t>
  </si>
  <si>
    <t>US889184AE73</t>
  </si>
  <si>
    <t>889184AE7</t>
  </si>
  <si>
    <t>6.015%</t>
  </si>
  <si>
    <t>US125523CR91</t>
  </si>
  <si>
    <t>125523CR9</t>
  </si>
  <si>
    <t>Cigna</t>
  </si>
  <si>
    <t>5.685%</t>
  </si>
  <si>
    <t>US28622HAA95</t>
  </si>
  <si>
    <t>28622HAA9</t>
  </si>
  <si>
    <t>Elevance Health Inc</t>
  </si>
  <si>
    <t>ELV</t>
  </si>
  <si>
    <t>US90355YAA55</t>
  </si>
  <si>
    <t>90355YAA5</t>
  </si>
  <si>
    <t>US031162DF41</t>
  </si>
  <si>
    <t>031162DF4</t>
  </si>
  <si>
    <t>US404119CJ66</t>
  </si>
  <si>
    <t>404119CJ6</t>
  </si>
  <si>
    <t>US404119CB31</t>
  </si>
  <si>
    <t>404119CB3</t>
  </si>
  <si>
    <t>XS2592804434</t>
  </si>
  <si>
    <t>ZL3198740</t>
  </si>
  <si>
    <t>US36264NAB01</t>
  </si>
  <si>
    <t>36264NAB0</t>
  </si>
  <si>
    <t>GSK Consumer Healthcare</t>
  </si>
  <si>
    <t>HALEON</t>
  </si>
  <si>
    <t>US88033GDU13</t>
  </si>
  <si>
    <t>88033GDU1</t>
  </si>
  <si>
    <t>US031162DP23</t>
  </si>
  <si>
    <t>031162DP2</t>
  </si>
  <si>
    <t>5.150%</t>
  </si>
  <si>
    <t>US889184AA51</t>
  </si>
  <si>
    <t>889184AA5</t>
  </si>
  <si>
    <t>4.982%</t>
  </si>
  <si>
    <t>US12543DBN93</t>
  </si>
  <si>
    <t>12543DBN9</t>
  </si>
  <si>
    <t>10.875%</t>
  </si>
  <si>
    <t>US071734AQ04</t>
  </si>
  <si>
    <t>071734AQ0</t>
  </si>
  <si>
    <t>11.000%</t>
  </si>
  <si>
    <t>US58506DAA63</t>
  </si>
  <si>
    <t>58506DAA6</t>
  </si>
  <si>
    <t>US01021XAA81</t>
  </si>
  <si>
    <t>01021XAA8</t>
  </si>
  <si>
    <t>US90367UAD37</t>
  </si>
  <si>
    <t>90367UAD3</t>
  </si>
  <si>
    <t>US Acute Care Solutions</t>
  </si>
  <si>
    <t>USACUT</t>
  </si>
  <si>
    <t>US110122EE42</t>
  </si>
  <si>
    <t>110122EE4</t>
  </si>
  <si>
    <t>Bristol Myers Squibb</t>
  </si>
  <si>
    <t>BMY</t>
  </si>
  <si>
    <t>US404119CT49</t>
  </si>
  <si>
    <t>404119CT4</t>
  </si>
  <si>
    <t>US031162DM91</t>
  </si>
  <si>
    <t>031162DM9</t>
  </si>
  <si>
    <t>US20600DAA19</t>
  </si>
  <si>
    <t>20600DAA1</t>
  </si>
  <si>
    <t>Concentra Escrow Issuer</t>
  </si>
  <si>
    <t>CONCEN</t>
  </si>
  <si>
    <t>CON</t>
  </si>
  <si>
    <t>US42218SAM08</t>
  </si>
  <si>
    <t>42218SAM0</t>
  </si>
  <si>
    <t>Health Care Services</t>
  </si>
  <si>
    <t>HCSERV</t>
  </si>
  <si>
    <t>US07274EAH62</t>
  </si>
  <si>
    <t>07274EAH6</t>
  </si>
  <si>
    <t>US07274NAL73</t>
  </si>
  <si>
    <t>07274NAL7</t>
  </si>
  <si>
    <t>US816196AV14</t>
  </si>
  <si>
    <t>816196AV1</t>
  </si>
  <si>
    <t>Select Medical</t>
  </si>
  <si>
    <t>SEM</t>
  </si>
  <si>
    <t>US37960BAB18</t>
  </si>
  <si>
    <t>37960BAB1</t>
  </si>
  <si>
    <t>US404121AK12</t>
  </si>
  <si>
    <t>404121AK1</t>
  </si>
  <si>
    <t>XS2805351843</t>
  </si>
  <si>
    <t>YW3114736</t>
  </si>
  <si>
    <t>XS2550063478</t>
  </si>
  <si>
    <t>BZ8725930</t>
  </si>
  <si>
    <t>Nidda Healthcare Holding</t>
  </si>
  <si>
    <t>SAZGR</t>
  </si>
  <si>
    <t>US92556VAC00</t>
  </si>
  <si>
    <t>92556VAC0</t>
  </si>
  <si>
    <t>2.300%</t>
  </si>
  <si>
    <t>US29249EAA73</t>
  </si>
  <si>
    <t>29249EAA7</t>
  </si>
  <si>
    <t>Watson Pharmaceuticals</t>
  </si>
  <si>
    <t>ACT</t>
  </si>
  <si>
    <t>US07274EAL74</t>
  </si>
  <si>
    <t>07274EAL7</t>
  </si>
  <si>
    <t>US68622FAB76</t>
  </si>
  <si>
    <t>68622FAB7</t>
  </si>
  <si>
    <t>US45115AAB08</t>
  </si>
  <si>
    <t>45115AAB0</t>
  </si>
  <si>
    <t>5.849%</t>
  </si>
  <si>
    <t>XS2951378434</t>
  </si>
  <si>
    <t>YT5231865</t>
  </si>
  <si>
    <t>XS2618867159</t>
  </si>
  <si>
    <t>ZK3492137</t>
  </si>
  <si>
    <t>XS2854896797</t>
  </si>
  <si>
    <t>YW1445538</t>
  </si>
  <si>
    <t>XS2615562274</t>
  </si>
  <si>
    <t>ZK2439899</t>
  </si>
  <si>
    <t>US36264FAM32</t>
  </si>
  <si>
    <t>36264FAM3</t>
  </si>
  <si>
    <t>XS2920589699</t>
  </si>
  <si>
    <t>YU3779730</t>
  </si>
  <si>
    <t>US60855RAM25</t>
  </si>
  <si>
    <t>60855RAM2</t>
  </si>
  <si>
    <t>US58502BAE65</t>
  </si>
  <si>
    <t>58502BAE6</t>
  </si>
  <si>
    <t>MEDNAX Inc</t>
  </si>
  <si>
    <t>MD</t>
  </si>
  <si>
    <t>US91324PES74</t>
  </si>
  <si>
    <t>91324PES7</t>
  </si>
  <si>
    <t>US91324PET57</t>
  </si>
  <si>
    <t>91324PET5</t>
  </si>
  <si>
    <t>6.050%</t>
  </si>
  <si>
    <t>US071705AA56</t>
  </si>
  <si>
    <t>071705AA5</t>
  </si>
  <si>
    <t>Bausch + Lomb Corporation</t>
  </si>
  <si>
    <t>8.375%</t>
  </si>
  <si>
    <t>BLCOCN</t>
  </si>
  <si>
    <t>BLCO</t>
  </si>
  <si>
    <t>US46266TAD00</t>
  </si>
  <si>
    <t>46266TAD0</t>
  </si>
  <si>
    <t>US444859BU54</t>
  </si>
  <si>
    <t>444859BU5</t>
  </si>
  <si>
    <t>Humana</t>
  </si>
  <si>
    <t>HUM</t>
  </si>
  <si>
    <t>US452327AN93</t>
  </si>
  <si>
    <t>452327AN9</t>
  </si>
  <si>
    <t>Illumina</t>
  </si>
  <si>
    <t>5.800%</t>
  </si>
  <si>
    <t>ILMN</t>
  </si>
  <si>
    <t>US452327AP42</t>
  </si>
  <si>
    <t>452327AP4</t>
  </si>
  <si>
    <t>US771196BV36</t>
  </si>
  <si>
    <t>771196BV3</t>
  </si>
  <si>
    <t>2.314%</t>
  </si>
  <si>
    <t>US404119CQ00</t>
  </si>
  <si>
    <t>404119CQ0</t>
  </si>
  <si>
    <t>US716973AD41</t>
  </si>
  <si>
    <t>716973AD4</t>
  </si>
  <si>
    <t>4.650%</t>
  </si>
  <si>
    <t>US404119CK30</t>
  </si>
  <si>
    <t>404119CK3</t>
  </si>
  <si>
    <t>US404119CH01</t>
  </si>
  <si>
    <t>404119CH0</t>
  </si>
  <si>
    <t>US404119CS65</t>
  </si>
  <si>
    <t>404119CS6</t>
  </si>
  <si>
    <t>US404119CC14</t>
  </si>
  <si>
    <t>404119CC1</t>
  </si>
  <si>
    <t>US87817AAB35</t>
  </si>
  <si>
    <t>87817AAB3</t>
  </si>
  <si>
    <t>Team Health</t>
  </si>
  <si>
    <t>13.500%</t>
  </si>
  <si>
    <t>TMH</t>
  </si>
  <si>
    <t>US91324PEJ75</t>
  </si>
  <si>
    <t>91324PEJ7</t>
  </si>
  <si>
    <t>US444859BV38</t>
  </si>
  <si>
    <t>444859BV3</t>
  </si>
  <si>
    <t>US404119CL13</t>
  </si>
  <si>
    <t>404119CL1</t>
  </si>
  <si>
    <t>US46266TAC27</t>
  </si>
  <si>
    <t>46266TAC2</t>
  </si>
  <si>
    <t>5.700%</t>
  </si>
  <si>
    <t>US88167AAS06</t>
  </si>
  <si>
    <t>88167AAS0</t>
  </si>
  <si>
    <t>US35805BAC28</t>
  </si>
  <si>
    <t>35805BAC2</t>
  </si>
  <si>
    <t>CA89788CAD61</t>
  </si>
  <si>
    <t>89788CAD6</t>
  </si>
  <si>
    <t>Trulieve Cannabis Corp</t>
  </si>
  <si>
    <t>TRULCN</t>
  </si>
  <si>
    <t>US690732AG70</t>
  </si>
  <si>
    <t>690732AG7</t>
  </si>
  <si>
    <t>6.625%</t>
  </si>
  <si>
    <t>US29082KAB17</t>
  </si>
  <si>
    <t>29082KAB1</t>
  </si>
  <si>
    <t>US36267VAL71</t>
  </si>
  <si>
    <t>36267VAL7</t>
  </si>
  <si>
    <t>6.377%</t>
  </si>
  <si>
    <t>US561233AN78</t>
  </si>
  <si>
    <t>561233AN7</t>
  </si>
  <si>
    <t>Mallinckrodt International Finance</t>
  </si>
  <si>
    <t>14.750%</t>
  </si>
  <si>
    <t>MNK</t>
  </si>
  <si>
    <t>US036752AX13</t>
  </si>
  <si>
    <t>036752AX1</t>
  </si>
  <si>
    <t>6.100%</t>
  </si>
  <si>
    <t>US34965KAA51</t>
  </si>
  <si>
    <t>34965KAA5</t>
  </si>
  <si>
    <t>Fortrea Holdings Inc</t>
  </si>
  <si>
    <t>FTRE</t>
  </si>
  <si>
    <t>US68251PAA57</t>
  </si>
  <si>
    <t>68251PAA5</t>
  </si>
  <si>
    <t>1375209 BC LTD</t>
  </si>
  <si>
    <t>US031162DN74</t>
  </si>
  <si>
    <t>031162DN7</t>
  </si>
  <si>
    <t>5.507%</t>
  </si>
  <si>
    <t>US98978VAS25</t>
  </si>
  <si>
    <t>98978VAS2</t>
  </si>
  <si>
    <t>2.000%</t>
  </si>
  <si>
    <t>US75041VAB09</t>
  </si>
  <si>
    <t>75041VAB0</t>
  </si>
  <si>
    <t>US68622FAA93</t>
  </si>
  <si>
    <t>68622FAA9</t>
  </si>
  <si>
    <t>US49272YAB92</t>
  </si>
  <si>
    <t>49272YAB9</t>
  </si>
  <si>
    <t>Kedrion SpA</t>
  </si>
  <si>
    <t>KEDRIM</t>
  </si>
  <si>
    <t>US53219LAW90</t>
  </si>
  <si>
    <t>53219LAW9</t>
  </si>
  <si>
    <t>US75041VAC81</t>
  </si>
  <si>
    <t>75041VAC8</t>
  </si>
  <si>
    <t>9.781%/9.780%</t>
  </si>
  <si>
    <t>US83600WAE93</t>
  </si>
  <si>
    <t>83600WAE9</t>
  </si>
  <si>
    <t>Sotera Health Holdings</t>
  </si>
  <si>
    <t>STENOR</t>
  </si>
  <si>
    <t>SHC</t>
  </si>
  <si>
    <t>US53219LAV18</t>
  </si>
  <si>
    <t>53219LAV1</t>
  </si>
  <si>
    <t>9.875%</t>
  </si>
  <si>
    <t>US404119CV94</t>
  </si>
  <si>
    <t>404119CV9</t>
  </si>
  <si>
    <t>US874060BK18</t>
  </si>
  <si>
    <t>874060BK1</t>
  </si>
  <si>
    <t>Takeda Pharmaceutical</t>
  </si>
  <si>
    <t>5.300%</t>
  </si>
  <si>
    <t>TACHEM</t>
  </si>
  <si>
    <t>ASIA</t>
  </si>
  <si>
    <t>XS2854303729</t>
  </si>
  <si>
    <t>YW2572314</t>
  </si>
  <si>
    <t>Rossini Sarl</t>
  </si>
  <si>
    <t>ROSINI</t>
  </si>
  <si>
    <t>AMT_OUTSTANDING</t>
  </si>
  <si>
    <t>rtg_sp</t>
  </si>
  <si>
    <t>rtg_moody</t>
  </si>
  <si>
    <t>discount_margin_3yr_mid</t>
  </si>
  <si>
    <t>ln174</t>
  </si>
  <si>
    <t>Serial No.</t>
  </si>
  <si>
    <t>Loan ID</t>
  </si>
  <si>
    <t>LoanX</t>
  </si>
  <si>
    <t>Facility ID</t>
  </si>
  <si>
    <t>Amount O/S</t>
  </si>
  <si>
    <t>Holdings</t>
  </si>
  <si>
    <t>Industry</t>
  </si>
  <si>
    <t>Leveraged Mkt Weight</t>
  </si>
  <si>
    <t>Relative Weight</t>
  </si>
  <si>
    <t>DM</t>
  </si>
  <si>
    <t>Spread</t>
  </si>
  <si>
    <t>WARF Rating</t>
  </si>
  <si>
    <t>WAS</t>
  </si>
  <si>
    <t>WARF</t>
  </si>
  <si>
    <t>Subsector</t>
  </si>
  <si>
    <t xml:space="preserve">WAS </t>
  </si>
  <si>
    <t>BL469855</t>
  </si>
  <si>
    <t>LX236900</t>
  </si>
  <si>
    <t>AEA International Holdings</t>
  </si>
  <si>
    <t>Provider</t>
  </si>
  <si>
    <t>Provider-Services</t>
  </si>
  <si>
    <t>Devices-Manufacturer</t>
  </si>
  <si>
    <t>BL475645</t>
  </si>
  <si>
    <t>LX245513</t>
  </si>
  <si>
    <t>631001</t>
  </si>
  <si>
    <t>AHP Health Partners Inc</t>
  </si>
  <si>
    <t>Provider-Hospitals</t>
  </si>
  <si>
    <t>Devices-Services</t>
  </si>
  <si>
    <t>BL359375</t>
  </si>
  <si>
    <t>LX193763</t>
  </si>
  <si>
    <t>577963</t>
  </si>
  <si>
    <t>Provider-Behavioral Health</t>
  </si>
  <si>
    <t>Devices-CDMO</t>
  </si>
  <si>
    <t>BL384013</t>
  </si>
  <si>
    <t>LX202374</t>
  </si>
  <si>
    <t>592000</t>
  </si>
  <si>
    <t>Accelerated Health Systems</t>
  </si>
  <si>
    <t>Provider-Physical Therapy</t>
  </si>
  <si>
    <t>BL458810</t>
  </si>
  <si>
    <t>LX226475</t>
  </si>
  <si>
    <t>620886</t>
  </si>
  <si>
    <t>AccentCare Inc</t>
  </si>
  <si>
    <t>Provider-Home &amp; Community</t>
  </si>
  <si>
    <t>Pharma-Generics</t>
  </si>
  <si>
    <t>BL458445</t>
  </si>
  <si>
    <t>LX226474</t>
  </si>
  <si>
    <t>620885</t>
  </si>
  <si>
    <t>Payors-Services</t>
  </si>
  <si>
    <t>BL392306</t>
  </si>
  <si>
    <t>LX205296</t>
  </si>
  <si>
    <t>597418</t>
  </si>
  <si>
    <t>Advancing Eyecare</t>
  </si>
  <si>
    <t>Provider-Physician</t>
  </si>
  <si>
    <t>Payors-PBM</t>
  </si>
  <si>
    <t>BL268304</t>
  </si>
  <si>
    <t>LX173030</t>
  </si>
  <si>
    <t>542669</t>
  </si>
  <si>
    <t>Aegis Toxicology</t>
  </si>
  <si>
    <t>Pharma-CDMO</t>
  </si>
  <si>
    <t>BL427137</t>
  </si>
  <si>
    <t>LX211451</t>
  </si>
  <si>
    <t>608617</t>
  </si>
  <si>
    <t>Agiliti Health</t>
  </si>
  <si>
    <t>Devices</t>
  </si>
  <si>
    <t>Pharma-CRO</t>
  </si>
  <si>
    <t>BL464002</t>
  </si>
  <si>
    <t>LX230155</t>
  </si>
  <si>
    <t>624186</t>
  </si>
  <si>
    <t>Provider-Transport</t>
  </si>
  <si>
    <t>Pharma-Pharmacies</t>
  </si>
  <si>
    <t>BL473612</t>
  </si>
  <si>
    <t>LX237375</t>
  </si>
  <si>
    <t>627955</t>
  </si>
  <si>
    <t>Air Methods</t>
  </si>
  <si>
    <t>Pharma-Animal</t>
  </si>
  <si>
    <t>BL439801</t>
  </si>
  <si>
    <t>LX210062</t>
  </si>
  <si>
    <t>606063</t>
  </si>
  <si>
    <t>Alcami Carolinas</t>
  </si>
  <si>
    <t>Pharma</t>
  </si>
  <si>
    <t>Pharma-CSO</t>
  </si>
  <si>
    <t>BL213940</t>
  </si>
  <si>
    <t>LX162034</t>
  </si>
  <si>
    <t>529403</t>
  </si>
  <si>
    <t>Alita Care</t>
  </si>
  <si>
    <t>Pharma-Specialty</t>
  </si>
  <si>
    <t>BL356714</t>
  </si>
  <si>
    <t>LX193220</t>
  </si>
  <si>
    <t>577092</t>
  </si>
  <si>
    <t>Alkermes Plc</t>
  </si>
  <si>
    <t>Provider-Dental</t>
  </si>
  <si>
    <t>BL399232</t>
  </si>
  <si>
    <t>LX206739</t>
  </si>
  <si>
    <t>600282</t>
  </si>
  <si>
    <t>Alvogen Pharma</t>
  </si>
  <si>
    <t>Tech-Software</t>
  </si>
  <si>
    <t>BL354255</t>
  </si>
  <si>
    <t>LX191634</t>
  </si>
  <si>
    <t>574421</t>
  </si>
  <si>
    <t>American Addiction Centers</t>
  </si>
  <si>
    <t>BL427832</t>
  </si>
  <si>
    <t>LX203145</t>
  </si>
  <si>
    <t>593366</t>
  </si>
  <si>
    <t>Amerivet Partners Management</t>
  </si>
  <si>
    <t>Provider-Vet</t>
  </si>
  <si>
    <t>Provider-Dialysis</t>
  </si>
  <si>
    <t>BL445946</t>
  </si>
  <si>
    <t>LX219030</t>
  </si>
  <si>
    <t>616525</t>
  </si>
  <si>
    <t>Amneal Pharmaceuticals</t>
  </si>
  <si>
    <t>Provider-Nurse</t>
  </si>
  <si>
    <t>BL354791</t>
  </si>
  <si>
    <t>LX192321</t>
  </si>
  <si>
    <t>575710</t>
  </si>
  <si>
    <t>Aspen Dental Management</t>
  </si>
  <si>
    <t>BL364270</t>
  </si>
  <si>
    <t>LX195710</t>
  </si>
  <si>
    <t>581093</t>
  </si>
  <si>
    <t>BL450371</t>
  </si>
  <si>
    <t>LX221816</t>
  </si>
  <si>
    <t>618449</t>
  </si>
  <si>
    <t>Provider-Hospice</t>
  </si>
  <si>
    <t>BL303793</t>
  </si>
  <si>
    <t>LX181054</t>
  </si>
  <si>
    <t>557147</t>
  </si>
  <si>
    <t>Aspen Medical Products</t>
  </si>
  <si>
    <t>BL460714</t>
  </si>
  <si>
    <t>LX228374</t>
  </si>
  <si>
    <t>622554</t>
  </si>
  <si>
    <t>BL365210</t>
  </si>
  <si>
    <t>LX195993</t>
  </si>
  <si>
    <t>581440</t>
  </si>
  <si>
    <t>Aveanna Healthcare LLC</t>
  </si>
  <si>
    <t>Provider-Home Health</t>
  </si>
  <si>
    <t>Provider-LTAC</t>
  </si>
  <si>
    <t>BL378542</t>
  </si>
  <si>
    <t>LX201027</t>
  </si>
  <si>
    <t>589429</t>
  </si>
  <si>
    <t>Provider-IRF</t>
  </si>
  <si>
    <t>BL371120</t>
  </si>
  <si>
    <t>LX198245</t>
  </si>
  <si>
    <t>585065</t>
  </si>
  <si>
    <t>Azurity Pharmaceuticals</t>
  </si>
  <si>
    <t>Provider-ASC</t>
  </si>
  <si>
    <t>BL390604</t>
  </si>
  <si>
    <t>LX204291</t>
  </si>
  <si>
    <t>595645</t>
  </si>
  <si>
    <t>BL442025</t>
  </si>
  <si>
    <t>LX216777</t>
  </si>
  <si>
    <t>614663</t>
  </si>
  <si>
    <t>BL383887</t>
  </si>
  <si>
    <t>LX202351</t>
  </si>
  <si>
    <t>591958</t>
  </si>
  <si>
    <t>Provider-Imaging</t>
  </si>
  <si>
    <t>BL375101</t>
  </si>
  <si>
    <t>LX199150</t>
  </si>
  <si>
    <t>586425</t>
  </si>
  <si>
    <t>Provider-Infusion</t>
  </si>
  <si>
    <t>BL375102</t>
  </si>
  <si>
    <t>LX199151</t>
  </si>
  <si>
    <t>586426</t>
  </si>
  <si>
    <t>Provider-Occupational</t>
  </si>
  <si>
    <t>BL362776</t>
  </si>
  <si>
    <t>LX195155</t>
  </si>
  <si>
    <t>580308</t>
  </si>
  <si>
    <t>BayMark Health Services</t>
  </si>
  <si>
    <t>BL362778</t>
  </si>
  <si>
    <t>LX195156</t>
  </si>
  <si>
    <t>580309</t>
  </si>
  <si>
    <t>Tech-RCM</t>
  </si>
  <si>
    <t>BL458494</t>
  </si>
  <si>
    <t>LX227037</t>
  </si>
  <si>
    <t>621175</t>
  </si>
  <si>
    <t>Brightspring Health Services</t>
  </si>
  <si>
    <t>BL472206</t>
  </si>
  <si>
    <t>LX238837</t>
  </si>
  <si>
    <t>628670</t>
  </si>
  <si>
    <t>CHG Healthcare Services</t>
  </si>
  <si>
    <t>BL370895</t>
  </si>
  <si>
    <t>LX198337</t>
  </si>
  <si>
    <t>585194</t>
  </si>
  <si>
    <t>BL366999</t>
  </si>
  <si>
    <t>LX195766</t>
  </si>
  <si>
    <t>581156</t>
  </si>
  <si>
    <t>CORA Health Holdings</t>
  </si>
  <si>
    <t>BL367001</t>
  </si>
  <si>
    <t>LX195767</t>
  </si>
  <si>
    <t>581157</t>
  </si>
  <si>
    <t>BL354466</t>
  </si>
  <si>
    <t>LX192160</t>
  </si>
  <si>
    <t>575459</t>
  </si>
  <si>
    <t>Cambrex Corp</t>
  </si>
  <si>
    <t>BL471926</t>
  </si>
  <si>
    <t>LX237593</t>
  </si>
  <si>
    <t>Cano Health</t>
  </si>
  <si>
    <t>BL471925</t>
  </si>
  <si>
    <t>LX237592</t>
  </si>
  <si>
    <t>627768</t>
  </si>
  <si>
    <t>BL403529</t>
  </si>
  <si>
    <t>LX208470</t>
  </si>
  <si>
    <t>603077</t>
  </si>
  <si>
    <t>Carestream Health</t>
  </si>
  <si>
    <t>BL355449</t>
  </si>
  <si>
    <t>LX192621</t>
  </si>
  <si>
    <t>576187</t>
  </si>
  <si>
    <t>BL450379</t>
  </si>
  <si>
    <t>LX221858</t>
  </si>
  <si>
    <t>618492</t>
  </si>
  <si>
    <t>BL468456</t>
  </si>
  <si>
    <t>LX236033</t>
  </si>
  <si>
    <t>626539</t>
  </si>
  <si>
    <t>Certara</t>
  </si>
  <si>
    <t>BL467129</t>
  </si>
  <si>
    <t>LX234219</t>
  </si>
  <si>
    <t>625746</t>
  </si>
  <si>
    <t>Ceva Sante Animale</t>
  </si>
  <si>
    <t>BL469138</t>
  </si>
  <si>
    <t>LX236573</t>
  </si>
  <si>
    <t>626969</t>
  </si>
  <si>
    <t>Concentra Health Services</t>
  </si>
  <si>
    <t>BL375635</t>
  </si>
  <si>
    <t>LX199477</t>
  </si>
  <si>
    <t>587075</t>
  </si>
  <si>
    <t>Confluent Health</t>
  </si>
  <si>
    <t>BL375636</t>
  </si>
  <si>
    <t>LX199478</t>
  </si>
  <si>
    <t>587076</t>
  </si>
  <si>
    <t>BL477134</t>
  </si>
  <si>
    <t>LX244321</t>
  </si>
  <si>
    <t>630674</t>
  </si>
  <si>
    <t>Confluent Medical Technologies</t>
  </si>
  <si>
    <t>BL361519</t>
  </si>
  <si>
    <t>LX194708</t>
  </si>
  <si>
    <t>579461</t>
  </si>
  <si>
    <t>Cordis</t>
  </si>
  <si>
    <t>BL279289</t>
  </si>
  <si>
    <t>LX175817</t>
  </si>
  <si>
    <t>547691</t>
  </si>
  <si>
    <t>Correct Care Solutions</t>
  </si>
  <si>
    <t>BL279290</t>
  </si>
  <si>
    <t>LX175819</t>
  </si>
  <si>
    <t>547693</t>
  </si>
  <si>
    <t>BL458876</t>
  </si>
  <si>
    <t>LX227235</t>
  </si>
  <si>
    <t>621342</t>
  </si>
  <si>
    <t>Cotiviti</t>
  </si>
  <si>
    <t>Payors</t>
  </si>
  <si>
    <t>BL458877</t>
  </si>
  <si>
    <t>LX227236</t>
  </si>
  <si>
    <t>621343</t>
  </si>
  <si>
    <t>BL400014</t>
  </si>
  <si>
    <t>LX207942</t>
  </si>
  <si>
    <t>602187</t>
  </si>
  <si>
    <t>Covetrus</t>
  </si>
  <si>
    <t>Tech</t>
  </si>
  <si>
    <t>BL383494</t>
  </si>
  <si>
    <t>LX202149</t>
  </si>
  <si>
    <t>591626</t>
  </si>
  <si>
    <t>Covis Pharma Holdings</t>
  </si>
  <si>
    <t>BL368137</t>
  </si>
  <si>
    <t>LX196585</t>
  </si>
  <si>
    <t>582539</t>
  </si>
  <si>
    <t>Curia Global Inc</t>
  </si>
  <si>
    <t>BL476067</t>
  </si>
  <si>
    <t>LX246733</t>
  </si>
  <si>
    <t>631400</t>
  </si>
  <si>
    <t>Curium Pharma</t>
  </si>
  <si>
    <t>BL463628</t>
  </si>
  <si>
    <t>LX229705</t>
  </si>
  <si>
    <t>623953</t>
  </si>
  <si>
    <t>BL427419</t>
  </si>
  <si>
    <t>LX212478</t>
  </si>
  <si>
    <t>610333</t>
  </si>
  <si>
    <t>BL361263</t>
  </si>
  <si>
    <t>LX193775</t>
  </si>
  <si>
    <t>577976</t>
  </si>
  <si>
    <t>Drive DeVilbiss</t>
  </si>
  <si>
    <t>BL356332</t>
  </si>
  <si>
    <t>LX193065</t>
  </si>
  <si>
    <t>576823</t>
  </si>
  <si>
    <t>DuPage Medical Group</t>
  </si>
  <si>
    <t>BL380859</t>
  </si>
  <si>
    <t>LX200857</t>
  </si>
  <si>
    <t>589139</t>
  </si>
  <si>
    <t>Eating Recovery Center</t>
  </si>
  <si>
    <t>BL312818</t>
  </si>
  <si>
    <t>LX185454</t>
  </si>
  <si>
    <t>565009</t>
  </si>
  <si>
    <t>BL364644</t>
  </si>
  <si>
    <t>LX195827</t>
  </si>
  <si>
    <t>581226</t>
  </si>
  <si>
    <t>Elevate PFS Holdings</t>
  </si>
  <si>
    <t>BL383763</t>
  </si>
  <si>
    <t>LX202303</t>
  </si>
  <si>
    <t>591875</t>
  </si>
  <si>
    <t>BL479391</t>
  </si>
  <si>
    <t>LX250342</t>
  </si>
  <si>
    <t>633384</t>
  </si>
  <si>
    <t>BL446089</t>
  </si>
  <si>
    <t>LX220844</t>
  </si>
  <si>
    <t>617911</t>
  </si>
  <si>
    <t>Enovis Corporation</t>
  </si>
  <si>
    <t>BL456601</t>
  </si>
  <si>
    <t>LX224988</t>
  </si>
  <si>
    <t>620037</t>
  </si>
  <si>
    <t>Ensemble Health Partners</t>
  </si>
  <si>
    <t>BF447446</t>
  </si>
  <si>
    <t>LX219616</t>
  </si>
  <si>
    <t>617114</t>
  </si>
  <si>
    <t>Envision Healthcare</t>
  </si>
  <si>
    <t>BL262745</t>
  </si>
  <si>
    <t>LX171103</t>
  </si>
  <si>
    <t>539430</t>
  </si>
  <si>
    <t>Exactech</t>
  </si>
  <si>
    <t>BL373006</t>
  </si>
  <si>
    <t>LX197890</t>
  </si>
  <si>
    <t>584603</t>
  </si>
  <si>
    <t>Examworks Group</t>
  </si>
  <si>
    <t>BL369332</t>
  </si>
  <si>
    <t>LX196732</t>
  </si>
  <si>
    <t>582763</t>
  </si>
  <si>
    <t>Experity Inc</t>
  </si>
  <si>
    <t>BL329014</t>
  </si>
  <si>
    <t>LX185367</t>
  </si>
  <si>
    <t>564886</t>
  </si>
  <si>
    <t>Eyecare Partners</t>
  </si>
  <si>
    <t>BL466502</t>
  </si>
  <si>
    <t>LX230234</t>
  </si>
  <si>
    <t>624225</t>
  </si>
  <si>
    <t>BL375199</t>
  </si>
  <si>
    <t>LX199185</t>
  </si>
  <si>
    <t>586505</t>
  </si>
  <si>
    <t>BL375150</t>
  </si>
  <si>
    <t>LX199398</t>
  </si>
  <si>
    <t>586919</t>
  </si>
  <si>
    <t>BL398682</t>
  </si>
  <si>
    <t>LX207309</t>
  </si>
  <si>
    <t>601196</t>
  </si>
  <si>
    <t>BL465008</t>
  </si>
  <si>
    <t>LX230233</t>
  </si>
  <si>
    <t>624224</t>
  </si>
  <si>
    <t>BL355810</t>
  </si>
  <si>
    <t>LX192754</t>
  </si>
  <si>
    <t>576377</t>
  </si>
  <si>
    <t>FC Compassus</t>
  </si>
  <si>
    <t>BL377674</t>
  </si>
  <si>
    <t>LX200448</t>
  </si>
  <si>
    <t>588515</t>
  </si>
  <si>
    <t>FinThrive Software Intermediate Holdings Inc</t>
  </si>
  <si>
    <t>BL377679</t>
  </si>
  <si>
    <t>LX200451</t>
  </si>
  <si>
    <t>588519</t>
  </si>
  <si>
    <t>BL449996</t>
  </si>
  <si>
    <t>LX221713</t>
  </si>
  <si>
    <t>618375</t>
  </si>
  <si>
    <t>Forefront Dermatology</t>
  </si>
  <si>
    <t>BL387061</t>
  </si>
  <si>
    <t>LX203388</t>
  </si>
  <si>
    <t>593775</t>
  </si>
  <si>
    <t>BL429459</t>
  </si>
  <si>
    <t>LX212985</t>
  </si>
  <si>
    <t>611191</t>
  </si>
  <si>
    <t>BL405734</t>
  </si>
  <si>
    <t>LX209569</t>
  </si>
  <si>
    <t>605182</t>
  </si>
  <si>
    <t>BL363058</t>
  </si>
  <si>
    <t>LX195237</t>
  </si>
  <si>
    <t>580450</t>
  </si>
  <si>
    <t>Gastro Health Holdco</t>
  </si>
  <si>
    <t>BL331025</t>
  </si>
  <si>
    <t>LX186039</t>
  </si>
  <si>
    <t>565835</t>
  </si>
  <si>
    <t>Genesis Specialist Care</t>
  </si>
  <si>
    <t>BL458605</t>
  </si>
  <si>
    <t>LX226819</t>
  </si>
  <si>
    <t>621053</t>
  </si>
  <si>
    <t>Global Healthcare Exchange</t>
  </si>
  <si>
    <t>BL301681</t>
  </si>
  <si>
    <t>LX180873</t>
  </si>
  <si>
    <t>556829</t>
  </si>
  <si>
    <t>Golden State Medical Supply</t>
  </si>
  <si>
    <t>BL469115</t>
  </si>
  <si>
    <t>LX236533</t>
  </si>
  <si>
    <t>626923</t>
  </si>
  <si>
    <t>GoodRx</t>
  </si>
  <si>
    <t>BL320284</t>
  </si>
  <si>
    <t>LX183733</t>
  </si>
  <si>
    <t>561921</t>
  </si>
  <si>
    <t>BL363756</t>
  </si>
  <si>
    <t>LX195920</t>
  </si>
  <si>
    <t>581333</t>
  </si>
  <si>
    <t>BL478307</t>
  </si>
  <si>
    <t>LX248753</t>
  </si>
  <si>
    <t>632490</t>
  </si>
  <si>
    <t>Hanger Orthopedic Group</t>
  </si>
  <si>
    <t>BL478306</t>
  </si>
  <si>
    <t>LX248918</t>
  </si>
  <si>
    <t>BL362516</t>
  </si>
  <si>
    <t>LX195076</t>
  </si>
  <si>
    <t>580170</t>
  </si>
  <si>
    <t>Healogics</t>
  </si>
  <si>
    <t>BL265043</t>
  </si>
  <si>
    <t>LX172132</t>
  </si>
  <si>
    <t>541210</t>
  </si>
  <si>
    <t>HealthChannels</t>
  </si>
  <si>
    <t>BL466094</t>
  </si>
  <si>
    <t>LX233158</t>
  </si>
  <si>
    <t>625197</t>
  </si>
  <si>
    <t>BL475693</t>
  </si>
  <si>
    <t>LX245794</t>
  </si>
  <si>
    <t>631095</t>
  </si>
  <si>
    <t>BL415493</t>
  </si>
  <si>
    <t>LX194050</t>
  </si>
  <si>
    <t>578500</t>
  </si>
  <si>
    <t>Home Care Assistance</t>
  </si>
  <si>
    <t>BL459477</t>
  </si>
  <si>
    <t>LX228045</t>
  </si>
  <si>
    <t>622218</t>
  </si>
  <si>
    <t>BL460352</t>
  </si>
  <si>
    <t>LX227654</t>
  </si>
  <si>
    <t>621867</t>
  </si>
  <si>
    <t>BL378828</t>
  </si>
  <si>
    <t>LX198233</t>
  </si>
  <si>
    <t>585053</t>
  </si>
  <si>
    <t>ICU Medical</t>
  </si>
  <si>
    <t>BL374184</t>
  </si>
  <si>
    <t>LX152598</t>
  </si>
  <si>
    <t>518870</t>
  </si>
  <si>
    <t>BL396642</t>
  </si>
  <si>
    <t>LX205795</t>
  </si>
  <si>
    <t>598336</t>
  </si>
  <si>
    <t>BL447301</t>
  </si>
  <si>
    <t>LX219882</t>
  </si>
  <si>
    <t>617342</t>
  </si>
  <si>
    <t>BL467719</t>
  </si>
  <si>
    <t>LX235016</t>
  </si>
  <si>
    <t>626091</t>
  </si>
  <si>
    <t>Independent Vetcare</t>
  </si>
  <si>
    <t>BL366222</t>
  </si>
  <si>
    <t>LX196199</t>
  </si>
  <si>
    <t>581724</t>
  </si>
  <si>
    <t>Indivior</t>
  </si>
  <si>
    <t>BL356029</t>
  </si>
  <si>
    <t>LX192894</t>
  </si>
  <si>
    <t>576586</t>
  </si>
  <si>
    <t>Ingenovis Health</t>
  </si>
  <si>
    <t>BL405359</t>
  </si>
  <si>
    <t>LX209371</t>
  </si>
  <si>
    <t>604833</t>
  </si>
  <si>
    <t>BL353539</t>
  </si>
  <si>
    <t>LX191709</t>
  </si>
  <si>
    <t>574528</t>
  </si>
  <si>
    <t>Innovetive Petcare</t>
  </si>
  <si>
    <t>BL375202</t>
  </si>
  <si>
    <t>LX200619</t>
  </si>
  <si>
    <t>588769</t>
  </si>
  <si>
    <t>Inotiv Inc</t>
  </si>
  <si>
    <t>BL472961</t>
  </si>
  <si>
    <t>LX239373</t>
  </si>
  <si>
    <t>629024</t>
  </si>
  <si>
    <t>Insulet Corporation</t>
  </si>
  <si>
    <t>BL468982</t>
  </si>
  <si>
    <t>LX236440</t>
  </si>
  <si>
    <t>626825</t>
  </si>
  <si>
    <t>BL408883</t>
  </si>
  <si>
    <t>LX210187</t>
  </si>
  <si>
    <t>606283</t>
  </si>
  <si>
    <t>Jordan Health Services</t>
  </si>
  <si>
    <t>BL408882</t>
  </si>
  <si>
    <t>LX210186</t>
  </si>
  <si>
    <t>606282</t>
  </si>
  <si>
    <t>BL469927</t>
  </si>
  <si>
    <t>LX237047</t>
  </si>
  <si>
    <t>627381</t>
  </si>
  <si>
    <t>Kindred at Home Hospice</t>
  </si>
  <si>
    <t>BL397407</t>
  </si>
  <si>
    <t>LX206519</t>
  </si>
  <si>
    <t>599882</t>
  </si>
  <si>
    <t>BL328224</t>
  </si>
  <si>
    <t>LX185239</t>
  </si>
  <si>
    <t>564656</t>
  </si>
  <si>
    <t>LGC Science Holdings</t>
  </si>
  <si>
    <t>BL358718</t>
  </si>
  <si>
    <t>LX193899</t>
  </si>
  <si>
    <t>578144</t>
  </si>
  <si>
    <t>BL376963</t>
  </si>
  <si>
    <t>LX200412</t>
  </si>
  <si>
    <t>588467</t>
  </si>
  <si>
    <t>LSCS Holdings Inc</t>
  </si>
  <si>
    <t>BL376971</t>
  </si>
  <si>
    <t>LX200422</t>
  </si>
  <si>
    <t>588479</t>
  </si>
  <si>
    <t>BL465545</t>
  </si>
  <si>
    <t>LX232775</t>
  </si>
  <si>
    <t>625046</t>
  </si>
  <si>
    <t>BL481222</t>
  </si>
  <si>
    <t>LX254134</t>
  </si>
  <si>
    <t>BL475560</t>
  </si>
  <si>
    <t>LX245319</t>
  </si>
  <si>
    <t>631099</t>
  </si>
  <si>
    <t>BL429416</t>
  </si>
  <si>
    <t>LX212870</t>
  </si>
  <si>
    <t>610981</t>
  </si>
  <si>
    <t>LifeScan Global Corp</t>
  </si>
  <si>
    <t>BL429421</t>
  </si>
  <si>
    <t>LX212871</t>
  </si>
  <si>
    <t>610982</t>
  </si>
  <si>
    <t>BL467927</t>
  </si>
  <si>
    <t>LX235338</t>
  </si>
  <si>
    <t>626270</t>
  </si>
  <si>
    <t>MDVIP</t>
  </si>
  <si>
    <t>BL478979</t>
  </si>
  <si>
    <t>LX249757</t>
  </si>
  <si>
    <t>633032</t>
  </si>
  <si>
    <t>MED ParentCo LP</t>
  </si>
  <si>
    <t>BL447763</t>
  </si>
  <si>
    <t>LX220075</t>
  </si>
  <si>
    <t>617474</t>
  </si>
  <si>
    <t>BL447762</t>
  </si>
  <si>
    <t>LX220073</t>
  </si>
  <si>
    <t>617471</t>
  </si>
  <si>
    <t>BL383539</t>
  </si>
  <si>
    <t>LX202184</t>
  </si>
  <si>
    <t>591675</t>
  </si>
  <si>
    <t>Maravai Life Sciences</t>
  </si>
  <si>
    <t>BL442789</t>
  </si>
  <si>
    <t>LX217499</t>
  </si>
  <si>
    <t>615317</t>
  </si>
  <si>
    <t>MedImpact Holdings</t>
  </si>
  <si>
    <t>BL478266</t>
  </si>
  <si>
    <t>LX248935</t>
  </si>
  <si>
    <t>632595</t>
  </si>
  <si>
    <t>MedPlast Holdings Inc</t>
  </si>
  <si>
    <t>BL478265</t>
  </si>
  <si>
    <t>LX248934</t>
  </si>
  <si>
    <t>632594</t>
  </si>
  <si>
    <t>BL356539</t>
  </si>
  <si>
    <t>LX193138</t>
  </si>
  <si>
    <t>576955</t>
  </si>
  <si>
    <t>MedRisk</t>
  </si>
  <si>
    <t>BL372207</t>
  </si>
  <si>
    <t>LX198683</t>
  </si>
  <si>
    <t>585674</t>
  </si>
  <si>
    <t>Medical Solutions</t>
  </si>
  <si>
    <t>BL372203</t>
  </si>
  <si>
    <t>LX198681</t>
  </si>
  <si>
    <t>585672</t>
  </si>
  <si>
    <t>BL480767</t>
  </si>
  <si>
    <t>LX253202</t>
  </si>
  <si>
    <t>Mediware Information Systems</t>
  </si>
  <si>
    <t>BL467862</t>
  </si>
  <si>
    <t>LX235094</t>
  </si>
  <si>
    <t>626109</t>
  </si>
  <si>
    <t>BL342525</t>
  </si>
  <si>
    <t>LX189433</t>
  </si>
  <si>
    <t>570400</t>
  </si>
  <si>
    <t>Milano Acquisition Corp</t>
  </si>
  <si>
    <t>BL342529</t>
  </si>
  <si>
    <t>LX189596</t>
  </si>
  <si>
    <t>570699</t>
  </si>
  <si>
    <t>BL467959</t>
  </si>
  <si>
    <t>LX235206</t>
  </si>
  <si>
    <t>626195</t>
  </si>
  <si>
    <t>Mission Veterinary Partners</t>
  </si>
  <si>
    <t>BL468501</t>
  </si>
  <si>
    <t>LX235936</t>
  </si>
  <si>
    <t>626521</t>
  </si>
  <si>
    <t>BL468463</t>
  </si>
  <si>
    <t>LX236035</t>
  </si>
  <si>
    <t>626541</t>
  </si>
  <si>
    <t>BL368983</t>
  </si>
  <si>
    <t>LX197152</t>
  </si>
  <si>
    <t>583480</t>
  </si>
  <si>
    <t>BL385226</t>
  </si>
  <si>
    <t>LX202724</t>
  </si>
  <si>
    <t>592615</t>
  </si>
  <si>
    <t>NAPA Management Services</t>
  </si>
  <si>
    <t>BL284506</t>
  </si>
  <si>
    <t>LX176565</t>
  </si>
  <si>
    <t>549078</t>
  </si>
  <si>
    <t>NMC Skincare Intermediate Holdings II</t>
  </si>
  <si>
    <t>BL355699</t>
  </si>
  <si>
    <t>LX192642</t>
  </si>
  <si>
    <t>576211</t>
  </si>
  <si>
    <t>National Mentor</t>
  </si>
  <si>
    <t>BL355693</t>
  </si>
  <si>
    <t>LX192639</t>
  </si>
  <si>
    <t>576208</t>
  </si>
  <si>
    <t>BL473150</t>
  </si>
  <si>
    <t>LX241174</t>
  </si>
  <si>
    <t>629684</t>
  </si>
  <si>
    <t>National Seating &amp; Mobility</t>
  </si>
  <si>
    <t>BL396816</t>
  </si>
  <si>
    <t>LX206147</t>
  </si>
  <si>
    <t>599146</t>
  </si>
  <si>
    <t>Natus Medical</t>
  </si>
  <si>
    <t>BL359185</t>
  </si>
  <si>
    <t>LX193951</t>
  </si>
  <si>
    <t>578259</t>
  </si>
  <si>
    <t>Nutrisystem Inc</t>
  </si>
  <si>
    <t>BL417174</t>
  </si>
  <si>
    <t>LX198728</t>
  </si>
  <si>
    <t>585741</t>
  </si>
  <si>
    <t>OB Hospitalist Group Inc</t>
  </si>
  <si>
    <t>BL359160</t>
  </si>
  <si>
    <t>LX193713</t>
  </si>
  <si>
    <t>577901</t>
  </si>
  <si>
    <t>One Call Medical Inc</t>
  </si>
  <si>
    <t>BL355655</t>
  </si>
  <si>
    <t>LX192675</t>
  </si>
  <si>
    <t>576270</t>
  </si>
  <si>
    <t>Onex TSG Intermediate Corp</t>
  </si>
  <si>
    <t>BL464569</t>
  </si>
  <si>
    <t>LX199502</t>
  </si>
  <si>
    <t>587131</t>
  </si>
  <si>
    <t>BL465514</t>
  </si>
  <si>
    <t>LX232640</t>
  </si>
  <si>
    <t>624991</t>
  </si>
  <si>
    <t>BL388104</t>
  </si>
  <si>
    <t>LX203676</t>
  </si>
  <si>
    <t>594355</t>
  </si>
  <si>
    <t>BL387075</t>
  </si>
  <si>
    <t>LX202169</t>
  </si>
  <si>
    <t>591731</t>
  </si>
  <si>
    <t>BL466731</t>
  </si>
  <si>
    <t>LX233856</t>
  </si>
  <si>
    <t>625529</t>
  </si>
  <si>
    <t>PCI Pharma Services</t>
  </si>
  <si>
    <t>BL475514</t>
  </si>
  <si>
    <t>LX227674</t>
  </si>
  <si>
    <t>621889</t>
  </si>
  <si>
    <t>Pacific Dental Services</t>
  </si>
  <si>
    <t>BL364483</t>
  </si>
  <si>
    <t>LX195723</t>
  </si>
  <si>
    <t>581115</t>
  </si>
  <si>
    <t>Padagis LLC</t>
  </si>
  <si>
    <t>BL472201</t>
  </si>
  <si>
    <t>LX238579</t>
  </si>
  <si>
    <t>628443</t>
  </si>
  <si>
    <t>Parexel International</t>
  </si>
  <si>
    <t>BL354809</t>
  </si>
  <si>
    <t>LX192324</t>
  </si>
  <si>
    <t>575713</t>
  </si>
  <si>
    <t>Pathway Partners</t>
  </si>
  <si>
    <t>BL428837</t>
  </si>
  <si>
    <t>LX212781</t>
  </si>
  <si>
    <t>610836</t>
  </si>
  <si>
    <t>Pediatric Associates</t>
  </si>
  <si>
    <t>BL384419</t>
  </si>
  <si>
    <t>LX201825</t>
  </si>
  <si>
    <t>590920</t>
  </si>
  <si>
    <t>BL445830</t>
  </si>
  <si>
    <t>LX219173</t>
  </si>
  <si>
    <t>616636</t>
  </si>
  <si>
    <t>PetVet Care Centers</t>
  </si>
  <si>
    <t>BL383893</t>
  </si>
  <si>
    <t>LX201739</t>
  </si>
  <si>
    <t>590725</t>
  </si>
  <si>
    <t>Physician Partners</t>
  </si>
  <si>
    <t>BL445167</t>
  </si>
  <si>
    <t>LX218315</t>
  </si>
  <si>
    <t>615977</t>
  </si>
  <si>
    <t>BL478311</t>
  </si>
  <si>
    <t>LX249039</t>
  </si>
  <si>
    <t>632650</t>
  </si>
  <si>
    <t>PointClickCare Technologies</t>
  </si>
  <si>
    <t>BL355804</t>
  </si>
  <si>
    <t>LX192763</t>
  </si>
  <si>
    <t>576391</t>
  </si>
  <si>
    <t>Precision Medicine Group</t>
  </si>
  <si>
    <t>BL481215</t>
  </si>
  <si>
    <t>LX254200</t>
  </si>
  <si>
    <t>Press Ganey</t>
  </si>
  <si>
    <t>BL364455</t>
  </si>
  <si>
    <t>LX195809</t>
  </si>
  <si>
    <t>581206</t>
  </si>
  <si>
    <t>Quantum Health</t>
  </si>
  <si>
    <t>BL341628</t>
  </si>
  <si>
    <t>LX189073</t>
  </si>
  <si>
    <t>569723</t>
  </si>
  <si>
    <t>Quorum Health Group</t>
  </si>
  <si>
    <t>BL478995</t>
  </si>
  <si>
    <t>LX249676</t>
  </si>
  <si>
    <t>BL478996</t>
  </si>
  <si>
    <t>LX249677</t>
  </si>
  <si>
    <t>BL272777</t>
  </si>
  <si>
    <t>LX174272</t>
  </si>
  <si>
    <t>544682</t>
  </si>
  <si>
    <t>BL459599</t>
  </si>
  <si>
    <t>LX227636</t>
  </si>
  <si>
    <t>621832</t>
  </si>
  <si>
    <t>BL481324</t>
  </si>
  <si>
    <t>LX254366</t>
  </si>
  <si>
    <t>Radnet Inc</t>
  </si>
  <si>
    <t>BL367817</t>
  </si>
  <si>
    <t>LX191299</t>
  </si>
  <si>
    <t>573767</t>
  </si>
  <si>
    <t>RxBenefits</t>
  </si>
  <si>
    <t>BL429425</t>
  </si>
  <si>
    <t>LX212991</t>
  </si>
  <si>
    <t>611199</t>
  </si>
  <si>
    <t>BL448995</t>
  </si>
  <si>
    <t>LX208458</t>
  </si>
  <si>
    <t>603054</t>
  </si>
  <si>
    <t>SCP Eye Care Services</t>
  </si>
  <si>
    <t>BL358066</t>
  </si>
  <si>
    <t>LX193703</t>
  </si>
  <si>
    <t>577890</t>
  </si>
  <si>
    <t>SM Wellness Holdings</t>
  </si>
  <si>
    <t>BL358073</t>
  </si>
  <si>
    <t>LX193708</t>
  </si>
  <si>
    <t>577895</t>
  </si>
  <si>
    <t>BL378833</t>
  </si>
  <si>
    <t>LX201126</t>
  </si>
  <si>
    <t>589610</t>
  </si>
  <si>
    <t>ScionHealth</t>
  </si>
  <si>
    <t>BL457052</t>
  </si>
  <si>
    <t>LX225335</t>
  </si>
  <si>
    <t>620280</t>
  </si>
  <si>
    <t>Sebia SA</t>
  </si>
  <si>
    <t>BL480763</t>
  </si>
  <si>
    <t>LX253203</t>
  </si>
  <si>
    <t>BL478984</t>
  </si>
  <si>
    <t>LX249736</t>
  </si>
  <si>
    <t>633015</t>
  </si>
  <si>
    <t>Sharp Midco LLC</t>
  </si>
  <si>
    <t>BL476608</t>
  </si>
  <si>
    <t>LX247700</t>
  </si>
  <si>
    <t>631843</t>
  </si>
  <si>
    <t>Sivantos</t>
  </si>
  <si>
    <t>BL371968</t>
  </si>
  <si>
    <t>LX176604</t>
  </si>
  <si>
    <t>549142</t>
  </si>
  <si>
    <t>Smile Brands Inc</t>
  </si>
  <si>
    <t>LX199059</t>
  </si>
  <si>
    <t>586262</t>
  </si>
  <si>
    <t>BL393771</t>
  </si>
  <si>
    <t>LX204938</t>
  </si>
  <si>
    <t>596816</t>
  </si>
  <si>
    <t>Smile Doctors LLC</t>
  </si>
  <si>
    <t>BL384218</t>
  </si>
  <si>
    <t>LX201788</t>
  </si>
  <si>
    <t>590841</t>
  </si>
  <si>
    <t>BL469739</t>
  </si>
  <si>
    <t>LX236836</t>
  </si>
  <si>
    <t>627216</t>
  </si>
  <si>
    <t>Sonrava Health Co-Borrower</t>
  </si>
  <si>
    <t>BL466574</t>
  </si>
  <si>
    <t>LX233675</t>
  </si>
  <si>
    <t>625488</t>
  </si>
  <si>
    <t>BL468646</t>
  </si>
  <si>
    <t>LX234655</t>
  </si>
  <si>
    <t>626015</t>
  </si>
  <si>
    <t>Sound Inpatient Physicians Inc</t>
  </si>
  <si>
    <t>BL479320</t>
  </si>
  <si>
    <t>LX250177</t>
  </si>
  <si>
    <t>Southern Veterinary Partners</t>
  </si>
  <si>
    <t>BL366395</t>
  </si>
  <si>
    <t>LX195928</t>
  </si>
  <si>
    <t>581354</t>
  </si>
  <si>
    <t>SpecialtyCare</t>
  </si>
  <si>
    <t>BL464359</t>
  </si>
  <si>
    <t>LX230493</t>
  </si>
  <si>
    <t>624382</t>
  </si>
  <si>
    <t>Summit Behavioral Healthcare</t>
  </si>
  <si>
    <t>BL467349</t>
  </si>
  <si>
    <t>LX234275</t>
  </si>
  <si>
    <t>625807</t>
  </si>
  <si>
    <t>Surgery Center Holdings</t>
  </si>
  <si>
    <t>BL441631</t>
  </si>
  <si>
    <t>LX216614</t>
  </si>
  <si>
    <t>614978</t>
  </si>
  <si>
    <t>BL346832</t>
  </si>
  <si>
    <t>LX190275</t>
  </si>
  <si>
    <t>572014</t>
  </si>
  <si>
    <t>TEAM Services Group</t>
  </si>
  <si>
    <t>BL468849</t>
  </si>
  <si>
    <t>LX236336</t>
  </si>
  <si>
    <t>626772</t>
  </si>
  <si>
    <t>BL346836</t>
  </si>
  <si>
    <t>LX190277</t>
  </si>
  <si>
    <t>572016</t>
  </si>
  <si>
    <t>BL385917</t>
  </si>
  <si>
    <t>LX202831</t>
  </si>
  <si>
    <t>592774</t>
  </si>
  <si>
    <t>BL478199</t>
  </si>
  <si>
    <t>LX248756</t>
  </si>
  <si>
    <t>Therakos</t>
  </si>
  <si>
    <t>BL361612</t>
  </si>
  <si>
    <t>LX194584</t>
  </si>
  <si>
    <t>579254</t>
  </si>
  <si>
    <t>Therapy Brands</t>
  </si>
  <si>
    <t>BL361617</t>
  </si>
  <si>
    <t>LX194587</t>
  </si>
  <si>
    <t>579256</t>
  </si>
  <si>
    <t>BL370809</t>
  </si>
  <si>
    <t>LX198300</t>
  </si>
  <si>
    <t>585199</t>
  </si>
  <si>
    <t>U.S. Anesthesia Partners</t>
  </si>
  <si>
    <t>BL370810</t>
  </si>
  <si>
    <t>LX198301</t>
  </si>
  <si>
    <t>585201</t>
  </si>
  <si>
    <t>BL437990</t>
  </si>
  <si>
    <t>LX214262</t>
  </si>
  <si>
    <t>613188</t>
  </si>
  <si>
    <t>BL476262</t>
  </si>
  <si>
    <t>LX245294</t>
  </si>
  <si>
    <t>US Fertility Enterprises</t>
  </si>
  <si>
    <t>BL476261</t>
  </si>
  <si>
    <t>LX245293</t>
  </si>
  <si>
    <t>630933</t>
  </si>
  <si>
    <t>BL471833</t>
  </si>
  <si>
    <t>LX238074</t>
  </si>
  <si>
    <t>628120</t>
  </si>
  <si>
    <t>US Radiology Specialists</t>
  </si>
  <si>
    <t>BL319084</t>
  </si>
  <si>
    <t>LX183353</t>
  </si>
  <si>
    <t>561310</t>
  </si>
  <si>
    <t>Upstream Rehabilitation</t>
  </si>
  <si>
    <t>BL367988</t>
  </si>
  <si>
    <t>LX196625</t>
  </si>
  <si>
    <t>582607</t>
  </si>
  <si>
    <t>BL400490</t>
  </si>
  <si>
    <t>LX207761</t>
  </si>
  <si>
    <t>601913</t>
  </si>
  <si>
    <t>VetCor Professional Practices LLC</t>
  </si>
  <si>
    <t>BL471758</t>
  </si>
  <si>
    <t>LX237954</t>
  </si>
  <si>
    <t>628069</t>
  </si>
  <si>
    <t>Vizient Inc</t>
  </si>
  <si>
    <t>BL265932</t>
  </si>
  <si>
    <t>LX172411</t>
  </si>
  <si>
    <t>541575</t>
  </si>
  <si>
    <t>Vyaire Medical</t>
  </si>
  <si>
    <t>BL469132</t>
  </si>
  <si>
    <t>LX236514</t>
  </si>
  <si>
    <t>626893</t>
  </si>
  <si>
    <t>Waystar Technologies</t>
  </si>
  <si>
    <t>BL353810</t>
  </si>
  <si>
    <t>LX191884</t>
  </si>
  <si>
    <t>574926</t>
  </si>
  <si>
    <t>Women's Care Holdings</t>
  </si>
  <si>
    <t>BL353813</t>
  </si>
  <si>
    <t>LX191811</t>
  </si>
  <si>
    <t>574764</t>
  </si>
  <si>
    <t>BL479381</t>
  </si>
  <si>
    <t>LX250358</t>
  </si>
  <si>
    <t>Zelis Healthcare</t>
  </si>
  <si>
    <t>BL456020</t>
  </si>
  <si>
    <t>LX224676</t>
  </si>
  <si>
    <t>619771</t>
  </si>
  <si>
    <t>BL472714</t>
  </si>
  <si>
    <t>LX210749</t>
  </si>
  <si>
    <t>607374</t>
  </si>
  <si>
    <t>Zest Dental</t>
  </si>
  <si>
    <t>BL383913</t>
  </si>
  <si>
    <t>LX202290</t>
  </si>
  <si>
    <t>591857</t>
  </si>
  <si>
    <t>BL353826</t>
  </si>
  <si>
    <t>LX194359</t>
  </si>
  <si>
    <t>578919</t>
  </si>
  <si>
    <t>eResearchTechnology Inc</t>
  </si>
  <si>
    <t>BL320564</t>
  </si>
  <si>
    <t>LX183891</t>
  </si>
  <si>
    <t>562201</t>
  </si>
  <si>
    <t>BL466334</t>
  </si>
  <si>
    <t>LX233541</t>
  </si>
  <si>
    <t>625439</t>
  </si>
  <si>
    <t>BL467906</t>
  </si>
  <si>
    <t>LX235213</t>
  </si>
  <si>
    <t>WIRB-Copernicus Group</t>
  </si>
  <si>
    <t>BL493834</t>
  </si>
  <si>
    <t>LX253898</t>
  </si>
  <si>
    <t>Precyse Solutions</t>
  </si>
  <si>
    <t>BL493835</t>
  </si>
  <si>
    <t>LX253899</t>
  </si>
  <si>
    <t>BL493833</t>
  </si>
  <si>
    <t>LX253897</t>
  </si>
  <si>
    <t>BL493837</t>
  </si>
  <si>
    <t>LX253900</t>
  </si>
  <si>
    <t>BL484266</t>
  </si>
  <si>
    <t>LX255553</t>
  </si>
  <si>
    <t>BL484273</t>
  </si>
  <si>
    <t>LX255433</t>
  </si>
  <si>
    <t>Resonetics LLC</t>
  </si>
  <si>
    <t>BL487160</t>
  </si>
  <si>
    <t>LX256011</t>
  </si>
  <si>
    <t>BL467012</t>
  </si>
  <si>
    <t>LX234304</t>
  </si>
  <si>
    <t>Mitchell International</t>
  </si>
  <si>
    <t>BL467013</t>
  </si>
  <si>
    <t>LX234305</t>
  </si>
  <si>
    <t>BL386311</t>
  </si>
  <si>
    <t>LX167060</t>
  </si>
  <si>
    <t>A Place For Mom</t>
  </si>
  <si>
    <t>Provider-SNF</t>
  </si>
  <si>
    <t>BL401577</t>
  </si>
  <si>
    <t>LX207583</t>
  </si>
  <si>
    <t>Healthpeak Properties</t>
  </si>
  <si>
    <t>REIT</t>
  </si>
  <si>
    <t>REIT-REIT</t>
  </si>
  <si>
    <t>BL401578</t>
  </si>
  <si>
    <t>LX207584</t>
  </si>
  <si>
    <t>BL348485</t>
  </si>
  <si>
    <t>LX190919</t>
  </si>
  <si>
    <t>Symplr Software</t>
  </si>
  <si>
    <t>BL348479</t>
  </si>
  <si>
    <t>LX190915</t>
  </si>
  <si>
    <t>BL484541</t>
  </si>
  <si>
    <t>LX255579</t>
  </si>
  <si>
    <t>BL356009</t>
  </si>
  <si>
    <t>LX192616</t>
  </si>
  <si>
    <t>Specialty Pharma III Inc</t>
  </si>
  <si>
    <t>BL309944</t>
  </si>
  <si>
    <t>LX181742</t>
  </si>
  <si>
    <t>ArisGlobal</t>
  </si>
  <si>
    <t>BL461740</t>
  </si>
  <si>
    <t>LX228803</t>
  </si>
  <si>
    <t>Imprivata</t>
  </si>
  <si>
    <t>BL465982</t>
  </si>
  <si>
    <t>LX233214</t>
  </si>
  <si>
    <t>MAXIMUS Inc</t>
  </si>
  <si>
    <t>BL478674</t>
  </si>
  <si>
    <t>LX249686</t>
  </si>
  <si>
    <t>Paradigm Outcomes</t>
  </si>
  <si>
    <t>BL487320</t>
  </si>
  <si>
    <t>LX256058</t>
  </si>
  <si>
    <t>BL481488</t>
  </si>
  <si>
    <t>LX254369</t>
  </si>
  <si>
    <t>Dechra Pharmaceuticals</t>
  </si>
  <si>
    <t>BL484290</t>
  </si>
  <si>
    <t>LX255425</t>
  </si>
  <si>
    <t>Perrigo Company PLC</t>
  </si>
  <si>
    <t>BL484282</t>
  </si>
  <si>
    <t>LX255441</t>
  </si>
  <si>
    <t>BL468496</t>
  </si>
  <si>
    <t>LX234273</t>
  </si>
  <si>
    <t>Soliant Health</t>
  </si>
  <si>
    <t>BL368386</t>
  </si>
  <si>
    <t>LX196752</t>
  </si>
  <si>
    <t>UDG Healthcare</t>
  </si>
  <si>
    <t>BL469887</t>
  </si>
  <si>
    <t>LX211038</t>
  </si>
  <si>
    <t>Sedgwick Claims Management Services, Inc.</t>
  </si>
  <si>
    <t>New Sector</t>
  </si>
  <si>
    <t>Sub-Sector</t>
  </si>
  <si>
    <t>Combined</t>
  </si>
  <si>
    <t>Diagnostic Equipment</t>
  </si>
  <si>
    <t>Manufacturer</t>
  </si>
  <si>
    <t>Disposable Medical Prod</t>
  </si>
  <si>
    <t>Services</t>
  </si>
  <si>
    <t>Investment Companies</t>
  </si>
  <si>
    <t>Medical Imaging Systems</t>
  </si>
  <si>
    <t>Medical Instruments</t>
  </si>
  <si>
    <t>Medical Labs&amp;Testing Srv</t>
  </si>
  <si>
    <t>Medical Products</t>
  </si>
  <si>
    <t>CDMO</t>
  </si>
  <si>
    <t>Medical-Whsle Drug Dist</t>
  </si>
  <si>
    <t>Generics</t>
  </si>
  <si>
    <t>Optical Supplies</t>
  </si>
  <si>
    <t>Patient Monitoring Equip</t>
  </si>
  <si>
    <t>Enterprise Software/Serv</t>
  </si>
  <si>
    <t>Medical Information Sys</t>
  </si>
  <si>
    <t>Medical-HMO</t>
  </si>
  <si>
    <t>Pharmacy Services</t>
  </si>
  <si>
    <t>PBM</t>
  </si>
  <si>
    <t>Property/Casualty Ins</t>
  </si>
  <si>
    <t>CRO</t>
  </si>
  <si>
    <t>E-Commerce/Services</t>
  </si>
  <si>
    <t>Pharmacies</t>
  </si>
  <si>
    <t>Finance-Other Services</t>
  </si>
  <si>
    <t>Animal</t>
  </si>
  <si>
    <t>Internet Content-Info/Ne</t>
  </si>
  <si>
    <t>CSO</t>
  </si>
  <si>
    <t>Specialty</t>
  </si>
  <si>
    <t>Medical-Biomedical/Gene</t>
  </si>
  <si>
    <t>Medical-Drugs</t>
  </si>
  <si>
    <t>Medical-Generic Drugs</t>
  </si>
  <si>
    <t>Retail-Drug Store</t>
  </si>
  <si>
    <t>Veterinary Diagnostics</t>
  </si>
  <si>
    <t>Commercial Services</t>
  </si>
  <si>
    <t>Dental</t>
  </si>
  <si>
    <t>Computer Data Security</t>
  </si>
  <si>
    <t>Software</t>
  </si>
  <si>
    <t>Computer Services</t>
  </si>
  <si>
    <t>Physician</t>
  </si>
  <si>
    <t>Dialysis Centers</t>
  </si>
  <si>
    <t>Dialysis</t>
  </si>
  <si>
    <t>Human Resources</t>
  </si>
  <si>
    <t>Nurse</t>
  </si>
  <si>
    <t>SNF</t>
  </si>
  <si>
    <t>Behavioral Health</t>
  </si>
  <si>
    <t>Home &amp; Community</t>
  </si>
  <si>
    <t>Hospice</t>
  </si>
  <si>
    <t>Medical-Hospitals</t>
  </si>
  <si>
    <t>Hospitals</t>
  </si>
  <si>
    <t>Physical Therapy</t>
  </si>
  <si>
    <t>LTAC</t>
  </si>
  <si>
    <t>IRF</t>
  </si>
  <si>
    <t>ASC</t>
  </si>
  <si>
    <t>Medical-Nursing Homes</t>
  </si>
  <si>
    <t>Medical-Outptnt/Home Med</t>
  </si>
  <si>
    <t>Transport</t>
  </si>
  <si>
    <t>Home Health</t>
  </si>
  <si>
    <t>MRI/Medical Diag Imaging</t>
  </si>
  <si>
    <t>Imaging</t>
  </si>
  <si>
    <t>Non-Profit Charity</t>
  </si>
  <si>
    <t>Infusion</t>
  </si>
  <si>
    <t>Phys Practice Mgmnt</t>
  </si>
  <si>
    <t>Phys Therapy/Rehab Cntrs</t>
  </si>
  <si>
    <t>Occupational</t>
  </si>
  <si>
    <t>REITS-Health Care</t>
  </si>
  <si>
    <t>Vet</t>
  </si>
  <si>
    <t>Applications Software</t>
  </si>
  <si>
    <t>Consulting Services</t>
  </si>
  <si>
    <t>ytm_curve_ask</t>
  </si>
  <si>
    <t>BSP CLO</t>
  </si>
  <si>
    <t>ALC Liquid</t>
  </si>
  <si>
    <t>Issuer Group</t>
  </si>
  <si>
    <t>Security Code</t>
  </si>
  <si>
    <t>Instrument</t>
  </si>
  <si>
    <t>BBG Unique ID</t>
  </si>
  <si>
    <t>Amount Outstanding</t>
  </si>
  <si>
    <t>Asset Class</t>
  </si>
  <si>
    <t>Moody's</t>
  </si>
  <si>
    <t>S&amp;P</t>
  </si>
  <si>
    <t>Analyst</t>
  </si>
  <si>
    <t>Currency</t>
  </si>
  <si>
    <t>Total ($mm)</t>
  </si>
  <si>
    <t>Issuance</t>
  </si>
  <si>
    <t xml:space="preserve">Issuer </t>
  </si>
  <si>
    <t>Index Weight</t>
  </si>
  <si>
    <t>BSP CLO Delta</t>
  </si>
  <si>
    <t>ALC Liquid Delta</t>
  </si>
  <si>
    <t xml:space="preserve">Bid </t>
  </si>
  <si>
    <t>YTM curve</t>
  </si>
  <si>
    <t>DM (3yr)</t>
  </si>
  <si>
    <t>MATCH</t>
  </si>
  <si>
    <t>TLB</t>
  </si>
  <si>
    <t>BL4595999</t>
  </si>
  <si>
    <t>Loan</t>
  </si>
  <si>
    <t>Anthony Tse</t>
  </si>
  <si>
    <t>USD</t>
  </si>
  <si>
    <t>PIK TLB</t>
  </si>
  <si>
    <t>BL4640027</t>
  </si>
  <si>
    <t>Dupage Medical Group</t>
  </si>
  <si>
    <t>TL</t>
  </si>
  <si>
    <t>BL3563329</t>
  </si>
  <si>
    <t>US Anesthesia Partners</t>
  </si>
  <si>
    <t>BL3708098</t>
  </si>
  <si>
    <t>BL4679066</t>
  </si>
  <si>
    <t>BL3689835</t>
  </si>
  <si>
    <t>CC</t>
  </si>
  <si>
    <t>Sotera Health Holdings, LLC</t>
  </si>
  <si>
    <t>BL4665743</t>
  </si>
  <si>
    <t>BL3565399</t>
  </si>
  <si>
    <t>Extended TL</t>
  </si>
  <si>
    <t>BL3992320</t>
  </si>
  <si>
    <t>Alex Clarke</t>
  </si>
  <si>
    <t>AccentCare</t>
  </si>
  <si>
    <t>Second Out TL</t>
  </si>
  <si>
    <t>Sharp</t>
  </si>
  <si>
    <t>BL4789840</t>
  </si>
  <si>
    <t>BL3678176</t>
  </si>
  <si>
    <t>nThrive</t>
  </si>
  <si>
    <t>LX172008</t>
  </si>
  <si>
    <t>BL2649400</t>
  </si>
  <si>
    <t>Schumacher Group</t>
  </si>
  <si>
    <t>BL3556554</t>
  </si>
  <si>
    <t>BL3016815</t>
  </si>
  <si>
    <t>BL2659326</t>
  </si>
  <si>
    <t>Term Loan B</t>
  </si>
  <si>
    <t>TLA</t>
  </si>
  <si>
    <t>Sonrava</t>
  </si>
  <si>
    <t>2nd Out TLA</t>
  </si>
  <si>
    <t>BL4697399</t>
  </si>
  <si>
    <t>HCA Inc</t>
  </si>
  <si>
    <t>Term Loan A</t>
  </si>
  <si>
    <t>BL3637560</t>
  </si>
  <si>
    <t>Resonetics</t>
  </si>
  <si>
    <t>LX234317</t>
  </si>
  <si>
    <t>BL4673820</t>
  </si>
  <si>
    <t>TLC</t>
  </si>
  <si>
    <t>R1 RCM Inc</t>
  </si>
  <si>
    <t>DDTL</t>
  </si>
  <si>
    <t>BL4789964</t>
  </si>
  <si>
    <t>Delayed Draw</t>
  </si>
  <si>
    <t>LX236447</t>
  </si>
  <si>
    <t>TL (Roll Up)</t>
  </si>
  <si>
    <t>Athletico Physical Therapy</t>
  </si>
  <si>
    <t>BL3840131</t>
  </si>
  <si>
    <t>BL4783066</t>
  </si>
  <si>
    <t>eResearch Technology</t>
  </si>
  <si>
    <t>BL4663342</t>
  </si>
  <si>
    <t>Organon Finance</t>
  </si>
  <si>
    <t>BL4655140</t>
  </si>
  <si>
    <t>Term Loan</t>
  </si>
  <si>
    <t>BL3642701</t>
  </si>
  <si>
    <t>LX213993</t>
  </si>
  <si>
    <t>BL4368868</t>
  </si>
  <si>
    <t>LX236833</t>
  </si>
  <si>
    <t>First Out TL A-1</t>
  </si>
  <si>
    <t>One Call Medical</t>
  </si>
  <si>
    <t>BL3591601</t>
  </si>
  <si>
    <t>Sevita</t>
  </si>
  <si>
    <t>LX192640</t>
  </si>
  <si>
    <t>BL3556968</t>
  </si>
  <si>
    <t>LX235701</t>
  </si>
  <si>
    <t>BL4682730</t>
  </si>
  <si>
    <t>WR</t>
  </si>
  <si>
    <t>EUR</t>
  </si>
  <si>
    <t>PetVet LLC</t>
  </si>
  <si>
    <t>Petvet_DDTL23</t>
  </si>
  <si>
    <t>Petvet_Rev23</t>
  </si>
  <si>
    <t>Revolver</t>
  </si>
  <si>
    <t>Revolving Credit Facility</t>
  </si>
  <si>
    <t>Petvet_TL23</t>
  </si>
  <si>
    <t>ICON</t>
  </si>
  <si>
    <t>BL4603520</t>
  </si>
  <si>
    <t>BBG011WRLMR0</t>
  </si>
  <si>
    <t>BL4842730</t>
  </si>
  <si>
    <t>BL4783074</t>
  </si>
  <si>
    <t>Option Care</t>
  </si>
  <si>
    <t>BL4645695</t>
  </si>
  <si>
    <t>Team Health Inc</t>
  </si>
  <si>
    <t>Extended TLB</t>
  </si>
  <si>
    <t>BL3859172</t>
  </si>
  <si>
    <t>Avantor</t>
  </si>
  <si>
    <t>TLB6</t>
  </si>
  <si>
    <t>BL4607141</t>
  </si>
  <si>
    <t>BL4729614</t>
  </si>
  <si>
    <t>CCRR Parent</t>
  </si>
  <si>
    <t>BL3560291</t>
  </si>
  <si>
    <t>BL4807634</t>
  </si>
  <si>
    <t>TLB1</t>
  </si>
  <si>
    <t>BL4503712</t>
  </si>
  <si>
    <t>BL4594778</t>
  </si>
  <si>
    <t>Concentra Inc</t>
  </si>
  <si>
    <t>BL4691384</t>
  </si>
  <si>
    <t>LifePoint Health</t>
  </si>
  <si>
    <t>BL4812220</t>
  </si>
  <si>
    <t>CHG Healthcare</t>
  </si>
  <si>
    <t>TLB 2</t>
  </si>
  <si>
    <t>BL4722064</t>
  </si>
  <si>
    <t>BL4871606</t>
  </si>
  <si>
    <t>BL4717585</t>
  </si>
  <si>
    <t>BL4789956</t>
  </si>
  <si>
    <t>BL4812154</t>
  </si>
  <si>
    <t>BL4667319</t>
  </si>
  <si>
    <t>BL3484799</t>
  </si>
  <si>
    <t>Zelis Cost Management Buyer, Inc</t>
  </si>
  <si>
    <t>BL4560209</t>
  </si>
  <si>
    <t>Ensemble Health</t>
  </si>
  <si>
    <t>BL4566016</t>
  </si>
  <si>
    <t>Albany Molecular Research</t>
  </si>
  <si>
    <t>BBG011XQ0G51</t>
  </si>
  <si>
    <t>BL4755601</t>
  </si>
  <si>
    <t>BrightSpring</t>
  </si>
  <si>
    <t>BL4842664</t>
  </si>
  <si>
    <t>BL4845410</t>
  </si>
  <si>
    <t>BL4617405</t>
  </si>
  <si>
    <t>Jazz Pharmaceuticals Plc</t>
  </si>
  <si>
    <t>BL4689826</t>
  </si>
  <si>
    <t>IQVIA (Quintiles)</t>
  </si>
  <si>
    <t>BL4473015</t>
  </si>
  <si>
    <t>Elanco</t>
  </si>
  <si>
    <t>BL3128180</t>
  </si>
  <si>
    <t>BL4459469</t>
  </si>
  <si>
    <t>Surgery Center Holdings Inc</t>
  </si>
  <si>
    <t>BL4673499</t>
  </si>
  <si>
    <t>Mitchell Intl</t>
  </si>
  <si>
    <t>BL4670123</t>
  </si>
  <si>
    <t>BL3556935</t>
  </si>
  <si>
    <t>Gainwell Acquisition Corp</t>
  </si>
  <si>
    <t>BL3425255</t>
  </si>
  <si>
    <t>Examworks Group Inc</t>
  </si>
  <si>
    <t>BL4875664</t>
  </si>
  <si>
    <t>BL4793818</t>
  </si>
  <si>
    <t>Cotiviti Intermediate Holding Corp.</t>
  </si>
  <si>
    <t>BL4811875</t>
  </si>
  <si>
    <t>Bausch Health Cos Inc</t>
  </si>
  <si>
    <t>BL3838879</t>
  </si>
  <si>
    <t>BL4722015</t>
  </si>
  <si>
    <t>Athena Health</t>
  </si>
  <si>
    <t>BL3839133</t>
  </si>
  <si>
    <t>BL4678621</t>
  </si>
  <si>
    <t>BL4698876</t>
  </si>
  <si>
    <t>Total</t>
  </si>
  <si>
    <t>Match</t>
  </si>
  <si>
    <t>Moody's WARF</t>
  </si>
  <si>
    <t>Rating Factor</t>
  </si>
  <si>
    <t>Flag</t>
  </si>
  <si>
    <t>Ticker</t>
  </si>
  <si>
    <t>bond_to_eqy_ticker</t>
  </si>
  <si>
    <t>issuer_equity_ticker</t>
  </si>
  <si>
    <t>1907355D LX</t>
  </si>
  <si>
    <t>bs_lt_borrow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</si>
</sst>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###0"/>
    <numFmt numFmtId="165" formatCode="###0.000"/>
    <numFmt numFmtId="166" formatCode="###0.000000000"/>
    <numFmt numFmtId="167" formatCode="###0.00000"/>
    <numFmt numFmtId="168" formatCode="###0.00"/>
    <numFmt numFmtId="169" formatCode="0.0%"/>
    <numFmt numFmtId="170" formatCode="0.000%"/>
    <numFmt numFmtId="171" formatCode="0.0"/>
    <numFmt numFmtId="172" formatCode="###0.0"/>
  </numFmts>
  <fonts count="14" x14ac:knownFonts="1">
    <font>
      <sz val="10"/>
      <name val="Arial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10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</font>
    <font>
      <sz val="10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FDD"/>
        <bgColor indexed="64"/>
      </patternFill>
    </fill>
    <fill>
      <patternFill patternType="solid">
        <fgColor rgb="FFE4FCFC"/>
        <bgColor indexed="64"/>
      </patternFill>
    </fill>
    <fill>
      <patternFill patternType="solid">
        <fgColor rgb="FFFCEDD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243E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4" fillId="2" borderId="0" xfId="0" applyFont="1" applyFill="1"/>
    <xf numFmtId="0" fontId="4" fillId="0" borderId="0" xfId="0" applyFont="1"/>
    <xf numFmtId="43" fontId="4" fillId="2" borderId="0" xfId="1" applyFont="1" applyFill="1" applyAlignment="1">
      <alignment horizontal="right"/>
    </xf>
    <xf numFmtId="170" fontId="4" fillId="2" borderId="0" xfId="2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0" fontId="4" fillId="2" borderId="0" xfId="2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8" fontId="4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0" fontId="4" fillId="0" borderId="0" xfId="2" applyNumberFormat="1" applyFont="1" applyAlignment="1">
      <alignment horizontal="right"/>
    </xf>
    <xf numFmtId="0" fontId="4" fillId="3" borderId="0" xfId="0" applyFont="1" applyFill="1"/>
    <xf numFmtId="165" fontId="4" fillId="3" borderId="0" xfId="0" applyNumberFormat="1" applyFont="1" applyFill="1" applyAlignment="1">
      <alignment horizontal="right"/>
    </xf>
    <xf numFmtId="0" fontId="4" fillId="4" borderId="0" xfId="0" applyFont="1" applyFill="1"/>
    <xf numFmtId="0" fontId="4" fillId="4" borderId="0" xfId="0" applyFont="1" applyFill="1" applyAlignment="1">
      <alignment horizontal="left"/>
    </xf>
    <xf numFmtId="167" fontId="4" fillId="3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0" fontId="5" fillId="2" borderId="0" xfId="0" applyFont="1" applyFill="1"/>
    <xf numFmtId="10" fontId="5" fillId="2" borderId="0" xfId="2" applyNumberFormat="1" applyFont="1" applyFill="1" applyAlignment="1">
      <alignment horizontal="right"/>
    </xf>
    <xf numFmtId="0" fontId="4" fillId="5" borderId="0" xfId="0" applyFont="1" applyFill="1"/>
    <xf numFmtId="164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left"/>
    </xf>
    <xf numFmtId="166" fontId="4" fillId="5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6" borderId="0" xfId="0" applyFont="1" applyFill="1"/>
    <xf numFmtId="168" fontId="4" fillId="6" borderId="0" xfId="0" applyNumberFormat="1" applyFont="1" applyFill="1" applyAlignment="1">
      <alignment horizontal="right"/>
    </xf>
    <xf numFmtId="43" fontId="5" fillId="2" borderId="0" xfId="1" applyFont="1" applyFill="1" applyAlignment="1">
      <alignment horizontal="right"/>
    </xf>
    <xf numFmtId="170" fontId="5" fillId="2" borderId="0" xfId="2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169" fontId="4" fillId="2" borderId="0" xfId="2" applyNumberFormat="1" applyFont="1" applyFill="1" applyAlignment="1">
      <alignment horizontal="right"/>
    </xf>
    <xf numFmtId="0" fontId="3" fillId="0" borderId="0" xfId="0" applyFont="1" applyAlignment="1">
      <alignment horizontal="center"/>
    </xf>
    <xf numFmtId="169" fontId="4" fillId="0" borderId="0" xfId="2" applyNumberFormat="1" applyFont="1"/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4" fillId="5" borderId="0" xfId="0" applyNumberFormat="1" applyFont="1" applyFill="1" applyAlignment="1">
      <alignment horizontal="right"/>
    </xf>
    <xf numFmtId="1" fontId="4" fillId="5" borderId="0" xfId="0" applyNumberFormat="1" applyFont="1" applyFill="1" applyAlignment="1">
      <alignment horizontal="right"/>
    </xf>
    <xf numFmtId="169" fontId="4" fillId="5" borderId="0" xfId="2" applyNumberFormat="1" applyFont="1" applyFill="1" applyAlignment="1">
      <alignment horizontal="right"/>
    </xf>
    <xf numFmtId="0" fontId="0" fillId="6" borderId="0" xfId="0" applyFill="1"/>
    <xf numFmtId="2" fontId="4" fillId="4" borderId="0" xfId="0" applyNumberFormat="1" applyFont="1" applyFill="1" applyAlignment="1">
      <alignment horizontal="right"/>
    </xf>
    <xf numFmtId="2" fontId="4" fillId="2" borderId="0" xfId="0" applyNumberFormat="1" applyFont="1" applyFill="1"/>
    <xf numFmtId="49" fontId="4" fillId="5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left"/>
    </xf>
    <xf numFmtId="171" fontId="4" fillId="6" borderId="0" xfId="0" applyNumberFormat="1" applyFont="1" applyFill="1"/>
    <xf numFmtId="0" fontId="8" fillId="6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9" fillId="0" borderId="0" xfId="3" applyFont="1"/>
    <xf numFmtId="0" fontId="1" fillId="0" borderId="0" xfId="3"/>
    <xf numFmtId="0" fontId="12" fillId="0" borderId="0" xfId="3" applyFont="1"/>
    <xf numFmtId="0" fontId="9" fillId="0" borderId="0" xfId="3" applyFont="1" applyAlignment="1">
      <alignment horizontal="center" vertical="center"/>
    </xf>
    <xf numFmtId="171" fontId="9" fillId="0" borderId="0" xfId="3" applyNumberFormat="1" applyFont="1"/>
    <xf numFmtId="169" fontId="9" fillId="0" borderId="0" xfId="4" applyNumberFormat="1" applyFont="1"/>
    <xf numFmtId="0" fontId="9" fillId="2" borderId="0" xfId="3" applyFont="1" applyFill="1"/>
    <xf numFmtId="0" fontId="9" fillId="0" borderId="1" xfId="3" applyFont="1" applyBorder="1"/>
    <xf numFmtId="171" fontId="9" fillId="0" borderId="1" xfId="3" applyNumberFormat="1" applyFont="1" applyBorder="1"/>
    <xf numFmtId="0" fontId="9" fillId="9" borderId="0" xfId="3" applyFont="1" applyFill="1"/>
    <xf numFmtId="170" fontId="4" fillId="10" borderId="0" xfId="2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71" fontId="4" fillId="0" borderId="0" xfId="0" applyNumberFormat="1" applyFont="1"/>
    <xf numFmtId="169" fontId="4" fillId="6" borderId="0" xfId="2" applyNumberFormat="1" applyFont="1" applyFill="1"/>
    <xf numFmtId="1" fontId="4" fillId="4" borderId="0" xfId="0" applyNumberFormat="1" applyFont="1" applyFill="1" applyAlignment="1">
      <alignment horizontal="center"/>
    </xf>
    <xf numFmtId="0" fontId="12" fillId="0" borderId="2" xfId="3" applyFont="1" applyBorder="1"/>
    <xf numFmtId="0" fontId="10" fillId="0" borderId="0" xfId="3" applyFont="1" applyAlignment="1">
      <alignment horizontal="left"/>
    </xf>
    <xf numFmtId="2" fontId="12" fillId="0" borderId="2" xfId="3" applyNumberFormat="1" applyFont="1" applyBorder="1" applyAlignment="1">
      <alignment horizontal="left"/>
    </xf>
    <xf numFmtId="2" fontId="12" fillId="0" borderId="0" xfId="3" applyNumberFormat="1" applyFont="1" applyAlignment="1">
      <alignment horizontal="left"/>
    </xf>
    <xf numFmtId="0" fontId="12" fillId="0" borderId="3" xfId="3" applyFont="1" applyBorder="1"/>
    <xf numFmtId="0" fontId="11" fillId="0" borderId="2" xfId="3" applyFont="1" applyBorder="1" applyAlignment="1">
      <alignment horizontal="left"/>
    </xf>
    <xf numFmtId="0" fontId="12" fillId="0" borderId="4" xfId="3" applyFont="1" applyBorder="1"/>
    <xf numFmtId="0" fontId="9" fillId="7" borderId="7" xfId="3" applyFont="1" applyFill="1" applyBorder="1" applyAlignment="1">
      <alignment horizontal="center" vertical="center"/>
    </xf>
    <xf numFmtId="0" fontId="9" fillId="7" borderId="0" xfId="3" applyFont="1" applyFill="1" applyAlignment="1">
      <alignment horizontal="center" vertical="center"/>
    </xf>
    <xf numFmtId="0" fontId="9" fillId="7" borderId="0" xfId="3" applyFont="1" applyFill="1" applyAlignment="1">
      <alignment horizontal="center" vertical="center" wrapText="1"/>
    </xf>
    <xf numFmtId="0" fontId="9" fillId="11" borderId="0" xfId="3" applyFont="1" applyFill="1" applyAlignment="1">
      <alignment horizontal="center" vertical="center"/>
    </xf>
    <xf numFmtId="0" fontId="9" fillId="8" borderId="0" xfId="3" applyFont="1" applyFill="1" applyAlignment="1">
      <alignment horizontal="center" vertical="center"/>
    </xf>
    <xf numFmtId="2" fontId="9" fillId="7" borderId="0" xfId="3" applyNumberFormat="1" applyFont="1" applyFill="1" applyAlignment="1">
      <alignment horizontal="center" vertical="center"/>
    </xf>
    <xf numFmtId="2" fontId="9" fillId="7" borderId="8" xfId="3" applyNumberFormat="1" applyFont="1" applyFill="1" applyBorder="1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9" fillId="0" borderId="7" xfId="3" applyFont="1" applyBorder="1"/>
    <xf numFmtId="169" fontId="9" fillId="0" borderId="0" xfId="3" applyNumberFormat="1" applyFont="1"/>
    <xf numFmtId="169" fontId="10" fillId="0" borderId="0" xfId="3" applyNumberFormat="1" applyFont="1" applyAlignment="1">
      <alignment horizontal="left"/>
    </xf>
    <xf numFmtId="169" fontId="9" fillId="0" borderId="0" xfId="3" applyNumberFormat="1" applyFont="1" applyAlignment="1">
      <alignment horizontal="left"/>
    </xf>
    <xf numFmtId="2" fontId="9" fillId="0" borderId="0" xfId="3" applyNumberFormat="1" applyFont="1" applyAlignment="1">
      <alignment horizontal="left"/>
    </xf>
    <xf numFmtId="2" fontId="9" fillId="0" borderId="8" xfId="3" applyNumberFormat="1" applyFont="1" applyBorder="1" applyAlignment="1">
      <alignment horizontal="left"/>
    </xf>
    <xf numFmtId="169" fontId="13" fillId="0" borderId="0" xfId="3" applyNumberFormat="1" applyFont="1" applyAlignment="1">
      <alignment horizontal="left"/>
    </xf>
    <xf numFmtId="0" fontId="9" fillId="0" borderId="5" xfId="3" applyFont="1" applyBorder="1"/>
    <xf numFmtId="169" fontId="9" fillId="0" borderId="1" xfId="4" applyNumberFormat="1" applyFont="1" applyBorder="1"/>
    <xf numFmtId="0" fontId="10" fillId="0" borderId="1" xfId="3" applyFont="1" applyBorder="1" applyAlignment="1">
      <alignment horizontal="left"/>
    </xf>
    <xf numFmtId="2" fontId="9" fillId="0" borderId="1" xfId="3" applyNumberFormat="1" applyFont="1" applyBorder="1" applyAlignment="1">
      <alignment horizontal="left"/>
    </xf>
    <xf numFmtId="2" fontId="9" fillId="0" borderId="6" xfId="3" applyNumberFormat="1" applyFont="1" applyBorder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172" fontId="4" fillId="4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 applyFill="1" applyAlignment="1">
      <alignment horizontal="right"/>
    </xf>
    <xf numFmtId="43" fontId="5" fillId="0" borderId="0" xfId="1" applyFont="1" applyFill="1" applyAlignment="1">
      <alignment horizontal="center"/>
    </xf>
    <xf numFmtId="170" fontId="5" fillId="0" borderId="0" xfId="2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2" applyNumberFormat="1" applyFont="1" applyFill="1" applyAlignment="1">
      <alignment horizontal="center"/>
    </xf>
    <xf numFmtId="0" fontId="10" fillId="13" borderId="9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2" fontId="4" fillId="0" borderId="0" xfId="0" applyNumberFormat="1" applyFont="1"/>
    <xf numFmtId="9" fontId="4" fillId="0" borderId="0" xfId="2" applyFont="1"/>
    <xf numFmtId="0" fontId="2" fillId="0" borderId="0" xfId="0" applyFont="1"/>
    <xf numFmtId="1" fontId="4" fillId="6" borderId="0" xfId="0" applyNumberFormat="1" applyFont="1" applyFill="1"/>
    <xf numFmtId="0" fontId="4" fillId="6" borderId="1" xfId="0" applyFont="1" applyFill="1" applyBorder="1" applyAlignment="1">
      <alignment horizontal="center" vertical="center" wrapText="1"/>
    </xf>
    <xf numFmtId="170" fontId="4" fillId="0" borderId="0" xfId="0" applyNumberFormat="1" applyFont="1" applyAlignment="1">
      <alignment horizontal="center"/>
    </xf>
    <xf numFmtId="0" fontId="10" fillId="13" borderId="1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11" borderId="2" xfId="3" applyFont="1" applyFill="1" applyBorder="1" applyAlignment="1">
      <alignment horizontal="center"/>
    </xf>
    <xf numFmtId="0" fontId="9" fillId="8" borderId="2" xfId="3" applyFont="1" applyFill="1" applyBorder="1" applyAlignment="1">
      <alignment horizontal="center"/>
    </xf>
    <xf numFmtId="0" fontId="12" fillId="0" borderId="2" xfId="3" applyFont="1" applyBorder="1" applyAlignment="1">
      <alignment horizontal="center"/>
    </xf>
    <xf numFmtId="0" fontId="9" fillId="12" borderId="0" xfId="3" applyFont="1" applyFill="1" applyAlignment="1">
      <alignment horizontal="center" vertical="center"/>
    </xf>
    <xf numFmtId="0" fontId="9" fillId="8" borderId="0" xfId="3" applyFont="1" applyFill="1" applyAlignment="1">
      <alignment horizontal="center" vertical="center"/>
    </xf>
  </cellXfs>
  <cellStyles count="5">
    <cellStyle name="Comma" xfId="1" builtinId="3"/>
    <cellStyle name="Normal" xfId="0" builtinId="0"/>
    <cellStyle name="Normal 2" xfId="3" xr:uid="{6BC4C9D8-DA66-430E-8864-5326C41BB403}"/>
    <cellStyle name="Percent" xfId="2" builtinId="5"/>
    <cellStyle name="Percent 2" xfId="4" xr:uid="{6F696C2A-AD23-4E23-AC8F-F2F23EF7F45B}"/>
  </cellStyles>
  <dxfs count="0"/>
  <tableStyles count="0" defaultTableStyle="TableStyleMedium2" defaultPivotStyle="PivotStyleLight16"/>
  <colors>
    <mruColors>
      <color rgb="FFF0FFDD"/>
      <color rgb="FFE4FCFC"/>
      <color rgb="FFFCEDD0"/>
      <color rgb="FFCEFEF9"/>
      <color rgb="FFFCE4C0"/>
      <color rgb="FFFEFFD9"/>
      <color rgb="FFFCFE9A"/>
      <color rgb="FFCFF4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BDP|13919612604308741724</stp>
        <tr r="A86" s="4"/>
        <tr r="A86" s="4"/>
      </tp>
      <tp t="s">
        <v>#N/A N/A</v>
        <stp/>
        <stp>BDP|13012231154108850623</stp>
        <tr r="A168" s="4"/>
        <tr r="A168" s="4"/>
      </tp>
      <tp t="s">
        <v>#N/A Requesting Data...3475802046</v>
        <stp/>
        <stp>BDP|15719286695762482624</stp>
        <tr r="S83" s="4"/>
        <tr r="S83" s="4"/>
      </tp>
      <tp t="s">
        <v>#N/A N/A</v>
        <stp/>
        <stp>BDP|16916627902048509232</stp>
        <tr r="A249" s="4"/>
        <tr r="A249" s="4"/>
      </tp>
      <tp t="s">
        <v>#N/A Requesting Data...3544472933</v>
        <stp/>
        <stp>BDP|15342426458999707702</stp>
        <tr r="S177" s="4"/>
        <tr r="S177" s="4"/>
      </tp>
      <tp t="s">
        <v>#N/A N/A</v>
        <stp/>
        <stp>BDP|11196069916943235900</stp>
        <tr r="A190" s="4"/>
        <tr r="A190" s="4"/>
      </tp>
      <tp t="s">
        <v>#N/A N/A</v>
        <stp/>
        <stp>BDP|10696645671813968895</stp>
        <tr r="A113" s="4"/>
        <tr r="A113" s="4"/>
      </tp>
      <tp t="s">
        <v>#N/A N/A</v>
        <stp/>
        <stp>BDP|13808286694171195374</stp>
        <tr r="A54" s="4"/>
        <tr r="A54" s="4"/>
      </tp>
      <tp t="s">
        <v>#N/A Requesting Data...4190819616</v>
        <stp/>
        <stp>BDP|13601108722693985983</stp>
        <tr r="S173" s="4"/>
        <tr r="S173" s="4"/>
      </tp>
      <tp t="s">
        <v>#N/A N/A</v>
        <stp/>
        <stp>BDP|14031229858791593898</stp>
        <tr r="A227" s="4"/>
        <tr r="A227" s="4"/>
      </tp>
      <tp t="s">
        <v>#N/A Requesting Data...3952704246</v>
        <stp/>
        <stp>BDP|18421888998560585371</stp>
        <tr r="S256" s="4"/>
        <tr r="S256" s="4"/>
      </tp>
      <tp t="s">
        <v>#N/A Requesting Data...4286379919</v>
        <stp/>
        <stp>BDP|15212388717169757525</stp>
        <tr r="S40" s="4"/>
      </tp>
      <tp t="s">
        <v>#N/A Requesting Data...4112747761</v>
        <stp/>
        <stp>BDP|12440368309829376304</stp>
        <tr r="S240" s="4"/>
      </tp>
      <tp t="s">
        <v>#N/A N/A</v>
        <stp/>
        <stp>BDP|15335623498788977984</stp>
        <tr r="A234" s="4"/>
        <tr r="A234" s="4"/>
      </tp>
      <tp t="s">
        <v>#N/A Requesting Data...4205867180</v>
        <stp/>
        <stp>BDP|11381634670399754272</stp>
        <tr r="S42" s="4"/>
        <tr r="S42" s="4"/>
      </tp>
      <tp t="s">
        <v>#N/A N/A</v>
        <stp/>
        <stp>BDP|10152358382536449610</stp>
        <tr r="A108" s="4"/>
        <tr r="A108" s="4"/>
      </tp>
      <tp t="s">
        <v>#N/A Requesting Data...4160608718</v>
        <stp/>
        <stp>BDP|16600441690727504758</stp>
        <tr r="S188" s="4"/>
      </tp>
      <tp t="s">
        <v>#N/A Requesting Data...4200034012</v>
        <stp/>
        <stp>BDP|16703207928344856923</stp>
        <tr r="S70" s="4"/>
        <tr r="S70" s="4"/>
      </tp>
      <tp t="s">
        <v>#N/A N/A</v>
        <stp/>
        <stp>BDP|14357062845702383952</stp>
        <tr r="A246" s="4"/>
        <tr r="A246" s="4"/>
      </tp>
      <tp t="s">
        <v>#N/A Requesting Data...908355093</v>
        <stp/>
        <stp>BDP|16706947223317852215</stp>
        <tr r="S215" s="4"/>
        <tr r="S215" s="4"/>
      </tp>
      <tp t="s">
        <v>#N/A N/A</v>
        <stp/>
        <stp>BDP|14592303792020620696</stp>
        <tr r="A102" s="4"/>
        <tr r="A102" s="4"/>
      </tp>
      <tp t="s">
        <v>#N/A N/A</v>
        <stp/>
        <stp>BDP|11229892993461030905</stp>
        <tr r="A192" s="4"/>
        <tr r="A192" s="4"/>
      </tp>
      <tp t="s">
        <v>#N/A N/A</v>
        <stp/>
        <stp>BDP|17270359884084010085</stp>
        <tr r="A77" s="4"/>
        <tr r="A77" s="4"/>
      </tp>
      <tp t="s">
        <v>#N/A N/A</v>
        <stp/>
        <stp>BDP|14812270344923623916</stp>
        <tr r="A196" s="4"/>
        <tr r="A196" s="4"/>
        <tr r="A197" s="4"/>
        <tr r="A197" s="4"/>
      </tp>
      <tp t="s">
        <v>#N/A Requesting Data...2819839342</v>
        <stp/>
        <stp>BDP|14581116710425068988</stp>
        <tr r="S59" s="4"/>
      </tp>
      <tp t="s">
        <v>#N/A Requesting Data...1311878345</v>
        <stp/>
        <stp>BDP|10818928367513574478</stp>
        <tr r="S232" s="4"/>
      </tp>
      <tp t="s">
        <v>#N/A N/A</v>
        <stp/>
        <stp>BDP|11929034993710986015</stp>
        <tr r="A59" s="4"/>
        <tr r="A59" s="4"/>
      </tp>
      <tp t="s">
        <v>#N/A Requesting Data...2265112143</v>
        <stp/>
        <stp>BDP|15496029946221622873</stp>
        <tr r="S135" s="4"/>
        <tr r="S135" s="4"/>
      </tp>
      <tp t="s">
        <v>#N/A Requesting Data...1430129352</v>
        <stp/>
        <stp>BDP|14740723313403119963</stp>
        <tr r="S35" s="4"/>
        <tr r="S35" s="4"/>
      </tp>
      <tp t="s">
        <v>#N/A N/A</v>
        <stp/>
        <stp>BDP|15404984034412166582</stp>
        <tr r="A139" s="4"/>
        <tr r="A139" s="4"/>
      </tp>
      <tp t="s">
        <v>#N/A N/A</v>
        <stp/>
        <stp>BDP|17771842193729819789</stp>
        <tr r="A225" s="4"/>
        <tr r="A225" s="4"/>
      </tp>
      <tp t="s">
        <v>#N/A Requesting Data...3621091106</v>
        <stp/>
        <stp>BDP|10328171333042501822</stp>
        <tr r="S192" s="4"/>
        <tr r="S192" s="4"/>
      </tp>
      <tp t="s">
        <v>#N/A Requesting Data...1906681053</v>
        <stp/>
        <stp>BDP|13985898264322646727</stp>
        <tr r="S159" s="4"/>
      </tp>
      <tp t="s">
        <v>#N/A Requesting Data...1820236222</v>
        <stp/>
        <stp>BDP|13503663580137040260</stp>
        <tr r="S5" s="4"/>
        <tr r="S5" s="4"/>
      </tp>
      <tp t="s">
        <v>#N/A Requesting Data...3017387911</v>
        <stp/>
        <stp>BDP|16378785855885369996</stp>
        <tr r="S105" s="4"/>
      </tp>
      <tp t="s">
        <v>#N/A N/A</v>
        <stp/>
        <stp>BDP|10538893017875673498</stp>
        <tr r="A57" s="4"/>
        <tr r="A57" s="4"/>
      </tp>
      <tp t="s">
        <v>#N/A Requesting Data...3441850191</v>
        <stp/>
        <stp>BDP|18176800308600666895</stp>
        <tr r="S30" s="4"/>
        <tr r="S30" s="4"/>
      </tp>
      <tp t="s">
        <v>#N/A Requesting Data...2938510358</v>
        <stp/>
        <stp>BDP|17300168097945239395</stp>
        <tr r="S245" s="4"/>
        <tr r="S245" s="4"/>
      </tp>
      <tp t="s">
        <v>#N/A Requesting Data...2799201704</v>
        <stp/>
        <stp>BDP|12653291688422855340</stp>
        <tr r="S167" s="4"/>
        <tr r="S167" s="4"/>
      </tp>
      <tp t="s">
        <v>#N/A N/A</v>
        <stp/>
        <stp>BDP|11396255914838806301</stp>
        <tr r="A257" s="4"/>
        <tr r="A257" s="4"/>
      </tp>
      <tp t="s">
        <v>#N/A Requesting Data...992948253</v>
        <stp/>
        <stp>BDP|12070123220281731999</stp>
        <tr r="S56" s="4"/>
        <tr r="S56" s="4"/>
      </tp>
      <tp t="s">
        <v>#N/A N/A</v>
        <stp/>
        <stp>BDP|16540686653238648476</stp>
        <tr r="A100" s="4"/>
        <tr r="A100" s="4"/>
      </tp>
      <tp t="s">
        <v>#N/A Requesting Data...1989560954</v>
        <stp/>
        <stp>BDP|12313090408809851285</stp>
        <tr r="S7" s="4"/>
        <tr r="S7" s="4"/>
      </tp>
      <tp t="s">
        <v>#N/A N/A</v>
        <stp/>
        <stp>BDP|12670776509995809954</stp>
        <tr r="A37" s="4"/>
        <tr r="A37" s="4"/>
      </tp>
      <tp t="s">
        <v>#N/A Requesting Data...3364270203</v>
        <stp/>
        <stp>BDP|18023762144923020158</stp>
        <tr r="S108" s="4"/>
        <tr r="S108" s="4"/>
      </tp>
      <tp t="s">
        <v>#N/A N/A</v>
        <stp/>
        <stp>BDP|15551385360190931937</stp>
        <tr r="A129" s="4"/>
        <tr r="A129" s="4"/>
      </tp>
      <tp t="s">
        <v>#N/A N/A</v>
        <stp/>
        <stp>BDP|16245191229914509819</stp>
        <tr r="A15" s="4"/>
        <tr r="A15" s="4"/>
      </tp>
      <tp t="s">
        <v>#N/A Requesting Data...3929591156</v>
        <stp/>
        <stp>BDP|12931034825776136841</stp>
        <tr r="S169" s="4"/>
      </tp>
      <tp t="s">
        <v>#N/A Requesting Data...2494346217</v>
        <stp/>
        <stp>BDP|11966891778963197330</stp>
        <tr r="S168" s="4"/>
        <tr r="S168" s="4"/>
      </tp>
      <tp t="s">
        <v>#N/A N/A</v>
        <stp/>
        <stp>BDP|10092963828233787657</stp>
        <tr r="A211" s="4"/>
        <tr r="A211" s="4"/>
      </tp>
      <tp t="s">
        <v>#N/A Requesting Data...1893912799</v>
        <stp/>
        <stp>BDP|10474424849029811765</stp>
        <tr r="S234" s="4"/>
      </tp>
      <tp t="s">
        <v>#N/A Requesting Data...2213338470</v>
        <stp/>
        <stp>BDP|17224712882214452264</stp>
        <tr r="S51" s="4"/>
        <tr r="S51" s="4"/>
      </tp>
      <tp t="s">
        <v>#N/A Requesting Data...3383750796</v>
        <stp/>
        <stp>BDP|14470370246475785800</stp>
        <tr r="S12" s="4"/>
        <tr r="S12" s="4"/>
      </tp>
      <tp t="s">
        <v>#N/A Requesting Data...3164104987</v>
        <stp/>
        <stp>BDP|14733805123870142075</stp>
        <tr r="S247" s="4"/>
        <tr r="S247" s="4"/>
      </tp>
      <tp t="s">
        <v>#N/A N/A</v>
        <stp/>
        <stp>BDP|17078139090976482725</stp>
        <tr r="A28" s="4"/>
        <tr r="A28" s="4"/>
      </tp>
      <tp t="s">
        <v>#N/A Requesting Data...4214889140</v>
        <stp/>
        <stp>BDP|14284772038078864620</stp>
        <tr r="S46" s="4"/>
        <tr r="S46" s="4"/>
      </tp>
      <tp t="s">
        <v>#N/A Requesting Data...4076877481</v>
        <stp/>
        <stp>BDP|15832560114247614956</stp>
        <tr r="S24" s="4"/>
        <tr r="S24" s="4"/>
      </tp>
      <tp t="s">
        <v>#N/A Requesting Data...2562037746</v>
        <stp/>
        <stp>BDP|13045050750960992946</stp>
        <tr r="S103" s="4"/>
        <tr r="S103" s="4"/>
      </tp>
      <tp t="s">
        <v>#N/A N/A</v>
        <stp/>
        <stp>BDP|13091565653049844558</stp>
        <tr r="A31" s="4"/>
        <tr r="A31" s="4"/>
      </tp>
      <tp t="s">
        <v>#N/A N/A</v>
        <stp/>
        <stp>BDP|13145607930388955158</stp>
        <tr r="A11" s="4"/>
        <tr r="A11" s="4"/>
      </tp>
      <tp t="s">
        <v>#N/A N/A</v>
        <stp/>
        <stp>BDP|17494079282584562487</stp>
        <tr r="A76" s="4"/>
        <tr r="A76" s="4"/>
      </tp>
      <tp t="s">
        <v>#N/A N/A</v>
        <stp/>
        <stp>BDP|12838805643937843632</stp>
        <tr r="A98" s="4"/>
        <tr r="A98" s="4"/>
      </tp>
      <tp t="s">
        <v>#N/A Requesting Data...3054706239</v>
        <stp/>
        <stp>BDP|10922492067878787504</stp>
        <tr r="S110" s="4"/>
        <tr r="S110" s="4"/>
      </tp>
      <tp t="s">
        <v>#N/A N/A</v>
        <stp/>
        <stp>BDP|18201975067371753960</stp>
        <tr r="A241" s="4"/>
        <tr r="A241" s="4"/>
      </tp>
      <tp t="s">
        <v>#N/A N/A</v>
        <stp/>
        <stp>BDP|18251930099284924327</stp>
        <tr r="A87" s="4"/>
        <tr r="A87" s="4"/>
      </tp>
      <tp t="s">
        <v>#N/A N/A</v>
        <stp/>
        <stp>BDP|13061235164811305918</stp>
        <tr r="A140" s="4"/>
        <tr r="A140" s="4"/>
      </tp>
      <tp t="s">
        <v>#N/A Requesting Data...3036593352</v>
        <stp/>
        <stp>BDP|16836165026619932358</stp>
        <tr r="S175" s="4"/>
        <tr r="S175" s="4"/>
      </tp>
      <tp t="s">
        <v>#N/A Requesting Data...3238533923</v>
        <stp/>
        <stp>BDP|15098243272009317611</stp>
        <tr r="S21" s="4"/>
      </tp>
      <tp t="s">
        <v>#N/A Requesting Data...3587386857</v>
        <stp/>
        <stp>BDP|13521858459916674791</stp>
        <tr r="S212" s="4"/>
        <tr r="S212" s="4"/>
      </tp>
      <tp t="s">
        <v>#N/A Requesting Data...2459738208</v>
        <stp/>
        <stp>BDP|14631503254883456809</stp>
        <tr r="S248" s="4"/>
        <tr r="S248" s="4"/>
      </tp>
      <tp t="s">
        <v>#N/A Requesting Data...3030229688</v>
        <stp/>
        <stp>BDP|12688613598084442528</stp>
        <tr r="S14" s="4"/>
        <tr r="S14" s="4"/>
      </tp>
      <tp t="s">
        <v>#N/A N/A</v>
        <stp/>
        <stp>BDP|18091986397972376656</stp>
        <tr r="A21" s="4"/>
        <tr r="A21" s="4"/>
      </tp>
      <tp t="s">
        <v>#N/A N/A</v>
        <stp/>
        <stp>BDP|11363143527436207898</stp>
        <tr r="A109" s="4"/>
        <tr r="A109" s="4"/>
      </tp>
      <tp t="s">
        <v>#N/A Requesting Data...2433327566</v>
        <stp/>
        <stp>BDP|13533771827278926261</stp>
        <tr r="S122" s="4"/>
        <tr r="S122" s="4"/>
      </tp>
      <tp t="s">
        <v>#N/A Requesting Data...3716830382</v>
        <stp/>
        <stp>BDP|13634915416224947378</stp>
        <tr r="S264" s="4"/>
        <tr r="S264" s="4"/>
      </tp>
      <tp t="s">
        <v>#N/A Requesting Data...3602902038</v>
        <stp/>
        <stp>BDP|13919578164965070956</stp>
        <tr r="S64" s="4"/>
        <tr r="S64" s="4"/>
      </tp>
      <tp t="s">
        <v>#N/A N/A</v>
        <stp/>
        <stp>BDP|13625157594571913611</stp>
        <tr r="A40" s="4"/>
        <tr r="A40" s="4"/>
      </tp>
      <tp t="s">
        <v>#N/A N/A</v>
        <stp/>
        <stp>BDP|10346921139322441421</stp>
        <tr r="A101" s="4"/>
        <tr r="A101" s="4"/>
      </tp>
      <tp t="s">
        <v>#N/A N/A</v>
        <stp/>
        <stp>BDP|15315025026083597833</stp>
        <tr r="A85" s="4"/>
        <tr r="A85" s="4"/>
      </tp>
      <tp t="s">
        <v>#N/A N/A</v>
        <stp/>
        <stp>BDP|13804030877681438997</stp>
        <tr r="A195" s="4"/>
        <tr r="A195" s="4"/>
      </tp>
      <tp t="s">
        <v>#N/A Requesting Data...2251256530</v>
        <stp/>
        <stp>BDP|11102475215029208104</stp>
        <tr r="S131" s="4"/>
        <tr r="S131" s="4"/>
      </tp>
      <tp t="s">
        <v>#N/A Requesting Data...3067378395</v>
        <stp/>
        <stp>BDP|11706726382823100157</stp>
        <tr r="S228" s="4"/>
        <tr r="S228" s="4"/>
      </tp>
      <tp t="s">
        <v>#N/A Requesting Data...4043021179</v>
        <stp/>
        <stp>BDP|17587778697122142779</stp>
        <tr r="S76" s="4"/>
        <tr r="S76" s="4"/>
      </tp>
      <tp t="s">
        <v>#N/A N/A</v>
        <stp/>
        <stp>BDP|12572679446449614578</stp>
        <tr r="A177" s="4"/>
        <tr r="A177" s="4"/>
      </tp>
      <tp t="s">
        <v>#N/A N/A</v>
        <stp/>
        <stp>BDP|15527045993677669728</stp>
        <tr r="A136" s="4"/>
        <tr r="A136" s="4"/>
      </tp>
      <tp t="s">
        <v>#N/A N/A</v>
        <stp/>
        <stp>BDP|16727835315243782002</stp>
        <tr r="A141" s="4"/>
        <tr r="A141" s="4"/>
      </tp>
      <tp t="s">
        <v>#N/A Requesting Data...2704105308</v>
        <stp/>
        <stp>BDP|16889883407820077217</stp>
        <tr r="S216" s="4"/>
        <tr r="S216" s="4"/>
      </tp>
      <tp t="s">
        <v>#N/A Requesting Data...4079456675</v>
        <stp/>
        <stp>BDP|16573401818747210928</stp>
        <tr r="S17" s="4"/>
      </tp>
      <tp t="s">
        <v>#N/A N/A</v>
        <stp/>
        <stp>BDP|12848518802782379852</stp>
        <tr r="A135" s="4"/>
        <tr r="A135" s="4"/>
      </tp>
      <tp t="s">
        <v>#N/A Requesting Data...3538520738</v>
        <stp/>
        <stp>BDP|18273857489301445455</stp>
        <tr r="S127" s="4"/>
        <tr r="S127" s="4"/>
      </tp>
      <tp t="s">
        <v>#N/A Requesting Data...3728615010</v>
        <stp/>
        <stp>BDP|11076772872015543918</stp>
        <tr r="S242" s="4"/>
        <tr r="S242" s="4"/>
      </tp>
      <tp t="s">
        <v>#N/A Requesting Data...3058551850</v>
        <stp/>
        <stp>BDP|11079277958488998370</stp>
        <tr r="S116" s="4"/>
        <tr r="S116" s="4"/>
      </tp>
      <tp t="s">
        <v>#N/A N/A</v>
        <stp/>
        <stp>BDP|14264142256624600974</stp>
        <tr r="A237" s="4"/>
        <tr r="A237" s="4"/>
      </tp>
      <tp t="s">
        <v>#N/A Requesting Data...3817083940</v>
        <stp/>
        <stp>BDP|13020819133413153631</stp>
        <tr r="S104" s="4"/>
        <tr r="S104" s="4"/>
      </tp>
      <tp t="s">
        <v>#N/A Requesting Data...3614670465</v>
        <stp/>
        <stp>BDP|13697888621221632594</stp>
        <tr r="S32" s="4"/>
        <tr r="S32" s="4"/>
      </tp>
      <tp t="s">
        <v>#N/A Requesting Data...3264154793</v>
        <stp/>
        <stp>BDP|16354614885282794730</stp>
        <tr r="S92" s="4"/>
        <tr r="S92" s="4"/>
      </tp>
      <tp t="s">
        <v>#N/A N/A</v>
        <stp/>
        <stp>BDP|16296614281741152401</stp>
        <tr r="A71" s="4"/>
        <tr r="A71" s="4"/>
      </tp>
      <tp t="s">
        <v>#N/A Requesting Data...3350393547</v>
        <stp/>
        <stp>BDP|10466560355419137434</stp>
        <tr r="S94" s="4"/>
        <tr r="S94" s="4"/>
      </tp>
      <tp t="s">
        <v>#N/A N/A</v>
        <stp/>
        <stp>BDP|12441768978557620881</stp>
        <tr r="A250" s="4"/>
        <tr r="A250" s="4"/>
      </tp>
      <tp t="s">
        <v>#N/A N/A</v>
        <stp/>
        <stp>BDP|10903838179763332169</stp>
        <tr r="A223" s="4"/>
        <tr r="A223" s="4"/>
      </tp>
      <tp t="s">
        <v>#N/A N/A</v>
        <stp/>
        <stp>BDP|10099368207448994917</stp>
        <tr r="A181" s="4"/>
        <tr r="A181" s="4"/>
      </tp>
      <tp t="s">
        <v>#N/A Requesting Data...2786062318</v>
        <stp/>
        <stp>BDP|14462598151791766733</stp>
        <tr r="S61" s="4"/>
        <tr r="S61" s="4"/>
      </tp>
      <tp t="s">
        <v>#N/A Requesting Data...3167859264</v>
        <stp/>
        <stp>BDP|15452598572393294654</stp>
        <tr r="S224" s="4"/>
        <tr r="S224" s="4"/>
      </tp>
      <tp t="s">
        <v>#N/A N/A</v>
        <stp/>
        <stp>BDP|11751135720281697181</stp>
        <tr r="A16" s="4"/>
        <tr r="A16" s="4"/>
      </tp>
      <tp t="s">
        <v>#N/A Requesting Data...3250377198</v>
        <stp/>
        <stp>BDP|15885563720396009631</stp>
        <tr r="S254" s="4"/>
        <tr r="S254" s="4"/>
      </tp>
      <tp t="s">
        <v>#N/A Requesting Data...3177796358</v>
        <stp/>
        <stp>BDP|14337463970395051089</stp>
        <tr r="S133" s="4"/>
      </tp>
      <tp t="s">
        <v>#N/A Requesting Data...3232344621</v>
        <stp/>
        <stp>BDP|13504672539535427120</stp>
        <tr r="S87" s="4"/>
        <tr r="S87" s="4"/>
      </tp>
      <tp t="s">
        <v>#N/A Requesting Data...3383141882</v>
        <stp/>
        <stp>BDP|12854646138855166089</stp>
        <tr r="S126" s="4"/>
        <tr r="S126" s="4"/>
      </tp>
      <tp t="s">
        <v>#N/A N/A</v>
        <stp/>
        <stp>BDP|12674065650642404782</stp>
        <tr r="A164" s="4"/>
        <tr r="A164" s="4"/>
      </tp>
      <tp t="s">
        <v>#N/A N/A</v>
        <stp/>
        <stp>BDP|12486684494976378948</stp>
        <tr r="A10" s="4"/>
        <tr r="A10" s="4"/>
      </tp>
      <tp t="s">
        <v>#N/A N/A</v>
        <stp/>
        <stp>BDP|13877235998203523992</stp>
        <tr r="A125" s="4"/>
        <tr r="A125" s="4"/>
      </tp>
      <tp t="s">
        <v>#N/A Requesting Data...4094089926</v>
        <stp/>
        <stp>BDP|17339217163785991462</stp>
        <tr r="S204" s="4"/>
        <tr r="S204" s="4"/>
      </tp>
      <tp t="s">
        <v>#N/A Requesting Data...3043767640</v>
        <stp/>
        <stp>BDP|18141958367746876351</stp>
        <tr r="S65" s="4"/>
        <tr r="S65" s="4"/>
      </tp>
      <tp t="s">
        <v>#N/A N/A</v>
        <stp/>
        <stp>BDP|17853040434222097499</stp>
        <tr r="A120" s="4"/>
        <tr r="A120" s="4"/>
      </tp>
      <tp t="s">
        <v>#N/A Requesting Data...3312870732</v>
        <stp/>
        <stp>BDP|15661412875752318607</stp>
        <tr r="S181" s="4"/>
        <tr r="S181" s="4"/>
      </tp>
      <tp t="s">
        <v>#N/A N/A</v>
        <stp/>
        <stp>BDP|17575536700444659406</stp>
        <tr r="A134" s="4"/>
        <tr r="A134" s="4"/>
      </tp>
      <tp t="s">
        <v>#N/A N/A</v>
        <stp/>
        <stp>BDP|10584563776000250078</stp>
        <tr r="A13" s="4"/>
        <tr r="A13" s="4"/>
      </tp>
      <tp t="s">
        <v>#N/A N/A</v>
        <stp/>
        <stp>BDP|10157641352865537411</stp>
        <tr r="A176" s="4"/>
        <tr r="A176" s="4"/>
      </tp>
      <tp t="s">
        <v>#N/A Requesting Data...3791420604</v>
        <stp/>
        <stp>BDP|16053767129453856247</stp>
        <tr r="S136" s="4"/>
        <tr r="S136" s="4"/>
      </tp>
      <tp t="s">
        <v>#N/A N/A</v>
        <stp/>
        <stp>BDP|13223177651761243444</stp>
        <tr r="A6" s="4"/>
        <tr r="A6" s="4"/>
      </tp>
      <tp t="s">
        <v>#N/A N/A</v>
        <stp/>
        <stp>BDP|11099375470196087150</stp>
        <tr r="A112" s="4"/>
        <tr r="A112" s="4"/>
      </tp>
      <tp t="s">
        <v>#N/A Requesting Data...3257964505</v>
        <stp/>
        <stp>BDP|10002391428697117447</stp>
        <tr r="S259" s="4"/>
        <tr r="S259" s="4"/>
      </tp>
      <tp t="s">
        <v>#N/A N/A</v>
        <stp/>
        <stp>BDP|17845188001425944002</stp>
        <tr r="A74" s="4"/>
        <tr r="A74" s="4"/>
      </tp>
      <tp t="s">
        <v>#N/A N/A</v>
        <stp/>
        <stp>BDP|10675277144170779594</stp>
        <tr r="A170" s="4"/>
        <tr r="A170" s="4"/>
      </tp>
      <tp t="s">
        <v>#N/A N/A</v>
        <stp/>
        <stp>BDP|12724394635432480353</stp>
        <tr r="A160" s="4"/>
        <tr r="A160" s="4"/>
      </tp>
      <tp t="s">
        <v>#N/A N/A</v>
        <stp/>
        <stp>BDP|11765783398974847826</stp>
        <tr r="A73" s="4"/>
        <tr r="A73" s="4"/>
      </tp>
      <tp t="s">
        <v>#N/A Requesting Data...3597127862</v>
        <stp/>
        <stp>BDP|13303440609811366514</stp>
        <tr r="S82" s="4"/>
      </tp>
      <tp t="s">
        <v>#N/A N/A</v>
        <stp/>
        <stp>BDP|15875163487698753723</stp>
        <tr r="A217" s="4"/>
        <tr r="A217" s="4"/>
      </tp>
      <tp t="s">
        <v>#N/A Requesting Data...4255697975</v>
        <stp/>
        <stp>BDP|16053858894145968176</stp>
        <tr r="S186" s="4"/>
        <tr r="S186" s="4"/>
      </tp>
      <tp t="s">
        <v>#N/A N/A</v>
        <stp/>
        <stp>BDP|11646984938470897805</stp>
        <tr r="A194" s="4"/>
        <tr r="A194" s="4"/>
      </tp>
      <tp t="s">
        <v>#N/A Requesting Data...3631929423</v>
        <stp/>
        <stp>BDP|10608147037671037051</stp>
        <tr r="S140" s="4"/>
        <tr r="S140" s="4"/>
      </tp>
      <tp t="s">
        <v>#N/A N/A</v>
        <stp/>
        <stp>BDP|10726410286697533855</stp>
        <tr r="A264" s="4"/>
        <tr r="A264" s="4"/>
      </tp>
      <tp t="s">
        <v>#N/A Requesting Data...4098302400</v>
        <stp/>
        <stp>BDP|11705944676339252549</stp>
        <tr r="S225" s="4"/>
      </tp>
      <tp t="s">
        <v>#N/A N/A</v>
        <stp/>
        <stp>BDP|16938685097372207871</stp>
        <tr r="A116" s="4"/>
        <tr r="A116" s="4"/>
      </tp>
      <tp t="s">
        <v>#N/A Requesting Data...4061329406</v>
        <stp/>
        <stp>BDP|13021728528541825476</stp>
        <tr r="S194" s="4"/>
        <tr r="S194" s="4"/>
      </tp>
      <tp t="s">
        <v>#N/A N/A</v>
        <stp/>
        <stp>BDP|12762064970835194349</stp>
        <tr r="A69" s="4"/>
        <tr r="A69" s="4"/>
      </tp>
      <tp t="s">
        <v>#N/A N/A</v>
        <stp/>
        <stp>BDP|17021566551240400479</stp>
        <tr r="A29" s="4"/>
        <tr r="A29" s="4"/>
      </tp>
      <tp t="s">
        <v>#N/A N/A</v>
        <stp/>
        <stp>BDP|14867515923384919440</stp>
        <tr r="A228" s="4"/>
        <tr r="A228" s="4"/>
      </tp>
      <tp t="s">
        <v>#N/A Requesting Data...4173093792</v>
        <stp/>
        <stp>BDP|17592694928053491366</stp>
        <tr r="S183" s="4"/>
      </tp>
      <tp t="s">
        <v>#N/A N/A</v>
        <stp/>
        <stp>BDP|10770625220555019237</stp>
        <tr r="A95" s="4"/>
        <tr r="A95" s="4"/>
      </tp>
      <tp t="s">
        <v>#N/A Requesting Data...3709870094</v>
        <stp/>
        <stp>BDP|10917591394129338615</stp>
        <tr r="S253" s="4"/>
        <tr r="S253" s="4"/>
      </tp>
      <tp t="s">
        <v>#N/A Requesting Data...3855191423</v>
        <stp/>
        <stp>BDP|11891828411158527385</stp>
        <tr r="S203" s="4"/>
        <tr r="S203" s="4"/>
      </tp>
      <tp t="s">
        <v>#N/A Requesting Data...3959110932</v>
        <stp/>
        <stp>BDP|17001022172730265345</stp>
        <tr r="S262" s="4"/>
        <tr r="S262" s="4"/>
      </tp>
      <tp t="s">
        <v>#N/A Requesting Data...3941085991</v>
        <stp/>
        <stp>BDP|11627381007570060206</stp>
        <tr r="S153" s="4"/>
      </tp>
      <tp t="s">
        <v>#N/A N/A</v>
        <stp/>
        <stp>BDP|15861151919662510799</stp>
        <tr r="A206" s="4"/>
        <tr r="A206" s="4"/>
      </tp>
      <tp t="s">
        <v>#N/A Requesting Data...4002595587</v>
        <stp/>
        <stp>BDP|16717827811678774786</stp>
        <tr r="S141" s="4"/>
        <tr r="S141" s="4"/>
      </tp>
      <tp t="s">
        <v>#N/A Requesting Data...4255613552</v>
        <stp/>
        <stp>BDP|13799122556696140187</stp>
        <tr r="S200" s="4"/>
        <tr r="S200" s="4"/>
      </tp>
      <tp t="s">
        <v>#N/A Requesting Data...4075080947</v>
        <stp/>
        <stp>BDP|12616549383047907852</stp>
        <tr r="S8" s="4"/>
        <tr r="S8" s="4"/>
      </tp>
      <tp t="s">
        <v>#N/A Requesting Data...4168910144</v>
        <stp/>
        <stp>BDP|17821740869436060098</stp>
        <tr r="S20" s="4"/>
      </tp>
      <tp t="s">
        <v>#N/A N/A</v>
        <stp/>
        <stp>BDP|16729525222912866300</stp>
        <tr r="A92" s="4"/>
        <tr r="A92" s="4"/>
      </tp>
      <tp t="s">
        <v>#N/A N/A</v>
        <stp/>
        <stp>BDP|16759493164347750325</stp>
        <tr r="A199" s="4"/>
        <tr r="A199" s="4"/>
      </tp>
      <tp t="s">
        <v>#N/A N/A</v>
        <stp/>
        <stp>BDP|17205269845251923097</stp>
        <tr r="A210" s="4"/>
        <tr r="A210" s="4"/>
      </tp>
      <tp t="s">
        <v>#N/A Requesting Data...4002322115</v>
        <stp/>
        <stp>BDP|12521200373254545322</stp>
        <tr r="S258" s="4"/>
        <tr r="S258" s="4"/>
      </tp>
      <tp t="s">
        <v>#N/A Requesting Data...4253737791</v>
        <stp/>
        <stp>BDP|17108669186880209916</stp>
        <tr r="S129" s="4"/>
        <tr r="S129" s="4"/>
      </tp>
      <tp t="s">
        <v>#N/A N/A</v>
        <stp/>
        <stp>BDP|17270636312160652071</stp>
        <tr r="A216" s="4"/>
        <tr r="A216" s="4"/>
      </tp>
      <tp t="s">
        <v>#N/A N/A</v>
        <stp/>
        <stp>BDP|18370311662285777837</stp>
        <tr r="A12" s="4"/>
        <tr r="A12" s="4"/>
      </tp>
      <tp t="s">
        <v>#N/A Requesting Data...4056140918</v>
        <stp/>
        <stp>BDP|15112739134951230039</stp>
        <tr r="S118" s="4"/>
        <tr r="S118" s="4"/>
      </tp>
      <tp t="s">
        <v>#N/A N/A</v>
        <stp/>
        <stp>BDP|16313764449367223294</stp>
        <tr r="A171" s="4"/>
        <tr r="A171" s="4"/>
      </tp>
      <tp t="s">
        <v>#N/A N/A</v>
        <stp/>
        <stp>BDP|11501786844321403241</stp>
        <tr r="A111" s="4"/>
        <tr r="A111" s="4"/>
      </tp>
      <tp t="s">
        <v>#N/A Requesting Data...4151787276</v>
        <stp/>
        <stp>BDP|16910218323357017030</stp>
        <tr r="S10" s="4"/>
        <tr r="S10" s="4"/>
      </tp>
      <tp t="s">
        <v>#N/A Requesting Data...4128531968</v>
        <stp/>
        <stp>BDP|10822616900942021515</stp>
        <tr r="S222" s="4"/>
        <tr r="S222" s="4"/>
      </tp>
      <tp t="s">
        <v>#N/A Requesting Data...4201302615</v>
        <stp/>
        <stp>BDP|17995748109347907654</stp>
        <tr r="S161" s="4"/>
        <tr r="S161" s="4"/>
      </tp>
      <tp t="s">
        <v>#N/A Requesting Data...4195951383</v>
        <stp/>
        <stp>BDP|15924417906642509210</stp>
        <tr r="S202" s="4"/>
      </tp>
      <tp t="s">
        <v>#N/A N/A</v>
        <stp/>
        <stp>BDP|13962051110273701067</stp>
        <tr r="A68" s="4"/>
        <tr r="A68" s="4"/>
      </tp>
      <tp t="s">
        <v>#N/A N/A</v>
        <stp/>
        <stp>BDP|17090452729336512654</stp>
        <tr r="A89" s="4"/>
        <tr r="A89" s="4"/>
      </tp>
      <tp t="s">
        <v>#N/A N/A</v>
        <stp/>
        <stp>BDP|16772253831731311714</stp>
        <tr r="A18" s="4"/>
        <tr r="A18" s="4"/>
      </tp>
      <tp t="s">
        <v>#N/A N/A</v>
        <stp/>
        <stp>BDP|12581165732427340627</stp>
        <tr r="A261" s="4"/>
        <tr r="A261" s="4"/>
      </tp>
      <tp t="s">
        <v>#N/A Requesting Data...4261485538</v>
        <stp/>
        <stp>BDP|12926778413096542380</stp>
        <tr r="S115" s="4"/>
        <tr r="S115" s="4"/>
      </tp>
      <tp t="s">
        <v>#N/A Requesting Data...1092338303</v>
        <stp/>
        <stp>BDP|17580204351838349929</stp>
        <tr r="S227" s="4"/>
        <tr r="S227" s="4"/>
      </tp>
      <tp t="s">
        <v>#N/A N/A</v>
        <stp/>
        <stp>BDP|15239823205098890488</stp>
        <tr r="A229" s="4"/>
        <tr r="A229" s="4"/>
      </tp>
      <tp t="s">
        <v>#N/A Requesting Data...4264811726</v>
        <stp/>
        <stp>BDP|11251625963174554405</stp>
        <tr r="S199" s="4"/>
        <tr r="S199" s="4"/>
      </tp>
      <tp t="s">
        <v>#N/A N/A</v>
        <stp/>
        <stp>BDP|16847160127851916290</stp>
        <tr r="A96" s="4"/>
        <tr r="A96" s="4"/>
      </tp>
      <tp t="s">
        <v>#N/A N/A</v>
        <stp/>
        <stp>BDP|15915232544536539335</stp>
        <tr r="A61" s="4"/>
        <tr r="A61" s="4"/>
      </tp>
      <tp t="s">
        <v>#N/A Requesting Data...2714727485</v>
        <stp/>
        <stp>BDP|15945311766541638738</stp>
        <tr r="S47" s="4"/>
      </tp>
      <tp t="s">
        <v>#N/A N/A</v>
        <stp/>
        <stp>BDP|15962624122074348318</stp>
        <tr r="A52" s="4"/>
        <tr r="A52" s="4"/>
      </tp>
      <tp t="s">
        <v>#N/A N/A</v>
        <stp/>
        <stp>BDP|18358273486550884473</stp>
        <tr r="A253" s="4"/>
        <tr r="A253" s="4"/>
      </tp>
      <tp t="s">
        <v>#N/A N/A</v>
        <stp/>
        <stp>BDP|14461206815429643892</stp>
        <tr r="A107" s="4"/>
        <tr r="A107" s="4"/>
      </tp>
      <tp t="s">
        <v>#N/A Requesting Data...2746166942</v>
        <stp/>
        <stp>BDP|14832928836178402091</stp>
        <tr r="S27" s="4"/>
        <tr r="S27" s="4"/>
      </tp>
      <tp t="s">
        <v>#N/A N/A</v>
        <stp/>
        <stp>BDP|15338111117516155551</stp>
        <tr r="A56" s="4"/>
        <tr r="A56" s="4"/>
      </tp>
      <tp t="s">
        <v>#N/A N/A</v>
        <stp/>
        <stp>BDP|14034679752506256776</stp>
        <tr r="A173" s="4"/>
        <tr r="A173" s="4"/>
      </tp>
      <tp t="s">
        <v>#N/A N/A</v>
        <stp/>
        <stp>BDP|16105888936418808342</stp>
        <tr r="A128" s="4"/>
        <tr r="A128" s="4"/>
      </tp>
      <tp t="s">
        <v>#N/A N/A</v>
        <stp/>
        <stp>BDP|11329201335504131249</stp>
        <tr r="A153" s="4"/>
        <tr r="A153" s="4"/>
      </tp>
      <tp t="s">
        <v>#N/A Requesting Data...1026934195</v>
        <stp/>
        <stp>BDP|13035446139386922473</stp>
        <tr r="S19" s="4"/>
        <tr r="S19" s="4"/>
      </tp>
      <tp t="s">
        <v>#N/A Requesting Data...2568692064</v>
        <stp/>
        <stp>BDP|14475447470954354508</stp>
        <tr r="S149" s="4"/>
      </tp>
      <tp t="s">
        <v>#N/A Requesting Data...3089054920</v>
        <stp/>
        <stp>BDP|12278604934202004328</stp>
        <tr r="S246" s="4"/>
        <tr r="S246" s="4"/>
      </tp>
      <tp t="s">
        <v>#N/A Requesting Data...3958503034</v>
        <stp/>
        <stp>BDP|10165374502262790777</stp>
        <tr r="S97" s="4"/>
        <tr r="S97" s="4"/>
      </tp>
      <tp t="s">
        <v>#N/A N/A</v>
        <stp/>
        <stp>BDP|16852206793108948366</stp>
        <tr r="A157" s="4"/>
        <tr r="A157" s="4"/>
      </tp>
      <tp t="s">
        <v>#N/A Requesting Data...2003503241</v>
        <stp/>
        <stp>BDP|15408223828984035793</stp>
        <tr r="S211" s="4"/>
        <tr r="S211" s="4"/>
      </tp>
      <tp t="s">
        <v>#N/A N/A</v>
        <stp/>
        <stp>BDP|12032666803622158030</stp>
        <tr r="A43" s="4"/>
        <tr r="A43" s="4"/>
      </tp>
      <tp t="s">
        <v>#N/A N/A</v>
        <stp/>
        <stp>BDP|11081099834534834032</stp>
        <tr r="A106" s="4"/>
        <tr r="A106" s="4"/>
      </tp>
      <tp t="s">
        <v>#N/A N/A</v>
        <stp/>
        <stp>BDP|13978419065006485009</stp>
        <tr r="A152" s="4"/>
        <tr r="A152" s="4"/>
      </tp>
      <tp t="s">
        <v>#N/A Requesting Data...1848062773</v>
        <stp/>
        <stp>BDP|10344735570805948203</stp>
        <tr r="S128" s="4"/>
      </tp>
      <tp t="s">
        <v>#N/A Requesting Data...3881190109</v>
        <stp/>
        <stp>BDP|13357676436361953026</stp>
        <tr r="S109" s="4"/>
        <tr r="S109" s="4"/>
      </tp>
      <tp t="s">
        <v>#N/A N/A</v>
        <stp/>
        <stp>BDP|16149251924561197093</stp>
        <tr r="A65" s="4"/>
        <tr r="A65" s="4"/>
      </tp>
      <tp t="s">
        <v>#N/A N/A</v>
        <stp/>
        <stp>BDP|13276591377972294459</stp>
        <tr r="A127" s="4"/>
        <tr r="A127" s="4"/>
      </tp>
      <tp t="s">
        <v>#N/A N/A</v>
        <stp/>
        <stp>BDP|15559727802062786780</stp>
        <tr r="A99" s="4"/>
        <tr r="A99" s="4"/>
      </tp>
      <tp t="s">
        <v>#N/A N/A</v>
        <stp/>
        <stp>BDP|11758285833800149772</stp>
        <tr r="A9" s="4"/>
        <tr r="A9" s="4"/>
      </tp>
      <tp t="s">
        <v>#N/A N/A</v>
        <stp/>
        <stp>BDP|13008131814903851753</stp>
        <tr r="A62" s="4"/>
        <tr r="A62" s="4"/>
      </tp>
      <tp t="s">
        <v>#N/A N/A</v>
        <stp/>
        <stp>BDP|16290696650392190008</stp>
        <tr r="A207" s="4"/>
        <tr r="A207" s="4"/>
      </tp>
      <tp t="s">
        <v>#N/A N/A</v>
        <stp/>
        <stp>BDP|17400092034287548469</stp>
        <tr r="A178" s="4"/>
        <tr r="A178" s="4"/>
      </tp>
      <tp t="s">
        <v>#N/A Requesting Data...2596076455</v>
        <stp/>
        <stp>BDP|17729051472052549588</stp>
        <tr r="S250" s="4"/>
        <tr r="S250" s="4"/>
      </tp>
      <tp t="s">
        <v>#N/A Requesting Data...4107879127</v>
        <stp/>
        <stp>BDP|16882087218823499334</stp>
        <tr r="S123" s="4"/>
        <tr r="S123" s="4"/>
      </tp>
      <tp t="s">
        <v>#N/A N/A</v>
        <stp/>
        <stp>BDP|16812687862845995440</stp>
        <tr r="A239" s="4"/>
        <tr r="A239" s="4"/>
      </tp>
      <tp t="s">
        <v>#N/A Requesting Data...3309714429</v>
        <stp/>
        <stp>BDP|17821686823345310101</stp>
        <tr r="S166" s="4"/>
        <tr r="S166" s="4"/>
      </tp>
      <tp t="s">
        <v>#N/A N/A</v>
        <stp/>
        <stp>BDP|17995498893655870889</stp>
        <tr r="A121" s="4"/>
        <tr r="A121" s="4"/>
      </tp>
      <tp t="s">
        <v>#N/A Requesting Data...1860482819</v>
        <stp/>
        <stp>BDP|11709747469000079792</stp>
        <tr r="S41" s="4"/>
        <tr r="S41" s="4"/>
      </tp>
      <tp t="s">
        <v>#N/A N/A</v>
        <stp/>
        <stp>BDP|16142576404691470557</stp>
        <tr r="A149" s="4"/>
        <tr r="A149" s="4"/>
      </tp>
      <tp t="s">
        <v>#N/A Requesting Data...3591528784</v>
        <stp/>
        <stp>BDP|12077627771812105651</stp>
        <tr r="S26" s="4"/>
      </tp>
      <tp t="s">
        <v>#N/A Requesting Data...2697354769</v>
        <stp/>
        <stp>BDP|14517957886266349421</stp>
        <tr r="S164" s="4"/>
        <tr r="S164" s="4"/>
      </tp>
      <tp t="s">
        <v>#N/A N/A</v>
        <stp/>
        <stp>BDP|13135269943431639341</stp>
        <tr r="A79" s="4"/>
        <tr r="A79" s="4"/>
      </tp>
      <tp t="s">
        <v>#N/A Requesting Data...4235319339</v>
        <stp/>
        <stp>BDP|15047692581737776869</stp>
        <tr r="S100" s="4"/>
        <tr r="S100" s="4"/>
      </tp>
      <tp t="s">
        <v>#N/A Requesting Data...2223132389</v>
        <stp/>
        <stp>BDP|16208058540732691483</stp>
        <tr r="S230" s="4"/>
        <tr r="S230" s="4"/>
      </tp>
      <tp t="s">
        <v>#N/A N/A</v>
        <stp/>
        <stp>BDP|12326781786960391960</stp>
        <tr r="A174" s="4"/>
        <tr r="A174" s="4"/>
      </tp>
      <tp t="s">
        <v>#N/A N/A</v>
        <stp/>
        <stp>BDP|14095978838469492338</stp>
        <tr r="A188" s="4"/>
        <tr r="A188" s="4"/>
      </tp>
      <tp t="s">
        <v>#N/A N/A</v>
        <stp/>
        <stp>BDP|18228646822830893863</stp>
        <tr r="A34" s="4"/>
        <tr r="A34" s="4"/>
      </tp>
      <tp t="s">
        <v>#N/A N/A</v>
        <stp/>
        <stp>BDP|12113314276970850222</stp>
        <tr r="A175" s="4"/>
        <tr r="A175" s="4"/>
      </tp>
      <tp t="s">
        <v>#N/A N/A</v>
        <stp/>
        <stp>BDP|15841523816963748677</stp>
        <tr r="A32" s="4"/>
        <tr r="A32" s="4"/>
      </tp>
      <tp t="s">
        <v>#N/A Requesting Data...3880659353</v>
        <stp/>
        <stp>BDP|11635532148444089011</stp>
        <tr r="S16" s="4"/>
      </tp>
      <tp t="s">
        <v>#N/A N/A</v>
        <stp/>
        <stp>BDP|15026660133183154783</stp>
        <tr r="A26" s="4"/>
        <tr r="A26" s="4"/>
      </tp>
      <tp t="s">
        <v>#N/A Requesting Data...2589799012</v>
        <stp/>
        <stp>BDP|15221597074396085506</stp>
        <tr r="S36" s="4"/>
        <tr r="S36" s="4"/>
      </tp>
      <tp t="s">
        <v>#N/A N/A</v>
        <stp/>
        <stp>BDP|16133159752991834704</stp>
        <tr r="A122" s="4"/>
        <tr r="A122" s="4"/>
      </tp>
      <tp t="s">
        <v>#N/A N/A</v>
        <stp/>
        <stp>BDP|10666308524195519063</stp>
        <tr r="A244" s="4"/>
        <tr r="A244" s="4"/>
      </tp>
      <tp t="s">
        <v>#N/A N/A</v>
        <stp/>
        <stp>BDP|17044303930744716761</stp>
        <tr r="A242" s="4"/>
        <tr r="A242" s="4"/>
      </tp>
      <tp t="s">
        <v>#N/A Requesting Data...2131207470</v>
        <stp/>
        <stp>BDP|12608350828296300188</stp>
        <tr r="S152" s="4"/>
        <tr r="S152" s="4"/>
      </tp>
      <tp t="s">
        <v>#N/A N/A</v>
        <stp/>
        <stp>BDP|17421754782375427976</stp>
        <tr r="A124" s="4"/>
        <tr r="A124" s="4"/>
      </tp>
      <tp t="s">
        <v>#N/A Requesting Data...2952065573</v>
        <stp/>
        <stp>BDP|13063245002725454014</stp>
        <tr r="S22" s="4"/>
        <tr r="S22" s="4"/>
      </tp>
      <tp t="s">
        <v>#N/A N/A</v>
        <stp/>
        <stp>BDP|17755668530911330707</stp>
        <tr r="A189" s="4"/>
        <tr r="A189" s="4"/>
      </tp>
      <tp t="s">
        <v>#N/A Requesting Data...2624476555</v>
        <stp/>
        <stp>BDP|17712206228627413496</stp>
        <tr r="S218" s="4"/>
        <tr r="S218" s="4"/>
      </tp>
      <tp t="s">
        <v>#N/A N/A</v>
        <stp/>
        <stp>BDP|15684649308294825366</stp>
        <tr r="A42" s="4"/>
        <tr r="A42" s="4"/>
      </tp>
      <tp t="s">
        <v>#N/A N/A</v>
        <stp/>
        <stp>BDP|16485751370961603337</stp>
        <tr r="A187" s="4"/>
        <tr r="A187" s="4"/>
      </tp>
      <tp t="s">
        <v>#N/A Requesting Data...3825138072</v>
        <stp/>
        <stp>BDP|17529871204229758278</stp>
        <tr r="S99" s="4"/>
        <tr r="S99" s="4"/>
      </tp>
      <tp t="s">
        <v>#N/A Requesting Data...3146126708</v>
        <stp/>
        <stp>BDP|10835844712689459539</stp>
        <tr r="S60" s="4"/>
        <tr r="S60" s="4"/>
      </tp>
      <tp t="s">
        <v>#N/A Requesting Data...3577398820</v>
        <stp/>
        <stp>BDP|11043185957372244242</stp>
        <tr r="S148" s="4"/>
      </tp>
      <tp t="s">
        <v>#N/A N/A</v>
        <stp/>
        <stp>BDP|14635953769507710953</stp>
        <tr r="A247" s="4"/>
        <tr r="A247" s="4"/>
      </tp>
      <tp t="s">
        <v>#N/A Requesting Data...2749196195</v>
        <stp/>
        <stp>BDP|15834494031887846033</stp>
        <tr r="S72" s="4"/>
        <tr r="S72" s="4"/>
      </tp>
      <tp t="s">
        <v>#N/A Requesting Data...2813580617</v>
        <stp/>
        <stp>BDP|16596378559594092160</stp>
        <tr r="S107" s="4"/>
        <tr r="S107" s="4"/>
      </tp>
      <tp t="s">
        <v>#N/A N/A</v>
        <stp/>
        <stp>BDP|16370396941741509515</stp>
        <tr r="A233" s="4"/>
        <tr r="A233" s="4"/>
      </tp>
      <tp t="s">
        <v>#N/A N/A</v>
        <stp/>
        <stp>BDP|11971035410742160740</stp>
        <tr r="A258" s="4"/>
        <tr r="A258" s="4"/>
      </tp>
      <tp t="s">
        <v>#N/A N/A</v>
        <stp/>
        <stp>BDP|14078158111231901033</stp>
        <tr r="A103" s="4"/>
        <tr r="A103" s="4"/>
      </tp>
      <tp t="s">
        <v>#N/A Requesting Data...4241165150</v>
        <stp/>
        <stp>BDP|14142824117219525102</stp>
        <tr r="S146" s="4"/>
        <tr r="S146" s="4"/>
      </tp>
      <tp t="s">
        <v>#N/A N/A</v>
        <stp/>
        <stp>BDP|13634184330471745582</stp>
        <tr r="A27" s="4"/>
        <tr r="A27" s="4"/>
      </tp>
      <tp t="s">
        <v>#N/A N/A</v>
        <stp/>
        <stp>BDP|14790006892909356169</stp>
        <tr r="A148" s="4"/>
        <tr r="A148" s="4"/>
      </tp>
      <tp t="s">
        <v>#N/A Requesting Data...2857115348</v>
        <stp/>
        <stp>BDP|13654005486297529969</stp>
        <tr r="S165" s="4"/>
        <tr r="S165" s="4"/>
      </tp>
      <tp t="s">
        <v>#N/A N/A</v>
        <stp/>
        <stp>BDP|11681825097382810780</stp>
        <tr r="A145" s="4"/>
        <tr r="A145" s="4"/>
      </tp>
      <tp t="s">
        <v>#N/A Requesting Data...3871164148</v>
        <stp/>
        <stp>BDP|17997873674655052898</stp>
        <tr r="S15" s="4"/>
        <tr r="S15" s="4"/>
      </tp>
      <tp t="s">
        <v>#N/A N/A</v>
        <stp/>
        <stp>BDP|16490632380589020457</stp>
        <tr r="A78" s="4"/>
        <tr r="A78" s="4"/>
      </tp>
      <tp t="s">
        <v>#N/A Requesting Data...2735922171</v>
        <stp/>
        <stp>BDP|16467445943112242133</stp>
        <tr r="S243" s="4"/>
        <tr r="S243" s="4"/>
      </tp>
      <tp t="s">
        <v>#N/A Requesting Data...3734907786</v>
        <stp/>
        <stp>BDP|16219489575592919230</stp>
        <tr r="S196" s="4"/>
        <tr r="S196" s="4"/>
        <tr r="S197" s="4"/>
        <tr r="S197" s="4"/>
      </tp>
      <tp t="s">
        <v>#N/A Requesting Data...2776066410</v>
        <stp/>
        <stp>BDP|10054287259842003057</stp>
        <tr r="S93" s="4"/>
        <tr r="S93" s="4"/>
      </tp>
      <tp t="s">
        <v>#N/A N/A</v>
        <stp/>
        <stp>BDP|10471534820056142406</stp>
        <tr r="A214" s="4"/>
        <tr r="A214" s="4"/>
      </tp>
    </main>
    <main first="bofaddin.rtdserver">
      <tp t="s">
        <v>#N/A N/A</v>
        <stp/>
        <stp>BDP|4027112369529117636</stp>
        <tr r="A182" s="4"/>
        <tr r="A182" s="4"/>
      </tp>
      <tp t="s">
        <v>#N/A Requesting Data...3269285164</v>
        <stp/>
        <stp>BDP|9224001209151401454</stp>
        <tr r="S178" s="4"/>
        <tr r="S178" s="4"/>
      </tp>
      <tp t="s">
        <v>#N/A Requesting Data...4241246581</v>
        <stp/>
        <stp>BDP|9923071872351083348</stp>
        <tr r="S50" s="4"/>
        <tr r="S50" s="4"/>
      </tp>
      <tp t="s">
        <v>#N/A N/A</v>
        <stp/>
        <stp>BDP|6047037662295843916</stp>
        <tr r="A91" s="4"/>
        <tr r="A91" s="4"/>
      </tp>
      <tp t="s">
        <v>#N/A N/A</v>
        <stp/>
        <stp>BDP|3837159480261095743</stp>
        <tr r="A117" s="4"/>
        <tr r="A117" s="4"/>
      </tp>
      <tp t="s">
        <v>#N/A Requesting Data...3446322320</v>
        <stp/>
        <stp>BDP|9626293856285202743</stp>
        <tr r="S68" s="4"/>
        <tr r="S68" s="4"/>
      </tp>
      <tp t="s">
        <v>#N/A N/A</v>
        <stp/>
        <stp>BDP|5287950419192475359</stp>
        <tr r="A50" s="4"/>
        <tr r="A50" s="4"/>
      </tp>
      <tp t="s">
        <v>#N/A N/A</v>
        <stp/>
        <stp>BDP|9084016412523205714</stp>
        <tr r="A133" s="4"/>
        <tr r="A133" s="4"/>
      </tp>
      <tp t="s">
        <v>#N/A Requesting Data...4099884779</v>
        <stp/>
        <stp>BDP|9721920794063742661</stp>
        <tr r="S209" s="4"/>
        <tr r="S209" s="4"/>
      </tp>
      <tp t="s">
        <v>#N/A Requesting Data...4104609362</v>
        <stp/>
        <stp>BDP|5566025795349321908</stp>
        <tr r="S25" s="4"/>
        <tr r="S25" s="4"/>
      </tp>
      <tp t="s">
        <v>#N/A Requesting Data...3703708194</v>
        <stp/>
        <stp>BDP|7090242959854807842</stp>
        <tr r="S156" s="4"/>
        <tr r="S156" s="4"/>
      </tp>
      <tp t="s">
        <v>#N/A Requesting Data...3235597825</v>
        <stp/>
        <stp>BDP|4605163087208766967</stp>
        <tr r="S106" s="4"/>
        <tr r="S106" s="4"/>
      </tp>
      <tp t="s">
        <v>#N/A N/A</v>
        <stp/>
        <stp>BDP|4513805873505334202</stp>
        <tr r="A20" s="4"/>
        <tr r="A20" s="4"/>
      </tp>
      <tp t="s">
        <v>#N/A N/A</v>
        <stp/>
        <stp>BDP|8178448988661340848</stp>
        <tr r="A172" s="4"/>
        <tr r="A172" s="4"/>
      </tp>
      <tp t="s">
        <v>#N/A N/A</v>
        <stp/>
        <stp>BDP|2597547092801367289</stp>
        <tr r="A240" s="4"/>
        <tr r="A240" s="4"/>
      </tp>
      <tp t="s">
        <v>#N/A Requesting Data...4292301577</v>
        <stp/>
        <stp>BDP|9616002508337554363</stp>
        <tr r="S255" s="4"/>
        <tr r="S255" s="4"/>
      </tp>
      <tp t="s">
        <v>#N/A Requesting Data...3635240515</v>
        <stp/>
        <stp>BDP|5302919704383610220</stp>
        <tr r="S206" s="4"/>
        <tr r="S206" s="4"/>
      </tp>
      <tp t="s">
        <v>#N/A N/A</v>
        <stp/>
        <stp>BDP|7483848607107700503</stp>
        <tr r="A105" s="4"/>
        <tr r="A105" s="4"/>
      </tp>
      <tp t="s">
        <v>#N/A N/A</v>
        <stp/>
        <stp>BDP|8554876592775940196</stp>
        <tr r="A224" s="4"/>
        <tr r="A224" s="4"/>
      </tp>
      <tp t="s">
        <v>#N/A N/A</v>
        <stp/>
        <stp>BDP|4607610336805438926</stp>
        <tr r="A150" s="4"/>
        <tr r="A150" s="4"/>
      </tp>
      <tp t="s">
        <v>#N/A Requesting Data...3600592889</v>
        <stp/>
        <stp>BDP|1733269357618042333</stp>
        <tr r="S154" s="4"/>
        <tr r="S154" s="4"/>
      </tp>
      <tp t="s">
        <v>#N/A N/A</v>
        <stp/>
        <stp>BDP|4247587082877744052</stp>
        <tr r="A193" s="4"/>
        <tr r="A193" s="4"/>
      </tp>
      <tp t="s">
        <v>#N/A Requesting Data...3916417841</v>
        <stp/>
        <stp>BDP|6271595650911224939</stp>
        <tr r="S38" s="4"/>
      </tp>
      <tp t="s">
        <v>#N/A N/A</v>
        <stp/>
        <stp>BDP|8142331169976925589</stp>
        <tr r="A110" s="4"/>
        <tr r="A110" s="4"/>
      </tp>
      <tp t="s">
        <v>#N/A N/A</v>
        <stp/>
        <stp>BDP|2440300689502015521</stp>
        <tr r="A118" s="4"/>
        <tr r="A118" s="4"/>
      </tp>
      <tp t="s">
        <v>#N/A Requesting Data...3843472272</v>
        <stp/>
        <stp>BDP|4617609863949077342</stp>
        <tr r="S18" s="4"/>
      </tp>
      <tp t="s">
        <v>#N/A N/A</v>
        <stp/>
        <stp>BDP|2116873903213508762</stp>
        <tr r="A93" s="4"/>
        <tr r="A93" s="4"/>
      </tp>
      <tp t="s">
        <v>#N/A Requesting Data...3699009831</v>
        <stp/>
        <stp>BDP|2770848637107651055</stp>
        <tr r="S44" s="4"/>
      </tp>
      <tp t="s">
        <v>#N/A N/A</v>
        <stp/>
        <stp>BDP|4076320837782197808</stp>
        <tr r="A185" s="4"/>
        <tr r="A185" s="4"/>
      </tp>
      <tp t="s">
        <v>#N/A N/A</v>
        <stp/>
        <stp>BDP|7505244308953536892</stp>
        <tr r="A58" s="4"/>
        <tr r="A58" s="4"/>
      </tp>
      <tp t="s">
        <v>#N/A Requesting Data...4091124870</v>
        <stp/>
        <stp>BDP|8519888447292835980</stp>
        <tr r="S231" s="4"/>
        <tr r="S231" s="4"/>
      </tp>
      <tp t="s">
        <v>#N/A Requesting Data...4142435711</v>
        <stp/>
        <stp>BDP|4226046816763021986</stp>
        <tr r="S138" s="4"/>
        <tr r="S138" s="4"/>
      </tp>
      <tp t="s">
        <v>#N/A Requesting Data...3872981079</v>
        <stp/>
        <stp>BDP|9959069566828528859</stp>
        <tr r="S11" s="4"/>
        <tr r="S11" s="4"/>
      </tp>
      <tp t="s">
        <v>#N/A Requesting Data...4245255732</v>
        <stp/>
        <stp>BDP|8769459649892116532</stp>
        <tr r="S189" s="4"/>
        <tr r="S189" s="4"/>
      </tp>
      <tp t="s">
        <v>#N/A Requesting Data...4163237717</v>
        <stp/>
        <stp>BDP|3654377399276302057</stp>
        <tr r="S162" s="4"/>
        <tr r="S162" s="4"/>
      </tp>
      <tp t="s">
        <v>#N/A N/A</v>
        <stp/>
        <stp>BDP|3372083509105527988</stp>
        <tr r="A142" s="4"/>
        <tr r="A142" s="4"/>
      </tp>
      <tp t="s">
        <v>#N/A Requesting Data...4236237504</v>
        <stp/>
        <stp>BDP|3244494834803994890</stp>
        <tr r="S117" s="4"/>
        <tr r="S117" s="4"/>
      </tp>
      <tp t="s">
        <v>#N/A N/A</v>
        <stp/>
        <stp>BDP|2316739589065585714</stp>
        <tr r="A123" s="4"/>
        <tr r="A123" s="4"/>
      </tp>
      <tp t="s">
        <v>#N/A N/A</v>
        <stp/>
        <stp>BDP|1349851711097735023</stp>
        <tr r="A53" s="4"/>
        <tr r="A53" s="4"/>
      </tp>
      <tp t="s">
        <v>#N/A N/A</v>
        <stp/>
        <stp>BDP|3783911541227217658</stp>
        <tr r="A209" s="4"/>
        <tr r="A209" s="4"/>
      </tp>
      <tp t="s">
        <v>#N/A N/A</v>
        <stp/>
        <stp>BDP|7860881386820506853</stp>
        <tr r="A198" s="4"/>
        <tr r="A198" s="4"/>
      </tp>
      <tp t="s">
        <v>#N/A N/A</v>
        <stp/>
        <stp>BDP|5773902494763229968</stp>
        <tr r="A88" s="4"/>
        <tr r="A88" s="4"/>
      </tp>
      <tp t="s">
        <v>#N/A N/A</v>
        <stp/>
        <stp>BDP|9653030022653005737</stp>
        <tr r="A7" s="4"/>
        <tr r="A7" s="4"/>
      </tp>
      <tp t="s">
        <v>#N/A N/A</v>
        <stp/>
        <stp>BDP|7611543990742162674</stp>
        <tr r="A191" s="4"/>
        <tr r="A191" s="4"/>
      </tp>
      <tp t="s">
        <v>#N/A Requesting Data...4250022997</v>
        <stp/>
        <stp>BDP|5567694986232381134</stp>
        <tr r="S53" s="4"/>
        <tr r="S53" s="4"/>
      </tp>
      <tp t="s">
        <v>#N/A N/A</v>
        <stp/>
        <stp>BDP|8727524731450431697</stp>
        <tr r="A238" s="4"/>
        <tr r="A238" s="4"/>
      </tp>
      <tp t="s">
        <v>#N/A N/A</v>
        <stp/>
        <stp>BDP|2594544943849529281</stp>
        <tr r="A159" s="4"/>
        <tr r="A159" s="4"/>
      </tp>
      <tp t="s">
        <v>#N/A N/A</v>
        <stp/>
        <stp>BDP|9728491236797649123</stp>
        <tr r="A84" s="4"/>
        <tr r="A84" s="4"/>
      </tp>
      <tp t="s">
        <v>#N/A Requesting Data...2706962772</v>
        <stp/>
        <stp>BDP|4409649938960566903</stp>
        <tr r="S112" s="4"/>
        <tr r="S112" s="4"/>
      </tp>
      <tp t="s">
        <v>#N/A Requesting Data...1514027712</v>
        <stp/>
        <stp>BDP|6242677858124127916</stp>
        <tr r="S13" s="4"/>
        <tr r="S13" s="4"/>
      </tp>
      <tp t="s">
        <v>#N/A N/A</v>
        <stp/>
        <stp>BDP|1905858733165408780</stp>
        <tr r="A63" s="4"/>
        <tr r="A63" s="4"/>
      </tp>
      <tp t="s">
        <v>#N/A N/A</v>
        <stp/>
        <stp>BDP|4211802677104627738</stp>
        <tr r="A154" s="4"/>
        <tr r="A154" s="4"/>
      </tp>
      <tp t="s">
        <v>#N/A N/A</v>
        <stp/>
        <stp>BDP|1000459043121603868</stp>
        <tr r="A25" s="4"/>
        <tr r="A25" s="4"/>
      </tp>
      <tp t="s">
        <v>#N/A N/A</v>
        <stp/>
        <stp>BDP|2212203790602639308</stp>
        <tr r="A251" s="4"/>
        <tr r="A251" s="4"/>
        <tr r="A39" s="4"/>
        <tr r="A39" s="4"/>
      </tp>
      <tp t="s">
        <v>#N/A N/A</v>
        <stp/>
        <stp>BDP|7082809270662384271</stp>
        <tr r="A222" s="4"/>
        <tr r="A222" s="4"/>
      </tp>
      <tp t="s">
        <v>#N/A Requesting Data...3294479525</v>
        <stp/>
        <stp>BDP|4405730999162905029</stp>
        <tr r="S121" s="4"/>
        <tr r="S121" s="4"/>
      </tp>
      <tp t="s">
        <v>#N/A N/A</v>
        <stp/>
        <stp>BDP|5222237584813945575</stp>
        <tr r="A35" s="4"/>
        <tr r="A35" s="4"/>
      </tp>
      <tp t="s">
        <v>#N/A N/A</v>
        <stp/>
        <stp>BDP|5577635683547526588</stp>
        <tr r="A205" s="4"/>
        <tr r="A205" s="4"/>
      </tp>
      <tp t="s">
        <v>#N/A N/A</v>
        <stp/>
        <stp>BDP|6546014847739261286</stp>
        <tr r="A232" s="4"/>
        <tr r="A232" s="4"/>
      </tp>
      <tp t="s">
        <v>#N/A Requesting Data...891586698</v>
        <stp/>
        <stp>BDP|9250224032803368289</stp>
        <tr r="S78" s="4"/>
        <tr r="S78" s="4"/>
      </tp>
      <tp t="s">
        <v>#N/A N/A</v>
        <stp/>
        <stp>BDP|9999161720493253034</stp>
        <tr r="A47" s="4"/>
        <tr r="A47" s="4"/>
      </tp>
      <tp t="s">
        <v>#N/A Requesting Data...2026646502</v>
        <stp/>
        <stp>BDP|4356440423898814330</stp>
        <tr r="S179" s="4"/>
        <tr r="S179" s="4"/>
      </tp>
      <tp t="s">
        <v>#N/A N/A</v>
        <stp/>
        <stp>BDP|9903740354257051569</stp>
        <tr r="A186" s="4"/>
        <tr r="A186" s="4"/>
      </tp>
      <tp t="s">
        <v>#N/A N/A</v>
        <stp/>
        <stp>BDP|6995881848270749324</stp>
        <tr r="A8" s="4"/>
        <tr r="A8" s="4"/>
      </tp>
      <tp t="s">
        <v>#N/A N/A</v>
        <stp/>
        <stp>BDP|9887172625200117369</stp>
        <tr r="A226" s="4"/>
        <tr r="A226" s="4"/>
      </tp>
      <tp t="s">
        <v>#N/A Requesting Data...3504293403</v>
        <stp/>
        <stp>BDP|5465885262017656554</stp>
        <tr r="S207" s="4"/>
        <tr r="S207" s="4"/>
      </tp>
      <tp t="s">
        <v>#N/A N/A</v>
        <stp/>
        <stp>BDP|3051908594309377365</stp>
        <tr r="A70" s="4"/>
        <tr r="A70" s="4"/>
      </tp>
      <tp t="s">
        <v>#N/A N/A</v>
        <stp/>
        <stp>BDP|9684562109020915561</stp>
        <tr r="A64" s="4"/>
        <tr r="A64" s="4"/>
      </tp>
      <tp t="s">
        <v>#N/A Requesting Data...1405248947</v>
        <stp/>
        <stp>BDP|9090156763701739652</stp>
        <tr r="S170" s="4"/>
        <tr r="S170" s="4"/>
      </tp>
      <tp t="s">
        <v>#N/A N/A</v>
        <stp/>
        <stp>BDP|3708686446393266838</stp>
        <tr r="A72" s="4"/>
        <tr r="A72" s="4"/>
      </tp>
      <tp t="s">
        <v>#N/A N/A</v>
        <stp/>
        <stp>BDP|8983435615042071515</stp>
        <tr r="A67" s="4"/>
        <tr r="A67" s="4"/>
      </tp>
      <tp t="s">
        <v>#N/A N/A</v>
        <stp/>
        <stp>BDP|9259101586813967934</stp>
        <tr r="A158" s="4"/>
        <tr r="A158" s="4"/>
      </tp>
      <tp t="s">
        <v>#N/A Requesting Data...3687162450</v>
        <stp/>
        <stp>BDP|2482911672927917111</stp>
        <tr r="S252" s="4"/>
        <tr r="S252" s="4"/>
      </tp>
      <tp t="s">
        <v>#N/A Requesting Data...3703954359</v>
        <stp/>
        <stp>BDP|9769236026233477095</stp>
        <tr r="S172" s="4"/>
        <tr r="S172" s="4"/>
      </tp>
      <tp t="s">
        <v>#N/A Requesting Data...3002240338</v>
        <stp/>
        <stp>BDP|9054790919587920261</stp>
        <tr r="S119" s="4"/>
        <tr r="S119" s="4"/>
      </tp>
      <tp t="s">
        <v>#N/A Requesting Data...3573975116</v>
        <stp/>
        <stp>BDP|3314356673178199584</stp>
        <tr r="S191" s="4"/>
        <tr r="S191" s="4"/>
      </tp>
      <tp t="s">
        <v>#N/A N/A</v>
        <stp/>
        <stp>BDP|1993163962415860997</stp>
        <tr r="A49" s="4"/>
        <tr r="A49" s="4"/>
      </tp>
      <tp t="s">
        <v>#N/A N/A</v>
        <stp/>
        <stp>BDP|4987412141957328974</stp>
        <tr r="A260" s="4"/>
        <tr r="A260" s="4"/>
      </tp>
      <tp t="s">
        <v>#N/A Requesting Data...3497585026</v>
        <stp/>
        <stp>BDP|7785621480496441536</stp>
        <tr r="S187" s="4"/>
        <tr r="S187" s="4"/>
      </tp>
      <tp t="s">
        <v>#N/A N/A</v>
        <stp/>
        <stp>BDP|3040603184885755239</stp>
        <tr r="A204" s="4"/>
        <tr r="A204" s="4"/>
      </tp>
      <tp t="s">
        <v>#N/A Requesting Data...3881520913</v>
        <stp/>
        <stp>BDP|8791820214712334936</stp>
        <tr r="S73" s="4"/>
        <tr r="S73" s="4"/>
      </tp>
      <tp t="s">
        <v>#N/A Requesting Data...1828390733</v>
        <stp/>
        <stp>BDP|9068620649492921342</stp>
        <tr r="S145" s="4"/>
        <tr r="S145" s="4"/>
      </tp>
      <tp t="s">
        <v>#N/A Requesting Data...4058701274</v>
        <stp/>
        <stp>BDP|9489058623025093458</stp>
        <tr r="S67" s="4"/>
        <tr r="S67" s="4"/>
      </tp>
      <tp t="s">
        <v>#N/A Requesting Data...1829792581</v>
        <stp/>
        <stp>BDP|5837077324145832844</stp>
        <tr r="S23" s="4"/>
        <tr r="S23" s="4"/>
      </tp>
      <tp t="s">
        <v>#N/A Requesting Data...3873831139</v>
        <stp/>
        <stp>BDP|3341603327885966881</stp>
        <tr r="S63" s="4"/>
        <tr r="S63" s="4"/>
      </tp>
      <tp t="s">
        <v>#N/A Requesting Data...2943794181</v>
        <stp/>
        <stp>BDP|5082687696839805934</stp>
        <tr r="S33" s="4"/>
        <tr r="S33" s="4"/>
      </tp>
      <tp t="s">
        <v>#N/A N/A</v>
        <stp/>
        <stp>BDP|1386126774055679988</stp>
        <tr r="A38" s="4"/>
        <tr r="A38" s="4"/>
      </tp>
      <tp t="s">
        <v>#N/A Requesting Data...3544714718</v>
        <stp/>
        <stp>BDP|1622435749082603814</stp>
        <tr r="S91" s="4"/>
        <tr r="S91" s="4"/>
      </tp>
      <tp t="s">
        <v>#N/A Requesting Data...2616618660</v>
        <stp/>
        <stp>BDP|5914760160227605842</stp>
        <tr r="S31" s="4"/>
        <tr r="S31" s="4"/>
      </tp>
      <tp t="s">
        <v>#N/A Requesting Data...4159596664</v>
        <stp/>
        <stp>BDP|1761588302226411949</stp>
        <tr r="S124" s="4"/>
        <tr r="S124" s="4"/>
      </tp>
      <tp t="s">
        <v>#N/A Requesting Data...4110125705</v>
        <stp/>
        <stp>BDP|8371840306123152828</stp>
        <tr r="S74" s="4"/>
        <tr r="S74" s="4"/>
      </tp>
      <tp t="s">
        <v>#N/A Requesting Data...3911393095</v>
        <stp/>
        <stp>BDP|5693153296212338453</stp>
        <tr r="S132" s="4"/>
      </tp>
      <tp t="s">
        <v>#N/A N/A</v>
        <stp/>
        <stp>BDP|2475857260497563071</stp>
        <tr r="A66" s="4"/>
        <tr r="A66" s="4"/>
      </tp>
      <tp t="s">
        <v>#N/A Requesting Data...4118314290</v>
        <stp/>
        <stp>BDP|3842366445117340881</stp>
        <tr r="S125" s="4"/>
        <tr r="S125" s="4"/>
      </tp>
      <tp t="s">
        <v>#N/A Requesting Data...2864617720</v>
        <stp/>
        <stp>BDP|5411188867649337096</stp>
        <tr r="S157" s="4"/>
        <tr r="S157" s="4"/>
      </tp>
      <tp t="s">
        <v>#N/A Requesting Data...3674346534</v>
        <stp/>
        <stp>BDP|4997488145227526802</stp>
        <tr r="S134" s="4"/>
        <tr r="S134" s="4"/>
      </tp>
      <tp t="s">
        <v>#N/A N/A</v>
        <stp/>
        <stp>BDP|8295092807563583084</stp>
        <tr r="A44" s="4"/>
        <tr r="A44" s="4"/>
      </tp>
      <tp t="s">
        <v>#N/A N/A</v>
        <stp/>
        <stp>BDP|8715315993949432008</stp>
        <tr r="A143" s="4"/>
        <tr r="A143" s="4"/>
      </tp>
      <tp t="s">
        <v>#N/A Requesting Data...3272573532</v>
        <stp/>
        <stp>BDP|4158235283434648103</stp>
        <tr r="S210" s="4"/>
        <tr r="S210" s="4"/>
      </tp>
      <tp t="s">
        <v>#N/A N/A</v>
        <stp/>
        <stp>BDP|5128596167294075987</stp>
        <tr r="A94" s="4"/>
        <tr r="A94" s="4"/>
      </tp>
      <tp t="s">
        <v>#N/A N/A</v>
        <stp/>
        <stp>BDP|4631271676943956650</stp>
        <tr r="A256" s="4"/>
        <tr r="A256" s="4"/>
      </tp>
      <tp t="s">
        <v>#N/A Requesting Data...3031249392</v>
        <stp/>
        <stp>BDP|2388069272808935979</stp>
        <tr r="S158" s="4"/>
      </tp>
      <tp t="s">
        <v>#N/A Requesting Data...3208568867</v>
        <stp/>
        <stp>BDP|1127398171469487827</stp>
        <tr r="S171" s="4"/>
        <tr r="S171" s="4"/>
      </tp>
      <tp t="s">
        <v>#N/A Requesting Data...2784894421</v>
        <stp/>
        <stp>BDP|1888315113571077667</stp>
        <tr r="S143" s="4"/>
        <tr r="S143" s="4"/>
      </tp>
      <tp t="s">
        <v>#N/A N/A</v>
        <stp/>
        <stp>BDP|2823759593488906041</stp>
        <tr r="A200" s="4"/>
        <tr r="A200" s="4"/>
      </tp>
      <tp t="s">
        <v>#N/A Requesting Data...3035837131</v>
        <stp/>
        <stp>BDP|5822770129425120140</stp>
        <tr r="S198" s="4"/>
        <tr r="S198" s="4"/>
      </tp>
      <tp t="s">
        <v>#N/A Requesting Data...3430974193</v>
        <stp/>
        <stp>BDP|5585506274390613372</stp>
        <tr r="S238" s="4"/>
        <tr r="S238" s="4"/>
      </tp>
      <tp t="s">
        <v>#N/A N/A</v>
        <stp/>
        <stp>BDP|5137701350664554746</stp>
        <tr r="A80" s="4"/>
        <tr r="A80" s="4"/>
      </tp>
      <tp t="s">
        <v>#N/A Requesting Data...4033811311</v>
        <stp/>
        <stp>BDP|1713684380318635384</stp>
        <tr r="S79" s="4"/>
        <tr r="S79" s="4"/>
      </tp>
      <tp t="s">
        <v>#N/A Requesting Data...3055273630</v>
        <stp/>
        <stp>BDP|2746060507521598753</stp>
        <tr r="S193" s="4"/>
        <tr r="S193" s="4"/>
      </tp>
      <tp t="s">
        <v>#N/A N/A</v>
        <stp/>
        <stp>BDP|5911683136862435673</stp>
        <tr r="A254" s="4"/>
        <tr r="A254" s="4"/>
      </tp>
      <tp t="s">
        <v>#N/A Requesting Data...3466292083</v>
        <stp/>
        <stp>BDP|7089513766403574371</stp>
        <tr r="S54" s="4"/>
        <tr r="S54" s="4"/>
      </tp>
      <tp t="s">
        <v>#N/A N/A</v>
        <stp/>
        <stp>BDP|4453067876642777562</stp>
        <tr r="A17" s="4"/>
        <tr r="A17" s="4"/>
      </tp>
      <tp t="s">
        <v>#N/A N/A</v>
        <stp/>
        <stp>BDP|2055253253330055137</stp>
        <tr r="A179" s="4"/>
        <tr r="A179" s="4"/>
      </tp>
      <tp t="s">
        <v>#N/A Requesting Data...4028745369</v>
        <stp/>
        <stp>BDP|4500093905399446868</stp>
        <tr r="S37" s="4"/>
        <tr r="S37" s="4"/>
      </tp>
      <tp t="s">
        <v>#N/A N/A</v>
        <stp/>
        <stp>BDP|5782971081211205089</stp>
        <tr r="A132" s="4"/>
        <tr r="A132" s="4"/>
      </tp>
      <tp t="s">
        <v>#N/A N/A</v>
        <stp/>
        <stp>BDP|2794010830793941774</stp>
        <tr r="A255" s="4"/>
        <tr r="A255" s="4"/>
      </tp>
      <tp t="s">
        <v>#N/A Requesting Data...3451465714</v>
        <stp/>
        <stp>BDP|3071448627263919329</stp>
        <tr r="S62" s="4"/>
        <tr r="S62" s="4"/>
      </tp>
      <tp t="s">
        <v>#N/A Requesting Data...4148523595</v>
        <stp/>
        <stp>BDP|4564054923430249382</stp>
        <tr r="S239" s="4"/>
        <tr r="S239" s="4"/>
      </tp>
      <tp t="s">
        <v>#N/A Requesting Data...4221452840</v>
        <stp/>
        <stp>BDP|6171795800521224544</stp>
        <tr r="S182" s="4"/>
        <tr r="S182" s="4"/>
      </tp>
      <tp t="s">
        <v>#N/A Requesting Data...3547703793</v>
        <stp/>
        <stp>BDP|4186150174247676088</stp>
        <tr r="S151" s="4"/>
      </tp>
      <tp t="s">
        <v>#N/A Requesting Data...4176609614</v>
        <stp/>
        <stp>BDP|5937243450411786661</stp>
        <tr r="S205" s="4"/>
        <tr r="S205" s="4"/>
      </tp>
      <tp t="s">
        <v>#N/A N/A</v>
        <stp/>
        <stp>BDP|9593247783180288639</stp>
        <tr r="A46" s="4"/>
        <tr r="A46" s="4"/>
      </tp>
      <tp t="s">
        <v>#N/A Requesting Data...3813416378</v>
        <stp/>
        <stp>BDP|2663471142567041000</stp>
        <tr r="S208" s="4"/>
        <tr r="S208" s="4"/>
      </tp>
      <tp t="s">
        <v>#N/A Requesting Data...4141663982</v>
        <stp/>
        <stp>BDP|2411374516574660138</stp>
        <tr r="S147" s="4"/>
        <tr r="S147" s="4"/>
      </tp>
      <tp t="s">
        <v>#N/A Requesting Data...4152854315</v>
        <stp/>
        <stp>BDP|7707764611720481453</stp>
        <tr r="S75" s="4"/>
      </tp>
      <tp t="s">
        <v>#N/A Requesting Data...4081256968</v>
        <stp/>
        <stp>BDP|7164177770360618475</stp>
        <tr r="S137" s="4"/>
        <tr r="S137" s="4"/>
      </tp>
      <tp t="s">
        <v>#N/A N/A</v>
        <stp/>
        <stp>BDP|3405415106204318640</stp>
        <tr r="A201" s="4"/>
        <tr r="A201" s="4"/>
      </tp>
      <tp t="s">
        <v>#N/A Requesting Data...4098582696</v>
        <stp/>
        <stp>BDP|2314144104017367152</stp>
        <tr r="S29" s="4"/>
        <tr r="S29" s="4"/>
      </tp>
      <tp t="s">
        <v>#N/A Requesting Data...4218156105</v>
        <stp/>
        <stp>BDP|7283569261732644098</stp>
        <tr r="S111" s="4"/>
        <tr r="S111" s="4"/>
      </tp>
      <tp t="s">
        <v>#N/A Requesting Data...3974332383</v>
        <stp/>
        <stp>BDP|6817209995779591205</stp>
        <tr r="S244" s="4"/>
        <tr r="S244" s="4"/>
      </tp>
      <tp t="s">
        <v>#N/A Requesting Data...4001554313</v>
        <stp/>
        <stp>BDP|5601796081124089869</stp>
        <tr r="S163" s="4"/>
      </tp>
      <tp t="s">
        <v>#N/A Requesting Data...4083811181</v>
        <stp/>
        <stp>BDP|3139324909484095238</stp>
        <tr r="S57" s="4"/>
        <tr r="S57" s="4"/>
      </tp>
      <tp t="s">
        <v>#N/A N/A</v>
        <stp/>
        <stp>BDP|7769668809446580129</stp>
        <tr r="A114" s="4"/>
        <tr r="A114" s="4"/>
      </tp>
      <tp t="s">
        <v>#N/A Requesting Data...4017123082</v>
        <stp/>
        <stp>BDP|4436739011955906103</stp>
        <tr r="S49" s="4"/>
        <tr r="S49" s="4"/>
      </tp>
      <tp t="s">
        <v>#N/A Requesting Data...4216298046</v>
        <stp/>
        <stp>BDP|7412882038888183294</stp>
        <tr r="S217" s="4"/>
        <tr r="S217" s="4"/>
      </tp>
      <tp t="s">
        <v>#N/A Requesting Data...4122221384</v>
        <stp/>
        <stp>BDP|4899759603010456577</stp>
        <tr r="S249" s="4"/>
        <tr r="S249" s="4"/>
      </tp>
      <tp t="s">
        <v>#N/A Requesting Data...4143256601</v>
        <stp/>
        <stp>BDP|5294687210222007682</stp>
        <tr r="S114" s="4"/>
        <tr r="S114" s="4"/>
      </tp>
      <tp t="s">
        <v>#N/A Requesting Data...4213033034</v>
        <stp/>
        <stp>BDP|1043750271453584427</stp>
        <tr r="S195" s="4"/>
        <tr r="S195" s="4"/>
      </tp>
      <tp t="s">
        <v>#N/A Requesting Data...4274826239</v>
        <stp/>
        <stp>BDP|6459346662034403168</stp>
        <tr r="S241" s="4"/>
        <tr r="S241" s="4"/>
      </tp>
      <tp t="s">
        <v>#N/A N/A</v>
        <stp/>
        <stp>BDP|1132235566395728635</stp>
        <tr r="A252" s="4"/>
        <tr r="A252" s="4"/>
      </tp>
      <tp t="s">
        <v>#N/A N/A</v>
        <stp/>
        <stp>BDP|9768525795514836781</stp>
        <tr r="A208" s="4"/>
        <tr r="A208" s="4"/>
      </tp>
      <tp t="s">
        <v>#N/A Requesting Data...4240631447</v>
        <stp/>
        <stp>BDP|5169165372785638024</stp>
        <tr r="S142" s="4"/>
        <tr r="S142" s="4"/>
      </tp>
      <tp t="s">
        <v>#N/A N/A</v>
        <stp/>
        <stp>BDP|7023693361144904578</stp>
        <tr r="A24" s="4"/>
        <tr r="A24" s="4"/>
      </tp>
      <tp t="s">
        <v>#N/A N/A</v>
        <stp/>
        <stp>BDP|8415443410258238356</stp>
        <tr r="A45" s="4"/>
        <tr r="A45" s="4"/>
      </tp>
      <tp t="s">
        <v>#N/A N/A</v>
        <stp/>
        <stp>BDP|6607165407546981649</stp>
        <tr r="A245" s="4"/>
        <tr r="A245" s="4"/>
      </tp>
      <tp t="s">
        <v>#N/A N/A</v>
        <stp/>
        <stp>BDP|4292064744222238591</stp>
        <tr r="A236" s="4"/>
        <tr r="A236" s="4"/>
      </tp>
      <tp t="s">
        <v>#N/A Requesting Data...4287245702</v>
        <stp/>
        <stp>BDP|4210630219421566562</stp>
        <tr r="S221" s="4"/>
        <tr r="S221" s="4"/>
      </tp>
      <tp t="s">
        <v>#N/A N/A</v>
        <stp/>
        <stp>BDP|6983116708024932412</stp>
        <tr r="A147" s="4"/>
        <tr r="A147" s="4"/>
      </tp>
      <tp t="s">
        <v>#N/A N/A</v>
        <stp/>
        <stp>BDP|9951932097836733831</stp>
        <tr r="A81" s="4"/>
        <tr r="A81" s="4"/>
      </tp>
      <tp t="s">
        <v>#N/A Requesting Data...1354236561</v>
        <stp/>
        <stp>BDP|4367450826504110182</stp>
        <tr r="S71" s="4"/>
        <tr r="S71" s="4"/>
      </tp>
      <tp t="s">
        <v>#N/A N/A</v>
        <stp/>
        <stp>BDP|5297010769512595604</stp>
        <tr r="A90" s="4"/>
        <tr r="A90" s="4"/>
      </tp>
      <tp t="s">
        <v>#N/A Requesting Data...3724007504</v>
        <stp/>
        <stp>BDP|4762564778543676229</stp>
        <tr r="S81" s="4"/>
        <tr r="S81" s="4"/>
      </tp>
      <tp t="s">
        <v>#N/A Requesting Data...3496280985</v>
        <stp/>
        <stp>BDP|1087482017163577073</stp>
        <tr r="S113" s="4"/>
        <tr r="S113" s="4"/>
      </tp>
      <tp t="s">
        <v>#N/A N/A</v>
        <stp/>
        <stp>BDP|5429617993499878432</stp>
        <tr r="A180" s="4"/>
        <tr r="A180" s="4"/>
      </tp>
      <tp t="s">
        <v>#N/A N/A</v>
        <stp/>
        <stp>BDP|9596983068489533822</stp>
        <tr r="A60" s="4"/>
        <tr r="A60" s="4"/>
      </tp>
      <tp t="s">
        <v>#N/A N/A</v>
        <stp/>
        <stp>BDP|8306966084729212715</stp>
        <tr r="A243" s="4"/>
        <tr r="A243" s="4"/>
      </tp>
      <tp t="s">
        <v>#N/A Requesting Data...629780210</v>
        <stp/>
        <stp>BDP|2117650070186595227</stp>
        <tr r="S52" s="4"/>
        <tr r="S52" s="4"/>
      </tp>
      <tp t="s">
        <v>#N/A Requesting Data...1877854620</v>
        <stp/>
        <stp>BDP|8917251224508953719</stp>
        <tr r="S220" s="4"/>
        <tr r="S220" s="4"/>
      </tp>
      <tp t="s">
        <v>#N/A N/A</v>
        <stp/>
        <stp>BDP|5221704182218782575</stp>
        <tr r="A130" s="4"/>
        <tr r="A130" s="4"/>
      </tp>
      <tp t="s">
        <v>#N/A Requesting Data...2303271909</v>
        <stp/>
        <stp>BDP|5985101442637336081</stp>
        <tr r="S261" s="4"/>
        <tr r="S261" s="4"/>
      </tp>
      <tp t="s">
        <v>#N/A N/A</v>
        <stp/>
        <stp>BDP|4729076065934445119</stp>
        <tr r="A22" s="4"/>
        <tr r="A22" s="4"/>
      </tp>
      <tp t="s">
        <v>#N/A Requesting Data...2674666746</v>
        <stp/>
        <stp>BDP|4586793730643513484</stp>
        <tr r="S233" s="4"/>
      </tp>
      <tp t="s">
        <v>#N/A N/A</v>
        <stp/>
        <stp>BDP|5737213127346722470</stp>
        <tr r="A212" s="4"/>
        <tr r="A212" s="4"/>
      </tp>
      <tp t="s">
        <v>#N/A N/A</v>
        <stp/>
        <stp>BDP|4359645315971412502</stp>
        <tr r="A75" s="4"/>
        <tr r="A75" s="4"/>
      </tp>
      <tp t="s">
        <v>#N/A N/A</v>
        <stp/>
        <stp>BDP|2516565961883236574</stp>
        <tr r="A119" s="4"/>
        <tr r="A119" s="4"/>
      </tp>
      <tp t="s">
        <v>#N/A Requesting Data...2204182128</v>
        <stp/>
        <stp>BDP|1444470682282557836</stp>
        <tr r="S190" s="4"/>
        <tr r="S190" s="4"/>
      </tp>
      <tp t="s">
        <v>#N/A Requesting Data...2247648069</v>
        <stp/>
        <stp>BDP|5519372102699545816</stp>
        <tr r="S55" s="4"/>
        <tr r="S55" s="4"/>
      </tp>
      <tp t="s">
        <v>#N/A Requesting Data...4272694077</v>
        <stp/>
        <stp>BDP|4212472470720620068</stp>
        <tr r="S184" s="4"/>
        <tr r="S184" s="4"/>
      </tp>
      <tp t="s">
        <v>#N/A Requesting Data...2143381061</v>
        <stp/>
        <stp>BDP|3661788196964071927</stp>
        <tr r="S226" s="4"/>
      </tp>
      <tp t="s">
        <v>#N/A Requesting Data...2156356760</v>
        <stp/>
        <stp>BDP|8775904005088959905</stp>
        <tr r="S176" s="4"/>
        <tr r="S176" s="4"/>
      </tp>
      <tp t="s">
        <v>#N/A N/A</v>
        <stp/>
        <stp>BDP|6204528068401852481</stp>
        <tr r="A221" s="4"/>
        <tr r="A221" s="4"/>
      </tp>
      <tp t="s">
        <v>#N/A Requesting Data...3585541931</v>
        <stp/>
        <stp>BDP|2067845982771795385</stp>
        <tr r="S45" s="4"/>
        <tr r="S45" s="4"/>
      </tp>
      <tp t="s">
        <v>#N/A N/A</v>
        <stp/>
        <stp>BDP|2151253598981604832</stp>
        <tr r="A184" s="4"/>
        <tr r="A184" s="4"/>
      </tp>
      <tp t="s">
        <v>#N/A Requesting Data...964123504</v>
        <stp/>
        <stp>BDP|1295713537852804753</stp>
        <tr r="S201" s="4"/>
        <tr r="S201" s="4"/>
      </tp>
      <tp t="s">
        <v>#N/A Requesting Data...1277488290</v>
        <stp/>
        <stp>BDP|5364546039450789369</stp>
        <tr r="S80" s="4"/>
      </tp>
      <tp t="s">
        <v>#N/A N/A</v>
        <stp/>
        <stp>BDP|8136761640913313896</stp>
        <tr r="A220" s="4"/>
        <tr r="A220" s="4"/>
      </tp>
      <tp t="s">
        <v>#N/A N/A</v>
        <stp/>
        <stp>BDP|1242866562197207894</stp>
        <tr r="A126" s="4"/>
        <tr r="A126" s="4"/>
      </tp>
      <tp t="s">
        <v>#N/A N/A</v>
        <stp/>
        <stp>BDP|7824366104954369088</stp>
        <tr r="A202" s="4"/>
        <tr r="A202" s="4"/>
      </tp>
      <tp t="s">
        <v>#N/A N/A</v>
        <stp/>
        <stp>BDP|2748270135852114121</stp>
        <tr r="A104" s="4"/>
        <tr r="A104" s="4"/>
      </tp>
      <tp t="s">
        <v>#N/A Requesting Data...1030843142</v>
        <stp/>
        <stp>BDP|3184766517625683001</stp>
        <tr r="S236" s="4"/>
        <tr r="S236" s="4"/>
      </tp>
      <tp t="s">
        <v>#N/A N/A</v>
        <stp/>
        <stp>BDP|8636300643787609850</stp>
        <tr r="A138" s="4"/>
        <tr r="A138" s="4"/>
      </tp>
      <tp t="s">
        <v>#N/A N/A</v>
        <stp/>
        <stp>BDP|9966992414563094234</stp>
        <tr r="A230" s="4"/>
        <tr r="A230" s="4"/>
      </tp>
      <tp t="s">
        <v>#N/A N/A</v>
        <stp/>
        <stp>BDP|1212398970893919678</stp>
        <tr r="A97" s="4"/>
        <tr r="A97" s="4"/>
      </tp>
      <tp t="s">
        <v>#N/A Requesting Data...1370085049</v>
        <stp/>
        <stp>BDP|8616561979373402876</stp>
        <tr r="S43" s="4"/>
        <tr r="S43" s="4"/>
      </tp>
      <tp t="s">
        <v>#N/A N/A</v>
        <stp/>
        <stp>BDP|7203010723003837734</stp>
        <tr r="A131" s="4"/>
        <tr r="A131" s="4"/>
      </tp>
      <tp t="s">
        <v>#N/A Requesting Data...2897088988</v>
        <stp/>
        <stp>BDP|1672737230736870258</stp>
        <tr r="S102" s="4"/>
        <tr r="S102" s="4"/>
      </tp>
      <tp t="s">
        <v>#N/A Requesting Data...3008850913</v>
        <stp/>
        <stp>BDP|2409166526369554996</stp>
        <tr r="S130" s="4"/>
        <tr r="S130" s="4"/>
      </tp>
      <tp t="s">
        <v>#N/A Requesting Data...3546959722</v>
        <stp/>
        <stp>BDP|3376324918655875583</stp>
        <tr r="S66" s="4"/>
        <tr r="S66" s="4"/>
      </tp>
      <tp t="s">
        <v>#N/A Requesting Data...2305417423</v>
        <stp/>
        <stp>BDP|1007455250307982604</stp>
        <tr r="S86" s="4"/>
        <tr r="S86" s="4"/>
      </tp>
      <tp t="s">
        <v>#N/A Requesting Data...2326437983</v>
        <stp/>
        <stp>BDP|7809614601554536416</stp>
        <tr r="S223" s="4"/>
        <tr r="S223" s="4"/>
      </tp>
      <tp t="s">
        <v>#N/A Requesting Data...1327562966</v>
        <stp/>
        <stp>BDP|5861708721288738936</stp>
        <tr r="S85" s="4"/>
        <tr r="S85" s="4"/>
      </tp>
      <tp t="s">
        <v>#N/A Requesting Data...1114342256</v>
        <stp/>
        <stp>BDP|6161827029014578928</stp>
        <tr r="S237" s="4"/>
        <tr r="S237" s="4"/>
      </tp>
      <tp t="s">
        <v>#N/A Requesting Data...3100300602</v>
        <stp/>
        <stp>BDP|7802467039146260781</stp>
        <tr r="S6" s="4"/>
        <tr r="S6" s="4"/>
      </tp>
      <tp t="s">
        <v>#N/A Requesting Data...3061787315</v>
        <stp/>
        <stp>BDP|3950835105329475395</stp>
        <tr r="S120" s="4"/>
      </tp>
      <tp t="s">
        <v>#N/A N/A</v>
        <stp/>
        <stp>BDP|7287974386823504452</stp>
        <tr r="A166" s="4"/>
        <tr r="A166" s="4"/>
      </tp>
      <tp t="s">
        <v>#N/A N/A</v>
        <stp/>
        <stp>BDP|5845158414390863461</stp>
        <tr r="A33" s="4"/>
        <tr r="A33" s="4"/>
      </tp>
      <tp t="s">
        <v>#N/A N/A</v>
        <stp/>
        <stp>BDP|6816127369964717402</stp>
        <tr r="A19" s="4"/>
        <tr r="A19" s="4"/>
      </tp>
      <tp t="s">
        <v>#N/A N/A</v>
        <stp/>
        <stp>BDP|9475819168954008294</stp>
        <tr r="A156" s="4"/>
        <tr r="A156" s="4"/>
      </tp>
      <tp t="s">
        <v>#N/A Requesting Data...3591167318</v>
        <stp/>
        <stp>BDP|5002955660992693977</stp>
        <tr r="S96" s="4"/>
        <tr r="S96" s="4"/>
      </tp>
      <tp t="s">
        <v>#N/A Requesting Data...2276329468</v>
        <stp/>
        <stp>BDP|5011462522292826081</stp>
        <tr r="S213" s="4"/>
        <tr r="S213" s="4"/>
      </tp>
      <tp t="s">
        <v>#N/A N/A</v>
        <stp/>
        <stp>BDP|7013201526775616357</stp>
        <tr r="A163" s="4"/>
        <tr r="A163" s="4"/>
      </tp>
      <tp t="s">
        <v>#N/A N/A</v>
        <stp/>
        <stp>BDP|4573894503919615730</stp>
        <tr r="A48" s="4"/>
        <tr r="A48" s="4"/>
      </tp>
      <tp t="s">
        <v>#N/A N/A</v>
        <stp/>
        <stp>BDP|2470654170299388889</stp>
        <tr r="A14" s="4"/>
        <tr r="A14" s="4"/>
      </tp>
      <tp t="s">
        <v>#N/A Requesting Data...2933029170</v>
        <stp/>
        <stp>BDP|6888501305051537000</stp>
        <tr r="S48" s="4"/>
      </tp>
      <tp t="s">
        <v>#N/A N/A</v>
        <stp/>
        <stp>BDP|4562737686300692997</stp>
        <tr r="A162" s="4"/>
        <tr r="A162" s="4"/>
      </tp>
      <tp t="s">
        <v>#N/A N/A</v>
        <stp/>
        <stp>BDP|4825002152810475326</stp>
        <tr r="A83" s="4"/>
        <tr r="A83" s="4"/>
      </tp>
      <tp t="s">
        <v>#N/A Requesting Data...2692761180</v>
        <stp/>
        <stp>BDP|5833526707682896091</stp>
        <tr r="S139" s="4"/>
        <tr r="S139" s="4"/>
      </tp>
      <tp t="s">
        <v>#N/A N/A</v>
        <stp/>
        <stp>BDP|3934208063460493527</stp>
        <tr r="A115" s="4"/>
        <tr r="A115" s="4"/>
      </tp>
      <tp t="s">
        <v>#N/A Requesting Data...3699648476</v>
        <stp/>
        <stp>BDP|6308712501793778092</stp>
        <tr r="S90" s="4"/>
        <tr r="S90" s="4"/>
      </tp>
      <tp t="s">
        <v>#N/A N/A</v>
        <stp/>
        <stp>BDP|7018698864281757482</stp>
        <tr r="A36" s="4"/>
        <tr r="A36" s="4"/>
      </tp>
      <tp t="s">
        <v>#N/A N/A</v>
        <stp/>
        <stp>BDP|1606838945418244708</stp>
        <tr r="A41" s="4"/>
        <tr r="A41" s="4"/>
      </tp>
      <tp t="s">
        <v>#N/A N/A</v>
        <stp/>
        <stp>BDP|3533754012750983783</stp>
        <tr r="A169" s="4"/>
        <tr r="A169" s="4"/>
      </tp>
      <tp t="s">
        <v>#N/A Requesting Data...1459690486</v>
        <stp/>
        <stp>BDP|3161100081041334938</stp>
        <tr r="S34" s="4"/>
      </tp>
      <tp t="s">
        <v>#N/A Requesting Data...3957494186</v>
        <stp/>
        <stp>BDP|1297132730736145708</stp>
        <tr r="S174" s="4"/>
        <tr r="S174" s="4"/>
      </tp>
      <tp t="s">
        <v>#N/A N/A</v>
        <stp/>
        <stp>BDP|5201493288028166323</stp>
        <tr r="A146" s="4"/>
        <tr r="A146" s="4"/>
      </tp>
      <tp t="s">
        <v>#N/A N/A</v>
        <stp/>
        <stp>BDP|2584099077215259289</stp>
        <tr r="A144" s="4"/>
        <tr r="A144" s="4"/>
      </tp>
      <tp t="s">
        <v>#N/A N/A</v>
        <stp/>
        <stp>BDP|8487893655767179085</stp>
        <tr r="A137" s="4"/>
        <tr r="A137" s="4"/>
      </tp>
      <tp t="s">
        <v>#N/A N/A</v>
        <stp/>
        <stp>BDP|4500695657706246387</stp>
        <tr r="A183" s="4"/>
        <tr r="A183" s="4"/>
      </tp>
      <tp t="s">
        <v>#N/A N/A</v>
        <stp/>
        <stp>BDP|3202296058111252702</stp>
        <tr r="A215" s="4"/>
        <tr r="A215" s="4"/>
      </tp>
      <tp t="s">
        <v>#N/A N/A</v>
        <stp/>
        <stp>BDP|2918033536311984234</stp>
        <tr r="A165" s="4"/>
        <tr r="A165" s="4"/>
      </tp>
      <tp t="s">
        <v>#N/A Requesting Data...2733740405</v>
        <stp/>
        <stp>BDP|6704548626145470657</stp>
        <tr r="S229" s="4"/>
        <tr r="S229" s="4"/>
      </tp>
      <tp t="s">
        <v>#N/A N/A</v>
        <stp/>
        <stp>BDP|4765756625540589363</stp>
        <tr r="A30" s="4"/>
        <tr r="A30" s="4"/>
      </tp>
      <tp t="s">
        <v>#N/A Requesting Data...3530869654</v>
        <stp/>
        <stp>BDP|5973465355556530154</stp>
        <tr r="S144" s="4"/>
        <tr r="S144" s="4"/>
      </tp>
      <tp t="s">
        <v>#N/A N/A</v>
        <stp/>
        <stp>BDP|8984986530608922932</stp>
        <tr r="A235" s="4"/>
        <tr r="A235" s="4"/>
      </tp>
      <tp t="s">
        <v>#N/A Requesting Data...3223648149</v>
        <stp/>
        <stp>BDP|6950010972412473062</stp>
        <tr r="S235" s="4"/>
        <tr r="S235" s="4"/>
      </tp>
      <tp t="s">
        <v>#N/A Requesting Data...4255463403</v>
        <stp/>
        <stp>BDP|5687714774844720287</stp>
        <tr r="S77" s="4"/>
      </tp>
      <tp t="s">
        <v>#N/A Requesting Data...4072949238</v>
        <stp/>
        <stp>BDP|9630604831487387896</stp>
        <tr r="S58" s="4"/>
      </tp>
      <tp t="s">
        <v>#N/A Requesting Data...2887598158</v>
        <stp/>
        <stp>BDP|1405440572591386020</stp>
        <tr r="S69" s="4"/>
        <tr r="S69" s="4"/>
      </tp>
      <tp t="s">
        <v>#N/A Requesting Data...2703888348</v>
        <stp/>
        <stp>BDP|7049221810390343722</stp>
        <tr r="S28" s="4"/>
        <tr r="S28" s="4"/>
      </tp>
      <tp t="s">
        <v>#N/A Requesting Data...3664731932</v>
        <stp/>
        <stp>BDP|8987462407536058988</stp>
        <tr r="S185" s="4"/>
        <tr r="S185" s="4"/>
      </tp>
      <tp t="s">
        <v>#N/A Requesting Data...2674599707</v>
        <stp/>
        <stp>BDP|5198148137982228613</stp>
        <tr r="S180" s="4"/>
        <tr r="S180" s="4"/>
      </tp>
      <tp t="s">
        <v>#N/A N/A</v>
        <stp/>
        <stp>BDP|9859956434612865201</stp>
        <tr r="A151" s="4"/>
        <tr r="A151" s="4"/>
      </tp>
      <tp t="s">
        <v>#N/A Requesting Data...3132278955</v>
        <stp/>
        <stp>BDP|8660722785276119212</stp>
        <tr r="S219" s="4"/>
        <tr r="S219" s="4"/>
      </tp>
      <tp t="s">
        <v>#N/A N/A</v>
        <stp/>
        <stp>BDP|2792621321927785253</stp>
        <tr r="A23" s="4"/>
        <tr r="A23" s="4"/>
      </tp>
      <tp t="s">
        <v>#N/A Requesting Data...3178569756</v>
        <stp/>
        <stp>BDP|9783006783624556662</stp>
        <tr r="S160" s="4"/>
        <tr r="S160" s="4"/>
      </tp>
      <tp t="s">
        <v>#N/A Requesting Data...4145294567</v>
        <stp/>
        <stp>BDP|9280814580269395379</stp>
        <tr r="S88" s="4"/>
        <tr r="S88" s="4"/>
      </tp>
      <tp t="s">
        <v>#N/A N/A</v>
        <stp/>
        <stp>BDP|3998485679580921365</stp>
        <tr r="A55" s="4"/>
        <tr r="A55" s="4"/>
      </tp>
      <tp t="s">
        <v>#N/A Requesting Data...2979177770</v>
        <stp/>
        <stp>BDP|1493159634305533570</stp>
        <tr r="S263" s="4"/>
        <tr r="S263" s="4"/>
      </tp>
      <tp t="s">
        <v>#N/A Requesting Data...4169924434</v>
        <stp/>
        <stp>BDP|1247083688672030878</stp>
        <tr r="S251" s="4"/>
        <tr r="S251" s="4"/>
        <tr r="S39" s="4"/>
        <tr r="S39" s="4"/>
      </tp>
      <tp t="s">
        <v>#N/A Requesting Data...2913934688</v>
        <stp/>
        <stp>BDP|7737605024084270444</stp>
        <tr r="S150" s="4"/>
        <tr r="S150" s="4"/>
      </tp>
      <tp t="s">
        <v>#N/A Requesting Data...4158563643</v>
        <stp/>
        <stp>BDP|18781072393288923</stp>
        <tr r="S101" s="4"/>
        <tr r="S101" s="4"/>
      </tp>
    </main>
    <main first="bofaddin.rtdserver">
      <tp t="s">
        <v>#N/A N/A</v>
        <stp/>
        <stp>BDP|86391734570239277</stp>
        <tr r="A51" s="4"/>
        <tr r="A51" s="4"/>
      </tp>
      <tp t="s">
        <v>#N/A N/A</v>
        <stp/>
        <stp>BDP|396699535202323297</stp>
        <tr r="A219" s="4"/>
        <tr r="A219" s="4"/>
      </tp>
      <tp t="s">
        <v>#N/A Requesting Data...3311588890</v>
        <stp/>
        <stp>BDP|591574672757189062</stp>
        <tr r="S89" s="4"/>
        <tr r="S89" s="4"/>
      </tp>
      <tp t="s">
        <v>#N/A Requesting Data...4119188540</v>
        <stp/>
        <stp>BDP|837611832361942129</stp>
        <tr r="S214" s="4"/>
        <tr r="S214" s="4"/>
      </tp>
      <tp t="s">
        <v>#N/A Requesting Data...3221800517</v>
        <stp/>
        <stp>BDP|349598376736816295</stp>
        <tr r="S84" s="4"/>
        <tr r="S84" s="4"/>
      </tp>
      <tp t="s">
        <v>#N/A Requesting Data...3706793377</v>
        <stp/>
        <stp>BDP|689554073993720095</stp>
        <tr r="S95" s="4"/>
        <tr r="S95" s="4"/>
      </tp>
      <tp t="s">
        <v>#N/A N/A</v>
        <stp/>
        <stp>BDP|438445504034539114</stp>
        <tr r="A155" s="4"/>
        <tr r="A155" s="4"/>
      </tp>
      <tp t="s">
        <v>#N/A N/A</v>
        <stp/>
        <stp>BDP|771625551181457296</stp>
        <tr r="A248" s="4"/>
        <tr r="A248" s="4"/>
      </tp>
      <tp t="s">
        <v>#N/A N/A</v>
        <stp/>
        <stp>BDP|630308726535278478</stp>
        <tr r="A259" s="4"/>
        <tr r="A259" s="4"/>
      </tp>
      <tp t="s">
        <v>#N/A Requesting Data...3587871608</v>
        <stp/>
        <stp>BDP|941810038043380857</stp>
        <tr r="S155" s="4"/>
        <tr r="S155" s="4"/>
      </tp>
      <tp t="s">
        <v>#N/A N/A</v>
        <stp/>
        <stp>BDP|881489642654109401</stp>
        <tr r="A161" s="4"/>
        <tr r="A161" s="4"/>
      </tp>
      <tp t="s">
        <v>#N/A N/A</v>
        <stp/>
        <stp>BDP|436662213057911329</stp>
        <tr r="A213" s="4"/>
        <tr r="A213" s="4"/>
      </tp>
      <tp t="s">
        <v>#N/A N/A</v>
        <stp/>
        <stp>BDP|802303492500261996</stp>
        <tr r="A167" s="4"/>
        <tr r="A167" s="4"/>
      </tp>
      <tp t="s">
        <v>#N/A N/A</v>
        <stp/>
        <stp>BDP|232324875915582317</stp>
        <tr r="A262" s="4"/>
        <tr r="A262" s="4"/>
      </tp>
      <tp t="s">
        <v>#N/A Requesting Data...4243907388</v>
        <stp/>
        <stp>BDP|975366948229344212</stp>
        <tr r="S98" s="4"/>
        <tr r="S98" s="4"/>
      </tp>
      <tp t="s">
        <v>#N/A Requesting Data...3422687743</v>
        <stp/>
        <stp>BDP|760942096628906795</stp>
        <tr r="S260" s="4"/>
        <tr r="S260" s="4"/>
      </tp>
      <tp t="s">
        <v>#N/A Requesting Data...3907310103</v>
        <stp/>
        <stp>BDP|299869225983079018</stp>
        <tr r="S9" s="4"/>
        <tr r="S9" s="4"/>
      </tp>
      <tp t="s">
        <v>#N/A N/A</v>
        <stp/>
        <stp>BDP|112410607518706513</stp>
        <tr r="A231" s="4"/>
        <tr r="A231" s="4"/>
      </tp>
      <tp t="s">
        <v>#N/A N/A</v>
        <stp/>
        <stp>BDP|348315921770545989</stp>
        <tr r="A263" s="4"/>
        <tr r="A263" s="4"/>
      </tp>
      <tp t="s">
        <v>#N/A N/A</v>
        <stp/>
        <stp>BDP|397801363323628502</stp>
        <tr r="A203" s="4"/>
        <tr r="A203" s="4"/>
      </tp>
      <tp t="s">
        <v>#N/A N/A</v>
        <stp/>
        <stp>BDP|985145695401194307</stp>
        <tr r="A218" s="4"/>
        <tr r="A218" s="4"/>
      </tp>
      <tp t="s">
        <v>#N/A N/A</v>
        <stp/>
        <stp>BDP|804047814853923874</stp>
        <tr r="A82" s="4"/>
        <tr r="A82" s="4"/>
      </tp>
      <tp t="s">
        <v>#N/A Requesting Data...4005223928</v>
        <stp/>
        <stp>BDP|731943111594423603</stp>
        <tr r="S257" s="4"/>
        <tr r="S25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ranklintempleton.sharepoint.com/teams/PMTraderResearch/Shared%20Documents/Healthcare/Relative%20Value/HC%20RelVal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ranklintempleton.sharepoint.com/Users/mark.alexander/AppData/Local/Temp/Bloomberg/data/XYAS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nklintempleton-my.sharepoint.com/personal/s_rkoonadi_benefitstreetpartners_com/Documents/Documents/PORTFOLIO/Loan%20Index%20Positioning.xlsx" TargetMode="External"/><Relationship Id="rId1" Type="http://schemas.openxmlformats.org/officeDocument/2006/relationships/externalLinkPath" Target="/personal/s_rkoonadi_benefitstreetpartners_com/Documents/Documents/PORTFOLIO/Loan%20Index%20Positio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Movers"/>
      <sheetName val="5D Movers"/>
      <sheetName val="1M Movers"/>
      <sheetName val="Loan Yields"/>
      <sheetName val="Bond Yields"/>
      <sheetName val="HC RelVal"/>
      <sheetName val="Loans"/>
      <sheetName val="Bonds"/>
      <sheetName val="Match Sheet"/>
      <sheetName val="Best Ideas"/>
      <sheetName val="CLO Buys"/>
      <sheetName val="Efficiencies"/>
      <sheetName val="Portfolio"/>
      <sheetName val="_"/>
      <sheetName val="Portfolio Drop"/>
      <sheetName val="Moody's"/>
      <sheetName val="Financial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nds"/>
      <sheetName val="Floaters"/>
      <sheetName val="Help"/>
      <sheetName val="Validation"/>
      <sheetName val="ヘルプ"/>
      <sheetName val="Aid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sitioning"/>
      <sheetName val="Overall-TopExp"/>
      <sheetName val="Portfolio"/>
      <sheetName val="Overall"/>
      <sheetName val="Healthcare-LLI"/>
      <sheetName val="LLI"/>
      <sheetName val="Documentation"/>
    </sheetNames>
    <sheetDataSet>
      <sheetData sheetId="0"/>
      <sheetData sheetId="1"/>
      <sheetData sheetId="2"/>
      <sheetData sheetId="3"/>
      <sheetData sheetId="4">
        <row r="4">
          <cell r="E4" t="str">
            <v>LX245513</v>
          </cell>
          <cell r="F4">
            <v>631001</v>
          </cell>
          <cell r="G4" t="str">
            <v>AHP Health Partners Inc</v>
          </cell>
          <cell r="H4" t="str">
            <v>2024 Term B Loan</v>
          </cell>
          <cell r="I4" t="str">
            <v>B1</v>
          </cell>
          <cell r="J4" t="str">
            <v>B</v>
          </cell>
          <cell r="K4" t="str">
            <v>B</v>
          </cell>
          <cell r="L4" t="str">
            <v>SENIOR SECURED</v>
          </cell>
          <cell r="M4" t="str">
            <v>HEALTHCARE</v>
          </cell>
          <cell r="N4" t="str">
            <v>Defensive</v>
          </cell>
          <cell r="O4" t="str">
            <v>HEALTHCARE SERVICES</v>
          </cell>
          <cell r="P4">
            <v>5.4212562183966295E-4</v>
          </cell>
          <cell r="Q4" t="str">
            <v>-</v>
          </cell>
          <cell r="R4" t="str">
            <v>-</v>
          </cell>
          <cell r="S4">
            <v>5.9607787411503402E-4</v>
          </cell>
        </row>
        <row r="5">
          <cell r="E5" t="str">
            <v>LX193763</v>
          </cell>
          <cell r="F5">
            <v>577963</v>
          </cell>
          <cell r="G5" t="str">
            <v>Acadia Healthcare</v>
          </cell>
          <cell r="H5" t="str">
            <v>Term Loan A</v>
          </cell>
          <cell r="I5" t="str">
            <v>Baa3</v>
          </cell>
          <cell r="J5" t="str">
            <v>BB+</v>
          </cell>
          <cell r="K5" t="str">
            <v>Split BBB</v>
          </cell>
          <cell r="L5" t="str">
            <v>SENIOR SECURED</v>
          </cell>
          <cell r="M5" t="str">
            <v>HEALTHCARE</v>
          </cell>
          <cell r="N5" t="str">
            <v>Defensive</v>
          </cell>
          <cell r="O5" t="str">
            <v>HEALTHCARE SERVICES</v>
          </cell>
          <cell r="P5" t="str">
            <v>-</v>
          </cell>
          <cell r="Q5" t="str">
            <v>-</v>
          </cell>
          <cell r="R5" t="str">
            <v>-</v>
          </cell>
          <cell r="S5" t="str">
            <v>-</v>
          </cell>
        </row>
        <row r="6">
          <cell r="E6" t="str">
            <v>LX202374</v>
          </cell>
          <cell r="F6">
            <v>592000</v>
          </cell>
          <cell r="G6" t="str">
            <v>Accelerated Health Systems</v>
          </cell>
          <cell r="H6" t="str">
            <v>TLB (Cov-lite)</v>
          </cell>
          <cell r="I6" t="str">
            <v>Caa2</v>
          </cell>
          <cell r="J6" t="str">
            <v>CCC+</v>
          </cell>
          <cell r="K6" t="str">
            <v>CCC/Split CCC</v>
          </cell>
          <cell r="L6" t="str">
            <v>SENIOR SECURED</v>
          </cell>
          <cell r="M6" t="str">
            <v>HEALTHCARE</v>
          </cell>
          <cell r="N6" t="str">
            <v>Defensive</v>
          </cell>
          <cell r="O6" t="str">
            <v>HEALTHCARE SERVICES</v>
          </cell>
          <cell r="P6">
            <v>4.52279354870081E-4</v>
          </cell>
          <cell r="Q6" t="str">
            <v>-</v>
          </cell>
          <cell r="R6" t="str">
            <v>-</v>
          </cell>
          <cell r="S6" t="str">
            <v>-</v>
          </cell>
        </row>
        <row r="7">
          <cell r="E7" t="str">
            <v>LX226475</v>
          </cell>
          <cell r="F7">
            <v>620886</v>
          </cell>
          <cell r="G7" t="str">
            <v>AccentCare Inc</v>
          </cell>
          <cell r="H7" t="str">
            <v>Tranche B Term Loan</v>
          </cell>
          <cell r="I7" t="str">
            <v>Caa3</v>
          </cell>
          <cell r="J7" t="str">
            <v>B-</v>
          </cell>
          <cell r="K7" t="str">
            <v>Split B</v>
          </cell>
          <cell r="L7" t="str">
            <v>SENIOR SECURED</v>
          </cell>
          <cell r="M7" t="str">
            <v>HEALTHCARE</v>
          </cell>
          <cell r="N7" t="str">
            <v>Defensive</v>
          </cell>
          <cell r="O7" t="str">
            <v>HEALTHCARE SERVICES</v>
          </cell>
          <cell r="P7">
            <v>5.3067699162486805E-4</v>
          </cell>
          <cell r="Q7" t="str">
            <v>-</v>
          </cell>
          <cell r="R7" t="str">
            <v>-</v>
          </cell>
          <cell r="S7" t="str">
            <v>-</v>
          </cell>
        </row>
        <row r="8">
          <cell r="E8" t="str">
            <v>LX226474</v>
          </cell>
          <cell r="F8">
            <v>620885</v>
          </cell>
          <cell r="G8" t="str">
            <v>AccentCare Inc</v>
          </cell>
          <cell r="H8" t="str">
            <v>Term Loan A (Cov-lite)</v>
          </cell>
          <cell r="I8" t="str">
            <v>B3</v>
          </cell>
          <cell r="J8" t="str">
            <v>B+</v>
          </cell>
          <cell r="K8" t="str">
            <v>B</v>
          </cell>
          <cell r="L8" t="str">
            <v>SENIOR SECURED</v>
          </cell>
          <cell r="M8" t="str">
            <v>HEALTHCARE</v>
          </cell>
          <cell r="N8" t="str">
            <v>Defensive</v>
          </cell>
          <cell r="O8" t="str">
            <v>HEALTHCARE SERVICES</v>
          </cell>
          <cell r="P8" t="str">
            <v>-</v>
          </cell>
          <cell r="Q8" t="str">
            <v>-</v>
          </cell>
          <cell r="R8" t="str">
            <v>-</v>
          </cell>
          <cell r="S8" t="str">
            <v>-</v>
          </cell>
        </row>
        <row r="9">
          <cell r="E9" t="str">
            <v>LX205296</v>
          </cell>
          <cell r="F9">
            <v>597418</v>
          </cell>
          <cell r="G9" t="str">
            <v>Advancing Eyecare</v>
          </cell>
          <cell r="H9" t="str">
            <v>TLB (Cov-lite)</v>
          </cell>
          <cell r="I9" t="str">
            <v>Caa1</v>
          </cell>
          <cell r="J9" t="str">
            <v>B-</v>
          </cell>
          <cell r="K9" t="str">
            <v>Split B</v>
          </cell>
          <cell r="L9" t="str">
            <v>SENIOR SECURED</v>
          </cell>
          <cell r="M9" t="str">
            <v>HEALTHCARE</v>
          </cell>
          <cell r="N9" t="str">
            <v>Defensive</v>
          </cell>
          <cell r="O9" t="str">
            <v>MEDICAL DEVICES TECHNOLOGIES AND OTHER SOLUTIONS</v>
          </cell>
          <cell r="P9">
            <v>1.3727860774128699E-4</v>
          </cell>
          <cell r="Q9" t="str">
            <v>-</v>
          </cell>
          <cell r="R9" t="str">
            <v>-</v>
          </cell>
          <cell r="S9" t="str">
            <v>-</v>
          </cell>
        </row>
        <row r="10">
          <cell r="E10" t="str">
            <v>LX173030</v>
          </cell>
          <cell r="F10">
            <v>542669</v>
          </cell>
          <cell r="G10" t="str">
            <v>Aegis Toxicology</v>
          </cell>
          <cell r="H10" t="str">
            <v>1st Lien TL</v>
          </cell>
          <cell r="I10" t="str">
            <v>Caa1</v>
          </cell>
          <cell r="J10" t="str">
            <v>CCC-</v>
          </cell>
          <cell r="K10" t="str">
            <v>CCC/Split CCC</v>
          </cell>
          <cell r="L10" t="str">
            <v>SENIOR SECURED</v>
          </cell>
          <cell r="M10" t="str">
            <v>HEALTHCARE</v>
          </cell>
          <cell r="N10" t="str">
            <v>Defensive</v>
          </cell>
          <cell r="O10" t="str">
            <v>HEALTHCARE SERVICES</v>
          </cell>
          <cell r="P10" t="str">
            <v>-</v>
          </cell>
          <cell r="Q10" t="str">
            <v>-</v>
          </cell>
          <cell r="R10" t="str">
            <v>-</v>
          </cell>
          <cell r="S10" t="str">
            <v>-</v>
          </cell>
        </row>
        <row r="11">
          <cell r="E11" t="str">
            <v>LX211451</v>
          </cell>
          <cell r="F11">
            <v>608617</v>
          </cell>
          <cell r="G11" t="str">
            <v>Agiliti Health</v>
          </cell>
          <cell r="H11" t="str">
            <v>TLB (Cov-lite)</v>
          </cell>
          <cell r="I11" t="str">
            <v>B2</v>
          </cell>
          <cell r="J11" t="str">
            <v>B-</v>
          </cell>
          <cell r="K11" t="str">
            <v>B</v>
          </cell>
          <cell r="L11" t="str">
            <v>SENIOR SECURED</v>
          </cell>
          <cell r="M11" t="str">
            <v>HEALTHCARE</v>
          </cell>
          <cell r="N11" t="str">
            <v>Defensive</v>
          </cell>
          <cell r="O11" t="str">
            <v>MEDICAL DEVICES TECHNOLOGIES AND OTHER SOLUTIONS</v>
          </cell>
          <cell r="P11">
            <v>9.9300811035845206E-4</v>
          </cell>
          <cell r="Q11" t="str">
            <v>-</v>
          </cell>
          <cell r="R11" t="str">
            <v>-</v>
          </cell>
          <cell r="S11">
            <v>1.0918321133630399E-3</v>
          </cell>
        </row>
        <row r="12">
          <cell r="E12" t="str">
            <v>LX230155</v>
          </cell>
          <cell r="F12">
            <v>624186</v>
          </cell>
          <cell r="G12" t="str">
            <v>Air Medical Group Holdings</v>
          </cell>
          <cell r="H12" t="str">
            <v>2024 Extended Term Loan (Cov-lite)</v>
          </cell>
          <cell r="I12" t="str">
            <v>B3</v>
          </cell>
          <cell r="J12" t="str">
            <v>B-</v>
          </cell>
          <cell r="K12" t="str">
            <v>B</v>
          </cell>
          <cell r="L12" t="str">
            <v>SENIOR SECURED</v>
          </cell>
          <cell r="M12" t="str">
            <v>HEALTHCARE</v>
          </cell>
          <cell r="N12" t="str">
            <v>Defensive</v>
          </cell>
          <cell r="O12" t="str">
            <v>HEALTHCARE SERVICES</v>
          </cell>
          <cell r="P12" t="str">
            <v>-</v>
          </cell>
          <cell r="Q12" t="str">
            <v>-</v>
          </cell>
          <cell r="R12" t="str">
            <v>-</v>
          </cell>
          <cell r="S12" t="str">
            <v>-</v>
          </cell>
        </row>
        <row r="13">
          <cell r="E13" t="str">
            <v>LX237375</v>
          </cell>
          <cell r="F13">
            <v>627955</v>
          </cell>
          <cell r="G13" t="str">
            <v>Air Methods</v>
          </cell>
          <cell r="H13" t="str">
            <v>Amendment No. 1 Term Loan</v>
          </cell>
          <cell r="I13" t="str">
            <v>B3</v>
          </cell>
          <cell r="J13" t="str">
            <v>B-</v>
          </cell>
          <cell r="K13" t="str">
            <v>B</v>
          </cell>
          <cell r="L13" t="str">
            <v>SENIOR SECURED</v>
          </cell>
          <cell r="M13" t="str">
            <v>HEALTHCARE</v>
          </cell>
          <cell r="N13" t="str">
            <v>Defensive</v>
          </cell>
          <cell r="O13" t="str">
            <v>HEALTHCARE SERVICES</v>
          </cell>
          <cell r="P13">
            <v>1.7366539449585299E-4</v>
          </cell>
          <cell r="Q13" t="str">
            <v>-</v>
          </cell>
          <cell r="R13" t="str">
            <v>-</v>
          </cell>
          <cell r="S13">
            <v>1.9094854585023299E-4</v>
          </cell>
        </row>
        <row r="14">
          <cell r="E14" t="str">
            <v>LX210062</v>
          </cell>
          <cell r="F14">
            <v>606063</v>
          </cell>
          <cell r="G14" t="str">
            <v>Alcami Carolinas</v>
          </cell>
          <cell r="H14" t="str">
            <v>Initial Term Loan</v>
          </cell>
          <cell r="I14" t="str">
            <v>NR</v>
          </cell>
          <cell r="J14" t="str">
            <v>NR</v>
          </cell>
          <cell r="K14" t="str">
            <v>Not Rated</v>
          </cell>
          <cell r="L14" t="str">
            <v>SENIOR SECURED</v>
          </cell>
          <cell r="M14" t="str">
            <v>HEALTHCARE</v>
          </cell>
          <cell r="N14" t="str">
            <v>Defensive</v>
          </cell>
          <cell r="O14" t="str">
            <v>PHARMA AND RELATED</v>
          </cell>
          <cell r="P14">
            <v>1.73391267081014E-4</v>
          </cell>
          <cell r="Q14" t="str">
            <v>-</v>
          </cell>
          <cell r="R14" t="str">
            <v>-</v>
          </cell>
          <cell r="S14" t="str">
            <v>-</v>
          </cell>
        </row>
        <row r="15">
          <cell r="E15" t="str">
            <v>LX162034</v>
          </cell>
          <cell r="F15">
            <v>529403</v>
          </cell>
          <cell r="G15" t="str">
            <v>Alita Care</v>
          </cell>
          <cell r="H15" t="str">
            <v>2017 Incremental Term Loan</v>
          </cell>
          <cell r="I15" t="str">
            <v>NR</v>
          </cell>
          <cell r="J15" t="str">
            <v>NR</v>
          </cell>
          <cell r="K15" t="str">
            <v>Not Rated</v>
          </cell>
          <cell r="L15" t="str">
            <v>SENIOR SECURED</v>
          </cell>
          <cell r="M15" t="str">
            <v>HEALTHCARE</v>
          </cell>
          <cell r="N15" t="str">
            <v>Defensive</v>
          </cell>
          <cell r="O15" t="str">
            <v>HEALTHCARE SERVICES</v>
          </cell>
          <cell r="P15" t="str">
            <v>-</v>
          </cell>
          <cell r="Q15" t="str">
            <v>-</v>
          </cell>
          <cell r="R15" t="str">
            <v>-</v>
          </cell>
          <cell r="S15" t="str">
            <v>-</v>
          </cell>
        </row>
        <row r="16">
          <cell r="E16" t="str">
            <v>LX193220</v>
          </cell>
          <cell r="F16">
            <v>577092</v>
          </cell>
          <cell r="G16" t="str">
            <v>Alkermes Plc</v>
          </cell>
          <cell r="H16" t="str">
            <v>2026 Term Loan (Cov-lite)</v>
          </cell>
          <cell r="I16" t="str">
            <v>Ba3</v>
          </cell>
          <cell r="J16" t="str">
            <v>BB+</v>
          </cell>
          <cell r="K16" t="str">
            <v>BB</v>
          </cell>
          <cell r="L16" t="str">
            <v>SENIOR SECURED</v>
          </cell>
          <cell r="M16" t="str">
            <v>HEALTHCARE</v>
          </cell>
          <cell r="N16" t="str">
            <v>Defensive</v>
          </cell>
          <cell r="O16" t="str">
            <v>PHARMA AND RELATED</v>
          </cell>
          <cell r="P16">
            <v>2.0010587578777001E-4</v>
          </cell>
          <cell r="Q16" t="str">
            <v>-</v>
          </cell>
          <cell r="R16" t="str">
            <v>-</v>
          </cell>
          <cell r="S16">
            <v>2.2002037946986899E-4</v>
          </cell>
        </row>
        <row r="17">
          <cell r="E17" t="str">
            <v>LX206739</v>
          </cell>
          <cell r="F17">
            <v>600282</v>
          </cell>
          <cell r="G17" t="str">
            <v>Alvogen Pharma</v>
          </cell>
          <cell r="H17" t="str">
            <v>June 2022 Loan (Cov-lite)</v>
          </cell>
          <cell r="I17" t="str">
            <v>B3</v>
          </cell>
          <cell r="J17" t="str">
            <v>B-</v>
          </cell>
          <cell r="K17" t="str">
            <v>B</v>
          </cell>
          <cell r="L17" t="str">
            <v>SENIOR SECURED</v>
          </cell>
          <cell r="M17" t="str">
            <v>HEALTHCARE</v>
          </cell>
          <cell r="N17" t="str">
            <v>Defensive</v>
          </cell>
          <cell r="O17" t="str">
            <v>PHARMA AND RELATED</v>
          </cell>
          <cell r="P17" t="str">
            <v>-</v>
          </cell>
          <cell r="Q17" t="str">
            <v>-</v>
          </cell>
          <cell r="R17" t="str">
            <v>-</v>
          </cell>
          <cell r="S17" t="str">
            <v>-</v>
          </cell>
        </row>
        <row r="18">
          <cell r="E18" t="str">
            <v>LX191634</v>
          </cell>
          <cell r="F18">
            <v>574421</v>
          </cell>
          <cell r="G18" t="str">
            <v>American Addiction Centers</v>
          </cell>
          <cell r="H18" t="str">
            <v>Term Loan (PIK)</v>
          </cell>
          <cell r="I18" t="str">
            <v>NR</v>
          </cell>
          <cell r="J18" t="str">
            <v>NR</v>
          </cell>
          <cell r="K18" t="str">
            <v>Not Rated</v>
          </cell>
          <cell r="L18" t="str">
            <v>SENIOR SECURED</v>
          </cell>
          <cell r="M18" t="str">
            <v>HEALTHCARE</v>
          </cell>
          <cell r="N18" t="str">
            <v>Defensive</v>
          </cell>
          <cell r="O18" t="str">
            <v>HEALTHCARE SERVICES</v>
          </cell>
          <cell r="P18" t="str">
            <v>-</v>
          </cell>
          <cell r="Q18" t="str">
            <v>-</v>
          </cell>
          <cell r="R18" t="str">
            <v>-</v>
          </cell>
          <cell r="S18" t="str">
            <v>-</v>
          </cell>
        </row>
        <row r="19">
          <cell r="E19" t="str">
            <v>LX203145</v>
          </cell>
          <cell r="F19">
            <v>593366</v>
          </cell>
          <cell r="G19" t="str">
            <v>Amerivet Partners Management</v>
          </cell>
          <cell r="H19" t="str">
            <v>Funded Term Loan</v>
          </cell>
          <cell r="I19" t="str">
            <v>NR</v>
          </cell>
          <cell r="J19" t="str">
            <v>NR</v>
          </cell>
          <cell r="K19" t="str">
            <v>Not Rated</v>
          </cell>
          <cell r="L19" t="str">
            <v>SENIOR SECURED</v>
          </cell>
          <cell r="M19" t="str">
            <v>HEALTHCARE</v>
          </cell>
          <cell r="N19" t="str">
            <v>Defensive</v>
          </cell>
          <cell r="O19" t="str">
            <v>HEALTHCARE SERVICES</v>
          </cell>
          <cell r="P19">
            <v>3.2823212645656698E-4</v>
          </cell>
          <cell r="Q19" t="str">
            <v>-</v>
          </cell>
          <cell r="R19" t="str">
            <v>-</v>
          </cell>
          <cell r="S19" t="str">
            <v>-</v>
          </cell>
        </row>
        <row r="20">
          <cell r="E20" t="str">
            <v>LX219030</v>
          </cell>
          <cell r="F20">
            <v>616525</v>
          </cell>
          <cell r="G20" t="str">
            <v>Amneal Pharmaceuticals</v>
          </cell>
          <cell r="H20" t="str">
            <v>TLB (Cov-lite)</v>
          </cell>
          <cell r="I20" t="str">
            <v>B1</v>
          </cell>
          <cell r="J20" t="str">
            <v>B+</v>
          </cell>
          <cell r="K20" t="str">
            <v>B</v>
          </cell>
          <cell r="L20" t="str">
            <v>SENIOR SECURED</v>
          </cell>
          <cell r="M20" t="str">
            <v>HEALTHCARE</v>
          </cell>
          <cell r="N20" t="str">
            <v>Defensive</v>
          </cell>
          <cell r="O20" t="str">
            <v>PHARMA AND RELATED</v>
          </cell>
          <cell r="P20">
            <v>1.64025173773386E-3</v>
          </cell>
          <cell r="Q20" t="str">
            <v>-</v>
          </cell>
          <cell r="R20">
            <v>5.2819847402232204E-3</v>
          </cell>
          <cell r="S20">
            <v>1.80348931954937E-3</v>
          </cell>
        </row>
        <row r="21">
          <cell r="E21" t="str">
            <v>LX181742</v>
          </cell>
          <cell r="F21">
            <v>558409</v>
          </cell>
          <cell r="G21" t="str">
            <v>ArisGlobal</v>
          </cell>
          <cell r="H21" t="str">
            <v>1st Lien TL (Cov-lite)</v>
          </cell>
          <cell r="I21" t="str">
            <v>B3</v>
          </cell>
          <cell r="J21" t="str">
            <v>B-</v>
          </cell>
          <cell r="K21" t="str">
            <v>B</v>
          </cell>
          <cell r="L21" t="str">
            <v>SENIOR SECURED</v>
          </cell>
          <cell r="M21" t="str">
            <v>HEALTHCARE</v>
          </cell>
          <cell r="N21" t="str">
            <v>Cyclical</v>
          </cell>
          <cell r="O21" t="str">
            <v>HEALTHCARE TECHNOLOGY</v>
          </cell>
          <cell r="P21">
            <v>1.4871629610511999E-4</v>
          </cell>
          <cell r="Q21" t="str">
            <v>-</v>
          </cell>
          <cell r="R21" t="str">
            <v>-</v>
          </cell>
          <cell r="S21">
            <v>1.6351651731158999E-4</v>
          </cell>
        </row>
        <row r="22">
          <cell r="E22" t="str">
            <v>LX192321</v>
          </cell>
          <cell r="F22">
            <v>575710</v>
          </cell>
          <cell r="G22" t="str">
            <v>Aspen Dental Management</v>
          </cell>
          <cell r="H22" t="str">
            <v>Amendment No. 4 Refinancing Term Loan</v>
          </cell>
          <cell r="I22" t="str">
            <v>B3</v>
          </cell>
          <cell r="J22" t="str">
            <v>B-</v>
          </cell>
          <cell r="K22" t="str">
            <v>B</v>
          </cell>
          <cell r="L22" t="str">
            <v>SENIOR SECURED</v>
          </cell>
          <cell r="M22" t="str">
            <v>HEALTHCARE</v>
          </cell>
          <cell r="N22" t="str">
            <v>Defensive</v>
          </cell>
          <cell r="O22" t="str">
            <v>HEALTHCARE SERVICES</v>
          </cell>
          <cell r="P22">
            <v>7.8356151515979503E-4</v>
          </cell>
          <cell r="Q22" t="str">
            <v>-</v>
          </cell>
          <cell r="R22" t="str">
            <v>-</v>
          </cell>
          <cell r="S22">
            <v>8.61541427630481E-4</v>
          </cell>
        </row>
        <row r="23">
          <cell r="E23" t="str">
            <v>LX195710</v>
          </cell>
          <cell r="F23">
            <v>581093</v>
          </cell>
          <cell r="G23" t="str">
            <v>Aspen Dental Management</v>
          </cell>
          <cell r="H23" t="str">
            <v>Incr. 1st Lien TL (Cov-lite)</v>
          </cell>
          <cell r="I23" t="str">
            <v>B3</v>
          </cell>
          <cell r="J23" t="str">
            <v>B-</v>
          </cell>
          <cell r="K23" t="str">
            <v>B</v>
          </cell>
          <cell r="L23" t="str">
            <v>SENIOR SECURED</v>
          </cell>
          <cell r="M23" t="str">
            <v>HEALTHCARE</v>
          </cell>
          <cell r="N23" t="str">
            <v>Defensive</v>
          </cell>
          <cell r="O23" t="str">
            <v>HEALTHCARE SERVICES</v>
          </cell>
          <cell r="P23">
            <v>4.6120802929603902E-4</v>
          </cell>
          <cell r="Q23" t="str">
            <v>-</v>
          </cell>
          <cell r="R23" t="str">
            <v>-</v>
          </cell>
          <cell r="S23">
            <v>5.0710737613666101E-4</v>
          </cell>
        </row>
        <row r="24">
          <cell r="E24" t="str">
            <v>LX221816</v>
          </cell>
          <cell r="F24">
            <v>618449</v>
          </cell>
          <cell r="G24" t="str">
            <v>Aspen Dental Management</v>
          </cell>
          <cell r="H24" t="str">
            <v>TLB-5 (Cov-lite)</v>
          </cell>
          <cell r="I24" t="str">
            <v>B3</v>
          </cell>
          <cell r="J24" t="str">
            <v>B-</v>
          </cell>
          <cell r="K24" t="str">
            <v>B</v>
          </cell>
          <cell r="L24" t="str">
            <v>SENIOR SECURED</v>
          </cell>
          <cell r="M24" t="str">
            <v>HEALTHCARE</v>
          </cell>
          <cell r="N24" t="str">
            <v>Defensive</v>
          </cell>
          <cell r="O24" t="str">
            <v>HEALTHCARE SERVICES</v>
          </cell>
          <cell r="P24">
            <v>5.3684303191972604E-4</v>
          </cell>
          <cell r="Q24" t="str">
            <v>-</v>
          </cell>
          <cell r="R24" t="str">
            <v>-</v>
          </cell>
          <cell r="S24">
            <v>5.9026956171944595E-4</v>
          </cell>
        </row>
        <row r="25">
          <cell r="E25" t="str">
            <v>LX181054</v>
          </cell>
          <cell r="F25">
            <v>557147</v>
          </cell>
          <cell r="G25" t="str">
            <v>Aspen Medical Products</v>
          </cell>
          <cell r="H25" t="str">
            <v>Term Loan A</v>
          </cell>
          <cell r="I25" t="str">
            <v>NR</v>
          </cell>
          <cell r="J25" t="str">
            <v>NR</v>
          </cell>
          <cell r="K25" t="str">
            <v>Not Rated</v>
          </cell>
          <cell r="L25" t="str">
            <v>SENIOR SECURED</v>
          </cell>
          <cell r="M25" t="str">
            <v>HEALTHCARE</v>
          </cell>
          <cell r="N25" t="str">
            <v>Defensive</v>
          </cell>
          <cell r="O25" t="str">
            <v>MEDICAL DEVICES TECHNOLOGIES AND OTHER SOLUTIONS</v>
          </cell>
          <cell r="P25" t="str">
            <v>-</v>
          </cell>
          <cell r="Q25" t="str">
            <v>-</v>
          </cell>
          <cell r="R25" t="str">
            <v>-</v>
          </cell>
          <cell r="S25" t="str">
            <v>-</v>
          </cell>
        </row>
        <row r="26">
          <cell r="E26" t="str">
            <v>LX228374</v>
          </cell>
          <cell r="F26">
            <v>622554</v>
          </cell>
          <cell r="G26" t="str">
            <v>Avantor Inc</v>
          </cell>
          <cell r="H26" t="str">
            <v>TLB (Cov-lite)</v>
          </cell>
          <cell r="I26" t="str">
            <v>Ba1</v>
          </cell>
          <cell r="J26" t="str">
            <v>BBB-</v>
          </cell>
          <cell r="K26" t="str">
            <v>Split BBB</v>
          </cell>
          <cell r="L26" t="str">
            <v>SENIOR SECURED</v>
          </cell>
          <cell r="M26" t="str">
            <v>HEALTHCARE</v>
          </cell>
          <cell r="N26" t="str">
            <v>Defensive</v>
          </cell>
          <cell r="O26" t="str">
            <v>PHARMA AND RELATED</v>
          </cell>
          <cell r="P26">
            <v>1.7977060922265799E-4</v>
          </cell>
          <cell r="Q26" t="str">
            <v>-</v>
          </cell>
          <cell r="R26" t="str">
            <v>-</v>
          </cell>
          <cell r="S26">
            <v>1.9766135053749399E-4</v>
          </cell>
        </row>
        <row r="27">
          <cell r="E27" t="str">
            <v>LX195993</v>
          </cell>
          <cell r="F27">
            <v>581440</v>
          </cell>
          <cell r="G27" t="str">
            <v>Aveanna Healthcare LLC</v>
          </cell>
          <cell r="H27" t="str">
            <v>1st Lien TL (Cov-lite)</v>
          </cell>
          <cell r="I27" t="str">
            <v>B3</v>
          </cell>
          <cell r="J27" t="str">
            <v>B-</v>
          </cell>
          <cell r="K27" t="str">
            <v>B</v>
          </cell>
          <cell r="L27" t="str">
            <v>SENIOR SECURED</v>
          </cell>
          <cell r="M27" t="str">
            <v>HEALTHCARE</v>
          </cell>
          <cell r="N27" t="str">
            <v>Defensive</v>
          </cell>
          <cell r="O27" t="str">
            <v>HEALTHCARE SERVICES</v>
          </cell>
          <cell r="P27">
            <v>6.11482303767575E-4</v>
          </cell>
          <cell r="Q27" t="str">
            <v>-</v>
          </cell>
          <cell r="R27" t="str">
            <v>-</v>
          </cell>
          <cell r="S27">
            <v>6.7233692156416899E-4</v>
          </cell>
        </row>
        <row r="28">
          <cell r="E28" t="str">
            <v>LX201027</v>
          </cell>
          <cell r="F28">
            <v>589429</v>
          </cell>
          <cell r="G28" t="str">
            <v>Aveanna Healthcare LLC</v>
          </cell>
          <cell r="H28" t="str">
            <v>2nd lien TL (Cov-lite)</v>
          </cell>
          <cell r="I28" t="str">
            <v>Caa3</v>
          </cell>
          <cell r="J28" t="str">
            <v>CCC</v>
          </cell>
          <cell r="K28" t="str">
            <v>CCC/Split CCC</v>
          </cell>
          <cell r="L28" t="str">
            <v>2ND/3RD LIEN SECURED</v>
          </cell>
          <cell r="M28" t="str">
            <v>HEALTHCARE</v>
          </cell>
          <cell r="N28" t="str">
            <v>Defensive</v>
          </cell>
          <cell r="O28" t="str">
            <v>HEALTHCARE SERVICES</v>
          </cell>
          <cell r="P28" t="str">
            <v>-</v>
          </cell>
          <cell r="Q28">
            <v>1.1166322645757801E-2</v>
          </cell>
          <cell r="R28" t="str">
            <v>-</v>
          </cell>
          <cell r="S28" t="str">
            <v>-</v>
          </cell>
        </row>
        <row r="29">
          <cell r="E29" t="str">
            <v>LX198245</v>
          </cell>
          <cell r="F29">
            <v>585065</v>
          </cell>
          <cell r="G29" t="str">
            <v>Azurity Pharmaceuticals</v>
          </cell>
          <cell r="H29" t="str">
            <v>Facility B (Cov-lite)</v>
          </cell>
          <cell r="I29" t="str">
            <v>B2</v>
          </cell>
          <cell r="J29" t="str">
            <v>B</v>
          </cell>
          <cell r="K29" t="str">
            <v>B</v>
          </cell>
          <cell r="L29" t="str">
            <v>SENIOR SECURED</v>
          </cell>
          <cell r="M29" t="str">
            <v>HEALTHCARE</v>
          </cell>
          <cell r="N29" t="str">
            <v>Defensive</v>
          </cell>
          <cell r="O29" t="str">
            <v>PHARMA AND RELATED</v>
          </cell>
          <cell r="P29">
            <v>3.8399678842306701E-4</v>
          </cell>
          <cell r="Q29" t="str">
            <v>-</v>
          </cell>
          <cell r="R29" t="str">
            <v>-</v>
          </cell>
          <cell r="S29">
            <v>4.2221208533456601E-4</v>
          </cell>
        </row>
        <row r="30">
          <cell r="E30" t="str">
            <v>LX204291</v>
          </cell>
          <cell r="F30">
            <v>595645</v>
          </cell>
          <cell r="G30" t="str">
            <v>Bausch + Lomb Corporation</v>
          </cell>
          <cell r="H30" t="str">
            <v>TLB (Cov-lite)</v>
          </cell>
          <cell r="I30" t="str">
            <v>B1</v>
          </cell>
          <cell r="J30" t="str">
            <v>B-</v>
          </cell>
          <cell r="K30" t="str">
            <v>B</v>
          </cell>
          <cell r="L30" t="str">
            <v>SENIOR SECURED</v>
          </cell>
          <cell r="M30" t="str">
            <v>HEALTHCARE</v>
          </cell>
          <cell r="N30" t="str">
            <v>Defensive</v>
          </cell>
          <cell r="O30" t="str">
            <v>MEDICAL DEVICES TECHNOLOGIES AND OTHER SOLUTIONS</v>
          </cell>
          <cell r="P30">
            <v>1.6961004327446601E-3</v>
          </cell>
          <cell r="Q30" t="str">
            <v>-</v>
          </cell>
          <cell r="R30">
            <v>5.4618302773576299E-3</v>
          </cell>
          <cell r="S30">
            <v>1.86489606745618E-3</v>
          </cell>
        </row>
        <row r="31">
          <cell r="E31" t="str">
            <v>LX216777</v>
          </cell>
          <cell r="F31">
            <v>614663</v>
          </cell>
          <cell r="G31" t="str">
            <v>Bausch + Lomb Corporation</v>
          </cell>
          <cell r="H31" t="str">
            <v>TLB (Cov-lite)</v>
          </cell>
          <cell r="I31" t="str">
            <v>B1</v>
          </cell>
          <cell r="J31" t="str">
            <v>B-</v>
          </cell>
          <cell r="K31" t="str">
            <v>B</v>
          </cell>
          <cell r="L31" t="str">
            <v>SENIOR SECURED</v>
          </cell>
          <cell r="M31" t="str">
            <v>HEALTHCARE</v>
          </cell>
          <cell r="N31" t="str">
            <v>Defensive</v>
          </cell>
          <cell r="O31" t="str">
            <v>MEDICAL DEVICES TECHNOLOGIES AND OTHER SOLUTIONS</v>
          </cell>
          <cell r="P31">
            <v>3.4396903311701701E-4</v>
          </cell>
          <cell r="Q31" t="str">
            <v>-</v>
          </cell>
          <cell r="R31" t="str">
            <v>-</v>
          </cell>
          <cell r="S31">
            <v>3.7820077443680503E-4</v>
          </cell>
        </row>
        <row r="32">
          <cell r="E32" t="str">
            <v>LX202351</v>
          </cell>
          <cell r="F32">
            <v>591958</v>
          </cell>
          <cell r="G32" t="str">
            <v>Bausch Health Companies</v>
          </cell>
          <cell r="H32" t="str">
            <v>TLB (Cov-lite)</v>
          </cell>
          <cell r="I32" t="str">
            <v>Caa1</v>
          </cell>
          <cell r="J32" t="str">
            <v>B-</v>
          </cell>
          <cell r="K32" t="str">
            <v>Split B</v>
          </cell>
          <cell r="L32" t="str">
            <v>SENIOR SECURED</v>
          </cell>
          <cell r="M32" t="str">
            <v>HEALTHCARE</v>
          </cell>
          <cell r="N32" t="str">
            <v>Defensive</v>
          </cell>
          <cell r="O32" t="str">
            <v>PHARMA AND RELATED</v>
          </cell>
          <cell r="P32">
            <v>1.49758737240841E-3</v>
          </cell>
          <cell r="Q32" t="str">
            <v>-</v>
          </cell>
          <cell r="R32">
            <v>4.8225729418466196E-3</v>
          </cell>
          <cell r="S32" t="str">
            <v>-</v>
          </cell>
        </row>
        <row r="33">
          <cell r="E33" t="str">
            <v>LX199150</v>
          </cell>
          <cell r="F33">
            <v>586425</v>
          </cell>
          <cell r="G33" t="str">
            <v>Baxter International</v>
          </cell>
          <cell r="H33" t="str">
            <v>Tranche 1 Advance</v>
          </cell>
          <cell r="I33" t="str">
            <v>NR</v>
          </cell>
          <cell r="J33" t="str">
            <v>NR</v>
          </cell>
          <cell r="K33" t="str">
            <v>Not Rated</v>
          </cell>
          <cell r="L33" t="str">
            <v>SENIOR UNSECURED</v>
          </cell>
          <cell r="M33" t="str">
            <v>HEALTHCARE</v>
          </cell>
          <cell r="N33" t="str">
            <v>Defensive</v>
          </cell>
          <cell r="O33" t="str">
            <v>MEDICAL DEVICES TECHNOLOGIES AND OTHER SOLUTIONS</v>
          </cell>
          <cell r="P33" t="str">
            <v>-</v>
          </cell>
          <cell r="Q33" t="str">
            <v>-</v>
          </cell>
          <cell r="R33" t="str">
            <v>-</v>
          </cell>
          <cell r="S33" t="str">
            <v>-</v>
          </cell>
        </row>
        <row r="34">
          <cell r="E34" t="str">
            <v>LX199151</v>
          </cell>
          <cell r="F34">
            <v>586426</v>
          </cell>
          <cell r="G34" t="str">
            <v>Baxter International</v>
          </cell>
          <cell r="H34" t="str">
            <v>Tranche 2 Advance</v>
          </cell>
          <cell r="I34" t="str">
            <v>NR</v>
          </cell>
          <cell r="J34" t="str">
            <v>NR</v>
          </cell>
          <cell r="K34" t="str">
            <v>Not Rated</v>
          </cell>
          <cell r="L34" t="str">
            <v>SENIOR UNSECURED</v>
          </cell>
          <cell r="M34" t="str">
            <v>HEALTHCARE</v>
          </cell>
          <cell r="N34" t="str">
            <v>Defensive</v>
          </cell>
          <cell r="O34" t="str">
            <v>MEDICAL DEVICES TECHNOLOGIES AND OTHER SOLUTIONS</v>
          </cell>
          <cell r="P34" t="str">
            <v>-</v>
          </cell>
          <cell r="Q34" t="str">
            <v>-</v>
          </cell>
          <cell r="R34" t="str">
            <v>-</v>
          </cell>
          <cell r="S34" t="str">
            <v>-</v>
          </cell>
        </row>
        <row r="35">
          <cell r="E35" t="str">
            <v>LX195155</v>
          </cell>
          <cell r="F35">
            <v>580308</v>
          </cell>
          <cell r="G35" t="str">
            <v>BayMark Health Services</v>
          </cell>
          <cell r="H35" t="str">
            <v>1st Lien TL</v>
          </cell>
          <cell r="I35" t="str">
            <v>NR</v>
          </cell>
          <cell r="J35" t="str">
            <v>NR</v>
          </cell>
          <cell r="K35" t="str">
            <v>Not Rated</v>
          </cell>
          <cell r="L35" t="str">
            <v>SENIOR SECURED</v>
          </cell>
          <cell r="M35" t="str">
            <v>HEALTHCARE</v>
          </cell>
          <cell r="N35" t="str">
            <v>Defensive</v>
          </cell>
          <cell r="O35" t="str">
            <v>HEALTHCARE SERVICES</v>
          </cell>
          <cell r="P35">
            <v>2.7357461825391102E-4</v>
          </cell>
          <cell r="Q35" t="str">
            <v>-</v>
          </cell>
          <cell r="R35" t="str">
            <v>-</v>
          </cell>
          <cell r="S35" t="str">
            <v>-</v>
          </cell>
        </row>
        <row r="36">
          <cell r="E36" t="str">
            <v>LX195156</v>
          </cell>
          <cell r="F36">
            <v>580309</v>
          </cell>
          <cell r="G36" t="str">
            <v>BayMark Health Services</v>
          </cell>
          <cell r="H36" t="str">
            <v>DD-1st Lien TL</v>
          </cell>
          <cell r="I36" t="str">
            <v>NR</v>
          </cell>
          <cell r="J36" t="str">
            <v>NR</v>
          </cell>
          <cell r="K36" t="str">
            <v>Not Rated</v>
          </cell>
          <cell r="L36" t="str">
            <v>SENIOR SECURED</v>
          </cell>
          <cell r="M36" t="str">
            <v>HEALTHCARE</v>
          </cell>
          <cell r="N36" t="str">
            <v>Defensive</v>
          </cell>
          <cell r="O36" t="str">
            <v>HEALTHCARE SERVICES</v>
          </cell>
          <cell r="P36" t="str">
            <v>-</v>
          </cell>
          <cell r="Q36" t="str">
            <v>-</v>
          </cell>
          <cell r="R36" t="str">
            <v>-</v>
          </cell>
          <cell r="S36" t="str">
            <v>-</v>
          </cell>
        </row>
        <row r="37">
          <cell r="E37" t="str">
            <v>LX255553</v>
          </cell>
          <cell r="G37" t="str">
            <v>Brightspring Health Services</v>
          </cell>
          <cell r="H37" t="str">
            <v>Term Loan B-5</v>
          </cell>
          <cell r="I37" t="str">
            <v>B1</v>
          </cell>
          <cell r="J37" t="str">
            <v>B+</v>
          </cell>
          <cell r="K37" t="str">
            <v>B</v>
          </cell>
          <cell r="L37" t="str">
            <v>SENIOR SECURED</v>
          </cell>
          <cell r="M37" t="str">
            <v>HEALTHCARE</v>
          </cell>
          <cell r="N37" t="str">
            <v>Defensive</v>
          </cell>
          <cell r="O37" t="str">
            <v>HEALTHCARE SERVICES</v>
          </cell>
          <cell r="P37">
            <v>1.77207942855495E-3</v>
          </cell>
          <cell r="Q37" t="str">
            <v>-</v>
          </cell>
          <cell r="R37" t="str">
            <v>-</v>
          </cell>
          <cell r="S37">
            <v>1.9484364803706499E-3</v>
          </cell>
        </row>
        <row r="38">
          <cell r="E38" t="str">
            <v>LX255579</v>
          </cell>
          <cell r="F38">
            <v>636350</v>
          </cell>
          <cell r="G38" t="str">
            <v>CHG Healthcare Services</v>
          </cell>
          <cell r="H38" t="str">
            <v>Term Loan B-1</v>
          </cell>
          <cell r="I38" t="str">
            <v>B2</v>
          </cell>
          <cell r="J38" t="str">
            <v>B</v>
          </cell>
          <cell r="K38" t="str">
            <v>B</v>
          </cell>
          <cell r="L38" t="str">
            <v>SENIOR SECURED</v>
          </cell>
          <cell r="M38" t="str">
            <v>HEALTHCARE</v>
          </cell>
          <cell r="N38" t="str">
            <v>Defensive</v>
          </cell>
          <cell r="O38" t="str">
            <v>HEALTHCARE SERVICES</v>
          </cell>
          <cell r="P38">
            <v>1.06300025080814E-3</v>
          </cell>
          <cell r="Q38" t="str">
            <v>-</v>
          </cell>
          <cell r="R38" t="str">
            <v>-</v>
          </cell>
          <cell r="S38">
            <v>1.168789860061E-3</v>
          </cell>
        </row>
        <row r="39">
          <cell r="E39" t="str">
            <v>LX238837</v>
          </cell>
          <cell r="F39">
            <v>628670</v>
          </cell>
          <cell r="G39" t="str">
            <v>CHG Healthcare Services</v>
          </cell>
          <cell r="H39" t="str">
            <v>Term Loan B-2</v>
          </cell>
          <cell r="I39" t="str">
            <v>B2</v>
          </cell>
          <cell r="J39" t="str">
            <v>B</v>
          </cell>
          <cell r="K39" t="str">
            <v>B</v>
          </cell>
          <cell r="L39" t="str">
            <v>SENIOR SECURED</v>
          </cell>
          <cell r="M39" t="str">
            <v>HEALTHCARE</v>
          </cell>
          <cell r="N39" t="str">
            <v>Defensive</v>
          </cell>
          <cell r="O39" t="str">
            <v>HEALTHCARE SERVICES</v>
          </cell>
          <cell r="P39">
            <v>6.5872298267096103E-4</v>
          </cell>
          <cell r="Q39" t="str">
            <v>-</v>
          </cell>
          <cell r="R39" t="str">
            <v>-</v>
          </cell>
          <cell r="S39">
            <v>7.2427898502341903E-4</v>
          </cell>
        </row>
        <row r="40">
          <cell r="E40" t="str">
            <v>LX195766</v>
          </cell>
          <cell r="F40">
            <v>581156</v>
          </cell>
          <cell r="G40" t="str">
            <v>CORA Health Holdings</v>
          </cell>
          <cell r="H40" t="str">
            <v>Initial Term Loan</v>
          </cell>
          <cell r="I40" t="str">
            <v>NR</v>
          </cell>
          <cell r="J40" t="str">
            <v>NR</v>
          </cell>
          <cell r="K40" t="str">
            <v>Not Rated</v>
          </cell>
          <cell r="L40" t="str">
            <v>SENIOR SECURED</v>
          </cell>
          <cell r="M40" t="str">
            <v>HEALTHCARE</v>
          </cell>
          <cell r="N40" t="str">
            <v>Defensive</v>
          </cell>
          <cell r="O40" t="str">
            <v>HEALTHCARE SERVICES</v>
          </cell>
          <cell r="P40">
            <v>1.52451851473863E-4</v>
          </cell>
          <cell r="Q40" t="str">
            <v>-</v>
          </cell>
          <cell r="R40" t="str">
            <v>-</v>
          </cell>
          <cell r="S40" t="str">
            <v>-</v>
          </cell>
        </row>
        <row r="41">
          <cell r="E41" t="str">
            <v>LX195767</v>
          </cell>
          <cell r="F41">
            <v>581157</v>
          </cell>
          <cell r="G41" t="str">
            <v>CORA Health Holdings</v>
          </cell>
          <cell r="H41" t="str">
            <v>DDTL</v>
          </cell>
          <cell r="I41" t="str">
            <v>NR</v>
          </cell>
          <cell r="J41" t="str">
            <v>NR</v>
          </cell>
          <cell r="K41" t="str">
            <v>Not Rated</v>
          </cell>
          <cell r="L41" t="str">
            <v>SENIOR SECURED</v>
          </cell>
          <cell r="M41" t="str">
            <v>HEALTHCARE</v>
          </cell>
          <cell r="N41" t="str">
            <v>Defensive</v>
          </cell>
          <cell r="O41" t="str">
            <v>HEALTHCARE SERVICES</v>
          </cell>
          <cell r="P41" t="str">
            <v>-</v>
          </cell>
          <cell r="Q41" t="str">
            <v>-</v>
          </cell>
          <cell r="R41" t="str">
            <v>-</v>
          </cell>
          <cell r="S41" t="str">
            <v>-</v>
          </cell>
        </row>
        <row r="42">
          <cell r="E42" t="str">
            <v>LX192160</v>
          </cell>
          <cell r="F42">
            <v>575459</v>
          </cell>
          <cell r="G42" t="str">
            <v>Cambrex Corp</v>
          </cell>
          <cell r="H42" t="str">
            <v>Tranche B-2 Dollar Term Loan (First Lien)</v>
          </cell>
          <cell r="I42" t="str">
            <v>B3</v>
          </cell>
          <cell r="J42" t="str">
            <v>B-</v>
          </cell>
          <cell r="K42" t="str">
            <v>B</v>
          </cell>
          <cell r="L42" t="str">
            <v>SENIOR SECURED</v>
          </cell>
          <cell r="M42" t="str">
            <v>HEALTHCARE</v>
          </cell>
          <cell r="N42" t="str">
            <v>Defensive</v>
          </cell>
          <cell r="O42" t="str">
            <v>PHARMA AND RELATED</v>
          </cell>
          <cell r="P42">
            <v>6.5004461575279295E-4</v>
          </cell>
          <cell r="Q42" t="str">
            <v>-</v>
          </cell>
          <cell r="R42" t="str">
            <v>-</v>
          </cell>
          <cell r="S42">
            <v>7.1473694846403604E-4</v>
          </cell>
        </row>
        <row r="43">
          <cell r="E43" t="str">
            <v>LX237593</v>
          </cell>
          <cell r="G43" t="str">
            <v>Cano Health</v>
          </cell>
          <cell r="H43" t="str">
            <v>Delayed Term Loan</v>
          </cell>
          <cell r="I43" t="str">
            <v>NR</v>
          </cell>
          <cell r="J43" t="str">
            <v>NR</v>
          </cell>
          <cell r="K43" t="str">
            <v>Not Rated</v>
          </cell>
          <cell r="L43" t="str">
            <v>SENIOR SECURED</v>
          </cell>
          <cell r="M43" t="str">
            <v>HEALTHCARE</v>
          </cell>
          <cell r="N43" t="str">
            <v>Defensive</v>
          </cell>
          <cell r="O43" t="str">
            <v>HEALTHCARE SERVICES</v>
          </cell>
          <cell r="P43" t="str">
            <v>-</v>
          </cell>
          <cell r="Q43" t="str">
            <v>-</v>
          </cell>
          <cell r="R43" t="str">
            <v>-</v>
          </cell>
          <cell r="S43" t="str">
            <v>-</v>
          </cell>
        </row>
        <row r="44">
          <cell r="E44" t="str">
            <v>LX237592</v>
          </cell>
          <cell r="F44">
            <v>627768</v>
          </cell>
          <cell r="G44" t="str">
            <v>Cano Health</v>
          </cell>
          <cell r="H44" t="str">
            <v>Term Loan B</v>
          </cell>
          <cell r="I44" t="str">
            <v>Caa1</v>
          </cell>
          <cell r="J44" t="str">
            <v>B-</v>
          </cell>
          <cell r="K44" t="str">
            <v>Split B</v>
          </cell>
          <cell r="L44" t="str">
            <v>SENIOR SECURED</v>
          </cell>
          <cell r="M44" t="str">
            <v>HEALTHCARE</v>
          </cell>
          <cell r="N44" t="str">
            <v>Defensive</v>
          </cell>
          <cell r="O44" t="str">
            <v>HEALTHCARE SERVICES</v>
          </cell>
          <cell r="P44" t="str">
            <v>-</v>
          </cell>
          <cell r="Q44" t="str">
            <v>-</v>
          </cell>
          <cell r="R44" t="str">
            <v>-</v>
          </cell>
          <cell r="S44" t="str">
            <v>-</v>
          </cell>
        </row>
        <row r="45">
          <cell r="E45" t="str">
            <v>LX208470</v>
          </cell>
          <cell r="F45">
            <v>603077</v>
          </cell>
          <cell r="G45" t="str">
            <v>Carestream Health</v>
          </cell>
          <cell r="H45" t="str">
            <v>Term Loan (Cov-lite)</v>
          </cell>
          <cell r="I45" t="str">
            <v>Caa1</v>
          </cell>
          <cell r="J45" t="str">
            <v>B-</v>
          </cell>
          <cell r="K45" t="str">
            <v>Split B</v>
          </cell>
          <cell r="L45" t="str">
            <v>SENIOR SECURED</v>
          </cell>
          <cell r="M45" t="str">
            <v>HEALTHCARE</v>
          </cell>
          <cell r="N45" t="str">
            <v>Defensive</v>
          </cell>
          <cell r="O45" t="str">
            <v>MEDICAL DEVICES TECHNOLOGIES AND OTHER SOLUTIONS</v>
          </cell>
          <cell r="P45">
            <v>2.15314764309473E-4</v>
          </cell>
          <cell r="Q45" t="str">
            <v>-</v>
          </cell>
          <cell r="R45" t="str">
            <v>-</v>
          </cell>
          <cell r="S45" t="str">
            <v>-</v>
          </cell>
        </row>
        <row r="46">
          <cell r="E46" t="str">
            <v>LX236033</v>
          </cell>
          <cell r="F46">
            <v>626539</v>
          </cell>
          <cell r="G46" t="str">
            <v>Certara</v>
          </cell>
          <cell r="H46" t="str">
            <v>Term Loan B</v>
          </cell>
          <cell r="I46" t="str">
            <v>B1</v>
          </cell>
          <cell r="J46" t="str">
            <v>BB-</v>
          </cell>
          <cell r="K46" t="str">
            <v>Split BB</v>
          </cell>
          <cell r="L46" t="str">
            <v>SENIOR SECURED</v>
          </cell>
          <cell r="M46" t="str">
            <v>HEALTHCARE</v>
          </cell>
          <cell r="N46" t="str">
            <v>Defensive</v>
          </cell>
          <cell r="O46" t="str">
            <v>HEALTHCARE SERVICES</v>
          </cell>
          <cell r="P46">
            <v>2.0710407293915401E-4</v>
          </cell>
          <cell r="Q46" t="str">
            <v>-</v>
          </cell>
          <cell r="R46" t="str">
            <v>-</v>
          </cell>
          <cell r="S46">
            <v>2.2771503604499801E-4</v>
          </cell>
        </row>
        <row r="47">
          <cell r="E47" t="str">
            <v>LX234219</v>
          </cell>
          <cell r="F47">
            <v>625746</v>
          </cell>
          <cell r="G47" t="str">
            <v>Ceva Sante Animale</v>
          </cell>
          <cell r="H47" t="str">
            <v>TLB (Cov-lite)</v>
          </cell>
          <cell r="I47" t="str">
            <v>B2</v>
          </cell>
          <cell r="J47" t="str">
            <v>B</v>
          </cell>
          <cell r="K47" t="str">
            <v>B</v>
          </cell>
          <cell r="L47" t="str">
            <v>SENIOR SECURED</v>
          </cell>
          <cell r="M47" t="str">
            <v>HEALTHCARE</v>
          </cell>
          <cell r="N47" t="str">
            <v>Defensive</v>
          </cell>
          <cell r="O47" t="str">
            <v>PHARMA AND RELATED</v>
          </cell>
          <cell r="P47">
            <v>3.7371229233804098E-4</v>
          </cell>
          <cell r="Q47" t="str">
            <v>-</v>
          </cell>
          <cell r="R47" t="str">
            <v>-</v>
          </cell>
          <cell r="S47">
            <v>4.1090407789912299E-4</v>
          </cell>
        </row>
        <row r="48">
          <cell r="E48" t="str">
            <v>LX236573</v>
          </cell>
          <cell r="F48">
            <v>626969</v>
          </cell>
          <cell r="G48" t="str">
            <v>Concentra Health Services</v>
          </cell>
          <cell r="H48" t="str">
            <v>Term Loan B</v>
          </cell>
          <cell r="I48" t="str">
            <v>Ba1</v>
          </cell>
          <cell r="J48" t="str">
            <v>BB</v>
          </cell>
          <cell r="K48" t="str">
            <v>BB</v>
          </cell>
          <cell r="L48" t="str">
            <v>SENIOR SECURED</v>
          </cell>
          <cell r="M48" t="str">
            <v>HEALTHCARE</v>
          </cell>
          <cell r="N48" t="str">
            <v>Defensive</v>
          </cell>
          <cell r="O48" t="str">
            <v>HEALTHCARE SERVICES</v>
          </cell>
          <cell r="P48">
            <v>5.91942196777846E-4</v>
          </cell>
          <cell r="Q48" t="str">
            <v>-</v>
          </cell>
          <cell r="R48" t="str">
            <v>-</v>
          </cell>
          <cell r="S48">
            <v>6.5085218635668502E-4</v>
          </cell>
        </row>
        <row r="49">
          <cell r="E49" t="str">
            <v>LX199477</v>
          </cell>
          <cell r="F49">
            <v>587075</v>
          </cell>
          <cell r="G49" t="str">
            <v>Confluent Health</v>
          </cell>
          <cell r="H49" t="str">
            <v>TLB (Cov-lite)</v>
          </cell>
          <cell r="I49" t="str">
            <v>B3</v>
          </cell>
          <cell r="J49" t="str">
            <v>B-</v>
          </cell>
          <cell r="K49" t="str">
            <v>B</v>
          </cell>
          <cell r="L49" t="str">
            <v>SENIOR SECURED</v>
          </cell>
          <cell r="M49" t="str">
            <v>HEALTHCARE</v>
          </cell>
          <cell r="N49" t="str">
            <v>Defensive</v>
          </cell>
          <cell r="O49" t="str">
            <v>HEALTHCARE SERVICES</v>
          </cell>
          <cell r="P49">
            <v>3.5742652985871099E-4</v>
          </cell>
          <cell r="Q49" t="str">
            <v>-</v>
          </cell>
          <cell r="R49" t="str">
            <v>-</v>
          </cell>
          <cell r="S49">
            <v>3.92997559029789E-4</v>
          </cell>
        </row>
        <row r="50">
          <cell r="E50" t="str">
            <v>LX199478</v>
          </cell>
          <cell r="F50">
            <v>587076</v>
          </cell>
          <cell r="G50" t="str">
            <v>Confluent Health</v>
          </cell>
          <cell r="H50" t="str">
            <v>DD-TLB (Cov-lite)</v>
          </cell>
          <cell r="I50" t="str">
            <v>B3</v>
          </cell>
          <cell r="J50" t="str">
            <v>B-</v>
          </cell>
          <cell r="K50" t="str">
            <v>B</v>
          </cell>
          <cell r="L50" t="str">
            <v>SENIOR SECURED</v>
          </cell>
          <cell r="M50" t="str">
            <v>HEALTHCARE</v>
          </cell>
          <cell r="N50" t="str">
            <v>Defensive</v>
          </cell>
          <cell r="O50" t="str">
            <v>HEALTHCARE SERVICES</v>
          </cell>
          <cell r="P50" t="str">
            <v>-</v>
          </cell>
          <cell r="Q50" t="str">
            <v>-</v>
          </cell>
          <cell r="R50" t="str">
            <v>-</v>
          </cell>
          <cell r="S50" t="str">
            <v>-</v>
          </cell>
        </row>
        <row r="51">
          <cell r="E51" t="str">
            <v>LX244321</v>
          </cell>
          <cell r="F51">
            <v>630674</v>
          </cell>
          <cell r="G51" t="str">
            <v>Confluent Medical Technologies</v>
          </cell>
          <cell r="H51" t="str">
            <v>Term Loan B</v>
          </cell>
          <cell r="I51" t="str">
            <v>B2</v>
          </cell>
          <cell r="J51" t="str">
            <v>B</v>
          </cell>
          <cell r="K51" t="str">
            <v>B</v>
          </cell>
          <cell r="L51" t="str">
            <v>SENIOR SECURED</v>
          </cell>
          <cell r="M51" t="str">
            <v>HEALTHCARE</v>
          </cell>
          <cell r="N51" t="str">
            <v>Defensive</v>
          </cell>
          <cell r="O51" t="str">
            <v>MEDICAL DEVICES TECHNOLOGIES AND OTHER SOLUTIONS</v>
          </cell>
          <cell r="P51">
            <v>3.5775628171939302E-4</v>
          </cell>
          <cell r="Q51" t="str">
            <v>-</v>
          </cell>
          <cell r="R51" t="str">
            <v>-</v>
          </cell>
          <cell r="S51">
            <v>3.9336012774113997E-4</v>
          </cell>
        </row>
        <row r="52">
          <cell r="E52" t="str">
            <v>LX194708</v>
          </cell>
          <cell r="F52">
            <v>579461</v>
          </cell>
          <cell r="G52" t="str">
            <v>Cordis</v>
          </cell>
          <cell r="H52" t="str">
            <v>TLB (Cov-lite)</v>
          </cell>
          <cell r="I52" t="str">
            <v>B2</v>
          </cell>
          <cell r="J52" t="str">
            <v>B-</v>
          </cell>
          <cell r="K52" t="str">
            <v>B</v>
          </cell>
          <cell r="L52" t="str">
            <v>SENIOR SECURED</v>
          </cell>
          <cell r="M52" t="str">
            <v>HEALTHCARE</v>
          </cell>
          <cell r="N52" t="str">
            <v>Defensive</v>
          </cell>
          <cell r="O52" t="str">
            <v>PHARMA AND RELATED</v>
          </cell>
          <cell r="P52">
            <v>2.5176088866665899E-4</v>
          </cell>
          <cell r="Q52" t="str">
            <v>-</v>
          </cell>
          <cell r="R52" t="str">
            <v>-</v>
          </cell>
          <cell r="S52">
            <v>2.7681609069220102E-4</v>
          </cell>
        </row>
        <row r="53">
          <cell r="E53" t="str">
            <v>LX175817</v>
          </cell>
          <cell r="F53">
            <v>547691</v>
          </cell>
          <cell r="G53" t="str">
            <v>Correct Care Solutions</v>
          </cell>
          <cell r="H53" t="str">
            <v>1st Lien TL (Cov-lite)</v>
          </cell>
          <cell r="I53" t="str">
            <v>Caa3</v>
          </cell>
          <cell r="J53" t="str">
            <v>D</v>
          </cell>
          <cell r="K53" t="str">
            <v>default_IND</v>
          </cell>
          <cell r="L53" t="str">
            <v>SENIOR SECURED</v>
          </cell>
          <cell r="M53" t="str">
            <v>HEALTHCARE</v>
          </cell>
          <cell r="N53" t="str">
            <v>Defensive</v>
          </cell>
          <cell r="O53" t="str">
            <v>HEALTHCARE SERVICES</v>
          </cell>
          <cell r="P53" t="str">
            <v>-</v>
          </cell>
          <cell r="Q53" t="str">
            <v>-</v>
          </cell>
          <cell r="R53" t="str">
            <v>-</v>
          </cell>
          <cell r="S53" t="str">
            <v>-</v>
          </cell>
        </row>
        <row r="54">
          <cell r="E54" t="str">
            <v>LX175819</v>
          </cell>
          <cell r="F54">
            <v>547693</v>
          </cell>
          <cell r="G54" t="str">
            <v>Correct Care Solutions</v>
          </cell>
          <cell r="H54" t="str">
            <v>2nd lien TL (Cov-lite)</v>
          </cell>
          <cell r="I54" t="str">
            <v>C</v>
          </cell>
          <cell r="J54" t="str">
            <v>D</v>
          </cell>
          <cell r="K54" t="str">
            <v>default_IND</v>
          </cell>
          <cell r="L54" t="str">
            <v>2ND/3RD LIEN SECURED</v>
          </cell>
          <cell r="M54" t="str">
            <v>HEALTHCARE</v>
          </cell>
          <cell r="N54" t="str">
            <v>Defensive</v>
          </cell>
          <cell r="O54" t="str">
            <v>HEALTHCARE SERVICES</v>
          </cell>
          <cell r="P54" t="str">
            <v>-</v>
          </cell>
          <cell r="Q54" t="str">
            <v>-</v>
          </cell>
          <cell r="R54" t="str">
            <v>-</v>
          </cell>
          <cell r="S54" t="str">
            <v>-</v>
          </cell>
        </row>
        <row r="55">
          <cell r="E55" t="str">
            <v>LX227235</v>
          </cell>
          <cell r="F55">
            <v>621342</v>
          </cell>
          <cell r="G55" t="str">
            <v>Cotiviti</v>
          </cell>
          <cell r="H55" t="str">
            <v>TLB (Cov-lite)</v>
          </cell>
          <cell r="I55" t="str">
            <v>B2</v>
          </cell>
          <cell r="J55" t="str">
            <v>B</v>
          </cell>
          <cell r="K55" t="str">
            <v>B</v>
          </cell>
          <cell r="L55" t="str">
            <v>SENIOR SECURED</v>
          </cell>
          <cell r="M55" t="str">
            <v>HEALTHCARE</v>
          </cell>
          <cell r="N55" t="str">
            <v>Defensive</v>
          </cell>
          <cell r="O55" t="str">
            <v>MEDICAL DEVICES TECHNOLOGIES AND OTHER SOLUTIONS</v>
          </cell>
          <cell r="P55">
            <v>2.9412541526605E-3</v>
          </cell>
          <cell r="Q55" t="str">
            <v>-</v>
          </cell>
          <cell r="R55">
            <v>9.4715092775543696E-3</v>
          </cell>
          <cell r="S55">
            <v>3.23396727976162E-3</v>
          </cell>
        </row>
        <row r="56">
          <cell r="E56" t="str">
            <v>LX227236</v>
          </cell>
          <cell r="F56">
            <v>621343</v>
          </cell>
          <cell r="G56" t="str">
            <v>Cotiviti</v>
          </cell>
          <cell r="H56" t="str">
            <v>TLB (Cov-lite)</v>
          </cell>
          <cell r="I56" t="str">
            <v>B2</v>
          </cell>
          <cell r="J56" t="str">
            <v>B</v>
          </cell>
          <cell r="K56" t="str">
            <v>B</v>
          </cell>
          <cell r="L56" t="str">
            <v>SENIOR SECURED</v>
          </cell>
          <cell r="M56" t="str">
            <v>HEALTHCARE</v>
          </cell>
          <cell r="N56" t="str">
            <v>Defensive</v>
          </cell>
          <cell r="O56" t="str">
            <v>MEDICAL DEVICES TECHNOLOGIES AND OTHER SOLUTIONS</v>
          </cell>
          <cell r="P56">
            <v>5.21134058222835E-4</v>
          </cell>
          <cell r="Q56" t="str">
            <v>-</v>
          </cell>
          <cell r="R56" t="str">
            <v>-</v>
          </cell>
          <cell r="S56">
            <v>5.7299723355683902E-4</v>
          </cell>
        </row>
        <row r="57">
          <cell r="E57" t="str">
            <v>LX207942</v>
          </cell>
          <cell r="F57">
            <v>602187</v>
          </cell>
          <cell r="G57" t="str">
            <v>Covetrus</v>
          </cell>
          <cell r="H57" t="str">
            <v>1st Lien TL (Cov-lite)</v>
          </cell>
          <cell r="I57" t="str">
            <v>B1</v>
          </cell>
          <cell r="J57" t="str">
            <v>B-</v>
          </cell>
          <cell r="K57" t="str">
            <v>B</v>
          </cell>
          <cell r="L57" t="str">
            <v>SENIOR SECURED</v>
          </cell>
          <cell r="M57" t="str">
            <v>HEALTHCARE</v>
          </cell>
          <cell r="N57" t="str">
            <v>Defensive</v>
          </cell>
          <cell r="O57" t="str">
            <v>HEALTHCARE SERVICES</v>
          </cell>
          <cell r="P57">
            <v>9.9771178079739492E-4</v>
          </cell>
          <cell r="Q57" t="str">
            <v>-</v>
          </cell>
          <cell r="R57" t="str">
            <v>-</v>
          </cell>
          <cell r="S57">
            <v>1.09700389230658E-3</v>
          </cell>
        </row>
        <row r="58">
          <cell r="E58" t="str">
            <v>LX202149</v>
          </cell>
          <cell r="F58">
            <v>591626</v>
          </cell>
          <cell r="G58" t="str">
            <v>Covis Pharma Holdings</v>
          </cell>
          <cell r="H58" t="str">
            <v>1st lien TL (Cov-lite)</v>
          </cell>
          <cell r="I58" t="str">
            <v>Ca</v>
          </cell>
          <cell r="J58" t="str">
            <v>CCC-</v>
          </cell>
          <cell r="K58" t="str">
            <v>CCC/Split CCC</v>
          </cell>
          <cell r="L58" t="str">
            <v>SENIOR SECURED</v>
          </cell>
          <cell r="M58" t="str">
            <v>HEALTHCARE</v>
          </cell>
          <cell r="N58" t="str">
            <v>Defensive</v>
          </cell>
          <cell r="O58" t="str">
            <v>HEALTHCARE SERVICES</v>
          </cell>
          <cell r="P58">
            <v>1.18059181002265E-4</v>
          </cell>
          <cell r="Q58" t="str">
            <v>-</v>
          </cell>
          <cell r="R58" t="str">
            <v>-</v>
          </cell>
          <cell r="S58" t="str">
            <v>-</v>
          </cell>
        </row>
        <row r="59">
          <cell r="E59" t="str">
            <v>LX196585</v>
          </cell>
          <cell r="F59">
            <v>582539</v>
          </cell>
          <cell r="G59" t="str">
            <v>Curia Global Inc</v>
          </cell>
          <cell r="H59" t="str">
            <v>2021 Term Loan (First Lien)</v>
          </cell>
          <cell r="I59" t="str">
            <v>Caa2</v>
          </cell>
          <cell r="J59" t="str">
            <v>CCC+</v>
          </cell>
          <cell r="K59" t="str">
            <v>CCC/Split CCC</v>
          </cell>
          <cell r="L59" t="str">
            <v>SENIOR SECURED</v>
          </cell>
          <cell r="M59" t="str">
            <v>HEALTHCARE</v>
          </cell>
          <cell r="N59" t="str">
            <v>Defensive</v>
          </cell>
          <cell r="O59" t="str">
            <v>MEDICAL DEVICES TECHNOLOGIES AND OTHER SOLUTIONS</v>
          </cell>
          <cell r="P59">
            <v>7.6107690385031302E-4</v>
          </cell>
          <cell r="Q59" t="str">
            <v>-</v>
          </cell>
          <cell r="R59" t="str">
            <v>-</v>
          </cell>
          <cell r="S59" t="str">
            <v>-</v>
          </cell>
        </row>
        <row r="60">
          <cell r="E60" t="str">
            <v>LX246733</v>
          </cell>
          <cell r="F60">
            <v>631400</v>
          </cell>
          <cell r="G60" t="str">
            <v>Curium Pharma</v>
          </cell>
          <cell r="H60" t="str">
            <v>Term Loan B</v>
          </cell>
          <cell r="I60" t="str">
            <v>B3</v>
          </cell>
          <cell r="J60" t="str">
            <v>B-</v>
          </cell>
          <cell r="K60" t="str">
            <v>B</v>
          </cell>
          <cell r="L60" t="str">
            <v>SENIOR SECURED</v>
          </cell>
          <cell r="M60" t="str">
            <v>HEALTHCARE</v>
          </cell>
          <cell r="N60" t="str">
            <v>Defensive</v>
          </cell>
          <cell r="O60" t="str">
            <v>PHARMA AND RELATED</v>
          </cell>
          <cell r="P60">
            <v>7.3769255828759603E-4</v>
          </cell>
          <cell r="Q60" t="str">
            <v>-</v>
          </cell>
          <cell r="R60" t="str">
            <v>-</v>
          </cell>
          <cell r="S60">
            <v>8.1110759975222405E-4</v>
          </cell>
        </row>
        <row r="61">
          <cell r="E61" t="str">
            <v>LX229705</v>
          </cell>
          <cell r="F61">
            <v>623953</v>
          </cell>
          <cell r="G61" t="str">
            <v>Davita</v>
          </cell>
          <cell r="H61" t="str">
            <v>Term Loan B-1</v>
          </cell>
          <cell r="I61" t="str">
            <v>Ba1</v>
          </cell>
          <cell r="J61" t="str">
            <v>BBB-</v>
          </cell>
          <cell r="K61" t="str">
            <v>Split BBB</v>
          </cell>
          <cell r="L61" t="str">
            <v>SENIOR SECURED</v>
          </cell>
          <cell r="M61" t="str">
            <v>HEALTHCARE</v>
          </cell>
          <cell r="N61" t="str">
            <v>Defensive</v>
          </cell>
          <cell r="O61" t="str">
            <v>HEALTHCARE SERVICES</v>
          </cell>
          <cell r="P61">
            <v>1.13612225316658E-3</v>
          </cell>
          <cell r="Q61" t="str">
            <v>-</v>
          </cell>
          <cell r="R61" t="str">
            <v>-</v>
          </cell>
          <cell r="S61">
            <v>1.2491889520075299E-3</v>
          </cell>
        </row>
        <row r="62">
          <cell r="E62" t="str">
            <v>LX212478</v>
          </cell>
          <cell r="F62">
            <v>610333</v>
          </cell>
          <cell r="G62" t="str">
            <v>Davita</v>
          </cell>
          <cell r="H62" t="str">
            <v>Tranche A-1 Term Loan</v>
          </cell>
          <cell r="I62" t="str">
            <v>Ba1</v>
          </cell>
          <cell r="J62" t="str">
            <v>BBB-</v>
          </cell>
          <cell r="K62" t="str">
            <v>Split BBB</v>
          </cell>
          <cell r="L62" t="str">
            <v>SENIOR SECURED</v>
          </cell>
          <cell r="M62" t="str">
            <v>HEALTHCARE</v>
          </cell>
          <cell r="N62" t="str">
            <v>Defensive</v>
          </cell>
          <cell r="O62" t="str">
            <v>HEALTHCARE SERVICES</v>
          </cell>
          <cell r="P62" t="str">
            <v>-</v>
          </cell>
          <cell r="Q62" t="str">
            <v>-</v>
          </cell>
          <cell r="R62" t="str">
            <v>-</v>
          </cell>
          <cell r="S62" t="str">
            <v>-</v>
          </cell>
        </row>
        <row r="63">
          <cell r="E63" t="str">
            <v>LX254369</v>
          </cell>
          <cell r="G63" t="str">
            <v>Dechra Pharmaceuticals</v>
          </cell>
          <cell r="H63" t="str">
            <v>Term Loan B</v>
          </cell>
          <cell r="I63" t="str">
            <v>B2</v>
          </cell>
          <cell r="J63" t="str">
            <v>B-</v>
          </cell>
          <cell r="K63" t="str">
            <v>B</v>
          </cell>
          <cell r="L63" t="str">
            <v>SENIOR SECURED</v>
          </cell>
          <cell r="M63" t="str">
            <v>HEALTHCARE</v>
          </cell>
          <cell r="N63" t="str">
            <v>Defensive</v>
          </cell>
          <cell r="O63" t="str">
            <v>PHARMA AND RELATED</v>
          </cell>
          <cell r="P63">
            <v>5.8250083942018496E-4</v>
          </cell>
          <cell r="Q63" t="str">
            <v>-</v>
          </cell>
          <cell r="R63" t="str">
            <v>-</v>
          </cell>
          <cell r="S63">
            <v>6.4047122667538797E-4</v>
          </cell>
        </row>
        <row r="64">
          <cell r="E64" t="str">
            <v>LX193775</v>
          </cell>
          <cell r="F64">
            <v>577976</v>
          </cell>
          <cell r="G64" t="str">
            <v>Drive DeVilbiss</v>
          </cell>
          <cell r="H64" t="str">
            <v>Second Amendment Floating Rate Term Loan (First Lien)</v>
          </cell>
          <cell r="I64" t="str">
            <v>Caa2</v>
          </cell>
          <cell r="J64" t="str">
            <v>CCC</v>
          </cell>
          <cell r="K64" t="str">
            <v>CCC/Split CCC</v>
          </cell>
          <cell r="L64" t="str">
            <v>SENIOR SECURED</v>
          </cell>
          <cell r="M64" t="str">
            <v>HEALTHCARE</v>
          </cell>
          <cell r="N64" t="str">
            <v>Defensive</v>
          </cell>
          <cell r="O64" t="str">
            <v>MEDICAL DEVICES TECHNOLOGIES AND OTHER SOLUTIONS</v>
          </cell>
          <cell r="P64" t="str">
            <v>-</v>
          </cell>
          <cell r="Q64" t="str">
            <v>-</v>
          </cell>
          <cell r="R64" t="str">
            <v>-</v>
          </cell>
          <cell r="S64" t="str">
            <v>-</v>
          </cell>
        </row>
        <row r="65">
          <cell r="E65" t="str">
            <v>LX193065</v>
          </cell>
          <cell r="F65">
            <v>576823</v>
          </cell>
          <cell r="G65" t="str">
            <v>DuPage Medical Group</v>
          </cell>
          <cell r="H65" t="str">
            <v>Initial Term Loan (First Lien) (Cov-lite)</v>
          </cell>
          <cell r="I65" t="str">
            <v>Caa1</v>
          </cell>
          <cell r="J65" t="str">
            <v>B-</v>
          </cell>
          <cell r="K65" t="str">
            <v>Split B</v>
          </cell>
          <cell r="L65" t="str">
            <v>SENIOR SECURED</v>
          </cell>
          <cell r="M65" t="str">
            <v>HEALTHCARE</v>
          </cell>
          <cell r="N65" t="str">
            <v>Defensive</v>
          </cell>
          <cell r="O65" t="str">
            <v>HEALTHCARE SERVICES</v>
          </cell>
          <cell r="P65">
            <v>4.6024139082740902E-4</v>
          </cell>
          <cell r="Q65" t="str">
            <v>-</v>
          </cell>
          <cell r="R65" t="str">
            <v>-</v>
          </cell>
          <cell r="S65" t="str">
            <v>-</v>
          </cell>
        </row>
        <row r="66">
          <cell r="E66" t="str">
            <v>LX200857</v>
          </cell>
          <cell r="F66">
            <v>589139</v>
          </cell>
          <cell r="G66" t="str">
            <v>Eating Recovery Center</v>
          </cell>
          <cell r="H66" t="str">
            <v>Closing Date Term Loan</v>
          </cell>
          <cell r="I66" t="str">
            <v>NR</v>
          </cell>
          <cell r="J66" t="str">
            <v>NR</v>
          </cell>
          <cell r="K66" t="str">
            <v>Not Rated</v>
          </cell>
          <cell r="L66" t="str">
            <v>SENIOR SECURED</v>
          </cell>
          <cell r="M66" t="str">
            <v>HEALTHCARE</v>
          </cell>
          <cell r="N66" t="str">
            <v>Defensive</v>
          </cell>
          <cell r="O66" t="str">
            <v>HEALTHCARE SERVICES</v>
          </cell>
          <cell r="P66">
            <v>2.6222146105248101E-4</v>
          </cell>
          <cell r="Q66" t="str">
            <v>-</v>
          </cell>
          <cell r="R66" t="str">
            <v>-</v>
          </cell>
          <cell r="S66" t="str">
            <v>-</v>
          </cell>
        </row>
        <row r="67">
          <cell r="E67" t="str">
            <v>LX185454</v>
          </cell>
          <cell r="F67">
            <v>565009</v>
          </cell>
          <cell r="G67" t="str">
            <v>Elanco Animal Health Inc</v>
          </cell>
          <cell r="H67" t="str">
            <v>TLB (Cov-lite)</v>
          </cell>
          <cell r="I67" t="str">
            <v>Ba2</v>
          </cell>
          <cell r="J67" t="str">
            <v>BB</v>
          </cell>
          <cell r="K67" t="str">
            <v>BB</v>
          </cell>
          <cell r="L67" t="str">
            <v>SENIOR SECURED</v>
          </cell>
          <cell r="M67" t="str">
            <v>HEALTHCARE</v>
          </cell>
          <cell r="N67" t="str">
            <v>Defensive</v>
          </cell>
          <cell r="O67" t="str">
            <v>PHARMA AND RELATED</v>
          </cell>
          <cell r="P67">
            <v>1.7986172072829701E-3</v>
          </cell>
          <cell r="Q67" t="str">
            <v>-</v>
          </cell>
          <cell r="R67">
            <v>5.7919576756534398E-3</v>
          </cell>
          <cell r="S67">
            <v>1.97761529445114E-3</v>
          </cell>
        </row>
        <row r="68">
          <cell r="E68" t="str">
            <v>LX195827</v>
          </cell>
          <cell r="F68">
            <v>581226</v>
          </cell>
          <cell r="G68" t="str">
            <v>Elevate PFS Holdings</v>
          </cell>
          <cell r="H68" t="str">
            <v>TLB (Cov-lite)</v>
          </cell>
          <cell r="I68" t="str">
            <v>Caa1</v>
          </cell>
          <cell r="J68" t="str">
            <v>CCC+</v>
          </cell>
          <cell r="K68" t="str">
            <v>CCC/Split CCC</v>
          </cell>
          <cell r="L68" t="str">
            <v>SENIOR SECURED</v>
          </cell>
          <cell r="M68" t="str">
            <v>HEALTHCARE</v>
          </cell>
          <cell r="N68" t="str">
            <v>Defensive</v>
          </cell>
          <cell r="O68" t="str">
            <v>HEALTHCARE SERVICES</v>
          </cell>
          <cell r="P68">
            <v>1.5324438356785201E-4</v>
          </cell>
          <cell r="Q68" t="str">
            <v>-</v>
          </cell>
          <cell r="R68" t="str">
            <v>-</v>
          </cell>
          <cell r="S68" t="str">
            <v>-</v>
          </cell>
        </row>
        <row r="69">
          <cell r="E69" t="str">
            <v>LX202303</v>
          </cell>
          <cell r="F69">
            <v>591875</v>
          </cell>
          <cell r="G69" t="str">
            <v>Embecta Corp</v>
          </cell>
          <cell r="H69" t="str">
            <v>TLB (Cov-lite)</v>
          </cell>
          <cell r="I69" t="str">
            <v>B1</v>
          </cell>
          <cell r="J69" t="str">
            <v>B+</v>
          </cell>
          <cell r="K69" t="str">
            <v>B</v>
          </cell>
          <cell r="L69" t="str">
            <v>SENIOR SECURED</v>
          </cell>
          <cell r="M69" t="str">
            <v>HEALTHCARE</v>
          </cell>
          <cell r="N69" t="str">
            <v>Defensive</v>
          </cell>
          <cell r="O69" t="str">
            <v>MEDICAL DEVICES TECHNOLOGIES AND OTHER SOLUTIONS</v>
          </cell>
          <cell r="P69">
            <v>6.2016049005628497E-4</v>
          </cell>
          <cell r="Q69" t="str">
            <v>-</v>
          </cell>
          <cell r="R69" t="str">
            <v>-</v>
          </cell>
          <cell r="S69">
            <v>6.8187875951787895E-4</v>
          </cell>
        </row>
        <row r="70">
          <cell r="E70" t="str">
            <v>LX250342</v>
          </cell>
          <cell r="F70">
            <v>633384</v>
          </cell>
          <cell r="G70" t="str">
            <v>Endo Health Solutions</v>
          </cell>
          <cell r="H70" t="str">
            <v>Term Loan B</v>
          </cell>
          <cell r="I70" t="str">
            <v>B2</v>
          </cell>
          <cell r="J70" t="str">
            <v>B+</v>
          </cell>
          <cell r="K70" t="str">
            <v>B</v>
          </cell>
          <cell r="L70" t="str">
            <v>SENIOR SECURED</v>
          </cell>
          <cell r="M70" t="str">
            <v>HEALTHCARE</v>
          </cell>
          <cell r="N70" t="str">
            <v>Defensive</v>
          </cell>
          <cell r="O70" t="str">
            <v>PHARMA AND RELATED</v>
          </cell>
          <cell r="P70">
            <v>1.04503988524139E-3</v>
          </cell>
          <cell r="Q70" t="str">
            <v>-</v>
          </cell>
          <cell r="R70" t="str">
            <v>-</v>
          </cell>
          <cell r="S70">
            <v>1.1490420818817901E-3</v>
          </cell>
        </row>
        <row r="71">
          <cell r="E71" t="str">
            <v>LX220844</v>
          </cell>
          <cell r="F71">
            <v>617911</v>
          </cell>
          <cell r="G71" t="str">
            <v>Enovis Corporation</v>
          </cell>
          <cell r="H71" t="str">
            <v>Term Loan A</v>
          </cell>
          <cell r="I71" t="str">
            <v>NR</v>
          </cell>
          <cell r="J71" t="str">
            <v>NR</v>
          </cell>
          <cell r="K71" t="str">
            <v>Not Rated</v>
          </cell>
          <cell r="L71" t="str">
            <v>SENIOR UNSECURED</v>
          </cell>
          <cell r="M71" t="str">
            <v>HEALTHCARE</v>
          </cell>
          <cell r="N71" t="str">
            <v>Defensive</v>
          </cell>
          <cell r="O71" t="str">
            <v>MEDICAL DEVICES TECHNOLOGIES AND OTHER SOLUTIONS</v>
          </cell>
          <cell r="P71" t="str">
            <v>-</v>
          </cell>
          <cell r="Q71" t="str">
            <v>-</v>
          </cell>
          <cell r="R71" t="str">
            <v>-</v>
          </cell>
          <cell r="S71" t="str">
            <v>-</v>
          </cell>
        </row>
        <row r="72">
          <cell r="E72" t="str">
            <v>LX224988</v>
          </cell>
          <cell r="F72">
            <v>620037</v>
          </cell>
          <cell r="G72" t="str">
            <v>Ensemble Health Partners</v>
          </cell>
          <cell r="H72" t="str">
            <v>TLB (Cov-lite)</v>
          </cell>
          <cell r="I72" t="str">
            <v>B2</v>
          </cell>
          <cell r="J72" t="str">
            <v>B</v>
          </cell>
          <cell r="K72" t="str">
            <v>B</v>
          </cell>
          <cell r="L72" t="str">
            <v>SENIOR SECURED</v>
          </cell>
          <cell r="M72" t="str">
            <v>HEALTHCARE</v>
          </cell>
          <cell r="N72" t="str">
            <v>Defensive</v>
          </cell>
          <cell r="O72" t="str">
            <v>HEALTHCARE SERVICES</v>
          </cell>
          <cell r="P72">
            <v>1.74366043209165E-3</v>
          </cell>
          <cell r="Q72" t="str">
            <v>-</v>
          </cell>
          <cell r="R72">
            <v>5.6149843237864299E-3</v>
          </cell>
          <cell r="S72">
            <v>1.9171892300768E-3</v>
          </cell>
        </row>
        <row r="73">
          <cell r="E73" t="str">
            <v>LX219616</v>
          </cell>
          <cell r="F73">
            <v>617114</v>
          </cell>
          <cell r="G73" t="str">
            <v>Envision Healthcare</v>
          </cell>
          <cell r="H73" t="str">
            <v>Initial Term Loan (Cov-lite)</v>
          </cell>
          <cell r="I73" t="str">
            <v>NR</v>
          </cell>
          <cell r="J73" t="str">
            <v>NR</v>
          </cell>
          <cell r="K73" t="str">
            <v>Not Rated</v>
          </cell>
          <cell r="L73" t="str">
            <v>SENIOR SECURED</v>
          </cell>
          <cell r="M73" t="str">
            <v>HEALTHCARE</v>
          </cell>
          <cell r="N73" t="str">
            <v>Defensive</v>
          </cell>
          <cell r="O73" t="str">
            <v>HEALTHCARE SERVICES</v>
          </cell>
          <cell r="P73">
            <v>3.0094107708163599E-4</v>
          </cell>
          <cell r="Q73" t="str">
            <v>-</v>
          </cell>
          <cell r="R73" t="str">
            <v>-</v>
          </cell>
          <cell r="S73" t="str">
            <v>-</v>
          </cell>
        </row>
        <row r="74">
          <cell r="E74" t="str">
            <v>LX171103</v>
          </cell>
          <cell r="F74">
            <v>539430</v>
          </cell>
          <cell r="G74" t="str">
            <v>Exactech</v>
          </cell>
          <cell r="H74" t="str">
            <v>TLB (Cov-lite)</v>
          </cell>
          <cell r="I74" t="str">
            <v>Ca</v>
          </cell>
          <cell r="J74" t="str">
            <v>D</v>
          </cell>
          <cell r="K74" t="str">
            <v>default_IND</v>
          </cell>
          <cell r="L74" t="str">
            <v>SENIOR SECURED</v>
          </cell>
          <cell r="M74" t="str">
            <v>HEALTHCARE</v>
          </cell>
          <cell r="N74" t="str">
            <v>Defensive</v>
          </cell>
          <cell r="O74" t="str">
            <v>MEDICAL DEVICES TECHNOLOGIES AND OTHER SOLUTIONS</v>
          </cell>
          <cell r="P74" t="str">
            <v>-</v>
          </cell>
          <cell r="Q74" t="str">
            <v>-</v>
          </cell>
          <cell r="R74" t="str">
            <v>-</v>
          </cell>
          <cell r="S74" t="str">
            <v>-</v>
          </cell>
        </row>
        <row r="75">
          <cell r="E75" t="str">
            <v>LX197890</v>
          </cell>
          <cell r="F75">
            <v>584603</v>
          </cell>
          <cell r="G75" t="str">
            <v>Examworks Group</v>
          </cell>
          <cell r="H75" t="str">
            <v>1st Lien TL (Cov-lite)</v>
          </cell>
          <cell r="I75" t="str">
            <v>B2</v>
          </cell>
          <cell r="J75" t="str">
            <v>B</v>
          </cell>
          <cell r="K75" t="str">
            <v>B</v>
          </cell>
          <cell r="L75" t="str">
            <v>SENIOR SECURED</v>
          </cell>
          <cell r="M75" t="str">
            <v>HEALTHCARE</v>
          </cell>
          <cell r="N75" t="str">
            <v>Defensive</v>
          </cell>
          <cell r="O75" t="str">
            <v>HEALTHCARE SERVICES</v>
          </cell>
          <cell r="P75">
            <v>1.7061029192963E-3</v>
          </cell>
          <cell r="Q75" t="str">
            <v>-</v>
          </cell>
          <cell r="R75" t="str">
            <v>-</v>
          </cell>
          <cell r="S75">
            <v>1.87589399981609E-3</v>
          </cell>
        </row>
        <row r="76">
          <cell r="E76" t="str">
            <v>LX230233</v>
          </cell>
          <cell r="F76">
            <v>624224</v>
          </cell>
          <cell r="G76" t="str">
            <v>Eyecare Partners</v>
          </cell>
          <cell r="H76" t="str">
            <v>Tranche A Term Loan</v>
          </cell>
          <cell r="I76" t="str">
            <v>B3</v>
          </cell>
          <cell r="J76" t="str">
            <v>B</v>
          </cell>
          <cell r="K76" t="str">
            <v>B</v>
          </cell>
          <cell r="L76" t="str">
            <v>SENIOR SECURED</v>
          </cell>
          <cell r="M76" t="str">
            <v>HEALTHCARE</v>
          </cell>
          <cell r="N76" t="str">
            <v>Defensive</v>
          </cell>
          <cell r="O76" t="str">
            <v>HEALTHCARE SERVICES</v>
          </cell>
          <cell r="P76" t="str">
            <v>-</v>
          </cell>
          <cell r="Q76" t="str">
            <v>-</v>
          </cell>
          <cell r="R76" t="str">
            <v>-</v>
          </cell>
          <cell r="S76" t="str">
            <v>-</v>
          </cell>
        </row>
        <row r="77">
          <cell r="E77" t="str">
            <v>LX230234</v>
          </cell>
          <cell r="F77">
            <v>624225</v>
          </cell>
          <cell r="G77" t="str">
            <v>Eyecare Partners</v>
          </cell>
          <cell r="H77" t="str">
            <v>Tranche B Term Loan</v>
          </cell>
          <cell r="I77" t="str">
            <v>Caa3</v>
          </cell>
          <cell r="J77" t="str">
            <v>CCC+</v>
          </cell>
          <cell r="K77" t="str">
            <v>CCC/Split CCC</v>
          </cell>
          <cell r="L77" t="str">
            <v>SENIOR SECURED</v>
          </cell>
          <cell r="M77" t="str">
            <v>HEALTHCARE</v>
          </cell>
          <cell r="N77" t="str">
            <v>Defensive</v>
          </cell>
          <cell r="O77" t="str">
            <v>HEALTHCARE SERVICES</v>
          </cell>
          <cell r="P77">
            <v>8.1959662573986001E-4</v>
          </cell>
          <cell r="Q77" t="str">
            <v>-</v>
          </cell>
          <cell r="R77" t="str">
            <v>-</v>
          </cell>
          <cell r="S77" t="str">
            <v>-</v>
          </cell>
        </row>
        <row r="78">
          <cell r="E78" t="str">
            <v>LX199185</v>
          </cell>
          <cell r="F78">
            <v>586505</v>
          </cell>
          <cell r="G78" t="str">
            <v>Eyecare Partners</v>
          </cell>
          <cell r="H78" t="str">
            <v>Initial Term Loan (Second Lien) (Cov-lite)</v>
          </cell>
          <cell r="I78" t="str">
            <v>C</v>
          </cell>
          <cell r="J78" t="str">
            <v>D</v>
          </cell>
          <cell r="K78" t="str">
            <v>default_IND</v>
          </cell>
          <cell r="L78" t="str">
            <v>2ND/3RD LIEN SECURED</v>
          </cell>
          <cell r="M78" t="str">
            <v>HEALTHCARE</v>
          </cell>
          <cell r="N78" t="str">
            <v>Defensive</v>
          </cell>
          <cell r="O78" t="str">
            <v>HEALTHCARE SERVICES</v>
          </cell>
          <cell r="P78" t="str">
            <v>-</v>
          </cell>
          <cell r="Q78">
            <v>1.8614294291004701E-4</v>
          </cell>
          <cell r="R78" t="str">
            <v>-</v>
          </cell>
          <cell r="S78" t="str">
            <v>-</v>
          </cell>
        </row>
        <row r="79">
          <cell r="E79" t="str">
            <v>LX192754</v>
          </cell>
          <cell r="F79">
            <v>576377</v>
          </cell>
          <cell r="G79" t="str">
            <v>FC Compassus</v>
          </cell>
          <cell r="H79" t="str">
            <v>Term B-1 Loan (Cov-lite)</v>
          </cell>
          <cell r="I79" t="str">
            <v>B3</v>
          </cell>
          <cell r="J79" t="str">
            <v>B-</v>
          </cell>
          <cell r="K79" t="str">
            <v>B</v>
          </cell>
          <cell r="L79" t="str">
            <v>SENIOR SECURED</v>
          </cell>
          <cell r="M79" t="str">
            <v>HEALTHCARE</v>
          </cell>
          <cell r="N79" t="str">
            <v>Defensive</v>
          </cell>
          <cell r="O79" t="str">
            <v>HEALTHCARE SERVICES</v>
          </cell>
          <cell r="P79">
            <v>3.6249268560112899E-4</v>
          </cell>
          <cell r="Q79" t="str">
            <v>-</v>
          </cell>
          <cell r="R79" t="str">
            <v>-</v>
          </cell>
          <cell r="S79">
            <v>3.9856789775428699E-4</v>
          </cell>
        </row>
        <row r="80">
          <cell r="E80" t="str">
            <v>LX221713</v>
          </cell>
          <cell r="F80">
            <v>618375</v>
          </cell>
          <cell r="G80" t="str">
            <v>Forefront Dermatology</v>
          </cell>
          <cell r="H80" t="str">
            <v>Incr. TLB (Cov-lite)</v>
          </cell>
          <cell r="I80" t="str">
            <v>B3</v>
          </cell>
          <cell r="J80" t="str">
            <v>B</v>
          </cell>
          <cell r="K80" t="str">
            <v>B</v>
          </cell>
          <cell r="L80" t="str">
            <v>SENIOR SECURED</v>
          </cell>
          <cell r="M80" t="str">
            <v>HEALTHCARE</v>
          </cell>
          <cell r="N80" t="str">
            <v>Defensive</v>
          </cell>
          <cell r="O80" t="str">
            <v>HEALTHCARE SERVICES</v>
          </cell>
          <cell r="P80" t="str">
            <v>-</v>
          </cell>
          <cell r="Q80" t="str">
            <v>-</v>
          </cell>
          <cell r="R80" t="str">
            <v>-</v>
          </cell>
          <cell r="S80" t="str">
            <v>-</v>
          </cell>
        </row>
        <row r="81">
          <cell r="E81" t="str">
            <v>LX203388</v>
          </cell>
          <cell r="F81">
            <v>593775</v>
          </cell>
          <cell r="G81" t="str">
            <v>Forefront Dermatology</v>
          </cell>
          <cell r="H81" t="str">
            <v>TLB (Cov-lite)</v>
          </cell>
          <cell r="I81" t="str">
            <v>B3</v>
          </cell>
          <cell r="J81" t="str">
            <v>B</v>
          </cell>
          <cell r="K81" t="str">
            <v>B</v>
          </cell>
          <cell r="L81" t="str">
            <v>SENIOR SECURED</v>
          </cell>
          <cell r="M81" t="str">
            <v>HEALTHCARE</v>
          </cell>
          <cell r="N81" t="str">
            <v>Defensive</v>
          </cell>
          <cell r="O81" t="str">
            <v>HEALTHCARE SERVICES</v>
          </cell>
          <cell r="P81">
            <v>4.1393254246050598E-4</v>
          </cell>
          <cell r="Q81" t="str">
            <v>-</v>
          </cell>
          <cell r="R81" t="str">
            <v>-</v>
          </cell>
          <cell r="S81">
            <v>4.5512704066560998E-4</v>
          </cell>
        </row>
        <row r="82">
          <cell r="E82" t="str">
            <v>LX212985</v>
          </cell>
          <cell r="F82">
            <v>611191</v>
          </cell>
          <cell r="G82" t="str">
            <v>Fortrea Holdings Inc</v>
          </cell>
          <cell r="H82" t="str">
            <v>TLB (Cov-lite)</v>
          </cell>
          <cell r="I82" t="str">
            <v>B1</v>
          </cell>
          <cell r="J82" t="str">
            <v>BB</v>
          </cell>
          <cell r="K82" t="str">
            <v>Split BB</v>
          </cell>
          <cell r="L82" t="str">
            <v>SENIOR SECURED</v>
          </cell>
          <cell r="M82" t="str">
            <v>HEALTHCARE</v>
          </cell>
          <cell r="N82" t="str">
            <v>Defensive</v>
          </cell>
          <cell r="O82" t="str">
            <v>PHARMA AND RELATED</v>
          </cell>
          <cell r="P82">
            <v>1.07861296498707E-4</v>
          </cell>
          <cell r="Q82" t="str">
            <v>-</v>
          </cell>
          <cell r="R82" t="str">
            <v>-</v>
          </cell>
          <cell r="S82">
            <v>1.1859563489743301E-4</v>
          </cell>
        </row>
        <row r="83">
          <cell r="E83" t="str">
            <v>LX209569</v>
          </cell>
          <cell r="F83">
            <v>605182</v>
          </cell>
          <cell r="G83" t="str">
            <v>GE Healthcare Technologies</v>
          </cell>
          <cell r="H83" t="str">
            <v>Loan</v>
          </cell>
          <cell r="I83" t="str">
            <v>NR</v>
          </cell>
          <cell r="J83" t="str">
            <v>NR</v>
          </cell>
          <cell r="K83" t="str">
            <v>Not Rated</v>
          </cell>
          <cell r="L83" t="str">
            <v>SENIOR UNSECURED</v>
          </cell>
          <cell r="M83" t="str">
            <v>HEALTHCARE</v>
          </cell>
          <cell r="N83" t="str">
            <v>Defensive</v>
          </cell>
          <cell r="O83" t="str">
            <v>MEDICAL DEVICES TECHNOLOGIES AND OTHER SOLUTIONS</v>
          </cell>
          <cell r="P83" t="str">
            <v>-</v>
          </cell>
          <cell r="Q83" t="str">
            <v>-</v>
          </cell>
          <cell r="R83" t="str">
            <v>-</v>
          </cell>
          <cell r="S83" t="str">
            <v>-</v>
          </cell>
        </row>
        <row r="84">
          <cell r="E84" t="str">
            <v>LX195237</v>
          </cell>
          <cell r="F84">
            <v>580450</v>
          </cell>
          <cell r="G84" t="str">
            <v>Gastro Health Holdco</v>
          </cell>
          <cell r="H84" t="str">
            <v>1st Lien TL (Cov-lite)</v>
          </cell>
          <cell r="I84" t="str">
            <v>B2</v>
          </cell>
          <cell r="J84" t="str">
            <v>B-</v>
          </cell>
          <cell r="K84" t="str">
            <v>B</v>
          </cell>
          <cell r="L84" t="str">
            <v>SENIOR SECURED</v>
          </cell>
          <cell r="M84" t="str">
            <v>HEALTHCARE</v>
          </cell>
          <cell r="N84" t="str">
            <v>Defensive</v>
          </cell>
          <cell r="O84" t="str">
            <v>HEALTHCARE SERVICES</v>
          </cell>
          <cell r="P84">
            <v>2.58931116576425E-4</v>
          </cell>
          <cell r="Q84" t="str">
            <v>-</v>
          </cell>
          <cell r="R84" t="str">
            <v>-</v>
          </cell>
          <cell r="S84">
            <v>2.8469989849835202E-4</v>
          </cell>
        </row>
        <row r="85">
          <cell r="E85" t="str">
            <v>LX186039</v>
          </cell>
          <cell r="F85">
            <v>565835</v>
          </cell>
          <cell r="G85" t="str">
            <v>Genesis Specialist Care</v>
          </cell>
          <cell r="H85" t="str">
            <v>Facility B5 (Cov-lite)</v>
          </cell>
          <cell r="I85" t="str">
            <v>C</v>
          </cell>
          <cell r="J85" t="str">
            <v>D</v>
          </cell>
          <cell r="K85" t="str">
            <v>default_IND</v>
          </cell>
          <cell r="L85" t="str">
            <v>SENIOR SECURED</v>
          </cell>
          <cell r="M85" t="str">
            <v>HEALTHCARE</v>
          </cell>
          <cell r="N85" t="str">
            <v>Defensive</v>
          </cell>
          <cell r="O85" t="str">
            <v>HEALTHCARE SERVICES</v>
          </cell>
          <cell r="P85" t="str">
            <v>-</v>
          </cell>
          <cell r="Q85" t="str">
            <v>-</v>
          </cell>
          <cell r="R85" t="str">
            <v>-</v>
          </cell>
          <cell r="S85" t="str">
            <v>-</v>
          </cell>
        </row>
        <row r="86">
          <cell r="E86" t="str">
            <v>LX226819</v>
          </cell>
          <cell r="F86">
            <v>621053</v>
          </cell>
          <cell r="G86" t="str">
            <v>Global Healthcare Exchange</v>
          </cell>
          <cell r="H86" t="str">
            <v>TLB (Cov-lite)</v>
          </cell>
          <cell r="I86" t="str">
            <v>B2</v>
          </cell>
          <cell r="J86" t="str">
            <v>B-</v>
          </cell>
          <cell r="K86" t="str">
            <v>B</v>
          </cell>
          <cell r="L86" t="str">
            <v>SENIOR SECURED</v>
          </cell>
          <cell r="M86" t="str">
            <v>HEALTHCARE</v>
          </cell>
          <cell r="N86" t="str">
            <v>Defensive</v>
          </cell>
          <cell r="O86" t="str">
            <v>MEDICAL DEVICES TECHNOLOGIES AND OTHER SOLUTIONS</v>
          </cell>
          <cell r="P86">
            <v>5.1684297674012497E-4</v>
          </cell>
          <cell r="Q86" t="str">
            <v>-</v>
          </cell>
          <cell r="R86" t="str">
            <v>-</v>
          </cell>
          <cell r="S86">
            <v>5.6827910435425905E-4</v>
          </cell>
        </row>
        <row r="87">
          <cell r="E87" t="str">
            <v>LX180873</v>
          </cell>
          <cell r="F87">
            <v>556829</v>
          </cell>
          <cell r="G87" t="str">
            <v>Golden State Medical Supply</v>
          </cell>
          <cell r="H87" t="str">
            <v>1st Lien TL (Cov-lite)</v>
          </cell>
          <cell r="I87" t="str">
            <v>B1</v>
          </cell>
          <cell r="J87" t="str">
            <v>B-</v>
          </cell>
          <cell r="K87" t="str">
            <v>B</v>
          </cell>
          <cell r="L87" t="str">
            <v>SENIOR SECURED</v>
          </cell>
          <cell r="M87" t="str">
            <v>HEALTHCARE</v>
          </cell>
          <cell r="N87" t="str">
            <v>Defensive</v>
          </cell>
          <cell r="O87" t="str">
            <v>HEALTHCARE SERVICES</v>
          </cell>
          <cell r="P87">
            <v>2.6589408008563298E-4</v>
          </cell>
          <cell r="Q87" t="str">
            <v>-</v>
          </cell>
          <cell r="R87" t="str">
            <v>-</v>
          </cell>
          <cell r="S87">
            <v>2.9235581498505899E-4</v>
          </cell>
        </row>
        <row r="88">
          <cell r="E88" t="str">
            <v>LX236533</v>
          </cell>
          <cell r="F88">
            <v>626923</v>
          </cell>
          <cell r="G88" t="str">
            <v>GoodRx</v>
          </cell>
          <cell r="H88" t="str">
            <v>2024 Term Loan (First Lien)</v>
          </cell>
          <cell r="I88" t="str">
            <v>B1</v>
          </cell>
          <cell r="J88" t="str">
            <v>BB</v>
          </cell>
          <cell r="K88" t="str">
            <v>Split BB</v>
          </cell>
          <cell r="L88" t="str">
            <v>SENIOR SECURED</v>
          </cell>
          <cell r="M88" t="str">
            <v>HEALTHCARE</v>
          </cell>
          <cell r="N88" t="str">
            <v>Defensive</v>
          </cell>
          <cell r="O88" t="str">
            <v>MEDICAL DEVICES TECHNOLOGIES AND OTHER SOLUTIONS</v>
          </cell>
          <cell r="P88">
            <v>3.4582400737499103E-4</v>
          </cell>
          <cell r="Q88" t="str">
            <v>-</v>
          </cell>
          <cell r="R88" t="str">
            <v>-</v>
          </cell>
          <cell r="S88">
            <v>3.8024035542631702E-4</v>
          </cell>
        </row>
        <row r="89">
          <cell r="E89" t="str">
            <v>LX183733</v>
          </cell>
          <cell r="F89">
            <v>561921</v>
          </cell>
          <cell r="G89" t="str">
            <v>Grifols SA</v>
          </cell>
          <cell r="H89" t="str">
            <v>TLB (Cov-lite)</v>
          </cell>
          <cell r="I89" t="str">
            <v>B2</v>
          </cell>
          <cell r="J89" t="str">
            <v>B+</v>
          </cell>
          <cell r="K89" t="str">
            <v>B</v>
          </cell>
          <cell r="L89" t="str">
            <v>SENIOR SECURED</v>
          </cell>
          <cell r="M89" t="str">
            <v>HEALTHCARE</v>
          </cell>
          <cell r="N89" t="str">
            <v>Defensive</v>
          </cell>
          <cell r="O89" t="str">
            <v>PHARMA AND RELATED</v>
          </cell>
          <cell r="P89">
            <v>1.0860233640156E-3</v>
          </cell>
          <cell r="Q89" t="str">
            <v>-</v>
          </cell>
          <cell r="R89" t="str">
            <v>-</v>
          </cell>
          <cell r="S89">
            <v>1.19410422968929E-3</v>
          </cell>
        </row>
        <row r="90">
          <cell r="E90" t="str">
            <v>LX195920</v>
          </cell>
          <cell r="F90">
            <v>581333</v>
          </cell>
          <cell r="G90" t="str">
            <v>HCA Inc.</v>
          </cell>
          <cell r="H90" t="str">
            <v>Tranche A Term Loan</v>
          </cell>
          <cell r="I90" t="str">
            <v>NR</v>
          </cell>
          <cell r="J90" t="str">
            <v>BBB-</v>
          </cell>
          <cell r="K90" t="str">
            <v>Investment Grade</v>
          </cell>
          <cell r="L90" t="str">
            <v>SENIOR SECURED</v>
          </cell>
          <cell r="M90" t="str">
            <v>HEALTHCARE</v>
          </cell>
          <cell r="N90" t="str">
            <v>Defensive</v>
          </cell>
          <cell r="O90" t="str">
            <v>HEALTHCARE SERVICES</v>
          </cell>
          <cell r="P90" t="str">
            <v>-</v>
          </cell>
          <cell r="Q90" t="str">
            <v>-</v>
          </cell>
          <cell r="R90" t="str">
            <v>-</v>
          </cell>
          <cell r="S90" t="str">
            <v>-</v>
          </cell>
        </row>
        <row r="91">
          <cell r="E91" t="str">
            <v>LX248753</v>
          </cell>
          <cell r="F91">
            <v>632490</v>
          </cell>
          <cell r="G91" t="str">
            <v>Hanger Orthopedic Group</v>
          </cell>
          <cell r="H91" t="str">
            <v>Term Loan B</v>
          </cell>
          <cell r="I91" t="str">
            <v>B2</v>
          </cell>
          <cell r="J91" t="str">
            <v>B</v>
          </cell>
          <cell r="K91" t="str">
            <v>B</v>
          </cell>
          <cell r="L91" t="str">
            <v>SENIOR SECURED</v>
          </cell>
          <cell r="M91" t="str">
            <v>HEALTHCARE</v>
          </cell>
          <cell r="N91" t="str">
            <v>Defensive</v>
          </cell>
          <cell r="O91" t="str">
            <v>MEDICAL DEVICES TECHNOLOGIES AND OTHER SOLUTIONS</v>
          </cell>
          <cell r="P91">
            <v>8.1372782035129697E-4</v>
          </cell>
          <cell r="Q91" t="str">
            <v>-</v>
          </cell>
          <cell r="R91" t="str">
            <v>-</v>
          </cell>
          <cell r="S91">
            <v>8.9470987852833205E-4</v>
          </cell>
        </row>
        <row r="92">
          <cell r="E92" t="str">
            <v>LX248918</v>
          </cell>
          <cell r="G92" t="str">
            <v>Hanger Orthopedic Group</v>
          </cell>
          <cell r="H92" t="str">
            <v>Delayed TL</v>
          </cell>
          <cell r="I92" t="str">
            <v>B2</v>
          </cell>
          <cell r="J92" t="str">
            <v>B</v>
          </cell>
          <cell r="K92" t="str">
            <v>B</v>
          </cell>
          <cell r="L92" t="str">
            <v>SENIOR SECURED</v>
          </cell>
          <cell r="M92" t="str">
            <v>HEALTHCARE</v>
          </cell>
          <cell r="N92" t="str">
            <v>Defensive</v>
          </cell>
          <cell r="O92" t="str">
            <v>MEDICAL DEVICES TECHNOLOGIES AND OTHER SOLUTIONS</v>
          </cell>
          <cell r="P92" t="str">
            <v>-</v>
          </cell>
          <cell r="Q92" t="str">
            <v>-</v>
          </cell>
          <cell r="R92" t="str">
            <v>-</v>
          </cell>
          <cell r="S92" t="str">
            <v>-</v>
          </cell>
        </row>
        <row r="93">
          <cell r="E93" t="str">
            <v>LX195076</v>
          </cell>
          <cell r="F93">
            <v>580170</v>
          </cell>
          <cell r="G93" t="str">
            <v>Healogics</v>
          </cell>
          <cell r="H93" t="str">
            <v>Initial Term Loan</v>
          </cell>
          <cell r="I93" t="str">
            <v>NR</v>
          </cell>
          <cell r="J93" t="str">
            <v>NR</v>
          </cell>
          <cell r="K93" t="str">
            <v>Not Rated</v>
          </cell>
          <cell r="L93" t="str">
            <v>SENIOR SECURED</v>
          </cell>
          <cell r="M93" t="str">
            <v>HEALTHCARE</v>
          </cell>
          <cell r="N93" t="str">
            <v>Defensive</v>
          </cell>
          <cell r="O93" t="str">
            <v>HEALTHCARE SERVICES</v>
          </cell>
          <cell r="P93">
            <v>2.4000422888703101E-4</v>
          </cell>
          <cell r="Q93" t="str">
            <v>-</v>
          </cell>
          <cell r="R93" t="str">
            <v>-</v>
          </cell>
          <cell r="S93" t="str">
            <v>-</v>
          </cell>
        </row>
        <row r="94">
          <cell r="E94" t="str">
            <v>LX172132</v>
          </cell>
          <cell r="F94">
            <v>541210</v>
          </cell>
          <cell r="G94" t="str">
            <v>HealthChannels</v>
          </cell>
          <cell r="H94" t="str">
            <v>1st Lien TL (Cov-lite)</v>
          </cell>
          <cell r="I94" t="str">
            <v>Caa3</v>
          </cell>
          <cell r="J94" t="str">
            <v>CCC-</v>
          </cell>
          <cell r="K94" t="str">
            <v>CCC/Split CCC</v>
          </cell>
          <cell r="L94" t="str">
            <v>SENIOR SECURED</v>
          </cell>
          <cell r="M94" t="str">
            <v>HEALTHCARE</v>
          </cell>
          <cell r="N94" t="str">
            <v>Defensive</v>
          </cell>
          <cell r="O94" t="str">
            <v>HEALTHCARE SERVICES</v>
          </cell>
          <cell r="P94" t="str">
            <v>-</v>
          </cell>
          <cell r="Q94" t="str">
            <v>-</v>
          </cell>
          <cell r="R94" t="str">
            <v>-</v>
          </cell>
          <cell r="S94" t="str">
            <v>-</v>
          </cell>
        </row>
        <row r="95">
          <cell r="E95" t="str">
            <v>LX207583</v>
          </cell>
          <cell r="F95">
            <v>601617</v>
          </cell>
          <cell r="G95" t="str">
            <v>Healthpeak Properties</v>
          </cell>
          <cell r="H95" t="str">
            <v>Term Loan A-1</v>
          </cell>
          <cell r="I95" t="str">
            <v>NR</v>
          </cell>
          <cell r="J95" t="str">
            <v>NR</v>
          </cell>
          <cell r="K95" t="str">
            <v>Not Rated</v>
          </cell>
          <cell r="L95" t="str">
            <v>SENIOR UNSECURED</v>
          </cell>
          <cell r="M95" t="str">
            <v>HEALTHCARE</v>
          </cell>
          <cell r="N95" t="str">
            <v>Cyclical</v>
          </cell>
          <cell r="O95" t="str">
            <v>HEALTHCARE SERVICES</v>
          </cell>
          <cell r="P95" t="str">
            <v>-</v>
          </cell>
          <cell r="Q95" t="str">
            <v>-</v>
          </cell>
          <cell r="R95" t="str">
            <v>-</v>
          </cell>
          <cell r="S95" t="str">
            <v>-</v>
          </cell>
        </row>
        <row r="96">
          <cell r="E96" t="str">
            <v>LX207584</v>
          </cell>
          <cell r="F96">
            <v>601618</v>
          </cell>
          <cell r="G96" t="str">
            <v>Healthpeak Properties</v>
          </cell>
          <cell r="H96" t="str">
            <v>Term Loan A-2</v>
          </cell>
          <cell r="I96" t="str">
            <v>NR</v>
          </cell>
          <cell r="J96" t="str">
            <v>NR</v>
          </cell>
          <cell r="K96" t="str">
            <v>Not Rated</v>
          </cell>
          <cell r="L96" t="str">
            <v>SENIOR UNSECURED</v>
          </cell>
          <cell r="M96" t="str">
            <v>HEALTHCARE</v>
          </cell>
          <cell r="N96" t="str">
            <v>Cyclical</v>
          </cell>
          <cell r="O96" t="str">
            <v>HEALTHCARE SERVICES</v>
          </cell>
          <cell r="P96" t="str">
            <v>-</v>
          </cell>
          <cell r="Q96" t="str">
            <v>-</v>
          </cell>
          <cell r="R96" t="str">
            <v>-</v>
          </cell>
          <cell r="S96" t="str">
            <v>-</v>
          </cell>
        </row>
        <row r="97">
          <cell r="E97" t="str">
            <v>LX233158</v>
          </cell>
          <cell r="F97">
            <v>625197</v>
          </cell>
          <cell r="G97" t="str">
            <v>Heartland Dental Care</v>
          </cell>
          <cell r="H97" t="str">
            <v>Term Loan B</v>
          </cell>
          <cell r="I97" t="str">
            <v>B3</v>
          </cell>
          <cell r="J97" t="str">
            <v>B-</v>
          </cell>
          <cell r="K97" t="str">
            <v>B</v>
          </cell>
          <cell r="L97" t="str">
            <v>SENIOR SECURED</v>
          </cell>
          <cell r="M97" t="str">
            <v>HEALTHCARE</v>
          </cell>
          <cell r="N97" t="str">
            <v>Defensive</v>
          </cell>
          <cell r="O97" t="str">
            <v>HEALTHCARE SERVICES</v>
          </cell>
          <cell r="P97">
            <v>1.3990365353415001E-3</v>
          </cell>
          <cell r="Q97" t="str">
            <v>-</v>
          </cell>
          <cell r="R97">
            <v>4.5052167668470297E-3</v>
          </cell>
          <cell r="S97">
            <v>1.53826842008634E-3</v>
          </cell>
        </row>
        <row r="98">
          <cell r="E98" t="str">
            <v>LX245794</v>
          </cell>
          <cell r="F98">
            <v>631095</v>
          </cell>
          <cell r="G98" t="str">
            <v>Help At Home</v>
          </cell>
          <cell r="H98" t="str">
            <v>Term Loan B</v>
          </cell>
          <cell r="I98" t="str">
            <v>B2</v>
          </cell>
          <cell r="J98" t="str">
            <v>B-</v>
          </cell>
          <cell r="K98" t="str">
            <v>B</v>
          </cell>
          <cell r="L98" t="str">
            <v>SENIOR SECURED</v>
          </cell>
          <cell r="M98" t="str">
            <v>HEALTHCARE</v>
          </cell>
          <cell r="N98" t="str">
            <v>Defensive</v>
          </cell>
          <cell r="O98" t="str">
            <v>HEALTHCARE SERVICES</v>
          </cell>
          <cell r="P98">
            <v>5.6994158474549597E-4</v>
          </cell>
          <cell r="Q98" t="str">
            <v>-</v>
          </cell>
          <cell r="R98" t="str">
            <v>-</v>
          </cell>
          <cell r="S98">
            <v>6.2666207705144297E-4</v>
          </cell>
        </row>
        <row r="99">
          <cell r="E99" t="str">
            <v>LX194050</v>
          </cell>
          <cell r="F99">
            <v>578500</v>
          </cell>
          <cell r="G99" t="str">
            <v>Home Care Assistance</v>
          </cell>
          <cell r="H99" t="str">
            <v>Initial Term Loan</v>
          </cell>
          <cell r="I99" t="str">
            <v>NR</v>
          </cell>
          <cell r="J99" t="str">
            <v>NR</v>
          </cell>
          <cell r="K99" t="str">
            <v>Not Rated</v>
          </cell>
          <cell r="L99" t="str">
            <v>SENIOR SECURED</v>
          </cell>
          <cell r="M99" t="str">
            <v>HEALTHCARE</v>
          </cell>
          <cell r="N99" t="str">
            <v>Defensive</v>
          </cell>
          <cell r="O99" t="str">
            <v>HEALTHCARE SERVICES</v>
          </cell>
          <cell r="P99">
            <v>1.7624677720614999E-4</v>
          </cell>
          <cell r="Q99" t="str">
            <v>-</v>
          </cell>
          <cell r="R99" t="str">
            <v>-</v>
          </cell>
          <cell r="S99" t="str">
            <v>-</v>
          </cell>
        </row>
        <row r="100">
          <cell r="E100" t="str">
            <v>LX228045</v>
          </cell>
          <cell r="F100">
            <v>622218</v>
          </cell>
          <cell r="G100" t="str">
            <v>ICON Plc</v>
          </cell>
          <cell r="H100" t="str">
            <v>Term Loan B (Cov-lite)</v>
          </cell>
          <cell r="I100" t="str">
            <v>Baa3</v>
          </cell>
          <cell r="J100" t="str">
            <v>BBB-</v>
          </cell>
          <cell r="K100" t="str">
            <v>Investment Grade</v>
          </cell>
          <cell r="L100" t="str">
            <v>SENIOR SECURED</v>
          </cell>
          <cell r="M100" t="str">
            <v>HEALTHCARE</v>
          </cell>
          <cell r="N100" t="str">
            <v>Defensive</v>
          </cell>
          <cell r="O100" t="str">
            <v>PHARMA AND RELATED</v>
          </cell>
          <cell r="P100">
            <v>5.3179502948350402E-4</v>
          </cell>
          <cell r="Q100" t="str">
            <v>-</v>
          </cell>
          <cell r="R100" t="str">
            <v>-</v>
          </cell>
          <cell r="S100">
            <v>5.8471918291517501E-4</v>
          </cell>
        </row>
        <row r="101">
          <cell r="E101" t="str">
            <v>LX227654</v>
          </cell>
          <cell r="F101">
            <v>621867</v>
          </cell>
          <cell r="G101" t="str">
            <v>ICON Plc</v>
          </cell>
          <cell r="H101" t="str">
            <v>Term Loan B (Cov-lite)</v>
          </cell>
          <cell r="I101" t="str">
            <v>Baa3</v>
          </cell>
          <cell r="J101" t="str">
            <v>BBB-</v>
          </cell>
          <cell r="K101" t="str">
            <v>Investment Grade</v>
          </cell>
          <cell r="L101" t="str">
            <v>SENIOR SECURED</v>
          </cell>
          <cell r="M101" t="str">
            <v>HEALTHCARE</v>
          </cell>
          <cell r="N101" t="str">
            <v>Defensive</v>
          </cell>
          <cell r="O101" t="str">
            <v>PHARMA AND RELATED</v>
          </cell>
          <cell r="P101">
            <v>1.3249706273302499E-4</v>
          </cell>
          <cell r="Q101" t="str">
            <v>-</v>
          </cell>
          <cell r="R101" t="str">
            <v>-</v>
          </cell>
          <cell r="S101">
            <v>1.45683148515247E-4</v>
          </cell>
        </row>
        <row r="102">
          <cell r="E102" t="str">
            <v>LX198233</v>
          </cell>
          <cell r="F102">
            <v>585053</v>
          </cell>
          <cell r="G102" t="str">
            <v>ICU Medical</v>
          </cell>
          <cell r="H102" t="str">
            <v>TLB (Cov-lite)</v>
          </cell>
          <cell r="I102" t="str">
            <v>B1</v>
          </cell>
          <cell r="J102" t="str">
            <v>BB-</v>
          </cell>
          <cell r="K102" t="str">
            <v>Split BB</v>
          </cell>
          <cell r="L102" t="str">
            <v>SENIOR SECURED</v>
          </cell>
          <cell r="M102" t="str">
            <v>HEALTHCARE</v>
          </cell>
          <cell r="N102" t="str">
            <v>Defensive</v>
          </cell>
          <cell r="O102" t="str">
            <v>MEDICAL DEVICES TECHNOLOGIES AND OTHER SOLUTIONS</v>
          </cell>
          <cell r="P102">
            <v>5.7546884987407605E-4</v>
          </cell>
          <cell r="Q102" t="str">
            <v>-</v>
          </cell>
          <cell r="R102" t="str">
            <v>-</v>
          </cell>
          <cell r="S102">
            <v>6.3273941469199602E-4</v>
          </cell>
        </row>
        <row r="103">
          <cell r="E103" t="str">
            <v>LX152598</v>
          </cell>
          <cell r="F103">
            <v>518870</v>
          </cell>
          <cell r="G103" t="str">
            <v>IQVIA</v>
          </cell>
          <cell r="H103" t="str">
            <v>TLA</v>
          </cell>
          <cell r="I103" t="str">
            <v>Baa3</v>
          </cell>
          <cell r="J103" t="str">
            <v>BBB-</v>
          </cell>
          <cell r="K103" t="str">
            <v>Investment Grade</v>
          </cell>
          <cell r="L103" t="str">
            <v>SENIOR SECURED</v>
          </cell>
          <cell r="M103" t="str">
            <v>HEALTHCARE</v>
          </cell>
          <cell r="N103" t="str">
            <v>Defensive</v>
          </cell>
          <cell r="O103" t="str">
            <v>PHARMA AND RELATED</v>
          </cell>
          <cell r="P103" t="str">
            <v>-</v>
          </cell>
          <cell r="Q103" t="str">
            <v>-</v>
          </cell>
          <cell r="R103" t="str">
            <v>-</v>
          </cell>
          <cell r="S103" t="str">
            <v>-</v>
          </cell>
        </row>
        <row r="104">
          <cell r="E104" t="str">
            <v>LX205795</v>
          </cell>
          <cell r="F104">
            <v>598336</v>
          </cell>
          <cell r="G104" t="str">
            <v>IQVIA</v>
          </cell>
          <cell r="H104" t="str">
            <v>Term A-2 Dollar Loan</v>
          </cell>
          <cell r="I104" t="str">
            <v>Baa3</v>
          </cell>
          <cell r="J104" t="str">
            <v>NR</v>
          </cell>
          <cell r="K104" t="str">
            <v>Investment Grade</v>
          </cell>
          <cell r="L104" t="str">
            <v>SENIOR SECURED</v>
          </cell>
          <cell r="M104" t="str">
            <v>HEALTHCARE</v>
          </cell>
          <cell r="N104" t="str">
            <v>Defensive</v>
          </cell>
          <cell r="O104" t="str">
            <v>PHARMA AND RELATED</v>
          </cell>
          <cell r="P104" t="str">
            <v>-</v>
          </cell>
          <cell r="Q104" t="str">
            <v>-</v>
          </cell>
          <cell r="R104" t="str">
            <v>-</v>
          </cell>
          <cell r="S104" t="str">
            <v>-</v>
          </cell>
        </row>
        <row r="105">
          <cell r="E105" t="str">
            <v>LX219882</v>
          </cell>
          <cell r="F105">
            <v>617342</v>
          </cell>
          <cell r="G105" t="str">
            <v>IQVIA</v>
          </cell>
          <cell r="H105" t="str">
            <v>TLB-4 (Cov-lite)</v>
          </cell>
          <cell r="I105" t="str">
            <v>Baa3</v>
          </cell>
          <cell r="J105" t="str">
            <v>BBB-</v>
          </cell>
          <cell r="K105" t="str">
            <v>Investment Grade</v>
          </cell>
          <cell r="L105" t="str">
            <v>SENIOR SECURED</v>
          </cell>
          <cell r="M105" t="str">
            <v>HEALTHCARE</v>
          </cell>
          <cell r="N105" t="str">
            <v>Defensive</v>
          </cell>
          <cell r="O105" t="str">
            <v>PHARMA AND RELATED</v>
          </cell>
          <cell r="P105">
            <v>1.0361305431242E-3</v>
          </cell>
          <cell r="Q105" t="str">
            <v>-</v>
          </cell>
          <cell r="R105" t="str">
            <v>-</v>
          </cell>
          <cell r="S105">
            <v>1.1392460835097601E-3</v>
          </cell>
        </row>
        <row r="106">
          <cell r="E106" t="str">
            <v>LX228803</v>
          </cell>
          <cell r="F106">
            <v>622952</v>
          </cell>
          <cell r="G106" t="str">
            <v>Imprivata</v>
          </cell>
          <cell r="H106" t="str">
            <v>Term Loan B (Cov-lite)</v>
          </cell>
          <cell r="I106" t="str">
            <v>B2</v>
          </cell>
          <cell r="J106" t="str">
            <v>B-</v>
          </cell>
          <cell r="K106" t="str">
            <v>B</v>
          </cell>
          <cell r="L106" t="str">
            <v>SENIOR SECURED</v>
          </cell>
          <cell r="M106" t="str">
            <v>HEALTHCARE</v>
          </cell>
          <cell r="N106" t="str">
            <v>Cyclical</v>
          </cell>
          <cell r="O106" t="str">
            <v>HEALTHCARE TECHNOLOGY</v>
          </cell>
          <cell r="P106">
            <v>9.3408228980824699E-4</v>
          </cell>
          <cell r="Q106" t="str">
            <v>-</v>
          </cell>
          <cell r="R106" t="str">
            <v>-</v>
          </cell>
          <cell r="S106">
            <v>1.0270420048917601E-3</v>
          </cell>
        </row>
        <row r="107">
          <cell r="E107" t="str">
            <v>LX235016</v>
          </cell>
          <cell r="F107">
            <v>626091</v>
          </cell>
          <cell r="G107" t="str">
            <v>Independent Vetcare</v>
          </cell>
          <cell r="H107" t="str">
            <v>Term Loan B</v>
          </cell>
          <cell r="I107" t="str">
            <v>B3</v>
          </cell>
          <cell r="J107" t="str">
            <v>B</v>
          </cell>
          <cell r="K107" t="str">
            <v>B</v>
          </cell>
          <cell r="L107" t="str">
            <v>SENIOR SECURED</v>
          </cell>
          <cell r="M107" t="str">
            <v>HEALTHCARE</v>
          </cell>
          <cell r="N107" t="str">
            <v>Defensive</v>
          </cell>
          <cell r="O107" t="str">
            <v>HEALTHCARE SERVICES</v>
          </cell>
          <cell r="P107">
            <v>7.6268984005944203E-4</v>
          </cell>
          <cell r="Q107" t="str">
            <v>-</v>
          </cell>
          <cell r="R107" t="str">
            <v>-</v>
          </cell>
          <cell r="S107">
            <v>8.3859260687410401E-4</v>
          </cell>
        </row>
        <row r="108">
          <cell r="E108" t="str">
            <v>LX192894</v>
          </cell>
          <cell r="F108">
            <v>576586</v>
          </cell>
          <cell r="G108" t="str">
            <v>Ingenovis Health</v>
          </cell>
          <cell r="H108" t="str">
            <v>TLB (Cov-lite)</v>
          </cell>
          <cell r="I108" t="str">
            <v>Caa1</v>
          </cell>
          <cell r="J108" t="str">
            <v>B-</v>
          </cell>
          <cell r="K108" t="str">
            <v>Split B</v>
          </cell>
          <cell r="L108" t="str">
            <v>SENIOR SECURED</v>
          </cell>
          <cell r="M108" t="str">
            <v>HEALTHCARE</v>
          </cell>
          <cell r="N108" t="str">
            <v>Defensive</v>
          </cell>
          <cell r="O108" t="str">
            <v>HEALTHCARE SERVICES</v>
          </cell>
          <cell r="P108">
            <v>2.6100329615862897E-4</v>
          </cell>
          <cell r="Q108" t="str">
            <v>-</v>
          </cell>
          <cell r="R108" t="str">
            <v>-</v>
          </cell>
          <cell r="S108" t="str">
            <v>-</v>
          </cell>
        </row>
        <row r="109">
          <cell r="E109" t="str">
            <v>LX209371</v>
          </cell>
          <cell r="F109">
            <v>604833</v>
          </cell>
          <cell r="G109" t="str">
            <v>Ingenovis Health</v>
          </cell>
          <cell r="H109" t="str">
            <v>1st Lien TL (Cov-lite)</v>
          </cell>
          <cell r="I109" t="str">
            <v>Caa1</v>
          </cell>
          <cell r="J109" t="str">
            <v>B-</v>
          </cell>
          <cell r="K109" t="str">
            <v>Split B</v>
          </cell>
          <cell r="L109" t="str">
            <v>SENIOR SECURED</v>
          </cell>
          <cell r="M109" t="str">
            <v>HEALTHCARE</v>
          </cell>
          <cell r="N109" t="str">
            <v>Defensive</v>
          </cell>
          <cell r="O109" t="str">
            <v>HEALTHCARE SERVICES</v>
          </cell>
          <cell r="P109" t="str">
            <v>-</v>
          </cell>
          <cell r="Q109" t="str">
            <v>-</v>
          </cell>
          <cell r="R109" t="str">
            <v>-</v>
          </cell>
          <cell r="S109" t="str">
            <v>-</v>
          </cell>
        </row>
        <row r="110">
          <cell r="E110" t="str">
            <v>LX191709</v>
          </cell>
          <cell r="F110">
            <v>574528</v>
          </cell>
          <cell r="G110" t="str">
            <v>Innovetive Petcare</v>
          </cell>
          <cell r="H110" t="str">
            <v>Initial Term Loan (First Lien)</v>
          </cell>
          <cell r="I110" t="str">
            <v>NR</v>
          </cell>
          <cell r="J110" t="str">
            <v>NR</v>
          </cell>
          <cell r="K110" t="str">
            <v>Not Rated</v>
          </cell>
          <cell r="L110" t="str">
            <v>SENIOR SECURED</v>
          </cell>
          <cell r="M110" t="str">
            <v>HEALTHCARE</v>
          </cell>
          <cell r="N110" t="str">
            <v>Defensive</v>
          </cell>
          <cell r="O110" t="str">
            <v>HEALTHCARE SERVICES</v>
          </cell>
          <cell r="P110" t="str">
            <v>-</v>
          </cell>
          <cell r="Q110" t="str">
            <v>-</v>
          </cell>
          <cell r="R110" t="str">
            <v>-</v>
          </cell>
          <cell r="S110" t="str">
            <v>-</v>
          </cell>
        </row>
        <row r="111">
          <cell r="E111" t="str">
            <v>LX200619</v>
          </cell>
          <cell r="F111">
            <v>588769</v>
          </cell>
          <cell r="G111" t="str">
            <v>Inotiv Inc</v>
          </cell>
          <cell r="H111" t="str">
            <v>Initial Term Loan</v>
          </cell>
          <cell r="I111" t="str">
            <v>NR</v>
          </cell>
          <cell r="J111" t="str">
            <v>NR</v>
          </cell>
          <cell r="K111" t="str">
            <v>Not Rated</v>
          </cell>
          <cell r="L111" t="str">
            <v>SENIOR SECURED</v>
          </cell>
          <cell r="M111" t="str">
            <v>HEALTHCARE</v>
          </cell>
          <cell r="N111" t="str">
            <v>Defensive</v>
          </cell>
          <cell r="O111" t="str">
            <v>HEALTHCARE SERVICES</v>
          </cell>
          <cell r="P111" t="str">
            <v>-</v>
          </cell>
          <cell r="Q111" t="str">
            <v>-</v>
          </cell>
          <cell r="R111" t="str">
            <v>-</v>
          </cell>
          <cell r="S111" t="str">
            <v>-</v>
          </cell>
        </row>
        <row r="112">
          <cell r="E112" t="str">
            <v>LX239373</v>
          </cell>
          <cell r="F112">
            <v>629024</v>
          </cell>
          <cell r="G112" t="str">
            <v>Insulet Corporation</v>
          </cell>
          <cell r="H112" t="str">
            <v>2024-A Incremental Term Loan</v>
          </cell>
          <cell r="I112" t="str">
            <v>Ba2</v>
          </cell>
          <cell r="J112" t="str">
            <v>BB</v>
          </cell>
          <cell r="K112" t="str">
            <v>BB</v>
          </cell>
          <cell r="L112" t="str">
            <v>SENIOR SECURED</v>
          </cell>
          <cell r="M112" t="str">
            <v>HEALTHCARE</v>
          </cell>
          <cell r="N112" t="str">
            <v>Defensive</v>
          </cell>
          <cell r="O112" t="str">
            <v>MEDICAL DEVICES TECHNOLOGIES AND OTHER SOLUTIONS</v>
          </cell>
          <cell r="P112">
            <v>3.3646625985208901E-4</v>
          </cell>
          <cell r="Q112" t="str">
            <v>-</v>
          </cell>
          <cell r="R112" t="str">
            <v>-</v>
          </cell>
          <cell r="S112">
            <v>3.6995132641671498E-4</v>
          </cell>
        </row>
        <row r="113">
          <cell r="E113" t="str">
            <v>LX236440</v>
          </cell>
          <cell r="F113">
            <v>626825</v>
          </cell>
          <cell r="G113" t="str">
            <v>Jazz Pharmaceuticals</v>
          </cell>
          <cell r="H113" t="str">
            <v>Term Loan B</v>
          </cell>
          <cell r="I113" t="str">
            <v>Ba1</v>
          </cell>
          <cell r="J113" t="str">
            <v>BB</v>
          </cell>
          <cell r="K113" t="str">
            <v>BB</v>
          </cell>
          <cell r="L113" t="str">
            <v>SENIOR SECURED</v>
          </cell>
          <cell r="M113" t="str">
            <v>HEALTHCARE</v>
          </cell>
          <cell r="N113" t="str">
            <v>Defensive</v>
          </cell>
          <cell r="O113" t="str">
            <v>PHARMA AND RELATED</v>
          </cell>
          <cell r="P113">
            <v>1.8716011266115601E-3</v>
          </cell>
          <cell r="Q113" t="str">
            <v>-</v>
          </cell>
          <cell r="R113">
            <v>6.0269825436702696E-3</v>
          </cell>
          <cell r="S113">
            <v>2.0578625613674999E-3</v>
          </cell>
        </row>
        <row r="114">
          <cell r="E114" t="str">
            <v>LX210187</v>
          </cell>
          <cell r="F114">
            <v>606283</v>
          </cell>
          <cell r="G114" t="str">
            <v>Jordan Health Services</v>
          </cell>
          <cell r="H114" t="str">
            <v>Initial Term Loan (Third-Out)</v>
          </cell>
          <cell r="I114" t="str">
            <v>C</v>
          </cell>
          <cell r="J114" t="str">
            <v>CC</v>
          </cell>
          <cell r="K114" t="str">
            <v>default_IND</v>
          </cell>
          <cell r="L114" t="str">
            <v>2ND/3RD LIEN SECURED</v>
          </cell>
          <cell r="M114" t="str">
            <v>HEALTHCARE</v>
          </cell>
          <cell r="N114" t="str">
            <v>Defensive</v>
          </cell>
          <cell r="O114" t="str">
            <v>HEALTHCARE SERVICES</v>
          </cell>
          <cell r="P114" t="str">
            <v>-</v>
          </cell>
          <cell r="Q114">
            <v>4.5437758413906801E-3</v>
          </cell>
          <cell r="R114" t="str">
            <v>-</v>
          </cell>
          <cell r="S114" t="str">
            <v>-</v>
          </cell>
        </row>
        <row r="115">
          <cell r="E115" t="str">
            <v>LX210186</v>
          </cell>
          <cell r="F115">
            <v>606282</v>
          </cell>
          <cell r="G115" t="str">
            <v>Jordan Health Services</v>
          </cell>
          <cell r="H115" t="str">
            <v>Initial Term Loan (Second-Out)</v>
          </cell>
          <cell r="I115" t="str">
            <v>Ca</v>
          </cell>
          <cell r="J115" t="str">
            <v>CCC-</v>
          </cell>
          <cell r="K115" t="str">
            <v>CCC/Split CCC</v>
          </cell>
          <cell r="L115" t="str">
            <v>SENIOR SECURED</v>
          </cell>
          <cell r="M115" t="str">
            <v>HEALTHCARE</v>
          </cell>
          <cell r="N115" t="str">
            <v>Defensive</v>
          </cell>
          <cell r="O115" t="str">
            <v>HEALTHCARE SERVICES</v>
          </cell>
          <cell r="P115">
            <v>4.0565754998775903E-4</v>
          </cell>
          <cell r="Q115" t="str">
            <v>-</v>
          </cell>
          <cell r="R115" t="str">
            <v>-</v>
          </cell>
          <cell r="S115" t="str">
            <v>-</v>
          </cell>
        </row>
        <row r="116">
          <cell r="E116" t="str">
            <v>LX237047</v>
          </cell>
          <cell r="F116">
            <v>627381</v>
          </cell>
          <cell r="G116" t="str">
            <v>Kindred at Home Hospice</v>
          </cell>
          <cell r="H116" t="str">
            <v>Term B Loan</v>
          </cell>
          <cell r="I116" t="str">
            <v>B2</v>
          </cell>
          <cell r="J116" t="str">
            <v>B</v>
          </cell>
          <cell r="K116" t="str">
            <v>B</v>
          </cell>
          <cell r="L116" t="str">
            <v>SENIOR SECURED</v>
          </cell>
          <cell r="M116" t="str">
            <v>HEALTHCARE</v>
          </cell>
          <cell r="N116" t="str">
            <v>Defensive</v>
          </cell>
          <cell r="O116" t="str">
            <v>HEALTHCARE SERVICES</v>
          </cell>
          <cell r="P116">
            <v>1.48999811154818E-3</v>
          </cell>
          <cell r="Q116" t="str">
            <v>-</v>
          </cell>
          <cell r="R116">
            <v>4.7981337907510198E-3</v>
          </cell>
          <cell r="S116">
            <v>1.63828247732171E-3</v>
          </cell>
        </row>
        <row r="117">
          <cell r="E117" t="str">
            <v>LX206519</v>
          </cell>
          <cell r="F117">
            <v>599882</v>
          </cell>
          <cell r="G117" t="str">
            <v>Kindred at Home Hospice</v>
          </cell>
          <cell r="H117" t="str">
            <v>2nd Lien TL (Cov-lite)</v>
          </cell>
          <cell r="I117" t="str">
            <v>Caa2</v>
          </cell>
          <cell r="J117" t="str">
            <v>CCC+</v>
          </cell>
          <cell r="K117" t="str">
            <v>CCC/Split CCC</v>
          </cell>
          <cell r="L117" t="str">
            <v>2ND/3RD LIEN SECURED</v>
          </cell>
          <cell r="M117" t="str">
            <v>HEALTHCARE</v>
          </cell>
          <cell r="N117" t="str">
            <v>Defensive</v>
          </cell>
          <cell r="O117" t="str">
            <v>HEALTHCARE SERVICES</v>
          </cell>
          <cell r="P117" t="str">
            <v>-</v>
          </cell>
          <cell r="Q117">
            <v>6.9501571437875298E-3</v>
          </cell>
          <cell r="R117" t="str">
            <v>-</v>
          </cell>
          <cell r="S117" t="str">
            <v>-</v>
          </cell>
        </row>
        <row r="118">
          <cell r="E118" t="str">
            <v>LX185239</v>
          </cell>
          <cell r="F118">
            <v>564656</v>
          </cell>
          <cell r="G118" t="str">
            <v>LGC Science Holdings</v>
          </cell>
          <cell r="H118" t="str">
            <v>TLB (Cov-lite)</v>
          </cell>
          <cell r="I118" t="str">
            <v>B3</v>
          </cell>
          <cell r="J118" t="str">
            <v>B-</v>
          </cell>
          <cell r="K118" t="str">
            <v>B</v>
          </cell>
          <cell r="L118" t="str">
            <v>SENIOR SECURED</v>
          </cell>
          <cell r="M118" t="str">
            <v>HEALTHCARE</v>
          </cell>
          <cell r="N118" t="str">
            <v>Defensive</v>
          </cell>
          <cell r="O118" t="str">
            <v>HEALTHCARE SERVICES</v>
          </cell>
          <cell r="P118">
            <v>5.5988506356818802E-4</v>
          </cell>
          <cell r="Q118" t="str">
            <v>-</v>
          </cell>
          <cell r="R118" t="str">
            <v>-</v>
          </cell>
          <cell r="S118">
            <v>6.1560473254885205E-4</v>
          </cell>
        </row>
        <row r="119">
          <cell r="E119" t="str">
            <v>LX193899</v>
          </cell>
          <cell r="F119">
            <v>578144</v>
          </cell>
          <cell r="G119" t="str">
            <v>LGC Science Holdings</v>
          </cell>
          <cell r="H119" t="str">
            <v>1st Lien TL (Cov-lite)</v>
          </cell>
          <cell r="I119" t="str">
            <v>B3</v>
          </cell>
          <cell r="J119" t="str">
            <v>B-</v>
          </cell>
          <cell r="K119" t="str">
            <v>B</v>
          </cell>
          <cell r="L119" t="str">
            <v>SENIOR SECURED</v>
          </cell>
          <cell r="M119" t="str">
            <v>HEALTHCARE</v>
          </cell>
          <cell r="N119" t="str">
            <v>Defensive</v>
          </cell>
          <cell r="O119" t="str">
            <v>HEALTHCARE SERVICES</v>
          </cell>
          <cell r="P119">
            <v>1.9906992141266501E-4</v>
          </cell>
          <cell r="Q119" t="str">
            <v>-</v>
          </cell>
          <cell r="R119" t="str">
            <v>-</v>
          </cell>
          <cell r="S119">
            <v>2.1888132708659E-4</v>
          </cell>
        </row>
        <row r="120">
          <cell r="E120" t="str">
            <v>LX200412</v>
          </cell>
          <cell r="F120">
            <v>588467</v>
          </cell>
          <cell r="G120" t="str">
            <v>LSCS Holdings Inc</v>
          </cell>
          <cell r="H120" t="str">
            <v>1st Lien TL (Cov-lite)</v>
          </cell>
          <cell r="I120" t="str">
            <v>B2</v>
          </cell>
          <cell r="J120" t="str">
            <v>B-</v>
          </cell>
          <cell r="K120" t="str">
            <v>B</v>
          </cell>
          <cell r="L120" t="str">
            <v>SENIOR SECURED</v>
          </cell>
          <cell r="M120" t="str">
            <v>HEALTHCARE</v>
          </cell>
          <cell r="N120" t="str">
            <v>Defensive</v>
          </cell>
          <cell r="O120" t="str">
            <v>PHARMA AND RELATED</v>
          </cell>
          <cell r="P120">
            <v>4.9054866703952598E-4</v>
          </cell>
          <cell r="Q120" t="str">
            <v>-</v>
          </cell>
          <cell r="R120" t="str">
            <v>-</v>
          </cell>
          <cell r="S120">
            <v>5.3936798929854902E-4</v>
          </cell>
        </row>
        <row r="121">
          <cell r="E121" t="str">
            <v>LX200422</v>
          </cell>
          <cell r="F121">
            <v>588479</v>
          </cell>
          <cell r="G121" t="str">
            <v>LSCS Holdings Inc</v>
          </cell>
          <cell r="H121" t="str">
            <v>2nd lien TL (Cov-lite)</v>
          </cell>
          <cell r="I121" t="str">
            <v>Caa2</v>
          </cell>
          <cell r="J121" t="str">
            <v>CCC</v>
          </cell>
          <cell r="K121" t="str">
            <v>CCC/Split CCC</v>
          </cell>
          <cell r="L121" t="str">
            <v>2ND/3RD LIEN SECURED</v>
          </cell>
          <cell r="M121" t="str">
            <v>HEALTHCARE</v>
          </cell>
          <cell r="N121" t="str">
            <v>Defensive</v>
          </cell>
          <cell r="O121" t="str">
            <v>PHARMA AND RELATED</v>
          </cell>
          <cell r="P121" t="str">
            <v>-</v>
          </cell>
          <cell r="Q121">
            <v>7.7673483822323598E-3</v>
          </cell>
          <cell r="R121" t="str">
            <v>-</v>
          </cell>
          <cell r="S121" t="str">
            <v>-</v>
          </cell>
        </row>
        <row r="122">
          <cell r="E122" t="str">
            <v>LX245319</v>
          </cell>
          <cell r="F122">
            <v>631099</v>
          </cell>
          <cell r="G122" t="str">
            <v>LifePoint Health Inc</v>
          </cell>
          <cell r="H122" t="str">
            <v>Term Loan B</v>
          </cell>
          <cell r="I122" t="str">
            <v>B2</v>
          </cell>
          <cell r="J122" t="str">
            <v>B</v>
          </cell>
          <cell r="K122" t="str">
            <v>B</v>
          </cell>
          <cell r="L122" t="str">
            <v>SENIOR SECURED</v>
          </cell>
          <cell r="M122" t="str">
            <v>HEALTHCARE</v>
          </cell>
          <cell r="N122" t="str">
            <v>Defensive</v>
          </cell>
          <cell r="O122" t="str">
            <v>HEALTHCARE SERVICES</v>
          </cell>
          <cell r="P122">
            <v>1.34651453045025E-3</v>
          </cell>
          <cell r="Q122" t="str">
            <v>-</v>
          </cell>
          <cell r="R122">
            <v>4.3360839307222598E-3</v>
          </cell>
          <cell r="S122">
            <v>1.4805194339498899E-3</v>
          </cell>
        </row>
        <row r="123">
          <cell r="E123" t="str">
            <v>LX254134</v>
          </cell>
          <cell r="F123">
            <v>636158</v>
          </cell>
          <cell r="G123" t="str">
            <v>LifePoint Health Inc</v>
          </cell>
          <cell r="H123" t="str">
            <v>Term Loan B</v>
          </cell>
          <cell r="I123" t="str">
            <v>B2</v>
          </cell>
          <cell r="J123" t="str">
            <v>B</v>
          </cell>
          <cell r="K123" t="str">
            <v>B</v>
          </cell>
          <cell r="L123" t="str">
            <v>SENIOR SECURED</v>
          </cell>
          <cell r="M123" t="str">
            <v>HEALTHCARE</v>
          </cell>
          <cell r="N123" t="str">
            <v>Defensive</v>
          </cell>
          <cell r="O123" t="str">
            <v>HEALTHCARE SERVICES</v>
          </cell>
          <cell r="P123">
            <v>3.4549791794619502E-4</v>
          </cell>
          <cell r="Q123" t="str">
            <v>-</v>
          </cell>
          <cell r="R123" t="str">
            <v>-</v>
          </cell>
          <cell r="S123">
            <v>3.7988181363146802E-4</v>
          </cell>
        </row>
        <row r="124">
          <cell r="E124" t="str">
            <v>LX212870</v>
          </cell>
          <cell r="F124">
            <v>610981</v>
          </cell>
          <cell r="G124" t="str">
            <v>LifeScan Global Corp</v>
          </cell>
          <cell r="H124" t="str">
            <v>Term Loan</v>
          </cell>
          <cell r="I124" t="str">
            <v>Caa3</v>
          </cell>
          <cell r="J124" t="str">
            <v>CCC-</v>
          </cell>
          <cell r="K124" t="str">
            <v>default_IND</v>
          </cell>
          <cell r="L124" t="str">
            <v>SENIOR SECURED</v>
          </cell>
          <cell r="M124" t="str">
            <v>HEALTHCARE</v>
          </cell>
          <cell r="N124" t="str">
            <v>Defensive</v>
          </cell>
          <cell r="O124" t="str">
            <v>MEDICAL DEVICES TECHNOLOGIES AND OTHER SOLUTIONS</v>
          </cell>
          <cell r="P124" t="str">
            <v>-</v>
          </cell>
          <cell r="Q124" t="str">
            <v>-</v>
          </cell>
          <cell r="R124" t="str">
            <v>-</v>
          </cell>
          <cell r="S124" t="str">
            <v>-</v>
          </cell>
        </row>
        <row r="125">
          <cell r="E125" t="str">
            <v>LX212871</v>
          </cell>
          <cell r="F125">
            <v>610982</v>
          </cell>
          <cell r="G125" t="str">
            <v>LifeScan Global Corp</v>
          </cell>
          <cell r="H125" t="str">
            <v>Term Loan (Second Lien) (PIK)</v>
          </cell>
          <cell r="I125" t="str">
            <v>Ca</v>
          </cell>
          <cell r="J125" t="str">
            <v>CC</v>
          </cell>
          <cell r="K125" t="str">
            <v>default_IND</v>
          </cell>
          <cell r="L125" t="str">
            <v>2ND/3RD LIEN SECURED</v>
          </cell>
          <cell r="M125" t="str">
            <v>HEALTHCARE</v>
          </cell>
          <cell r="N125" t="str">
            <v>Defensive</v>
          </cell>
          <cell r="O125" t="str">
            <v>MEDICAL DEVICES TECHNOLOGIES AND OTHER SOLUTIONS</v>
          </cell>
          <cell r="P125" t="str">
            <v>-</v>
          </cell>
          <cell r="Q125" t="str">
            <v>-</v>
          </cell>
          <cell r="R125" t="str">
            <v>-</v>
          </cell>
          <cell r="S125" t="str">
            <v>-</v>
          </cell>
        </row>
        <row r="126">
          <cell r="E126" t="str">
            <v>LX233214</v>
          </cell>
          <cell r="F126">
            <v>625232</v>
          </cell>
          <cell r="G126" t="str">
            <v>MAXIMUS Inc</v>
          </cell>
          <cell r="H126" t="str">
            <v>Term Loan B (Cov-lite)</v>
          </cell>
          <cell r="I126" t="str">
            <v>Ba2</v>
          </cell>
          <cell r="J126" t="str">
            <v>BB+</v>
          </cell>
          <cell r="K126" t="str">
            <v>BB</v>
          </cell>
          <cell r="L126" t="str">
            <v>SENIOR SECURED</v>
          </cell>
          <cell r="M126" t="str">
            <v>HEALTHCARE</v>
          </cell>
          <cell r="N126" t="str">
            <v>Defensive</v>
          </cell>
          <cell r="O126" t="str">
            <v>HEALTHCARE SERVICES</v>
          </cell>
          <cell r="P126">
            <v>3.4539091417517702E-4</v>
          </cell>
          <cell r="Q126" t="str">
            <v>-</v>
          </cell>
          <cell r="R126" t="str">
            <v>-</v>
          </cell>
          <cell r="S126">
            <v>3.7976416086284501E-4</v>
          </cell>
        </row>
        <row r="127">
          <cell r="E127" t="str">
            <v>LX256058</v>
          </cell>
          <cell r="G127" t="str">
            <v>MDVIP</v>
          </cell>
          <cell r="H127" t="str">
            <v>Term Loan B</v>
          </cell>
          <cell r="I127" t="str">
            <v>B3</v>
          </cell>
          <cell r="J127" t="str">
            <v>B</v>
          </cell>
          <cell r="K127" t="str">
            <v>B</v>
          </cell>
          <cell r="L127" t="str">
            <v>SENIOR SECURED</v>
          </cell>
          <cell r="M127" t="str">
            <v>HEALTHCARE</v>
          </cell>
          <cell r="N127" t="str">
            <v>Defensive</v>
          </cell>
          <cell r="O127" t="str">
            <v>HEALTHCARE SERVICES</v>
          </cell>
          <cell r="P127">
            <v>5.1108089865084104E-4</v>
          </cell>
          <cell r="Q127" t="str">
            <v>-</v>
          </cell>
          <cell r="R127" t="str">
            <v>-</v>
          </cell>
          <cell r="S127">
            <v>5.6194358520596699E-4</v>
          </cell>
        </row>
        <row r="128">
          <cell r="E128" t="str">
            <v>LX249757</v>
          </cell>
          <cell r="F128">
            <v>633032</v>
          </cell>
          <cell r="G128" t="str">
            <v>MED ParentCo LP</v>
          </cell>
          <cell r="H128" t="str">
            <v>Term Loan B</v>
          </cell>
          <cell r="I128" t="str">
            <v>B3</v>
          </cell>
          <cell r="J128" t="str">
            <v>B-</v>
          </cell>
          <cell r="K128" t="str">
            <v>B</v>
          </cell>
          <cell r="L128" t="str">
            <v>SENIOR SECURED</v>
          </cell>
          <cell r="M128" t="str">
            <v>HEALTHCARE</v>
          </cell>
          <cell r="N128" t="str">
            <v>Defensive</v>
          </cell>
          <cell r="O128" t="str">
            <v>HEALTHCARE SERVICES</v>
          </cell>
          <cell r="P128">
            <v>9.7551589575017297E-4</v>
          </cell>
          <cell r="Q128" t="str">
            <v>-</v>
          </cell>
          <cell r="R128" t="str">
            <v>-</v>
          </cell>
          <cell r="S128">
            <v>1.0725990764483E-3</v>
          </cell>
        </row>
        <row r="129">
          <cell r="E129" t="str">
            <v>LX220075</v>
          </cell>
          <cell r="F129">
            <v>617474</v>
          </cell>
          <cell r="G129" t="str">
            <v>Mallinckrodt International Finance</v>
          </cell>
          <cell r="H129" t="str">
            <v>Second-Out Term Loan</v>
          </cell>
          <cell r="I129" t="str">
            <v>NR</v>
          </cell>
          <cell r="J129" t="str">
            <v>BB</v>
          </cell>
          <cell r="K129" t="str">
            <v>BB</v>
          </cell>
          <cell r="L129" t="str">
            <v>SENIOR SECURED</v>
          </cell>
          <cell r="M129" t="str">
            <v>HEALTHCARE</v>
          </cell>
          <cell r="N129" t="str">
            <v>Defensive</v>
          </cell>
          <cell r="O129" t="str">
            <v>PHARMA AND RELATED</v>
          </cell>
          <cell r="P129">
            <v>2.8519947212298597E-4</v>
          </cell>
          <cell r="Q129" t="str">
            <v>-</v>
          </cell>
          <cell r="R129" t="str">
            <v>-</v>
          </cell>
          <cell r="S129">
            <v>3.1358247644690501E-4</v>
          </cell>
        </row>
        <row r="130">
          <cell r="E130" t="str">
            <v>LX220073</v>
          </cell>
          <cell r="F130">
            <v>617471</v>
          </cell>
          <cell r="G130" t="str">
            <v>Mallinckrodt International Finance</v>
          </cell>
          <cell r="H130" t="str">
            <v>First-Out Term Loan</v>
          </cell>
          <cell r="I130" t="str">
            <v>NR</v>
          </cell>
          <cell r="J130" t="str">
            <v>BB+</v>
          </cell>
          <cell r="K130" t="str">
            <v>BB</v>
          </cell>
          <cell r="L130" t="str">
            <v>SENIOR SECURED</v>
          </cell>
          <cell r="M130" t="str">
            <v>HEALTHCARE</v>
          </cell>
          <cell r="N130" t="str">
            <v>Defensive</v>
          </cell>
          <cell r="O130" t="str">
            <v>PHARMA AND RELATED</v>
          </cell>
          <cell r="P130">
            <v>1.6647343953317899E-4</v>
          </cell>
          <cell r="Q130" t="str">
            <v>-</v>
          </cell>
          <cell r="R130" t="str">
            <v>-</v>
          </cell>
          <cell r="S130">
            <v>1.83040848718461E-4</v>
          </cell>
        </row>
        <row r="131">
          <cell r="E131" t="str">
            <v>LX202184</v>
          </cell>
          <cell r="F131">
            <v>591675</v>
          </cell>
          <cell r="G131" t="str">
            <v>Maravai Life Sciences</v>
          </cell>
          <cell r="H131" t="str">
            <v>TLB (Cov-lite)</v>
          </cell>
          <cell r="I131" t="str">
            <v>B2</v>
          </cell>
          <cell r="J131" t="str">
            <v>B</v>
          </cell>
          <cell r="K131" t="str">
            <v>B</v>
          </cell>
          <cell r="L131" t="str">
            <v>SENIOR SECURED</v>
          </cell>
          <cell r="M131" t="str">
            <v>HEALTHCARE</v>
          </cell>
          <cell r="N131" t="str">
            <v>Defensive</v>
          </cell>
          <cell r="O131" t="str">
            <v>MEDICAL DEVICES TECHNOLOGIES AND OTHER SOLUTIONS</v>
          </cell>
          <cell r="P131">
            <v>2.0695324387007001E-4</v>
          </cell>
          <cell r="Q131" t="str">
            <v>-</v>
          </cell>
          <cell r="R131" t="str">
            <v>-</v>
          </cell>
          <cell r="S131">
            <v>2.2754919649188999E-4</v>
          </cell>
        </row>
        <row r="132">
          <cell r="E132" t="str">
            <v>LX217499</v>
          </cell>
          <cell r="F132">
            <v>615317</v>
          </cell>
          <cell r="G132" t="str">
            <v>MedImpact Holdings</v>
          </cell>
          <cell r="H132" t="str">
            <v>2023 Delayed Term Loan</v>
          </cell>
          <cell r="I132" t="str">
            <v>B2</v>
          </cell>
          <cell r="J132" t="str">
            <v>B+</v>
          </cell>
          <cell r="K132" t="str">
            <v>B</v>
          </cell>
          <cell r="L132" t="str">
            <v>SENIOR SECURED</v>
          </cell>
          <cell r="M132" t="str">
            <v>HEALTHCARE</v>
          </cell>
          <cell r="N132" t="str">
            <v>Defensive</v>
          </cell>
          <cell r="O132" t="str">
            <v>HEALTHCARE SERVICES</v>
          </cell>
          <cell r="P132" t="str">
            <v>-</v>
          </cell>
          <cell r="Q132" t="str">
            <v>-</v>
          </cell>
          <cell r="R132" t="str">
            <v>-</v>
          </cell>
          <cell r="S132" t="str">
            <v>-</v>
          </cell>
        </row>
        <row r="133">
          <cell r="E133" t="str">
            <v>LX248935</v>
          </cell>
          <cell r="F133">
            <v>632595</v>
          </cell>
          <cell r="G133" t="str">
            <v>MedPlast Holdings Inc</v>
          </cell>
          <cell r="H133" t="str">
            <v>Delayed TL</v>
          </cell>
          <cell r="I133" t="str">
            <v>B2</v>
          </cell>
          <cell r="J133" t="str">
            <v>B-</v>
          </cell>
          <cell r="K133" t="str">
            <v>B</v>
          </cell>
          <cell r="L133" t="str">
            <v>SENIOR SECURED</v>
          </cell>
          <cell r="M133" t="str">
            <v>HEALTHCARE</v>
          </cell>
          <cell r="N133" t="str">
            <v>Defensive</v>
          </cell>
          <cell r="O133" t="str">
            <v>MEDICAL DEVICES TECHNOLOGIES AND OTHER SOLUTIONS</v>
          </cell>
          <cell r="P133" t="str">
            <v>-</v>
          </cell>
          <cell r="Q133" t="str">
            <v>-</v>
          </cell>
          <cell r="R133" t="str">
            <v>-</v>
          </cell>
          <cell r="S133" t="str">
            <v>-</v>
          </cell>
        </row>
        <row r="134">
          <cell r="E134" t="str">
            <v>LX248934</v>
          </cell>
          <cell r="F134">
            <v>632594</v>
          </cell>
          <cell r="G134" t="str">
            <v>MedPlast Holdings Inc</v>
          </cell>
          <cell r="H134" t="str">
            <v>Term Loan B</v>
          </cell>
          <cell r="I134" t="str">
            <v>B2</v>
          </cell>
          <cell r="J134" t="str">
            <v>B-</v>
          </cell>
          <cell r="K134" t="str">
            <v>B</v>
          </cell>
          <cell r="L134" t="str">
            <v>SENIOR SECURED</v>
          </cell>
          <cell r="M134" t="str">
            <v>HEALTHCARE</v>
          </cell>
          <cell r="N134" t="str">
            <v>Defensive</v>
          </cell>
          <cell r="O134" t="str">
            <v>MEDICAL DEVICES TECHNOLOGIES AND OTHER SOLUTIONS</v>
          </cell>
          <cell r="P134">
            <v>5.2758141390636898E-4</v>
          </cell>
          <cell r="Q134" t="str">
            <v>-</v>
          </cell>
          <cell r="R134" t="str">
            <v>-</v>
          </cell>
          <cell r="S134">
            <v>5.8008622901228901E-4</v>
          </cell>
        </row>
        <row r="135">
          <cell r="E135" t="str">
            <v>LX193138</v>
          </cell>
          <cell r="F135">
            <v>576955</v>
          </cell>
          <cell r="G135" t="str">
            <v>MedRisk</v>
          </cell>
          <cell r="H135" t="str">
            <v>1st Lien TL (Cov-lite)</v>
          </cell>
          <cell r="I135" t="str">
            <v>B3</v>
          </cell>
          <cell r="J135" t="str">
            <v>B-</v>
          </cell>
          <cell r="K135" t="str">
            <v>B</v>
          </cell>
          <cell r="L135" t="str">
            <v>SENIOR SECURED</v>
          </cell>
          <cell r="M135" t="str">
            <v>HEALTHCARE</v>
          </cell>
          <cell r="N135" t="str">
            <v>Defensive</v>
          </cell>
          <cell r="O135" t="str">
            <v>MEDICAL DEVICES TECHNOLOGIES AND OTHER SOLUTIONS</v>
          </cell>
          <cell r="P135">
            <v>8.1485174544921604E-4</v>
          </cell>
          <cell r="Q135" t="str">
            <v>-</v>
          </cell>
          <cell r="R135" t="str">
            <v>-</v>
          </cell>
          <cell r="S135">
            <v>8.9594565646621796E-4</v>
          </cell>
        </row>
        <row r="136">
          <cell r="E136" t="str">
            <v>LX198683</v>
          </cell>
          <cell r="F136">
            <v>585674</v>
          </cell>
          <cell r="G136" t="str">
            <v>Medical Solutions</v>
          </cell>
          <cell r="H136" t="str">
            <v>Initial Term Loan (Second Lien)</v>
          </cell>
          <cell r="I136" t="str">
            <v>Caa3</v>
          </cell>
          <cell r="J136" t="str">
            <v>CCC</v>
          </cell>
          <cell r="K136" t="str">
            <v>CCC/Split CCC</v>
          </cell>
          <cell r="L136" t="str">
            <v>2ND/3RD LIEN SECURED</v>
          </cell>
          <cell r="M136" t="str">
            <v>HEALTHCARE</v>
          </cell>
          <cell r="N136" t="str">
            <v>Defensive</v>
          </cell>
          <cell r="O136" t="str">
            <v>HEALTHCARE SERVICES</v>
          </cell>
          <cell r="P136" t="str">
            <v>-</v>
          </cell>
          <cell r="Q136">
            <v>3.7862142321768099E-3</v>
          </cell>
          <cell r="R136" t="str">
            <v>-</v>
          </cell>
          <cell r="S136" t="str">
            <v>-</v>
          </cell>
        </row>
        <row r="137">
          <cell r="E137" t="str">
            <v>LX198681</v>
          </cell>
          <cell r="F137">
            <v>585672</v>
          </cell>
          <cell r="G137" t="str">
            <v>Medical Solutions</v>
          </cell>
          <cell r="H137" t="str">
            <v>TLB (Cov-lite)</v>
          </cell>
          <cell r="I137" t="str">
            <v>Caa1</v>
          </cell>
          <cell r="J137" t="str">
            <v>B-</v>
          </cell>
          <cell r="K137" t="str">
            <v>Split B</v>
          </cell>
          <cell r="L137" t="str">
            <v>SENIOR SECURED</v>
          </cell>
          <cell r="M137" t="str">
            <v>HEALTHCARE</v>
          </cell>
          <cell r="N137" t="str">
            <v>Defensive</v>
          </cell>
          <cell r="O137" t="str">
            <v>HEALTHCARE SERVICES</v>
          </cell>
          <cell r="P137">
            <v>5.9252115542536403E-4</v>
          </cell>
          <cell r="Q137" t="str">
            <v>-</v>
          </cell>
          <cell r="R137" t="str">
            <v>-</v>
          </cell>
          <cell r="S137" t="str">
            <v>-</v>
          </cell>
        </row>
        <row r="138">
          <cell r="E138" t="str">
            <v>LX253202</v>
          </cell>
          <cell r="F138">
            <v>634581</v>
          </cell>
          <cell r="G138" t="str">
            <v>Mediware Information Systems</v>
          </cell>
          <cell r="H138" t="str">
            <v>Term Loan B</v>
          </cell>
          <cell r="I138" t="str">
            <v>B2</v>
          </cell>
          <cell r="J138" t="str">
            <v>B</v>
          </cell>
          <cell r="K138" t="str">
            <v>B</v>
          </cell>
          <cell r="L138" t="str">
            <v>SENIOR SECURED</v>
          </cell>
          <cell r="M138" t="str">
            <v>HEALTHCARE</v>
          </cell>
          <cell r="N138" t="str">
            <v>Defensive</v>
          </cell>
          <cell r="O138" t="str">
            <v>MEDICAL DEVICES TECHNOLOGIES AND OTHER SOLUTIONS</v>
          </cell>
          <cell r="P138">
            <v>1.24836029272598E-3</v>
          </cell>
          <cell r="Q138" t="str">
            <v>-</v>
          </cell>
          <cell r="R138">
            <v>4.0200048960710799E-3</v>
          </cell>
          <cell r="S138">
            <v>1.3725969027116099E-3</v>
          </cell>
        </row>
        <row r="139">
          <cell r="E139" t="str">
            <v>LX235094</v>
          </cell>
          <cell r="F139">
            <v>626109</v>
          </cell>
          <cell r="G139" t="str">
            <v>Medline Industries</v>
          </cell>
          <cell r="H139" t="str">
            <v>Incr. Term Loan B (Cov-lite)</v>
          </cell>
          <cell r="I139" t="str">
            <v>Ba3</v>
          </cell>
          <cell r="J139" t="str">
            <v>BB-</v>
          </cell>
          <cell r="K139" t="str">
            <v>BB</v>
          </cell>
          <cell r="L139" t="str">
            <v>SENIOR SECURED</v>
          </cell>
          <cell r="M139" t="str">
            <v>HEALTHCARE</v>
          </cell>
          <cell r="N139" t="str">
            <v>Defensive</v>
          </cell>
          <cell r="O139" t="str">
            <v>PHARMA AND RELATED</v>
          </cell>
          <cell r="P139">
            <v>5.3000840391143203E-3</v>
          </cell>
          <cell r="Q139" t="str">
            <v>-</v>
          </cell>
          <cell r="R139">
            <v>1.70674795657767E-2</v>
          </cell>
          <cell r="S139">
            <v>5.8275475266148903E-3</v>
          </cell>
        </row>
        <row r="140">
          <cell r="E140" t="str">
            <v>LX189433</v>
          </cell>
          <cell r="F140">
            <v>570400</v>
          </cell>
          <cell r="G140" t="str">
            <v>Milano Acquisition Corp</v>
          </cell>
          <cell r="H140" t="str">
            <v>TLB (Cov-lite)</v>
          </cell>
          <cell r="I140" t="str">
            <v>B3</v>
          </cell>
          <cell r="J140" t="str">
            <v>B-</v>
          </cell>
          <cell r="K140" t="str">
            <v>B</v>
          </cell>
          <cell r="L140" t="str">
            <v>SENIOR SECURED</v>
          </cell>
          <cell r="M140" t="str">
            <v>HEALTHCARE</v>
          </cell>
          <cell r="N140" t="str">
            <v>Defensive</v>
          </cell>
          <cell r="O140" t="str">
            <v>HEALTHCARE SERVICES</v>
          </cell>
          <cell r="P140">
            <v>2.7240187593463999E-3</v>
          </cell>
          <cell r="Q140" t="str">
            <v>-</v>
          </cell>
          <cell r="R140">
            <v>8.7719617592528307E-3</v>
          </cell>
          <cell r="S140">
            <v>2.9951126560126E-3</v>
          </cell>
        </row>
        <row r="141">
          <cell r="E141" t="str">
            <v>LX189596</v>
          </cell>
          <cell r="F141">
            <v>570699</v>
          </cell>
          <cell r="G141" t="str">
            <v>Milano Acquisition Corp</v>
          </cell>
          <cell r="H141" t="str">
            <v>Term B Loan (Second Lien) (Cov-lite)</v>
          </cell>
          <cell r="I141" t="str">
            <v>NR</v>
          </cell>
          <cell r="J141" t="str">
            <v>NR</v>
          </cell>
          <cell r="K141" t="str">
            <v>Not Rated</v>
          </cell>
          <cell r="L141" t="str">
            <v>2ND/3RD LIEN SECURED</v>
          </cell>
          <cell r="M141" t="str">
            <v>HEALTHCARE</v>
          </cell>
          <cell r="N141" t="str">
            <v>Defensive</v>
          </cell>
          <cell r="O141" t="str">
            <v>HEALTHCARE SERVICES</v>
          </cell>
          <cell r="P141" t="str">
            <v>-</v>
          </cell>
          <cell r="Q141">
            <v>1.95200378192226E-2</v>
          </cell>
          <cell r="R141" t="str">
            <v>-</v>
          </cell>
          <cell r="S141" t="str">
            <v>-</v>
          </cell>
        </row>
        <row r="142">
          <cell r="E142" t="str">
            <v>LX235936</v>
          </cell>
          <cell r="F142">
            <v>626521</v>
          </cell>
          <cell r="G142" t="str">
            <v>Mission Veterinary Partners</v>
          </cell>
          <cell r="H142" t="str">
            <v>Delayed TL</v>
          </cell>
          <cell r="I142" t="str">
            <v>B3</v>
          </cell>
          <cell r="J142" t="str">
            <v>B-</v>
          </cell>
          <cell r="K142" t="str">
            <v>B</v>
          </cell>
          <cell r="L142" t="str">
            <v>SENIOR SECURED</v>
          </cell>
          <cell r="M142" t="str">
            <v>HEALTHCARE</v>
          </cell>
          <cell r="N142" t="str">
            <v>Defensive</v>
          </cell>
          <cell r="O142" t="str">
            <v>HEALTHCARE SERVICES</v>
          </cell>
          <cell r="P142" t="str">
            <v>-</v>
          </cell>
          <cell r="Q142" t="str">
            <v>-</v>
          </cell>
          <cell r="R142" t="str">
            <v>-</v>
          </cell>
          <cell r="S142" t="str">
            <v>-</v>
          </cell>
        </row>
        <row r="143">
          <cell r="E143" t="str">
            <v>LX234304</v>
          </cell>
          <cell r="F143">
            <v>625855</v>
          </cell>
          <cell r="G143" t="str">
            <v>Mitchell International</v>
          </cell>
          <cell r="H143" t="str">
            <v>Term Loan B</v>
          </cell>
          <cell r="I143" t="str">
            <v>B2</v>
          </cell>
          <cell r="J143" t="str">
            <v>B-</v>
          </cell>
          <cell r="K143" t="str">
            <v>B</v>
          </cell>
          <cell r="L143" t="str">
            <v>SENIOR SECURED</v>
          </cell>
          <cell r="M143" t="str">
            <v>HEALTHCARE</v>
          </cell>
          <cell r="N143" t="str">
            <v>Cyclical</v>
          </cell>
          <cell r="O143" t="str">
            <v>HEALTHCARE TECHNOLOGY</v>
          </cell>
          <cell r="P143">
            <v>1.86669518321785E-3</v>
          </cell>
          <cell r="Q143" t="str">
            <v>-</v>
          </cell>
          <cell r="R143">
            <v>6.0111842868870004E-3</v>
          </cell>
          <cell r="S143">
            <v>2.0524683792981801E-3</v>
          </cell>
        </row>
        <row r="144">
          <cell r="E144" t="str">
            <v>LX234305</v>
          </cell>
          <cell r="F144">
            <v>625856</v>
          </cell>
          <cell r="G144" t="str">
            <v>Mitchell International</v>
          </cell>
          <cell r="H144" t="str">
            <v>2nd Lien Term Loan (Cov-lite)</v>
          </cell>
          <cell r="I144" t="str">
            <v>Caa2</v>
          </cell>
          <cell r="J144" t="str">
            <v>CCC</v>
          </cell>
          <cell r="K144" t="str">
            <v>CCC/Split CCC</v>
          </cell>
          <cell r="L144" t="str">
            <v>2ND/3RD LIEN SECURED</v>
          </cell>
          <cell r="M144" t="str">
            <v>HEALTHCARE</v>
          </cell>
          <cell r="N144" t="str">
            <v>Cyclical</v>
          </cell>
          <cell r="O144" t="str">
            <v>HEALTHCARE TECHNOLOGY</v>
          </cell>
          <cell r="P144" t="str">
            <v>-</v>
          </cell>
          <cell r="Q144">
            <v>1.1075826516402499E-2</v>
          </cell>
          <cell r="R144" t="str">
            <v>-</v>
          </cell>
          <cell r="S144" t="str">
            <v>-</v>
          </cell>
        </row>
        <row r="145">
          <cell r="E145" t="str">
            <v>LX236035</v>
          </cell>
          <cell r="F145">
            <v>626541</v>
          </cell>
          <cell r="G145" t="str">
            <v>ModivCare Inc</v>
          </cell>
          <cell r="H145" t="str">
            <v>Term Loan B</v>
          </cell>
          <cell r="I145" t="str">
            <v>B2</v>
          </cell>
          <cell r="J145" t="str">
            <v>B</v>
          </cell>
          <cell r="K145" t="str">
            <v>B</v>
          </cell>
          <cell r="L145" t="str">
            <v>SENIOR SECURED</v>
          </cell>
          <cell r="M145" t="str">
            <v>HEALTHCARE</v>
          </cell>
          <cell r="N145" t="str">
            <v>Defensive</v>
          </cell>
          <cell r="O145" t="str">
            <v>HEALTHCARE SERVICES</v>
          </cell>
          <cell r="P145">
            <v>3.4249836062312598E-4</v>
          </cell>
          <cell r="Q145" t="str">
            <v>-</v>
          </cell>
          <cell r="R145" t="str">
            <v>-</v>
          </cell>
          <cell r="S145">
            <v>3.7658374085941602E-4</v>
          </cell>
        </row>
        <row r="146">
          <cell r="E146" t="str">
            <v>LX197152</v>
          </cell>
          <cell r="F146">
            <v>583480</v>
          </cell>
          <cell r="G146" t="str">
            <v>Multiplan Inc</v>
          </cell>
          <cell r="H146" t="str">
            <v>TLB (Cov-lite)</v>
          </cell>
          <cell r="I146" t="str">
            <v>B2</v>
          </cell>
          <cell r="J146" t="str">
            <v>CC</v>
          </cell>
          <cell r="K146" t="str">
            <v>default_IND</v>
          </cell>
          <cell r="L146" t="str">
            <v>SENIOR SECURED</v>
          </cell>
          <cell r="M146" t="str">
            <v>HEALTHCARE</v>
          </cell>
          <cell r="N146" t="str">
            <v>Defensive</v>
          </cell>
          <cell r="O146" t="str">
            <v>MEDICAL DEVICES TECHNOLOGIES AND OTHER SOLUTIONS</v>
          </cell>
          <cell r="P146">
            <v>7.4526984760229305E-4</v>
          </cell>
          <cell r="Q146" t="str">
            <v>-</v>
          </cell>
          <cell r="R146" t="str">
            <v>-</v>
          </cell>
          <cell r="S146" t="str">
            <v>-</v>
          </cell>
        </row>
        <row r="147">
          <cell r="E147" t="str">
            <v>LX202724</v>
          </cell>
          <cell r="F147">
            <v>592615</v>
          </cell>
          <cell r="G147" t="str">
            <v>NAPA Management Services</v>
          </cell>
          <cell r="H147" t="str">
            <v>TLB (Cov-lite)</v>
          </cell>
          <cell r="I147" t="str">
            <v>B3</v>
          </cell>
          <cell r="J147" t="str">
            <v>B-</v>
          </cell>
          <cell r="K147" t="str">
            <v>B</v>
          </cell>
          <cell r="L147" t="str">
            <v>SENIOR SECURED</v>
          </cell>
          <cell r="M147" t="str">
            <v>HEALTHCARE</v>
          </cell>
          <cell r="N147" t="str">
            <v>Defensive</v>
          </cell>
          <cell r="O147" t="str">
            <v>HEALTHCARE SERVICES</v>
          </cell>
          <cell r="P147">
            <v>3.82799956771672E-4</v>
          </cell>
          <cell r="Q147" t="str">
            <v>-</v>
          </cell>
          <cell r="R147" t="str">
            <v>-</v>
          </cell>
          <cell r="S147">
            <v>4.2089614519505301E-4</v>
          </cell>
        </row>
        <row r="148">
          <cell r="E148" t="str">
            <v>LX176565</v>
          </cell>
          <cell r="F148">
            <v>549078</v>
          </cell>
          <cell r="G148" t="str">
            <v>NMC Skincare Intermediate Holdings II</v>
          </cell>
          <cell r="H148" t="str">
            <v>Initial Term Loan (Cov-lite)</v>
          </cell>
          <cell r="I148" t="str">
            <v>NR</v>
          </cell>
          <cell r="J148" t="str">
            <v>NR</v>
          </cell>
          <cell r="K148" t="str">
            <v>Not Rated</v>
          </cell>
          <cell r="L148" t="str">
            <v>SENIOR SECURED</v>
          </cell>
          <cell r="M148" t="str">
            <v>HEALTHCARE</v>
          </cell>
          <cell r="N148" t="str">
            <v>Defensive</v>
          </cell>
          <cell r="O148" t="str">
            <v>PHARMA AND RELATED</v>
          </cell>
          <cell r="P148" t="str">
            <v>-</v>
          </cell>
          <cell r="Q148" t="str">
            <v>-</v>
          </cell>
          <cell r="R148" t="str">
            <v>-</v>
          </cell>
          <cell r="S148" t="str">
            <v>-</v>
          </cell>
        </row>
        <row r="149">
          <cell r="E149" t="str">
            <v>LX192642</v>
          </cell>
          <cell r="F149">
            <v>576211</v>
          </cell>
          <cell r="G149" t="str">
            <v>National Mentor</v>
          </cell>
          <cell r="H149" t="str">
            <v>Facility (Second Lien) (Cov-lite)</v>
          </cell>
          <cell r="I149" t="str">
            <v>Caa2</v>
          </cell>
          <cell r="J149" t="str">
            <v>CCC</v>
          </cell>
          <cell r="K149" t="str">
            <v>CCC/Split CCC</v>
          </cell>
          <cell r="L149" t="str">
            <v>2ND/3RD LIEN SECURED</v>
          </cell>
          <cell r="M149" t="str">
            <v>HEALTHCARE</v>
          </cell>
          <cell r="N149" t="str">
            <v>Defensive</v>
          </cell>
          <cell r="O149" t="str">
            <v>HEALTHCARE SERVICES</v>
          </cell>
          <cell r="P149" t="str">
            <v>-</v>
          </cell>
          <cell r="Q149">
            <v>4.7685096525727604E-3</v>
          </cell>
          <cell r="R149" t="str">
            <v>-</v>
          </cell>
          <cell r="S149" t="str">
            <v>-</v>
          </cell>
        </row>
        <row r="150">
          <cell r="E150" t="str">
            <v>LX192639</v>
          </cell>
          <cell r="F150">
            <v>576208</v>
          </cell>
          <cell r="G150" t="str">
            <v>National Mentor</v>
          </cell>
          <cell r="H150" t="str">
            <v>Initial Term Loan (Cov-lite)</v>
          </cell>
          <cell r="I150" t="str">
            <v>B3</v>
          </cell>
          <cell r="J150" t="str">
            <v>B-</v>
          </cell>
          <cell r="K150" t="str">
            <v>B</v>
          </cell>
          <cell r="L150" t="str">
            <v>SENIOR SECURED</v>
          </cell>
          <cell r="M150" t="str">
            <v>HEALTHCARE</v>
          </cell>
          <cell r="N150" t="str">
            <v>Defensive</v>
          </cell>
          <cell r="O150" t="str">
            <v>HEALTHCARE SERVICES</v>
          </cell>
          <cell r="P150">
            <v>1.1850299430289199E-3</v>
          </cell>
          <cell r="Q150" t="str">
            <v>-</v>
          </cell>
          <cell r="R150" t="str">
            <v>-</v>
          </cell>
          <cell r="S150">
            <v>1.30296392708082E-3</v>
          </cell>
        </row>
        <row r="151">
          <cell r="E151" t="str">
            <v>LX241174</v>
          </cell>
          <cell r="F151">
            <v>629684</v>
          </cell>
          <cell r="G151" t="str">
            <v>National Seating &amp; Mobility</v>
          </cell>
          <cell r="H151" t="str">
            <v>Term Loan</v>
          </cell>
          <cell r="I151" t="str">
            <v>B3</v>
          </cell>
          <cell r="J151" t="str">
            <v>B-</v>
          </cell>
          <cell r="K151" t="str">
            <v>B</v>
          </cell>
          <cell r="L151" t="str">
            <v>SENIOR SECURED</v>
          </cell>
          <cell r="M151" t="str">
            <v>HEALTHCARE</v>
          </cell>
          <cell r="N151" t="str">
            <v>Defensive</v>
          </cell>
          <cell r="O151" t="str">
            <v>MEDICAL DEVICES TECHNOLOGIES AND OTHER SOLUTIONS</v>
          </cell>
          <cell r="P151">
            <v>3.8794381983640099E-4</v>
          </cell>
          <cell r="Q151" t="str">
            <v>-</v>
          </cell>
          <cell r="R151" t="str">
            <v>-</v>
          </cell>
          <cell r="S151">
            <v>4.2655192466173401E-4</v>
          </cell>
        </row>
        <row r="152">
          <cell r="E152" t="str">
            <v>LX206147</v>
          </cell>
          <cell r="F152">
            <v>599146</v>
          </cell>
          <cell r="G152" t="str">
            <v>Natus Medical</v>
          </cell>
          <cell r="H152" t="str">
            <v>Initial Term Loan (Cov-lite)</v>
          </cell>
          <cell r="I152" t="str">
            <v>B3</v>
          </cell>
          <cell r="J152" t="str">
            <v>B</v>
          </cell>
          <cell r="K152" t="str">
            <v>B</v>
          </cell>
          <cell r="L152" t="str">
            <v>SENIOR SECURED</v>
          </cell>
          <cell r="M152" t="str">
            <v>HEALTHCARE</v>
          </cell>
          <cell r="N152" t="str">
            <v>Defensive</v>
          </cell>
          <cell r="O152" t="str">
            <v>MEDICAL DEVICES TECHNOLOGIES AND OTHER SOLUTIONS</v>
          </cell>
          <cell r="P152">
            <v>2.7356095882675899E-4</v>
          </cell>
          <cell r="Q152" t="str">
            <v>-</v>
          </cell>
          <cell r="R152" t="str">
            <v>-</v>
          </cell>
          <cell r="S152">
            <v>3.0078570023121299E-4</v>
          </cell>
        </row>
        <row r="153">
          <cell r="E153" t="str">
            <v>LX193951</v>
          </cell>
          <cell r="F153">
            <v>578259</v>
          </cell>
          <cell r="G153" t="str">
            <v>Nutrisystem Inc</v>
          </cell>
          <cell r="H153" t="str">
            <v>1st Lien TL (Cov-lite)</v>
          </cell>
          <cell r="I153" t="str">
            <v>Caa3</v>
          </cell>
          <cell r="J153" t="str">
            <v>D</v>
          </cell>
          <cell r="K153" t="str">
            <v>default_IND</v>
          </cell>
          <cell r="L153" t="str">
            <v>SENIOR SECURED</v>
          </cell>
          <cell r="M153" t="str">
            <v>HEALTHCARE</v>
          </cell>
          <cell r="N153" t="str">
            <v>Defensive</v>
          </cell>
          <cell r="O153" t="str">
            <v>HEALTHCARE SERVICES</v>
          </cell>
          <cell r="P153">
            <v>2.1858073562501699E-4</v>
          </cell>
          <cell r="Q153" t="str">
            <v>-</v>
          </cell>
          <cell r="R153" t="str">
            <v>-</v>
          </cell>
          <cell r="S153" t="str">
            <v>-</v>
          </cell>
        </row>
        <row r="154">
          <cell r="E154" t="str">
            <v>LX198728</v>
          </cell>
          <cell r="F154">
            <v>585741</v>
          </cell>
          <cell r="G154" t="str">
            <v>OB Hospitalist Group Inc</v>
          </cell>
          <cell r="H154" t="str">
            <v>Term B Loan</v>
          </cell>
          <cell r="I154" t="str">
            <v>NR</v>
          </cell>
          <cell r="J154" t="str">
            <v>NR</v>
          </cell>
          <cell r="K154" t="str">
            <v>Not Rated</v>
          </cell>
          <cell r="L154" t="str">
            <v>SENIOR SECURED</v>
          </cell>
          <cell r="M154" t="str">
            <v>HEALTHCARE</v>
          </cell>
          <cell r="N154" t="str">
            <v>Defensive</v>
          </cell>
          <cell r="O154" t="str">
            <v>HEALTHCARE SERVICES</v>
          </cell>
          <cell r="P154">
            <v>3.77681700559737E-4</v>
          </cell>
          <cell r="Q154" t="str">
            <v>-</v>
          </cell>
          <cell r="R154" t="str">
            <v>-</v>
          </cell>
          <cell r="S154" t="str">
            <v>-</v>
          </cell>
        </row>
        <row r="155">
          <cell r="E155" t="str">
            <v>LX193713</v>
          </cell>
          <cell r="F155">
            <v>577901</v>
          </cell>
          <cell r="G155" t="str">
            <v>One Call Medical Inc</v>
          </cell>
          <cell r="H155" t="str">
            <v>1st Lien TL (Cov-lite)</v>
          </cell>
          <cell r="I155" t="str">
            <v>B2</v>
          </cell>
          <cell r="J155" t="str">
            <v>CCC+</v>
          </cell>
          <cell r="K155" t="str">
            <v>Split B</v>
          </cell>
          <cell r="L155" t="str">
            <v>SENIOR SECURED</v>
          </cell>
          <cell r="M155" t="str">
            <v>HEALTHCARE</v>
          </cell>
          <cell r="N155" t="str">
            <v>Defensive</v>
          </cell>
          <cell r="O155" t="str">
            <v>MEDICAL DEVICES TECHNOLOGIES AND OTHER SOLUTIONS</v>
          </cell>
          <cell r="P155">
            <v>4.4996084899622598E-4</v>
          </cell>
          <cell r="Q155" t="str">
            <v>-</v>
          </cell>
          <cell r="R155" t="str">
            <v>-</v>
          </cell>
          <cell r="S155" t="str">
            <v>-</v>
          </cell>
        </row>
        <row r="156">
          <cell r="E156" t="str">
            <v>LX192675</v>
          </cell>
          <cell r="F156">
            <v>576270</v>
          </cell>
          <cell r="G156" t="str">
            <v>Onex TSG Intermediate Corp</v>
          </cell>
          <cell r="H156" t="str">
            <v>Initial Term Loan (Cov-lite)</v>
          </cell>
          <cell r="I156" t="str">
            <v>B2</v>
          </cell>
          <cell r="J156" t="str">
            <v>B</v>
          </cell>
          <cell r="K156" t="str">
            <v>B</v>
          </cell>
          <cell r="L156" t="str">
            <v>SENIOR SECURED</v>
          </cell>
          <cell r="M156" t="str">
            <v>HEALTHCARE</v>
          </cell>
          <cell r="N156" t="str">
            <v>Defensive</v>
          </cell>
          <cell r="O156" t="str">
            <v>HEALTHCARE SERVICES</v>
          </cell>
          <cell r="P156">
            <v>3.57097835238541E-4</v>
          </cell>
          <cell r="Q156" t="str">
            <v>-</v>
          </cell>
          <cell r="R156" t="str">
            <v>-</v>
          </cell>
          <cell r="S156">
            <v>3.9263615277535202E-4</v>
          </cell>
        </row>
        <row r="157">
          <cell r="E157" t="str">
            <v>LX199502</v>
          </cell>
          <cell r="F157">
            <v>587131</v>
          </cell>
          <cell r="G157" t="str">
            <v>Option Care Health</v>
          </cell>
          <cell r="H157" t="str">
            <v>TLB (Cov-lite)</v>
          </cell>
          <cell r="I157" t="str">
            <v>Ba2</v>
          </cell>
          <cell r="J157" t="str">
            <v>BB</v>
          </cell>
          <cell r="K157" t="str">
            <v>BB</v>
          </cell>
          <cell r="L157" t="str">
            <v>SENIOR SECURED</v>
          </cell>
          <cell r="M157" t="str">
            <v>HEALTHCARE</v>
          </cell>
          <cell r="N157" t="str">
            <v>Defensive</v>
          </cell>
          <cell r="O157" t="str">
            <v>HEALTHCARE SERVICES</v>
          </cell>
          <cell r="P157">
            <v>4.40225984926213E-4</v>
          </cell>
          <cell r="Q157" t="str">
            <v>-</v>
          </cell>
          <cell r="R157" t="str">
            <v>-</v>
          </cell>
          <cell r="S157">
            <v>4.8403720217935598E-4</v>
          </cell>
        </row>
        <row r="158">
          <cell r="E158" t="str">
            <v>LX256011</v>
          </cell>
          <cell r="G158" t="str">
            <v>Organon</v>
          </cell>
          <cell r="H158" t="str">
            <v>Term Loan</v>
          </cell>
          <cell r="I158" t="str">
            <v>Ba1</v>
          </cell>
          <cell r="J158" t="str">
            <v>BB</v>
          </cell>
          <cell r="K158" t="str">
            <v>BB</v>
          </cell>
          <cell r="L158" t="str">
            <v>SENIOR SECURED</v>
          </cell>
          <cell r="M158" t="str">
            <v>HEALTHCARE</v>
          </cell>
          <cell r="N158" t="str">
            <v>Defensive</v>
          </cell>
          <cell r="O158" t="str">
            <v>PHARMA AND RELATED</v>
          </cell>
          <cell r="P158">
            <v>1.0705446566632499E-3</v>
          </cell>
          <cell r="Q158" t="str">
            <v>-</v>
          </cell>
          <cell r="R158" t="str">
            <v>-</v>
          </cell>
          <cell r="S158">
            <v>1.1770850839397701E-3</v>
          </cell>
        </row>
        <row r="159">
          <cell r="E159" t="str">
            <v>LX203676</v>
          </cell>
          <cell r="F159">
            <v>594355</v>
          </cell>
          <cell r="G159" t="str">
            <v>Owens &amp; Minor</v>
          </cell>
          <cell r="H159" t="str">
            <v>Term A-1 Term Loan</v>
          </cell>
          <cell r="I159" t="str">
            <v>Ba3</v>
          </cell>
          <cell r="J159" t="str">
            <v>NR</v>
          </cell>
          <cell r="K159" t="str">
            <v>BB</v>
          </cell>
          <cell r="L159" t="str">
            <v>SENIOR SECURED</v>
          </cell>
          <cell r="M159" t="str">
            <v>HEALTHCARE</v>
          </cell>
          <cell r="N159" t="str">
            <v>Defensive</v>
          </cell>
          <cell r="O159" t="str">
            <v>MEDICAL DEVICES TECHNOLOGIES AND OTHER SOLUTIONS</v>
          </cell>
          <cell r="P159" t="str">
            <v>-</v>
          </cell>
          <cell r="Q159" t="str">
            <v>-</v>
          </cell>
          <cell r="R159" t="str">
            <v>-</v>
          </cell>
          <cell r="S159" t="str">
            <v>-</v>
          </cell>
        </row>
        <row r="160">
          <cell r="E160" t="str">
            <v>LX202169</v>
          </cell>
          <cell r="F160">
            <v>591731</v>
          </cell>
          <cell r="G160" t="str">
            <v>Owens &amp; Minor</v>
          </cell>
          <cell r="H160" t="str">
            <v>TLB (Cov-lite)</v>
          </cell>
          <cell r="I160" t="str">
            <v>Ba3</v>
          </cell>
          <cell r="J160" t="str">
            <v>BB-</v>
          </cell>
          <cell r="K160" t="str">
            <v>BB</v>
          </cell>
          <cell r="L160" t="str">
            <v>SENIOR SECURED</v>
          </cell>
          <cell r="M160" t="str">
            <v>HEALTHCARE</v>
          </cell>
          <cell r="N160" t="str">
            <v>Defensive</v>
          </cell>
          <cell r="O160" t="str">
            <v>MEDICAL DEVICES TECHNOLOGIES AND OTHER SOLUTIONS</v>
          </cell>
          <cell r="P160">
            <v>3.5878972585278102E-4</v>
          </cell>
          <cell r="Q160" t="str">
            <v>-</v>
          </cell>
          <cell r="R160" t="str">
            <v>-</v>
          </cell>
          <cell r="S160">
            <v>3.9449642006386101E-4</v>
          </cell>
        </row>
        <row r="161">
          <cell r="E161" t="str">
            <v>LX233856</v>
          </cell>
          <cell r="F161">
            <v>625529</v>
          </cell>
          <cell r="G161" t="str">
            <v>PCI Pharma Services</v>
          </cell>
          <cell r="H161" t="str">
            <v>Term Loan B (Cov-lite)</v>
          </cell>
          <cell r="I161" t="str">
            <v>B3</v>
          </cell>
          <cell r="J161" t="str">
            <v>B-</v>
          </cell>
          <cell r="K161" t="str">
            <v>B</v>
          </cell>
          <cell r="L161" t="str">
            <v>SENIOR SECURED</v>
          </cell>
          <cell r="M161" t="str">
            <v>HEALTHCARE</v>
          </cell>
          <cell r="N161" t="str">
            <v>Defensive</v>
          </cell>
          <cell r="O161" t="str">
            <v>HEALTHCARE SERVICES</v>
          </cell>
          <cell r="P161">
            <v>1.34873296243244E-3</v>
          </cell>
          <cell r="Q161" t="str">
            <v>-</v>
          </cell>
          <cell r="R161">
            <v>4.3432277877336898E-3</v>
          </cell>
          <cell r="S161">
            <v>1.4829586439162499E-3</v>
          </cell>
        </row>
        <row r="162">
          <cell r="E162" t="str">
            <v>LX227674</v>
          </cell>
          <cell r="F162">
            <v>621889</v>
          </cell>
          <cell r="G162" t="str">
            <v>Pacific Dental Services</v>
          </cell>
          <cell r="H162" t="str">
            <v>Term Loan B (Cov-lite)</v>
          </cell>
          <cell r="I162" t="str">
            <v>B1</v>
          </cell>
          <cell r="J162" t="str">
            <v>B</v>
          </cell>
          <cell r="K162" t="str">
            <v>B</v>
          </cell>
          <cell r="L162" t="str">
            <v>SENIOR SECURED</v>
          </cell>
          <cell r="M162" t="str">
            <v>HEALTHCARE</v>
          </cell>
          <cell r="N162" t="str">
            <v>Defensive</v>
          </cell>
          <cell r="O162" t="str">
            <v>HEALTHCARE SERVICES</v>
          </cell>
          <cell r="P162">
            <v>6.9106966321730605E-4</v>
          </cell>
          <cell r="Q162" t="str">
            <v>-</v>
          </cell>
          <cell r="R162" t="str">
            <v>-</v>
          </cell>
          <cell r="S162">
            <v>7.5984480187102398E-4</v>
          </cell>
        </row>
        <row r="163">
          <cell r="E163" t="str">
            <v>LX195723</v>
          </cell>
          <cell r="F163">
            <v>581115</v>
          </cell>
          <cell r="G163" t="str">
            <v>Padagis LLC</v>
          </cell>
          <cell r="H163" t="str">
            <v>TLB (Cov-lite)</v>
          </cell>
          <cell r="I163" t="str">
            <v>B2</v>
          </cell>
          <cell r="J163" t="str">
            <v>B</v>
          </cell>
          <cell r="K163" t="str">
            <v>B</v>
          </cell>
          <cell r="L163" t="str">
            <v>SENIOR SECURED</v>
          </cell>
          <cell r="M163" t="str">
            <v>HEALTHCARE</v>
          </cell>
          <cell r="N163" t="str">
            <v>Defensive</v>
          </cell>
          <cell r="O163" t="str">
            <v>PHARMA AND RELATED</v>
          </cell>
          <cell r="P163">
            <v>5.1490536429985305E-4</v>
          </cell>
          <cell r="Q163" t="str">
            <v>-</v>
          </cell>
          <cell r="R163" t="str">
            <v>-</v>
          </cell>
          <cell r="S163">
            <v>5.6614866104420705E-4</v>
          </cell>
        </row>
        <row r="164">
          <cell r="E164" t="str">
            <v>LX249686</v>
          </cell>
          <cell r="F164">
            <v>632983</v>
          </cell>
          <cell r="G164" t="str">
            <v>Paradigm Outcomes</v>
          </cell>
          <cell r="H164" t="str">
            <v>Term Loan B</v>
          </cell>
          <cell r="I164" t="str">
            <v>B2</v>
          </cell>
          <cell r="J164" t="str">
            <v>B</v>
          </cell>
          <cell r="K164" t="str">
            <v>B</v>
          </cell>
          <cell r="L164" t="str">
            <v>SENIOR SECURED</v>
          </cell>
          <cell r="M164" t="str">
            <v>HEALTHCARE</v>
          </cell>
          <cell r="N164" t="str">
            <v>Defensive</v>
          </cell>
          <cell r="O164" t="str">
            <v>HEALTHCARE SERVICES</v>
          </cell>
          <cell r="P164">
            <v>4.8777565466775498E-4</v>
          </cell>
          <cell r="Q164" t="str">
            <v>-</v>
          </cell>
          <cell r="R164" t="str">
            <v>-</v>
          </cell>
          <cell r="S164">
            <v>5.3631900719390199E-4</v>
          </cell>
        </row>
        <row r="165">
          <cell r="E165" t="str">
            <v>LX238579</v>
          </cell>
          <cell r="F165">
            <v>628443</v>
          </cell>
          <cell r="G165" t="str">
            <v>Parexel International</v>
          </cell>
          <cell r="H165" t="str">
            <v>Term Loan B</v>
          </cell>
          <cell r="I165" t="str">
            <v>B1</v>
          </cell>
          <cell r="J165" t="str">
            <v>B+</v>
          </cell>
          <cell r="K165" t="str">
            <v>B</v>
          </cell>
          <cell r="L165" t="str">
            <v>SENIOR SECURED</v>
          </cell>
          <cell r="M165" t="str">
            <v>HEALTHCARE</v>
          </cell>
          <cell r="N165" t="str">
            <v>Defensive</v>
          </cell>
          <cell r="O165" t="str">
            <v>HEALTHCARE SERVICES</v>
          </cell>
          <cell r="P165">
            <v>2.1605600957722401E-3</v>
          </cell>
          <cell r="Q165" t="str">
            <v>-</v>
          </cell>
          <cell r="R165">
            <v>6.9574963364897003E-3</v>
          </cell>
          <cell r="S165">
            <v>2.3755786793758799E-3</v>
          </cell>
        </row>
        <row r="166">
          <cell r="E166" t="str">
            <v>LX192324</v>
          </cell>
          <cell r="F166">
            <v>575713</v>
          </cell>
          <cell r="G166" t="str">
            <v>Pathway Partners</v>
          </cell>
          <cell r="H166" t="str">
            <v>2021 Replacement Term Loan (First Lien)</v>
          </cell>
          <cell r="I166" t="str">
            <v>Caa1</v>
          </cell>
          <cell r="J166" t="str">
            <v>CCC+</v>
          </cell>
          <cell r="K166" t="str">
            <v>CCC/Split CCC</v>
          </cell>
          <cell r="L166" t="str">
            <v>SENIOR SECURED</v>
          </cell>
          <cell r="M166" t="str">
            <v>HEALTHCARE</v>
          </cell>
          <cell r="N166" t="str">
            <v>Defensive</v>
          </cell>
          <cell r="O166" t="str">
            <v>HEALTHCARE SERVICES</v>
          </cell>
          <cell r="P166">
            <v>8.4533411402393005E-4</v>
          </cell>
          <cell r="Q166" t="str">
            <v>-</v>
          </cell>
          <cell r="R166" t="str">
            <v>-</v>
          </cell>
          <cell r="S166" t="str">
            <v>-</v>
          </cell>
        </row>
        <row r="167">
          <cell r="E167" t="str">
            <v>LX212781</v>
          </cell>
          <cell r="F167">
            <v>610836</v>
          </cell>
          <cell r="G167" t="str">
            <v>Pediatric Associates</v>
          </cell>
          <cell r="H167" t="str">
            <v>Incr 1st Lien TL (Cov-lite)</v>
          </cell>
          <cell r="I167" t="str">
            <v>B2</v>
          </cell>
          <cell r="J167" t="str">
            <v>B</v>
          </cell>
          <cell r="K167" t="str">
            <v>B</v>
          </cell>
          <cell r="L167" t="str">
            <v>SENIOR SECURED</v>
          </cell>
          <cell r="M167" t="str">
            <v>HEALTHCARE</v>
          </cell>
          <cell r="N167" t="str">
            <v>Defensive</v>
          </cell>
          <cell r="O167" t="str">
            <v>HEALTHCARE SERVICES</v>
          </cell>
          <cell r="P167" t="str">
            <v>-</v>
          </cell>
          <cell r="Q167" t="str">
            <v>-</v>
          </cell>
          <cell r="R167" t="str">
            <v>-</v>
          </cell>
          <cell r="S167" t="str">
            <v>-</v>
          </cell>
        </row>
        <row r="168">
          <cell r="E168" t="str">
            <v>LX201825</v>
          </cell>
          <cell r="F168">
            <v>590920</v>
          </cell>
          <cell r="G168" t="str">
            <v>Pediatric Associates</v>
          </cell>
          <cell r="H168" t="str">
            <v>TLB (Cov-lite)</v>
          </cell>
          <cell r="I168" t="str">
            <v>B2</v>
          </cell>
          <cell r="J168" t="str">
            <v>B</v>
          </cell>
          <cell r="K168" t="str">
            <v>B</v>
          </cell>
          <cell r="L168" t="str">
            <v>SENIOR SECURED</v>
          </cell>
          <cell r="M168" t="str">
            <v>HEALTHCARE</v>
          </cell>
          <cell r="N168" t="str">
            <v>Defensive</v>
          </cell>
          <cell r="O168" t="str">
            <v>HEALTHCARE SERVICES</v>
          </cell>
          <cell r="P168">
            <v>4.9832930404155402E-4</v>
          </cell>
          <cell r="Q168" t="str">
            <v>-</v>
          </cell>
          <cell r="R168" t="str">
            <v>-</v>
          </cell>
          <cell r="S168">
            <v>5.4792295400892595E-4</v>
          </cell>
        </row>
        <row r="169">
          <cell r="E169" t="str">
            <v>LX255425</v>
          </cell>
          <cell r="G169" t="str">
            <v>Perrigo Company PLC</v>
          </cell>
          <cell r="H169" t="str">
            <v>Term Loan B</v>
          </cell>
          <cell r="I169" t="str">
            <v>Ba1</v>
          </cell>
          <cell r="J169" t="str">
            <v>BB</v>
          </cell>
          <cell r="K169" t="str">
            <v>BB</v>
          </cell>
          <cell r="L169" t="str">
            <v>SENIOR SECURED</v>
          </cell>
          <cell r="M169" t="str">
            <v>HEALTHCARE</v>
          </cell>
          <cell r="N169" t="str">
            <v>Cyclical</v>
          </cell>
          <cell r="O169" t="str">
            <v>MEDICAL DEVICES TECHNOLOGIES AND OTHER SOLUTIONS</v>
          </cell>
          <cell r="P169">
            <v>6.8268092744954399E-4</v>
          </cell>
          <cell r="Q169" t="str">
            <v>-</v>
          </cell>
          <cell r="R169" t="str">
            <v>-</v>
          </cell>
          <cell r="S169">
            <v>7.5062122050626205E-4</v>
          </cell>
        </row>
        <row r="170">
          <cell r="E170" t="str">
            <v>LX219173</v>
          </cell>
          <cell r="F170">
            <v>616636</v>
          </cell>
          <cell r="G170" t="str">
            <v>PetVet Care Centers</v>
          </cell>
          <cell r="H170" t="str">
            <v>Initial Term Loan</v>
          </cell>
          <cell r="I170" t="str">
            <v>NR</v>
          </cell>
          <cell r="J170" t="str">
            <v>NR</v>
          </cell>
          <cell r="K170" t="str">
            <v>Not Rated</v>
          </cell>
          <cell r="L170" t="str">
            <v>SENIOR SECURED</v>
          </cell>
          <cell r="M170" t="str">
            <v>HEALTHCARE</v>
          </cell>
          <cell r="N170" t="str">
            <v>Defensive</v>
          </cell>
          <cell r="O170" t="str">
            <v>HEALTHCARE SERVICES</v>
          </cell>
          <cell r="P170">
            <v>1.5778642070968299E-3</v>
          </cell>
          <cell r="Q170" t="str">
            <v>-</v>
          </cell>
          <cell r="R170">
            <v>5.0810826608507697E-3</v>
          </cell>
          <cell r="S170" t="str">
            <v>-</v>
          </cell>
        </row>
        <row r="171">
          <cell r="E171" t="str">
            <v>LX201739</v>
          </cell>
          <cell r="F171">
            <v>590725</v>
          </cell>
          <cell r="G171" t="str">
            <v>Physician Partners</v>
          </cell>
          <cell r="H171" t="str">
            <v>1st lien TL (Cov-lite)</v>
          </cell>
          <cell r="I171" t="str">
            <v>Caa2</v>
          </cell>
          <cell r="J171" t="str">
            <v>CCC+</v>
          </cell>
          <cell r="K171" t="str">
            <v>CCC/Split CCC</v>
          </cell>
          <cell r="L171" t="str">
            <v>SENIOR SECURED</v>
          </cell>
          <cell r="M171" t="str">
            <v>HEALTHCARE</v>
          </cell>
          <cell r="N171" t="str">
            <v>Defensive</v>
          </cell>
          <cell r="O171" t="str">
            <v>HEALTHCARE SERVICES</v>
          </cell>
          <cell r="P171">
            <v>1.6397036752250301E-4</v>
          </cell>
          <cell r="Q171" t="str">
            <v>-</v>
          </cell>
          <cell r="R171" t="str">
            <v>-</v>
          </cell>
          <cell r="S171" t="str">
            <v>-</v>
          </cell>
        </row>
        <row r="172">
          <cell r="E172" t="str">
            <v>LX218315</v>
          </cell>
          <cell r="F172">
            <v>615977</v>
          </cell>
          <cell r="G172" t="str">
            <v>Physician Partners</v>
          </cell>
          <cell r="H172" t="str">
            <v>Incr. TLB (Cov-lite)</v>
          </cell>
          <cell r="I172" t="str">
            <v>Caa2</v>
          </cell>
          <cell r="J172" t="str">
            <v>CCC+</v>
          </cell>
          <cell r="K172" t="str">
            <v>CCC/Split CCC</v>
          </cell>
          <cell r="L172" t="str">
            <v>SENIOR SECURED</v>
          </cell>
          <cell r="M172" t="str">
            <v>HEALTHCARE</v>
          </cell>
          <cell r="N172" t="str">
            <v>Defensive</v>
          </cell>
          <cell r="O172" t="str">
            <v>HEALTHCARE SERVICES</v>
          </cell>
          <cell r="P172" t="str">
            <v>-</v>
          </cell>
          <cell r="Q172" t="str">
            <v>-</v>
          </cell>
          <cell r="R172" t="str">
            <v>-</v>
          </cell>
          <cell r="S172" t="str">
            <v>-</v>
          </cell>
        </row>
        <row r="173">
          <cell r="E173" t="str">
            <v>LX249039</v>
          </cell>
          <cell r="F173">
            <v>632650</v>
          </cell>
          <cell r="G173" t="str">
            <v>PointClickCare Technologies</v>
          </cell>
          <cell r="H173" t="str">
            <v>Term Loan B</v>
          </cell>
          <cell r="I173" t="str">
            <v>B3</v>
          </cell>
          <cell r="J173" t="str">
            <v>B</v>
          </cell>
          <cell r="K173" t="str">
            <v>B</v>
          </cell>
          <cell r="L173" t="str">
            <v>SENIOR SECURED</v>
          </cell>
          <cell r="M173" t="str">
            <v>HEALTHCARE</v>
          </cell>
          <cell r="N173" t="str">
            <v>Defensive</v>
          </cell>
          <cell r="O173" t="str">
            <v>MEDICAL DEVICES TECHNOLOGIES AND OTHER SOLUTIONS</v>
          </cell>
          <cell r="P173">
            <v>1.1302484181077901E-3</v>
          </cell>
          <cell r="Q173" t="str">
            <v>-</v>
          </cell>
          <cell r="R173" t="str">
            <v>-</v>
          </cell>
          <cell r="S173">
            <v>1.2427305538545901E-3</v>
          </cell>
        </row>
        <row r="174">
          <cell r="E174" t="str">
            <v>LX192763</v>
          </cell>
          <cell r="F174">
            <v>576391</v>
          </cell>
          <cell r="G174" t="str">
            <v>Precision Medicine Group</v>
          </cell>
          <cell r="H174" t="str">
            <v>Amendment No. 1 Refinancing Term Loan (Cov-lite)</v>
          </cell>
          <cell r="I174" t="str">
            <v>B2</v>
          </cell>
          <cell r="J174" t="str">
            <v>B-</v>
          </cell>
          <cell r="K174" t="str">
            <v>B</v>
          </cell>
          <cell r="L174" t="str">
            <v>SENIOR SECURED</v>
          </cell>
          <cell r="M174" t="str">
            <v>HEALTHCARE</v>
          </cell>
          <cell r="N174" t="str">
            <v>Defensive</v>
          </cell>
          <cell r="O174" t="str">
            <v>HEALTHCARE SERVICES</v>
          </cell>
          <cell r="P174">
            <v>4.8309843929606101E-4</v>
          </cell>
          <cell r="Q174" t="str">
            <v>-</v>
          </cell>
          <cell r="R174" t="str">
            <v>-</v>
          </cell>
          <cell r="S174">
            <v>5.3117631612153201E-4</v>
          </cell>
        </row>
        <row r="175">
          <cell r="E175" t="str">
            <v>LX253900</v>
          </cell>
          <cell r="G175" t="str">
            <v>Precyse Solutions</v>
          </cell>
          <cell r="H175" t="str">
            <v>Term Loan D</v>
          </cell>
          <cell r="I175" t="str">
            <v>NR</v>
          </cell>
          <cell r="J175" t="str">
            <v>CCC-</v>
          </cell>
          <cell r="K175" t="str">
            <v>CCC/Split CCC</v>
          </cell>
          <cell r="L175" t="str">
            <v>SENIOR SECURED</v>
          </cell>
          <cell r="M175" t="str">
            <v>HEALTHCARE</v>
          </cell>
          <cell r="N175" t="str">
            <v>Defensive</v>
          </cell>
          <cell r="O175" t="str">
            <v>MEDICAL DEVICES TECHNOLOGIES AND OTHER SOLUTIONS</v>
          </cell>
          <cell r="P175" t="str">
            <v>-</v>
          </cell>
          <cell r="Q175" t="str">
            <v>-</v>
          </cell>
          <cell r="R175" t="str">
            <v>-</v>
          </cell>
          <cell r="S175" t="str">
            <v>-</v>
          </cell>
        </row>
        <row r="176">
          <cell r="E176" t="str">
            <v>LX253898</v>
          </cell>
          <cell r="G176" t="str">
            <v>Precyse Solutions</v>
          </cell>
          <cell r="H176" t="str">
            <v>First Out TLB</v>
          </cell>
          <cell r="I176" t="str">
            <v>Ca</v>
          </cell>
          <cell r="J176" t="str">
            <v>B</v>
          </cell>
          <cell r="K176" t="str">
            <v>default_IND</v>
          </cell>
          <cell r="L176" t="str">
            <v>SENIOR SECURED</v>
          </cell>
          <cell r="M176" t="str">
            <v>HEALTHCARE</v>
          </cell>
          <cell r="N176" t="str">
            <v>Defensive</v>
          </cell>
          <cell r="O176" t="str">
            <v>MEDICAL DEVICES TECHNOLOGIES AND OTHER SOLUTIONS</v>
          </cell>
          <cell r="P176">
            <v>4.3314370760118401E-4</v>
          </cell>
          <cell r="Q176" t="str">
            <v>-</v>
          </cell>
          <cell r="R176" t="str">
            <v>-</v>
          </cell>
          <cell r="S176" t="str">
            <v>-</v>
          </cell>
        </row>
        <row r="177">
          <cell r="E177" t="str">
            <v>LX253899</v>
          </cell>
          <cell r="G177" t="str">
            <v>Precyse Solutions</v>
          </cell>
          <cell r="H177" t="str">
            <v>Second Out TLC</v>
          </cell>
          <cell r="I177" t="str">
            <v>Caa1</v>
          </cell>
          <cell r="J177" t="str">
            <v>CCC</v>
          </cell>
          <cell r="K177" t="str">
            <v>CCC/Split CCC</v>
          </cell>
          <cell r="L177" t="str">
            <v>SENIOR SECURED</v>
          </cell>
          <cell r="M177" t="str">
            <v>HEALTHCARE</v>
          </cell>
          <cell r="N177" t="str">
            <v>Defensive</v>
          </cell>
          <cell r="O177" t="str">
            <v>MEDICAL DEVICES TECHNOLOGIES AND OTHER SOLUTIONS</v>
          </cell>
          <cell r="P177">
            <v>4.06501927898121E-4</v>
          </cell>
          <cell r="Q177" t="str">
            <v>-</v>
          </cell>
          <cell r="R177" t="str">
            <v>-</v>
          </cell>
          <cell r="S177" t="str">
            <v>-</v>
          </cell>
        </row>
        <row r="178">
          <cell r="E178" t="str">
            <v>LX253897</v>
          </cell>
          <cell r="G178" t="str">
            <v>Precyse Solutions</v>
          </cell>
          <cell r="H178" t="str">
            <v>Term Loan A</v>
          </cell>
          <cell r="I178" t="str">
            <v>Caa1</v>
          </cell>
          <cell r="J178" t="str">
            <v>NR</v>
          </cell>
          <cell r="K178" t="str">
            <v>CCC/Split CCC</v>
          </cell>
          <cell r="L178" t="str">
            <v>SENIOR SECURED</v>
          </cell>
          <cell r="M178" t="str">
            <v>HEALTHCARE</v>
          </cell>
          <cell r="N178" t="str">
            <v>Defensive</v>
          </cell>
          <cell r="O178" t="str">
            <v>MEDICAL DEVICES TECHNOLOGIES AND OTHER SOLUTIONS</v>
          </cell>
          <cell r="P178" t="str">
            <v>-</v>
          </cell>
          <cell r="Q178" t="str">
            <v>-</v>
          </cell>
          <cell r="R178" t="str">
            <v>-</v>
          </cell>
          <cell r="S178" t="str">
            <v>-</v>
          </cell>
        </row>
        <row r="179">
          <cell r="E179" t="str">
            <v>LX254200</v>
          </cell>
          <cell r="F179">
            <v>634881</v>
          </cell>
          <cell r="G179" t="str">
            <v>Press Ganey</v>
          </cell>
          <cell r="H179" t="str">
            <v>Term Loan B</v>
          </cell>
          <cell r="I179" t="str">
            <v>B3</v>
          </cell>
          <cell r="J179" t="str">
            <v>B-</v>
          </cell>
          <cell r="K179" t="str">
            <v>B</v>
          </cell>
          <cell r="L179" t="str">
            <v>SENIOR SECURED</v>
          </cell>
          <cell r="M179" t="str">
            <v>HEALTHCARE</v>
          </cell>
          <cell r="N179" t="str">
            <v>Defensive</v>
          </cell>
          <cell r="O179" t="str">
            <v>MEDICAL DEVICES TECHNOLOGIES AND OTHER SOLUTIONS</v>
          </cell>
          <cell r="P179">
            <v>1.26541522869911E-3</v>
          </cell>
          <cell r="Q179" t="str">
            <v>-</v>
          </cell>
          <cell r="R179">
            <v>4.0749256801697704E-3</v>
          </cell>
          <cell r="S179">
            <v>1.3913491430937099E-3</v>
          </cell>
        </row>
        <row r="180">
          <cell r="E180" t="str">
            <v>LX195809</v>
          </cell>
          <cell r="F180">
            <v>581206</v>
          </cell>
          <cell r="G180" t="str">
            <v>Quantum Health</v>
          </cell>
          <cell r="H180" t="str">
            <v>Amendment No. 1 Refinancing Term Loan (First Lien) (Cov-lite)</v>
          </cell>
          <cell r="I180" t="str">
            <v>B3</v>
          </cell>
          <cell r="J180" t="str">
            <v>B-</v>
          </cell>
          <cell r="K180" t="str">
            <v>B</v>
          </cell>
          <cell r="L180" t="str">
            <v>SENIOR SECURED</v>
          </cell>
          <cell r="M180" t="str">
            <v>HEALTHCARE</v>
          </cell>
          <cell r="N180" t="str">
            <v>Defensive</v>
          </cell>
          <cell r="O180" t="str">
            <v>MEDICAL DEVICES TECHNOLOGIES AND OTHER SOLUTIONS</v>
          </cell>
          <cell r="P180">
            <v>1.9985543038628399E-4</v>
          </cell>
          <cell r="Q180" t="str">
            <v>-</v>
          </cell>
          <cell r="R180" t="str">
            <v>-</v>
          </cell>
          <cell r="S180">
            <v>2.1974500978342299E-4</v>
          </cell>
        </row>
        <row r="181">
          <cell r="E181" t="str">
            <v>LX189073</v>
          </cell>
          <cell r="F181">
            <v>569723</v>
          </cell>
          <cell r="G181" t="str">
            <v>Quorum Health Group</v>
          </cell>
          <cell r="H181" t="str">
            <v>Term Loan (Exit)</v>
          </cell>
          <cell r="I181" t="str">
            <v>Ca</v>
          </cell>
          <cell r="J181" t="str">
            <v>CCC-</v>
          </cell>
          <cell r="K181" t="str">
            <v>CCC/Split CCC</v>
          </cell>
          <cell r="L181" t="str">
            <v>SENIOR SECURED</v>
          </cell>
          <cell r="M181" t="str">
            <v>HEALTHCARE</v>
          </cell>
          <cell r="N181" t="str">
            <v>Defensive</v>
          </cell>
          <cell r="O181" t="str">
            <v>HEALTHCARE SERVICES</v>
          </cell>
          <cell r="P181" t="str">
            <v>-</v>
          </cell>
          <cell r="Q181" t="str">
            <v>-</v>
          </cell>
          <cell r="R181" t="str">
            <v>-</v>
          </cell>
          <cell r="S181" t="str">
            <v>-</v>
          </cell>
        </row>
        <row r="182">
          <cell r="E182" t="str">
            <v>LX249676</v>
          </cell>
          <cell r="F182">
            <v>632973</v>
          </cell>
          <cell r="G182" t="str">
            <v>R1 RCM</v>
          </cell>
          <cell r="H182" t="str">
            <v>Term Loan B</v>
          </cell>
          <cell r="I182" t="str">
            <v>B3</v>
          </cell>
          <cell r="J182" t="str">
            <v>B-</v>
          </cell>
          <cell r="K182" t="str">
            <v>B</v>
          </cell>
          <cell r="L182" t="str">
            <v>SENIOR SECURED</v>
          </cell>
          <cell r="M182" t="str">
            <v>HEALTHCARE</v>
          </cell>
          <cell r="N182" t="str">
            <v>Defensive</v>
          </cell>
          <cell r="O182" t="str">
            <v>HEALTHCARE SERVICES</v>
          </cell>
          <cell r="P182">
            <v>1.9407226109807E-3</v>
          </cell>
          <cell r="Q182" t="str">
            <v>-</v>
          </cell>
          <cell r="R182">
            <v>6.2495694900885296E-3</v>
          </cell>
          <cell r="S182">
            <v>2.1338630044356998E-3</v>
          </cell>
        </row>
        <row r="183">
          <cell r="E183" t="str">
            <v>LX249677</v>
          </cell>
          <cell r="G183" t="str">
            <v>R1 RCM</v>
          </cell>
          <cell r="H183" t="str">
            <v>Delayed TL</v>
          </cell>
          <cell r="I183" t="str">
            <v>B3</v>
          </cell>
          <cell r="J183" t="str">
            <v>B-</v>
          </cell>
          <cell r="K183" t="str">
            <v>B</v>
          </cell>
          <cell r="L183" t="str">
            <v>SENIOR SECURED</v>
          </cell>
          <cell r="M183" t="str">
            <v>HEALTHCARE</v>
          </cell>
          <cell r="N183" t="str">
            <v>Defensive</v>
          </cell>
          <cell r="O183" t="str">
            <v>HEALTHCARE SERVICES</v>
          </cell>
          <cell r="P183" t="str">
            <v>-</v>
          </cell>
          <cell r="Q183" t="str">
            <v>-</v>
          </cell>
          <cell r="R183" t="str">
            <v>-</v>
          </cell>
          <cell r="S183" t="str">
            <v>-</v>
          </cell>
        </row>
        <row r="184">
          <cell r="E184" t="str">
            <v>LX174272</v>
          </cell>
          <cell r="F184">
            <v>544682</v>
          </cell>
          <cell r="G184" t="str">
            <v>Radiology Partners</v>
          </cell>
          <cell r="H184" t="str">
            <v>DD-2nd Lien TL</v>
          </cell>
          <cell r="I184" t="str">
            <v>B3</v>
          </cell>
          <cell r="J184" t="str">
            <v>CCC</v>
          </cell>
          <cell r="K184" t="str">
            <v>Split B</v>
          </cell>
          <cell r="L184" t="str">
            <v>2ND/3RD LIEN SECURED</v>
          </cell>
          <cell r="M184" t="str">
            <v>HEALTHCARE</v>
          </cell>
          <cell r="N184" t="str">
            <v>Defensive</v>
          </cell>
          <cell r="O184" t="str">
            <v>HEALTHCARE SERVICES</v>
          </cell>
          <cell r="P184" t="str">
            <v>-</v>
          </cell>
          <cell r="Q184" t="str">
            <v>-</v>
          </cell>
          <cell r="R184" t="str">
            <v>-</v>
          </cell>
          <cell r="S184" t="str">
            <v>-</v>
          </cell>
        </row>
        <row r="185">
          <cell r="E185" t="str">
            <v>LX227636</v>
          </cell>
          <cell r="F185">
            <v>621832</v>
          </cell>
          <cell r="G185" t="str">
            <v>Radiology Partners</v>
          </cell>
          <cell r="H185" t="str">
            <v>PIK Term Loan B</v>
          </cell>
          <cell r="I185" t="str">
            <v>B3</v>
          </cell>
          <cell r="J185" t="str">
            <v>B-</v>
          </cell>
          <cell r="K185" t="str">
            <v>B</v>
          </cell>
          <cell r="L185" t="str">
            <v>SENIOR SECURED</v>
          </cell>
          <cell r="M185" t="str">
            <v>HEALTHCARE</v>
          </cell>
          <cell r="N185" t="str">
            <v>Defensive</v>
          </cell>
          <cell r="O185" t="str">
            <v>HEALTHCARE SERVICES</v>
          </cell>
          <cell r="P185" t="str">
            <v>-</v>
          </cell>
          <cell r="Q185" t="str">
            <v>-</v>
          </cell>
          <cell r="R185" t="str">
            <v>-</v>
          </cell>
          <cell r="S185" t="str">
            <v>-</v>
          </cell>
        </row>
        <row r="186">
          <cell r="E186" t="str">
            <v>LX254366</v>
          </cell>
          <cell r="F186">
            <v>635428</v>
          </cell>
          <cell r="G186" t="str">
            <v>Radnet Inc</v>
          </cell>
          <cell r="H186" t="str">
            <v>Term Loan B</v>
          </cell>
          <cell r="I186" t="str">
            <v>Ba3</v>
          </cell>
          <cell r="J186" t="str">
            <v>B+</v>
          </cell>
          <cell r="K186" t="str">
            <v>Split BB</v>
          </cell>
          <cell r="L186" t="str">
            <v>SENIOR SECURED</v>
          </cell>
          <cell r="M186" t="str">
            <v>HEALTHCARE</v>
          </cell>
          <cell r="N186" t="str">
            <v>Defensive</v>
          </cell>
          <cell r="O186" t="str">
            <v>HEALTHCARE SERVICES</v>
          </cell>
          <cell r="P186">
            <v>6.0664493578518495E-4</v>
          </cell>
          <cell r="Q186" t="str">
            <v>-</v>
          </cell>
          <cell r="R186" t="str">
            <v>-</v>
          </cell>
          <cell r="S186">
            <v>6.6701813951975904E-4</v>
          </cell>
        </row>
        <row r="187">
          <cell r="E187" t="str">
            <v>LX255433</v>
          </cell>
          <cell r="G187" t="str">
            <v>Resonetics LLC</v>
          </cell>
          <cell r="H187" t="str">
            <v>Term Loan B</v>
          </cell>
          <cell r="I187" t="str">
            <v>B3</v>
          </cell>
          <cell r="J187" t="str">
            <v>B-</v>
          </cell>
          <cell r="K187" t="str">
            <v>B</v>
          </cell>
          <cell r="L187" t="str">
            <v>SENIOR SECURED</v>
          </cell>
          <cell r="M187" t="str">
            <v>HEALTHCARE</v>
          </cell>
          <cell r="N187" t="str">
            <v>Cyclical</v>
          </cell>
          <cell r="O187" t="str">
            <v>HEALTHCARE TECHNOLOGY</v>
          </cell>
          <cell r="P187">
            <v>8.1051080375164203E-4</v>
          </cell>
          <cell r="Q187" t="str">
            <v>-</v>
          </cell>
          <cell r="R187" t="str">
            <v>-</v>
          </cell>
          <cell r="S187">
            <v>8.9117270496843299E-4</v>
          </cell>
        </row>
        <row r="188">
          <cell r="E188" t="str">
            <v>LX191299</v>
          </cell>
          <cell r="F188">
            <v>573767</v>
          </cell>
          <cell r="G188" t="str">
            <v>RxBenefits</v>
          </cell>
          <cell r="H188" t="str">
            <v>Initial Term Loan (First Lien) (Cov-lite)</v>
          </cell>
          <cell r="I188" t="str">
            <v>B3</v>
          </cell>
          <cell r="J188" t="str">
            <v>B</v>
          </cell>
          <cell r="K188" t="str">
            <v>B</v>
          </cell>
          <cell r="L188" t="str">
            <v>SENIOR SECURED</v>
          </cell>
          <cell r="M188" t="str">
            <v>HEALTHCARE</v>
          </cell>
          <cell r="N188" t="str">
            <v>Defensive</v>
          </cell>
          <cell r="O188" t="str">
            <v>HEALTHCARE SERVICES</v>
          </cell>
          <cell r="P188">
            <v>2.77050816246066E-4</v>
          </cell>
          <cell r="Q188" t="str">
            <v>-</v>
          </cell>
          <cell r="R188" t="str">
            <v>-</v>
          </cell>
          <cell r="S188">
            <v>3.0462286768403698E-4</v>
          </cell>
        </row>
        <row r="189">
          <cell r="E189" t="str">
            <v>LX212991</v>
          </cell>
          <cell r="F189">
            <v>611199</v>
          </cell>
          <cell r="G189" t="str">
            <v>RxBenefits</v>
          </cell>
          <cell r="H189" t="str">
            <v>Incr 1st Lien TL (Cov-lite)</v>
          </cell>
          <cell r="I189" t="str">
            <v>B3</v>
          </cell>
          <cell r="J189" t="str">
            <v>B</v>
          </cell>
          <cell r="K189" t="str">
            <v>B</v>
          </cell>
          <cell r="L189" t="str">
            <v>SENIOR SECURED</v>
          </cell>
          <cell r="M189" t="str">
            <v>HEALTHCARE</v>
          </cell>
          <cell r="N189" t="str">
            <v>Defensive</v>
          </cell>
          <cell r="O189" t="str">
            <v>HEALTHCARE SERVICES</v>
          </cell>
          <cell r="P189" t="str">
            <v>-</v>
          </cell>
          <cell r="Q189" t="str">
            <v>-</v>
          </cell>
          <cell r="R189" t="str">
            <v>-</v>
          </cell>
          <cell r="S189" t="str">
            <v>-</v>
          </cell>
        </row>
        <row r="190">
          <cell r="E190" t="str">
            <v>LX208458</v>
          </cell>
          <cell r="F190">
            <v>603054</v>
          </cell>
          <cell r="G190" t="str">
            <v>SCP Eye Care Services</v>
          </cell>
          <cell r="H190" t="str">
            <v>Initial Term Loan (First Lien)</v>
          </cell>
          <cell r="I190" t="str">
            <v>NR</v>
          </cell>
          <cell r="J190" t="str">
            <v>NR</v>
          </cell>
          <cell r="K190" t="str">
            <v>Not Rated</v>
          </cell>
          <cell r="L190" t="str">
            <v>SENIOR SECURED</v>
          </cell>
          <cell r="M190" t="str">
            <v>HEALTHCARE</v>
          </cell>
          <cell r="N190" t="str">
            <v>Defensive</v>
          </cell>
          <cell r="O190" t="str">
            <v>HEALTHCARE SERVICES</v>
          </cell>
          <cell r="P190">
            <v>2.5786001277959802E-4</v>
          </cell>
          <cell r="Q190" t="str">
            <v>-</v>
          </cell>
          <cell r="R190" t="str">
            <v>-</v>
          </cell>
          <cell r="S190" t="str">
            <v>-</v>
          </cell>
        </row>
        <row r="191">
          <cell r="E191" t="str">
            <v>LX193703</v>
          </cell>
          <cell r="F191">
            <v>577890</v>
          </cell>
          <cell r="G191" t="str">
            <v>SM Wellness Holdings</v>
          </cell>
          <cell r="H191" t="str">
            <v>1st Lien TL (Cov-lite)</v>
          </cell>
          <cell r="I191" t="str">
            <v>B2</v>
          </cell>
          <cell r="J191" t="str">
            <v>B-</v>
          </cell>
          <cell r="K191" t="str">
            <v>B</v>
          </cell>
          <cell r="L191" t="str">
            <v>SENIOR SECURED</v>
          </cell>
          <cell r="M191" t="str">
            <v>HEALTHCARE</v>
          </cell>
          <cell r="N191" t="str">
            <v>Defensive</v>
          </cell>
          <cell r="O191" t="str">
            <v>HEALTHCARE SERVICES</v>
          </cell>
          <cell r="P191">
            <v>2.1492478602272601E-4</v>
          </cell>
          <cell r="Q191" t="str">
            <v>-</v>
          </cell>
          <cell r="R191" t="str">
            <v>-</v>
          </cell>
          <cell r="S191">
            <v>2.3631406520193001E-4</v>
          </cell>
        </row>
        <row r="192">
          <cell r="E192" t="str">
            <v>LX193708</v>
          </cell>
          <cell r="F192">
            <v>577895</v>
          </cell>
          <cell r="G192" t="str">
            <v>SM Wellness Holdings</v>
          </cell>
          <cell r="H192" t="str">
            <v>2nd lien TL (Cov-lite)</v>
          </cell>
          <cell r="I192" t="str">
            <v>Caa2</v>
          </cell>
          <cell r="J192" t="str">
            <v>CCC</v>
          </cell>
          <cell r="K192" t="str">
            <v>CCC/Split CCC</v>
          </cell>
          <cell r="L192" t="str">
            <v>2ND/3RD LIEN SECURED</v>
          </cell>
          <cell r="M192" t="str">
            <v>HEALTHCARE</v>
          </cell>
          <cell r="N192" t="str">
            <v>Defensive</v>
          </cell>
          <cell r="O192" t="str">
            <v>HEALTHCARE SERVICES</v>
          </cell>
          <cell r="P192" t="str">
            <v>-</v>
          </cell>
          <cell r="Q192">
            <v>3.453167609902E-3</v>
          </cell>
          <cell r="R192" t="str">
            <v>-</v>
          </cell>
          <cell r="S192" t="str">
            <v>-</v>
          </cell>
        </row>
        <row r="193">
          <cell r="E193" t="str">
            <v>LX201126</v>
          </cell>
          <cell r="F193">
            <v>589610</v>
          </cell>
          <cell r="G193" t="str">
            <v>ScionHealth</v>
          </cell>
          <cell r="H193" t="str">
            <v>TLB</v>
          </cell>
          <cell r="I193" t="str">
            <v>Caa2</v>
          </cell>
          <cell r="J193" t="str">
            <v>CCC+</v>
          </cell>
          <cell r="K193" t="str">
            <v>CCC/Split CCC</v>
          </cell>
          <cell r="L193" t="str">
            <v>SENIOR SECURED</v>
          </cell>
          <cell r="M193" t="str">
            <v>HEALTHCARE</v>
          </cell>
          <cell r="N193" t="str">
            <v>Defensive</v>
          </cell>
          <cell r="O193" t="str">
            <v>HEALTHCARE SERVICES</v>
          </cell>
          <cell r="P193">
            <v>1.75430083656581E-4</v>
          </cell>
          <cell r="Q193" t="str">
            <v>-</v>
          </cell>
          <cell r="R193" t="str">
            <v>-</v>
          </cell>
          <cell r="S193" t="str">
            <v>-</v>
          </cell>
        </row>
        <row r="194">
          <cell r="E194" t="str">
            <v>LX225335</v>
          </cell>
          <cell r="F194">
            <v>620280</v>
          </cell>
          <cell r="G194" t="str">
            <v>Sebia SA</v>
          </cell>
          <cell r="H194" t="str">
            <v>TLB (Cov-lite)</v>
          </cell>
          <cell r="I194" t="str">
            <v>B2</v>
          </cell>
          <cell r="J194" t="str">
            <v>B</v>
          </cell>
          <cell r="K194" t="str">
            <v>B</v>
          </cell>
          <cell r="L194" t="str">
            <v>SENIOR SECURED</v>
          </cell>
          <cell r="M194" t="str">
            <v>HEALTHCARE</v>
          </cell>
          <cell r="N194" t="str">
            <v>Defensive</v>
          </cell>
          <cell r="O194" t="str">
            <v>MEDICAL DEVICES TECHNOLOGIES AND OTHER SOLUTIONS</v>
          </cell>
          <cell r="P194">
            <v>1.7323554973293901E-4</v>
          </cell>
          <cell r="Q194" t="str">
            <v>-</v>
          </cell>
          <cell r="R194" t="str">
            <v>-</v>
          </cell>
          <cell r="S194">
            <v>1.90475923007564E-4</v>
          </cell>
        </row>
        <row r="195">
          <cell r="E195" t="str">
            <v>LX211038</v>
          </cell>
          <cell r="F195">
            <v>607896</v>
          </cell>
          <cell r="G195" t="str">
            <v>Sedgwick Claims Management Services, Inc.</v>
          </cell>
          <cell r="H195" t="str">
            <v>TL (Cov-lite)</v>
          </cell>
          <cell r="I195" t="str">
            <v>B2</v>
          </cell>
          <cell r="J195" t="str">
            <v>B+</v>
          </cell>
          <cell r="K195" t="str">
            <v>B</v>
          </cell>
          <cell r="L195" t="str">
            <v>SENIOR SECURED</v>
          </cell>
          <cell r="M195" t="str">
            <v>HEALTHCARE</v>
          </cell>
          <cell r="N195" t="str">
            <v>Defensive</v>
          </cell>
          <cell r="O195" t="str">
            <v>HEALTHCARE SERVICES</v>
          </cell>
          <cell r="P195">
            <v>3.4166861727352601E-3</v>
          </cell>
          <cell r="Q195" t="str">
            <v>-</v>
          </cell>
          <cell r="R195">
            <v>1.1002508829195E-2</v>
          </cell>
          <cell r="S195">
            <v>3.7567142158881502E-3</v>
          </cell>
        </row>
        <row r="196">
          <cell r="E196" t="str">
            <v>LX253203</v>
          </cell>
          <cell r="G196" t="str">
            <v>Select Medical</v>
          </cell>
          <cell r="H196" t="str">
            <v>Term Loan B</v>
          </cell>
          <cell r="I196" t="str">
            <v>Ba1</v>
          </cell>
          <cell r="J196" t="str">
            <v>BB</v>
          </cell>
          <cell r="K196" t="str">
            <v>BB</v>
          </cell>
          <cell r="L196" t="str">
            <v>SENIOR SECURED</v>
          </cell>
          <cell r="M196" t="str">
            <v>HEALTHCARE</v>
          </cell>
          <cell r="N196" t="str">
            <v>Defensive</v>
          </cell>
          <cell r="O196" t="str">
            <v>HEALTHCARE SERVICES</v>
          </cell>
          <cell r="P196">
            <v>7.2819245407322098E-4</v>
          </cell>
          <cell r="Q196" t="str">
            <v>-</v>
          </cell>
          <cell r="R196" t="str">
            <v>-</v>
          </cell>
          <cell r="S196">
            <v>8.0066204673674495E-4</v>
          </cell>
        </row>
        <row r="197">
          <cell r="E197" t="str">
            <v>LX249736</v>
          </cell>
          <cell r="F197">
            <v>633015</v>
          </cell>
          <cell r="G197" t="str">
            <v>Sharp Midco LLC</v>
          </cell>
          <cell r="H197" t="str">
            <v>Term Loan B</v>
          </cell>
          <cell r="I197" t="str">
            <v>B3</v>
          </cell>
          <cell r="J197" t="str">
            <v>B-</v>
          </cell>
          <cell r="K197" t="str">
            <v>B</v>
          </cell>
          <cell r="L197" t="str">
            <v>SENIOR SECURED</v>
          </cell>
          <cell r="M197" t="str">
            <v>HEALTHCARE</v>
          </cell>
          <cell r="N197" t="str">
            <v>Defensive</v>
          </cell>
          <cell r="O197" t="str">
            <v>PHARMA AND RELATED</v>
          </cell>
          <cell r="P197">
            <v>5.9064404373339297E-4</v>
          </cell>
          <cell r="Q197" t="str">
            <v>-</v>
          </cell>
          <cell r="R197" t="str">
            <v>-</v>
          </cell>
          <cell r="S197">
            <v>6.4942484133582404E-4</v>
          </cell>
        </row>
        <row r="198">
          <cell r="E198" t="str">
            <v>LX247700</v>
          </cell>
          <cell r="F198">
            <v>631843</v>
          </cell>
          <cell r="G198" t="str">
            <v>Sivantos</v>
          </cell>
          <cell r="H198" t="str">
            <v>Term Loan B-4</v>
          </cell>
          <cell r="I198" t="str">
            <v>B3</v>
          </cell>
          <cell r="J198" t="str">
            <v>B-</v>
          </cell>
          <cell r="K198" t="str">
            <v>B</v>
          </cell>
          <cell r="L198" t="str">
            <v>SENIOR SECURED</v>
          </cell>
          <cell r="M198" t="str">
            <v>HEALTHCARE</v>
          </cell>
          <cell r="N198" t="str">
            <v>Defensive</v>
          </cell>
          <cell r="O198" t="str">
            <v>MEDICAL DEVICES TECHNOLOGIES AND OTHER SOLUTIONS</v>
          </cell>
          <cell r="P198">
            <v>7.5997457243836804E-4</v>
          </cell>
          <cell r="Q198" t="str">
            <v>-</v>
          </cell>
          <cell r="R198" t="str">
            <v>-</v>
          </cell>
          <cell r="S198">
            <v>8.3560711626819802E-4</v>
          </cell>
        </row>
        <row r="199">
          <cell r="E199" t="str">
            <v>LX176604</v>
          </cell>
          <cell r="F199">
            <v>549142</v>
          </cell>
          <cell r="G199" t="str">
            <v>Smile Brands Inc</v>
          </cell>
          <cell r="H199" t="str">
            <v>Term Loan (First Lien)</v>
          </cell>
          <cell r="I199" t="str">
            <v>NR</v>
          </cell>
          <cell r="J199" t="str">
            <v>NR</v>
          </cell>
          <cell r="K199" t="str">
            <v>Not Rated</v>
          </cell>
          <cell r="L199" t="str">
            <v>SENIOR SECURED</v>
          </cell>
          <cell r="M199" t="str">
            <v>HEALTHCARE</v>
          </cell>
          <cell r="N199" t="str">
            <v>Defensive</v>
          </cell>
          <cell r="O199" t="str">
            <v>HEALTHCARE SERVICES</v>
          </cell>
          <cell r="P199" t="str">
            <v>-</v>
          </cell>
          <cell r="Q199" t="str">
            <v>-</v>
          </cell>
          <cell r="R199" t="str">
            <v>-</v>
          </cell>
          <cell r="S199" t="str">
            <v>-</v>
          </cell>
        </row>
        <row r="200">
          <cell r="E200" t="str">
            <v>LX199059</v>
          </cell>
          <cell r="F200">
            <v>586262</v>
          </cell>
          <cell r="G200" t="str">
            <v>Smile Brands Inc</v>
          </cell>
          <cell r="H200" t="str">
            <v>Third Amendment Term Loan (First Lien)</v>
          </cell>
          <cell r="I200" t="str">
            <v>NR</v>
          </cell>
          <cell r="J200" t="str">
            <v>NR</v>
          </cell>
          <cell r="K200" t="str">
            <v>Not Rated</v>
          </cell>
          <cell r="L200" t="str">
            <v>SENIOR SECURED</v>
          </cell>
          <cell r="M200" t="str">
            <v>HEALTHCARE</v>
          </cell>
          <cell r="N200" t="str">
            <v>Defensive</v>
          </cell>
          <cell r="O200" t="str">
            <v>HEALTHCARE SERVICES</v>
          </cell>
          <cell r="P200">
            <v>1.8781036220537299E-4</v>
          </cell>
          <cell r="Q200" t="str">
            <v>-</v>
          </cell>
          <cell r="R200" t="str">
            <v>-</v>
          </cell>
          <cell r="S200" t="str">
            <v>-</v>
          </cell>
        </row>
        <row r="201">
          <cell r="E201" t="str">
            <v>LX204938</v>
          </cell>
          <cell r="F201">
            <v>596816</v>
          </cell>
          <cell r="G201" t="str">
            <v>Smile Doctors LLC</v>
          </cell>
          <cell r="H201" t="str">
            <v>Amendment No. 1 Delayed Draw Term Loan</v>
          </cell>
          <cell r="I201" t="str">
            <v>NR</v>
          </cell>
          <cell r="J201" t="str">
            <v>NR</v>
          </cell>
          <cell r="K201" t="str">
            <v>Not Rated</v>
          </cell>
          <cell r="L201" t="str">
            <v>SENIOR SECURED</v>
          </cell>
          <cell r="M201" t="str">
            <v>HEALTHCARE</v>
          </cell>
          <cell r="N201" t="str">
            <v>Defensive</v>
          </cell>
          <cell r="O201" t="str">
            <v>HEALTHCARE SERVICES</v>
          </cell>
          <cell r="P201" t="str">
            <v>-</v>
          </cell>
          <cell r="Q201" t="str">
            <v>-</v>
          </cell>
          <cell r="R201" t="str">
            <v>-</v>
          </cell>
          <cell r="S201" t="str">
            <v>-</v>
          </cell>
        </row>
        <row r="202">
          <cell r="E202" t="str">
            <v>LX201788</v>
          </cell>
          <cell r="F202">
            <v>590841</v>
          </cell>
          <cell r="G202" t="str">
            <v>Smile Doctors LLC</v>
          </cell>
          <cell r="H202" t="str">
            <v>Initial Term Loan</v>
          </cell>
          <cell r="I202" t="str">
            <v>NR</v>
          </cell>
          <cell r="J202" t="str">
            <v>NR</v>
          </cell>
          <cell r="K202" t="str">
            <v>Not Rated</v>
          </cell>
          <cell r="L202" t="str">
            <v>SENIOR SECURED</v>
          </cell>
          <cell r="M202" t="str">
            <v>HEALTHCARE</v>
          </cell>
          <cell r="N202" t="str">
            <v>Defensive</v>
          </cell>
          <cell r="O202" t="str">
            <v>HEALTHCARE SERVICES</v>
          </cell>
          <cell r="P202">
            <v>1.9895859289954801E-4</v>
          </cell>
          <cell r="Q202" t="str">
            <v>-</v>
          </cell>
          <cell r="R202" t="str">
            <v>-</v>
          </cell>
          <cell r="S202" t="str">
            <v>-</v>
          </cell>
        </row>
        <row r="203">
          <cell r="E203" t="str">
            <v>LX234273</v>
          </cell>
          <cell r="F203">
            <v>625805</v>
          </cell>
          <cell r="G203" t="str">
            <v>Soliant Health</v>
          </cell>
          <cell r="H203" t="str">
            <v>Term Loan B</v>
          </cell>
          <cell r="I203" t="str">
            <v>B2</v>
          </cell>
          <cell r="J203" t="str">
            <v>B</v>
          </cell>
          <cell r="K203" t="str">
            <v>B</v>
          </cell>
          <cell r="L203" t="str">
            <v>SENIOR SECURED</v>
          </cell>
          <cell r="M203" t="str">
            <v>HEALTHCARE</v>
          </cell>
          <cell r="N203" t="str">
            <v>Defensive</v>
          </cell>
          <cell r="O203" t="str">
            <v>HEALTHCARE SERVICES</v>
          </cell>
          <cell r="P203">
            <v>8.8385166767115898E-4</v>
          </cell>
          <cell r="Q203" t="str">
            <v>-</v>
          </cell>
          <cell r="R203" t="str">
            <v>-</v>
          </cell>
          <cell r="S203">
            <v>9.7181243954241599E-4</v>
          </cell>
        </row>
        <row r="204">
          <cell r="E204" t="str">
            <v>LX236836</v>
          </cell>
          <cell r="F204">
            <v>627216</v>
          </cell>
          <cell r="G204" t="str">
            <v>Sonrava Health Co-Borrower</v>
          </cell>
          <cell r="H204" t="str">
            <v>Second-Out Term Loan A (Tranche A)</v>
          </cell>
          <cell r="I204" t="str">
            <v>Caa2</v>
          </cell>
          <cell r="J204" t="str">
            <v>NR</v>
          </cell>
          <cell r="K204" t="str">
            <v>CCC/Split CCC</v>
          </cell>
          <cell r="L204" t="str">
            <v>SENIOR SECURED</v>
          </cell>
          <cell r="M204" t="str">
            <v>HEALTHCARE</v>
          </cell>
          <cell r="N204" t="str">
            <v>Defensive</v>
          </cell>
          <cell r="O204" t="str">
            <v>HEALTHCARE SERVICES</v>
          </cell>
          <cell r="P204" t="str">
            <v>-</v>
          </cell>
          <cell r="Q204" t="str">
            <v>-</v>
          </cell>
          <cell r="R204" t="str">
            <v>-</v>
          </cell>
          <cell r="S204" t="str">
            <v>-</v>
          </cell>
        </row>
        <row r="205">
          <cell r="E205" t="str">
            <v>LX233675</v>
          </cell>
          <cell r="F205">
            <v>625488</v>
          </cell>
          <cell r="G205" t="str">
            <v>Sotera Health Holdings</v>
          </cell>
          <cell r="H205" t="str">
            <v>Term Loan B</v>
          </cell>
          <cell r="I205" t="str">
            <v>B1</v>
          </cell>
          <cell r="J205" t="str">
            <v>BB-</v>
          </cell>
          <cell r="K205" t="str">
            <v>Split BB</v>
          </cell>
          <cell r="L205" t="str">
            <v>SENIOR SECURED</v>
          </cell>
          <cell r="M205" t="str">
            <v>HEALTHCARE</v>
          </cell>
          <cell r="N205" t="str">
            <v>Defensive</v>
          </cell>
          <cell r="O205" t="str">
            <v>HEALTHCARE SERVICES</v>
          </cell>
          <cell r="P205">
            <v>1.0478561307181501E-3</v>
          </cell>
          <cell r="Q205" t="str">
            <v>-</v>
          </cell>
          <cell r="R205" t="str">
            <v>-</v>
          </cell>
          <cell r="S205">
            <v>1.1521385996428901E-3</v>
          </cell>
        </row>
        <row r="206">
          <cell r="E206" t="str">
            <v>LX234655</v>
          </cell>
          <cell r="F206">
            <v>626015</v>
          </cell>
          <cell r="G206" t="str">
            <v>Sound Inpatient Physicians Inc</v>
          </cell>
          <cell r="H206" t="str">
            <v>Tranche B Term Loan</v>
          </cell>
          <cell r="I206" t="str">
            <v>Ca</v>
          </cell>
          <cell r="J206" t="str">
            <v>CCC+</v>
          </cell>
          <cell r="K206" t="str">
            <v>CCC/Split CCC</v>
          </cell>
          <cell r="L206" t="str">
            <v>SENIOR SECURED</v>
          </cell>
          <cell r="M206" t="str">
            <v>HEALTHCARE</v>
          </cell>
          <cell r="N206" t="str">
            <v>Defensive</v>
          </cell>
          <cell r="O206" t="str">
            <v>HEALTHCARE SERVICES</v>
          </cell>
          <cell r="P206" t="str">
            <v>-</v>
          </cell>
          <cell r="Q206" t="str">
            <v>-</v>
          </cell>
          <cell r="R206" t="str">
            <v>-</v>
          </cell>
          <cell r="S206" t="str">
            <v>-</v>
          </cell>
        </row>
        <row r="207">
          <cell r="E207" t="str">
            <v>LX250177</v>
          </cell>
          <cell r="F207">
            <v>633311</v>
          </cell>
          <cell r="G207" t="str">
            <v>Southern Veterinary Partners</v>
          </cell>
          <cell r="H207" t="str">
            <v>Term Loan B</v>
          </cell>
          <cell r="I207" t="str">
            <v>B2</v>
          </cell>
          <cell r="J207" t="str">
            <v>B</v>
          </cell>
          <cell r="K207" t="str">
            <v>B</v>
          </cell>
          <cell r="L207" t="str">
            <v>SENIOR SECURED</v>
          </cell>
          <cell r="M207" t="str">
            <v>HEALTHCARE</v>
          </cell>
          <cell r="N207" t="str">
            <v>Defensive</v>
          </cell>
          <cell r="O207" t="str">
            <v>HEALTHCARE SERVICES</v>
          </cell>
          <cell r="P207">
            <v>1.9842937091261699E-3</v>
          </cell>
          <cell r="Q207" t="str">
            <v>-</v>
          </cell>
          <cell r="R207">
            <v>6.3898783647720501E-3</v>
          </cell>
          <cell r="S207">
            <v>2.1817702910665602E-3</v>
          </cell>
        </row>
        <row r="208">
          <cell r="E208" t="str">
            <v>LX192616</v>
          </cell>
          <cell r="F208">
            <v>576178</v>
          </cell>
          <cell r="G208" t="str">
            <v>Specialty Pharma III Inc</v>
          </cell>
          <cell r="H208" t="str">
            <v>Initial Term Loan (Cov-lite)</v>
          </cell>
          <cell r="I208" t="str">
            <v>B3</v>
          </cell>
          <cell r="J208" t="str">
            <v>B-</v>
          </cell>
          <cell r="K208" t="str">
            <v>B</v>
          </cell>
          <cell r="L208" t="str">
            <v>SENIOR SECURED</v>
          </cell>
          <cell r="M208" t="str">
            <v>HEALTHCARE</v>
          </cell>
          <cell r="N208" t="str">
            <v>Cyclical</v>
          </cell>
          <cell r="O208" t="str">
            <v>HEALTHCARE SERVICES</v>
          </cell>
          <cell r="P208">
            <v>1.4621236114808101E-4</v>
          </cell>
          <cell r="Q208" t="str">
            <v>-</v>
          </cell>
          <cell r="R208" t="str">
            <v>-</v>
          </cell>
          <cell r="S208">
            <v>1.60763391161512E-4</v>
          </cell>
        </row>
        <row r="209">
          <cell r="E209" t="str">
            <v>LX195928</v>
          </cell>
          <cell r="F209">
            <v>581354</v>
          </cell>
          <cell r="G209" t="str">
            <v>SpecialtyCare</v>
          </cell>
          <cell r="H209" t="str">
            <v>Term B Loan (Cov-lite)</v>
          </cell>
          <cell r="I209" t="str">
            <v>NR</v>
          </cell>
          <cell r="J209" t="str">
            <v>NR</v>
          </cell>
          <cell r="K209" t="str">
            <v>Not Rated</v>
          </cell>
          <cell r="L209" t="str">
            <v>SENIOR SECURED</v>
          </cell>
          <cell r="M209" t="str">
            <v>HEALTHCARE</v>
          </cell>
          <cell r="N209" t="str">
            <v>Defensive</v>
          </cell>
          <cell r="O209" t="str">
            <v>HEALTHCARE SERVICES</v>
          </cell>
          <cell r="P209">
            <v>4.4650657106388801E-4</v>
          </cell>
          <cell r="Q209" t="str">
            <v>-</v>
          </cell>
          <cell r="R209" t="str">
            <v>-</v>
          </cell>
          <cell r="S209" t="str">
            <v>-</v>
          </cell>
        </row>
        <row r="210">
          <cell r="E210" t="str">
            <v>LX230493</v>
          </cell>
          <cell r="F210">
            <v>624382</v>
          </cell>
          <cell r="G210" t="str">
            <v>Summit Behavioral Healthcare</v>
          </cell>
          <cell r="H210" t="str">
            <v>Term Loan B (Cov-lite)</v>
          </cell>
          <cell r="I210" t="str">
            <v>B3</v>
          </cell>
          <cell r="J210" t="str">
            <v>B-</v>
          </cell>
          <cell r="K210" t="str">
            <v>B</v>
          </cell>
          <cell r="L210" t="str">
            <v>SENIOR SECURED</v>
          </cell>
          <cell r="M210" t="str">
            <v>HEALTHCARE</v>
          </cell>
          <cell r="N210" t="str">
            <v>Defensive</v>
          </cell>
          <cell r="O210" t="str">
            <v>HEALTHCARE SERVICES</v>
          </cell>
          <cell r="P210">
            <v>4.40606608421784E-4</v>
          </cell>
          <cell r="Q210" t="str">
            <v>-</v>
          </cell>
          <cell r="R210" t="str">
            <v>-</v>
          </cell>
          <cell r="S210">
            <v>4.8445570526229101E-4</v>
          </cell>
        </row>
        <row r="211">
          <cell r="E211" t="str">
            <v>LX234275</v>
          </cell>
          <cell r="F211">
            <v>625807</v>
          </cell>
          <cell r="G211" t="str">
            <v>Surgery Center Holdings</v>
          </cell>
          <cell r="H211" t="str">
            <v>TLB (Cov-lite)</v>
          </cell>
          <cell r="I211" t="str">
            <v>Ba3</v>
          </cell>
          <cell r="J211" t="str">
            <v>B</v>
          </cell>
          <cell r="K211" t="str">
            <v>Split BB</v>
          </cell>
          <cell r="L211" t="str">
            <v>SENIOR SECURED</v>
          </cell>
          <cell r="M211" t="str">
            <v>HEALTHCARE</v>
          </cell>
          <cell r="N211" t="str">
            <v>Defensive</v>
          </cell>
          <cell r="O211" t="str">
            <v>HEALTHCARE SERVICES</v>
          </cell>
          <cell r="P211">
            <v>9.7064795690546095E-4</v>
          </cell>
          <cell r="Q211" t="str">
            <v>-</v>
          </cell>
          <cell r="R211" t="str">
            <v>-</v>
          </cell>
          <cell r="S211">
            <v>1.0672466811344099E-3</v>
          </cell>
        </row>
        <row r="212">
          <cell r="E212" t="str">
            <v>LX190915</v>
          </cell>
          <cell r="F212">
            <v>573101</v>
          </cell>
          <cell r="G212" t="str">
            <v>Symplr Software</v>
          </cell>
          <cell r="H212" t="str">
            <v>1st Lien TL (Cov-lite)</v>
          </cell>
          <cell r="I212" t="str">
            <v>B3</v>
          </cell>
          <cell r="J212" t="str">
            <v>B-</v>
          </cell>
          <cell r="K212" t="str">
            <v>B</v>
          </cell>
          <cell r="L212" t="str">
            <v>SENIOR SECURED</v>
          </cell>
          <cell r="M212" t="str">
            <v>HEALTHCARE</v>
          </cell>
          <cell r="N212" t="str">
            <v>Cyclical</v>
          </cell>
          <cell r="O212" t="str">
            <v>HEALTHCARE TECHNOLOGY</v>
          </cell>
          <cell r="P212">
            <v>7.8492189396246498E-4</v>
          </cell>
          <cell r="Q212" t="str">
            <v>-</v>
          </cell>
          <cell r="R212" t="str">
            <v>-</v>
          </cell>
          <cell r="S212">
            <v>8.6303719110673101E-4</v>
          </cell>
        </row>
        <row r="213">
          <cell r="E213" t="str">
            <v>LX190919</v>
          </cell>
          <cell r="F213">
            <v>573110</v>
          </cell>
          <cell r="G213" t="str">
            <v>Symplr Software</v>
          </cell>
          <cell r="H213" t="str">
            <v>Initial Loan (Second Lien) (Cov-lite)</v>
          </cell>
          <cell r="I213" t="str">
            <v>NR</v>
          </cell>
          <cell r="J213" t="str">
            <v>NR</v>
          </cell>
          <cell r="K213" t="str">
            <v>Not Rated</v>
          </cell>
          <cell r="L213" t="str">
            <v>2ND/3RD LIEN SECURED</v>
          </cell>
          <cell r="M213" t="str">
            <v>HEALTHCARE</v>
          </cell>
          <cell r="N213" t="str">
            <v>Cyclical</v>
          </cell>
          <cell r="O213" t="str">
            <v>HEALTHCARE TECHNOLOGY</v>
          </cell>
          <cell r="P213" t="str">
            <v>-</v>
          </cell>
          <cell r="Q213">
            <v>9.1878798700823997E-3</v>
          </cell>
          <cell r="R213" t="str">
            <v>-</v>
          </cell>
          <cell r="S213" t="str">
            <v>-</v>
          </cell>
        </row>
        <row r="214">
          <cell r="E214" t="str">
            <v>LX216614</v>
          </cell>
          <cell r="F214">
            <v>614978</v>
          </cell>
          <cell r="G214" t="str">
            <v>Syneos Health</v>
          </cell>
          <cell r="H214" t="str">
            <v>TLB (Cov-lite)</v>
          </cell>
          <cell r="I214" t="str">
            <v>B1</v>
          </cell>
          <cell r="J214" t="str">
            <v>B</v>
          </cell>
          <cell r="K214" t="str">
            <v>B</v>
          </cell>
          <cell r="L214" t="str">
            <v>SENIOR SECURED</v>
          </cell>
          <cell r="M214" t="str">
            <v>HEALTHCARE</v>
          </cell>
          <cell r="N214" t="str">
            <v>Defensive</v>
          </cell>
          <cell r="O214" t="str">
            <v>PHARMA AND RELATED</v>
          </cell>
          <cell r="P214">
            <v>1.81382469608606E-3</v>
          </cell>
          <cell r="Q214" t="str">
            <v>-</v>
          </cell>
          <cell r="R214">
            <v>5.8409292584581801E-3</v>
          </cell>
          <cell r="S214">
            <v>1.9943362300262101E-3</v>
          </cell>
        </row>
        <row r="215">
          <cell r="E215" t="str">
            <v>LX190275</v>
          </cell>
          <cell r="F215">
            <v>572014</v>
          </cell>
          <cell r="G215" t="str">
            <v>TEAM Services Group</v>
          </cell>
          <cell r="H215" t="str">
            <v>1st Lien TL (Cov-lite)</v>
          </cell>
          <cell r="I215" t="str">
            <v>B2</v>
          </cell>
          <cell r="J215" t="str">
            <v>B-</v>
          </cell>
          <cell r="K215" t="str">
            <v>B</v>
          </cell>
          <cell r="L215" t="str">
            <v>SENIOR SECURED</v>
          </cell>
          <cell r="M215" t="str">
            <v>HEALTHCARE</v>
          </cell>
          <cell r="N215" t="str">
            <v>Defensive</v>
          </cell>
          <cell r="O215" t="str">
            <v>HEALTHCARE SERVICES</v>
          </cell>
          <cell r="P215">
            <v>3.6687592740507397E-4</v>
          </cell>
          <cell r="Q215" t="str">
            <v>-</v>
          </cell>
          <cell r="R215" t="str">
            <v>-</v>
          </cell>
          <cell r="S215">
            <v>4.0338735905803797E-4</v>
          </cell>
        </row>
        <row r="216">
          <cell r="E216" t="str">
            <v>LX236336</v>
          </cell>
          <cell r="F216">
            <v>626772</v>
          </cell>
          <cell r="G216" t="str">
            <v>TEAM Services Group</v>
          </cell>
          <cell r="H216" t="str">
            <v>Term Loan B</v>
          </cell>
          <cell r="I216" t="str">
            <v>B2</v>
          </cell>
          <cell r="J216" t="str">
            <v>B-</v>
          </cell>
          <cell r="K216" t="str">
            <v>B</v>
          </cell>
          <cell r="L216" t="str">
            <v>SENIOR SECURED</v>
          </cell>
          <cell r="M216" t="str">
            <v>HEALTHCARE</v>
          </cell>
          <cell r="N216" t="str">
            <v>Defensive</v>
          </cell>
          <cell r="O216" t="str">
            <v>HEALTHCARE SERVICES</v>
          </cell>
          <cell r="P216">
            <v>2.42226985893748E-4</v>
          </cell>
          <cell r="Q216" t="str">
            <v>-</v>
          </cell>
          <cell r="R216" t="str">
            <v>-</v>
          </cell>
          <cell r="S216">
            <v>2.66333375491226E-4</v>
          </cell>
        </row>
        <row r="217">
          <cell r="E217" t="str">
            <v>LX190277</v>
          </cell>
          <cell r="F217">
            <v>572016</v>
          </cell>
          <cell r="G217" t="str">
            <v>TEAM Services Group</v>
          </cell>
          <cell r="H217" t="str">
            <v>2nd Lien TL (Cov-lite)</v>
          </cell>
          <cell r="I217" t="str">
            <v>Caa2</v>
          </cell>
          <cell r="J217" t="str">
            <v>CCC</v>
          </cell>
          <cell r="K217" t="str">
            <v>CCC/Split CCC</v>
          </cell>
          <cell r="L217" t="str">
            <v>2ND/3RD LIEN SECURED</v>
          </cell>
          <cell r="M217" t="str">
            <v>HEALTHCARE</v>
          </cell>
          <cell r="N217" t="str">
            <v>Defensive</v>
          </cell>
          <cell r="O217" t="str">
            <v>HEALTHCARE SERVICES</v>
          </cell>
          <cell r="P217" t="str">
            <v>-</v>
          </cell>
          <cell r="Q217">
            <v>3.453167609902E-3</v>
          </cell>
          <cell r="R217" t="str">
            <v>-</v>
          </cell>
          <cell r="S217" t="str">
            <v>-</v>
          </cell>
        </row>
        <row r="218">
          <cell r="E218" t="str">
            <v>LX202831</v>
          </cell>
          <cell r="F218">
            <v>592774</v>
          </cell>
          <cell r="G218" t="str">
            <v>Team Health</v>
          </cell>
          <cell r="H218" t="str">
            <v>TLB (Cov-lite)</v>
          </cell>
          <cell r="I218" t="str">
            <v>Ca</v>
          </cell>
          <cell r="J218" t="str">
            <v>B-</v>
          </cell>
          <cell r="K218" t="str">
            <v>default_IND</v>
          </cell>
          <cell r="L218" t="str">
            <v>SENIOR SECURED</v>
          </cell>
          <cell r="M218" t="str">
            <v>HEALTHCARE</v>
          </cell>
          <cell r="N218" t="str">
            <v>Defensive</v>
          </cell>
          <cell r="O218" t="str">
            <v>HEALTHCARE SERVICES</v>
          </cell>
          <cell r="P218">
            <v>9.2196295875855597E-4</v>
          </cell>
          <cell r="Q218" t="str">
            <v>-</v>
          </cell>
          <cell r="R218" t="str">
            <v>-</v>
          </cell>
          <cell r="S218" t="str">
            <v>-</v>
          </cell>
        </row>
        <row r="219">
          <cell r="E219" t="str">
            <v>LX248756</v>
          </cell>
          <cell r="G219" t="str">
            <v>Therakos</v>
          </cell>
          <cell r="H219" t="str">
            <v>Term Loan B</v>
          </cell>
          <cell r="I219" t="str">
            <v>B2</v>
          </cell>
          <cell r="J219" t="str">
            <v>B</v>
          </cell>
          <cell r="K219" t="str">
            <v>B</v>
          </cell>
          <cell r="L219" t="str">
            <v>SENIOR SECURED</v>
          </cell>
          <cell r="M219" t="str">
            <v>HEALTHCARE</v>
          </cell>
          <cell r="N219" t="str">
            <v>Defensive</v>
          </cell>
          <cell r="O219" t="str">
            <v>PHARMA AND RELATED</v>
          </cell>
          <cell r="P219">
            <v>3.8867050079408202E-4</v>
          </cell>
          <cell r="Q219" t="str">
            <v>-</v>
          </cell>
          <cell r="R219" t="str">
            <v>-</v>
          </cell>
          <cell r="S219">
            <v>4.2735092478820799E-4</v>
          </cell>
        </row>
        <row r="220">
          <cell r="E220" t="str">
            <v>LX194584</v>
          </cell>
          <cell r="F220">
            <v>579254</v>
          </cell>
          <cell r="G220" t="str">
            <v>Therapy Brands</v>
          </cell>
          <cell r="H220" t="str">
            <v>1st Lien TL (Cov-lite)</v>
          </cell>
          <cell r="I220" t="str">
            <v>B3</v>
          </cell>
          <cell r="J220" t="str">
            <v>CCC+</v>
          </cell>
          <cell r="K220" t="str">
            <v>Split B</v>
          </cell>
          <cell r="L220" t="str">
            <v>SENIOR SECURED</v>
          </cell>
          <cell r="M220" t="str">
            <v>HEALTHCARE</v>
          </cell>
          <cell r="N220" t="str">
            <v>Defensive</v>
          </cell>
          <cell r="O220" t="str">
            <v>MEDICAL DEVICES TECHNOLOGIES AND OTHER SOLUTIONS</v>
          </cell>
          <cell r="P220">
            <v>1.67437732797219E-4</v>
          </cell>
          <cell r="Q220" t="str">
            <v>-</v>
          </cell>
          <cell r="R220" t="str">
            <v>-</v>
          </cell>
          <cell r="S220" t="str">
            <v>-</v>
          </cell>
        </row>
        <row r="221">
          <cell r="E221" t="str">
            <v>LX194587</v>
          </cell>
          <cell r="F221">
            <v>579256</v>
          </cell>
          <cell r="G221" t="str">
            <v>Therapy Brands</v>
          </cell>
          <cell r="H221" t="str">
            <v>2nd Lien TL (Cov-lite)</v>
          </cell>
          <cell r="I221" t="str">
            <v>Caa3</v>
          </cell>
          <cell r="J221" t="str">
            <v>CCC-</v>
          </cell>
          <cell r="K221" t="str">
            <v>CCC/Split CCC</v>
          </cell>
          <cell r="L221" t="str">
            <v>2ND/3RD LIEN SECURED</v>
          </cell>
          <cell r="M221" t="str">
            <v>HEALTHCARE</v>
          </cell>
          <cell r="N221" t="str">
            <v>Defensive</v>
          </cell>
          <cell r="O221" t="str">
            <v>MEDICAL DEVICES TECHNOLOGIES AND OTHER SOLUTIONS</v>
          </cell>
          <cell r="P221" t="str">
            <v>-</v>
          </cell>
          <cell r="Q221">
            <v>2.6503499625237701E-3</v>
          </cell>
          <cell r="R221" t="str">
            <v>-</v>
          </cell>
          <cell r="S221" t="str">
            <v>-</v>
          </cell>
        </row>
        <row r="222">
          <cell r="E222" t="str">
            <v>LX198300</v>
          </cell>
          <cell r="F222">
            <v>585199</v>
          </cell>
          <cell r="G222" t="str">
            <v>U.S. Anesthesia Partners</v>
          </cell>
          <cell r="H222" t="str">
            <v>1st Lien TL (Cov-lite)</v>
          </cell>
          <cell r="I222" t="str">
            <v>B2</v>
          </cell>
          <cell r="J222" t="str">
            <v>B</v>
          </cell>
          <cell r="K222" t="str">
            <v>B</v>
          </cell>
          <cell r="L222" t="str">
            <v>SENIOR SECURED</v>
          </cell>
          <cell r="M222" t="str">
            <v>HEALTHCARE</v>
          </cell>
          <cell r="N222" t="str">
            <v>Defensive</v>
          </cell>
          <cell r="O222" t="str">
            <v>HEALTHCARE SERVICES</v>
          </cell>
          <cell r="P222">
            <v>1.06753014874457E-3</v>
          </cell>
          <cell r="Q222" t="str">
            <v>-</v>
          </cell>
          <cell r="R222" t="str">
            <v>-</v>
          </cell>
          <cell r="S222">
            <v>1.1737705726913E-3</v>
          </cell>
        </row>
        <row r="223">
          <cell r="E223" t="str">
            <v>LX198301</v>
          </cell>
          <cell r="F223">
            <v>585201</v>
          </cell>
          <cell r="G223" t="str">
            <v>U.S. Anesthesia Partners</v>
          </cell>
          <cell r="H223" t="str">
            <v>2nd Lien TL (Cov-lite)</v>
          </cell>
          <cell r="I223" t="str">
            <v>Caa2</v>
          </cell>
          <cell r="J223" t="str">
            <v>CCC+</v>
          </cell>
          <cell r="K223" t="str">
            <v>CCC/Split CCC</v>
          </cell>
          <cell r="L223" t="str">
            <v>2ND/3RD LIEN SECURED</v>
          </cell>
          <cell r="M223" t="str">
            <v>HEALTHCARE</v>
          </cell>
          <cell r="N223" t="str">
            <v>Defensive</v>
          </cell>
          <cell r="O223" t="str">
            <v>HEALTHCARE SERVICES</v>
          </cell>
          <cell r="P223" t="str">
            <v>-</v>
          </cell>
          <cell r="Q223">
            <v>8.1473721070175094E-3</v>
          </cell>
          <cell r="R223" t="str">
            <v>-</v>
          </cell>
          <cell r="S223" t="str">
            <v>-</v>
          </cell>
        </row>
        <row r="224">
          <cell r="E224" t="str">
            <v>LX214262</v>
          </cell>
          <cell r="F224">
            <v>613188</v>
          </cell>
          <cell r="G224" t="str">
            <v>U.S. Renal Care</v>
          </cell>
          <cell r="H224" t="str">
            <v>Closing Date Term Loan</v>
          </cell>
          <cell r="I224" t="str">
            <v>Caa1</v>
          </cell>
          <cell r="J224" t="str">
            <v>CCC+</v>
          </cell>
          <cell r="K224" t="str">
            <v>CCC/Split CCC</v>
          </cell>
          <cell r="L224" t="str">
            <v>SENIOR SECURED</v>
          </cell>
          <cell r="M224" t="str">
            <v>HEALTHCARE</v>
          </cell>
          <cell r="N224" t="str">
            <v>Defensive</v>
          </cell>
          <cell r="O224" t="str">
            <v>HEALTHCARE SERVICES</v>
          </cell>
          <cell r="P224">
            <v>9.5288288297686204E-4</v>
          </cell>
          <cell r="Q224" t="str">
            <v>-</v>
          </cell>
          <cell r="R224" t="str">
            <v>-</v>
          </cell>
          <cell r="S224" t="str">
            <v>-</v>
          </cell>
        </row>
        <row r="225">
          <cell r="E225" t="str">
            <v>LX196752</v>
          </cell>
          <cell r="F225">
            <v>582796</v>
          </cell>
          <cell r="G225" t="str">
            <v>UDG Healthcare</v>
          </cell>
          <cell r="H225" t="str">
            <v>TLB (Cov-lite)</v>
          </cell>
          <cell r="I225" t="str">
            <v>B2</v>
          </cell>
          <cell r="J225" t="str">
            <v>B</v>
          </cell>
          <cell r="K225" t="str">
            <v>B</v>
          </cell>
          <cell r="L225" t="str">
            <v>SENIOR SECURED</v>
          </cell>
          <cell r="M225" t="str">
            <v>HEALTHCARE</v>
          </cell>
          <cell r="N225" t="str">
            <v>Defensive</v>
          </cell>
          <cell r="O225" t="str">
            <v>HEALTHCARE SERVICES</v>
          </cell>
          <cell r="P225">
            <v>9.2896557869749099E-4</v>
          </cell>
          <cell r="Q225" t="str">
            <v>-</v>
          </cell>
          <cell r="R225" t="str">
            <v>-</v>
          </cell>
          <cell r="S225">
            <v>1.02141607953703E-3</v>
          </cell>
        </row>
        <row r="226">
          <cell r="E226" t="str">
            <v>LX245294</v>
          </cell>
          <cell r="F226">
            <v>630936</v>
          </cell>
          <cell r="G226" t="str">
            <v>US Fertility Enterprises</v>
          </cell>
          <cell r="H226" t="str">
            <v>Delayed TL</v>
          </cell>
          <cell r="I226" t="str">
            <v>B2</v>
          </cell>
          <cell r="J226" t="str">
            <v>B-</v>
          </cell>
          <cell r="K226" t="str">
            <v>B</v>
          </cell>
          <cell r="L226" t="str">
            <v>SENIOR SECURED</v>
          </cell>
          <cell r="M226" t="str">
            <v>HEALTHCARE</v>
          </cell>
          <cell r="N226" t="str">
            <v>Defensive</v>
          </cell>
          <cell r="O226" t="str">
            <v>HEALTHCARE SERVICES</v>
          </cell>
          <cell r="P226" t="str">
            <v>-</v>
          </cell>
          <cell r="Q226" t="str">
            <v>-</v>
          </cell>
          <cell r="R226" t="str">
            <v>-</v>
          </cell>
          <cell r="S226" t="str">
            <v>-</v>
          </cell>
        </row>
        <row r="227">
          <cell r="E227" t="str">
            <v>LX245293</v>
          </cell>
          <cell r="F227">
            <v>630933</v>
          </cell>
          <cell r="G227" t="str">
            <v>US Fertility Enterprises</v>
          </cell>
          <cell r="H227" t="str">
            <v>Term Loan B</v>
          </cell>
          <cell r="I227" t="str">
            <v>B2</v>
          </cell>
          <cell r="J227" t="str">
            <v>B-</v>
          </cell>
          <cell r="K227" t="str">
            <v>B</v>
          </cell>
          <cell r="L227" t="str">
            <v>SENIOR SECURED</v>
          </cell>
          <cell r="M227" t="str">
            <v>HEALTHCARE</v>
          </cell>
          <cell r="N227" t="str">
            <v>Defensive</v>
          </cell>
          <cell r="O227" t="str">
            <v>HEALTHCARE SERVICES</v>
          </cell>
          <cell r="P227">
            <v>3.8326122616052399E-4</v>
          </cell>
          <cell r="Q227" t="str">
            <v>-</v>
          </cell>
          <cell r="R227" t="str">
            <v>-</v>
          </cell>
          <cell r="S227">
            <v>4.2140332003723802E-4</v>
          </cell>
        </row>
        <row r="228">
          <cell r="E228" t="str">
            <v>LX238074</v>
          </cell>
          <cell r="F228">
            <v>628120</v>
          </cell>
          <cell r="G228" t="str">
            <v>US Radiology Specialists</v>
          </cell>
          <cell r="H228" t="str">
            <v>Term Loan B</v>
          </cell>
          <cell r="I228" t="str">
            <v>B3</v>
          </cell>
          <cell r="J228" t="str">
            <v>B-</v>
          </cell>
          <cell r="K228" t="str">
            <v>B</v>
          </cell>
          <cell r="L228" t="str">
            <v>SENIOR SECURED</v>
          </cell>
          <cell r="M228" t="str">
            <v>HEALTHCARE</v>
          </cell>
          <cell r="N228" t="str">
            <v>Defensive</v>
          </cell>
          <cell r="O228" t="str">
            <v>PHARMA AND RELATED</v>
          </cell>
          <cell r="P228">
            <v>8.3688678994582404E-4</v>
          </cell>
          <cell r="Q228" t="str">
            <v>-</v>
          </cell>
          <cell r="R228" t="str">
            <v>-</v>
          </cell>
          <cell r="S228">
            <v>9.2017362494886798E-4</v>
          </cell>
        </row>
        <row r="229">
          <cell r="E229" t="str">
            <v>LX183353</v>
          </cell>
          <cell r="F229">
            <v>561310</v>
          </cell>
          <cell r="G229" t="str">
            <v>Upstream Rehabilitation</v>
          </cell>
          <cell r="H229" t="str">
            <v>2nd Lien TL (Cov-lite)</v>
          </cell>
          <cell r="I229" t="str">
            <v>Caa3</v>
          </cell>
          <cell r="J229" t="str">
            <v>CCC-</v>
          </cell>
          <cell r="K229" t="str">
            <v>CCC/Split CCC</v>
          </cell>
          <cell r="L229" t="str">
            <v>2ND/3RD LIEN SECURED</v>
          </cell>
          <cell r="M229" t="str">
            <v>HEALTHCARE</v>
          </cell>
          <cell r="N229" t="str">
            <v>Defensive</v>
          </cell>
          <cell r="O229" t="str">
            <v>HEALTHCARE SERVICES</v>
          </cell>
          <cell r="P229" t="str">
            <v>-</v>
          </cell>
          <cell r="Q229">
            <v>2.9939138465546302E-3</v>
          </cell>
          <cell r="R229" t="str">
            <v>-</v>
          </cell>
          <cell r="S229" t="str">
            <v>-</v>
          </cell>
        </row>
        <row r="230">
          <cell r="E230" t="str">
            <v>LX196625</v>
          </cell>
          <cell r="F230">
            <v>582607</v>
          </cell>
          <cell r="G230" t="str">
            <v>Upstream Rehabilitation</v>
          </cell>
          <cell r="H230" t="str">
            <v>August 2021 Incremental Term Loan (First Lien) (Cov-lite)</v>
          </cell>
          <cell r="I230" t="str">
            <v>B3</v>
          </cell>
          <cell r="J230" t="str">
            <v>CCC+</v>
          </cell>
          <cell r="K230" t="str">
            <v>Split B</v>
          </cell>
          <cell r="L230" t="str">
            <v>SENIOR SECURED</v>
          </cell>
          <cell r="M230" t="str">
            <v>HEALTHCARE</v>
          </cell>
          <cell r="N230" t="str">
            <v>Defensive</v>
          </cell>
          <cell r="O230" t="str">
            <v>HEALTHCARE SERVICES</v>
          </cell>
          <cell r="P230">
            <v>5.0248737346232999E-4</v>
          </cell>
          <cell r="Q230" t="str">
            <v>-</v>
          </cell>
          <cell r="R230" t="str">
            <v>-</v>
          </cell>
          <cell r="S230" t="str">
            <v>-</v>
          </cell>
        </row>
        <row r="231">
          <cell r="E231" t="str">
            <v>LX207761</v>
          </cell>
          <cell r="F231">
            <v>601913</v>
          </cell>
          <cell r="G231" t="str">
            <v>VetCor Professional Practices LLC</v>
          </cell>
          <cell r="H231" t="str">
            <v>Closing Date Term Loan (Cov-lite)</v>
          </cell>
          <cell r="I231" t="str">
            <v>NR</v>
          </cell>
          <cell r="J231" t="str">
            <v>NR</v>
          </cell>
          <cell r="K231" t="str">
            <v>Not Rated</v>
          </cell>
          <cell r="L231" t="str">
            <v>SENIOR SECURED</v>
          </cell>
          <cell r="M231" t="str">
            <v>HEALTHCARE</v>
          </cell>
          <cell r="N231" t="str">
            <v>Defensive</v>
          </cell>
          <cell r="O231" t="str">
            <v>HEALTHCARE SERVICES</v>
          </cell>
          <cell r="P231">
            <v>2.12517255645601E-3</v>
          </cell>
          <cell r="Q231" t="str">
            <v>-</v>
          </cell>
          <cell r="R231">
            <v>6.84354038792254E-3</v>
          </cell>
          <cell r="S231" t="str">
            <v>-</v>
          </cell>
        </row>
        <row r="232">
          <cell r="E232" t="str">
            <v>LX237954</v>
          </cell>
          <cell r="F232">
            <v>628069</v>
          </cell>
          <cell r="G232" t="str">
            <v>Vizient Inc</v>
          </cell>
          <cell r="H232" t="str">
            <v>Term Loan B</v>
          </cell>
          <cell r="I232" t="str">
            <v>Ba2</v>
          </cell>
          <cell r="J232" t="str">
            <v>BB+</v>
          </cell>
          <cell r="K232" t="str">
            <v>BB</v>
          </cell>
          <cell r="L232" t="str">
            <v>SENIOR SECURED</v>
          </cell>
          <cell r="M232" t="str">
            <v>HEALTHCARE</v>
          </cell>
          <cell r="N232" t="str">
            <v>Defensive</v>
          </cell>
          <cell r="O232" t="str">
            <v>MEDICAL DEVICES TECHNOLOGIES AND OTHER SOLUTIONS</v>
          </cell>
          <cell r="P232">
            <v>7.65662200482573E-4</v>
          </cell>
          <cell r="Q232" t="str">
            <v>-</v>
          </cell>
          <cell r="R232" t="str">
            <v>-</v>
          </cell>
          <cell r="S232">
            <v>8.4186077611523203E-4</v>
          </cell>
        </row>
        <row r="233">
          <cell r="E233" t="str">
            <v>LX172411</v>
          </cell>
          <cell r="F233">
            <v>541575</v>
          </cell>
          <cell r="G233" t="str">
            <v>Vyaire Medical</v>
          </cell>
          <cell r="H233" t="str">
            <v>1st Lien TL (Cov-lite)</v>
          </cell>
          <cell r="I233" t="str">
            <v>Caa3</v>
          </cell>
          <cell r="J233" t="str">
            <v>D</v>
          </cell>
          <cell r="K233" t="str">
            <v>default_IND</v>
          </cell>
          <cell r="L233" t="str">
            <v>SENIOR SECURED</v>
          </cell>
          <cell r="M233" t="str">
            <v>HEALTHCARE</v>
          </cell>
          <cell r="N233" t="str">
            <v>Defensive</v>
          </cell>
          <cell r="O233" t="str">
            <v>MEDICAL DEVICES TECHNOLOGIES AND OTHER SOLUTIONS</v>
          </cell>
          <cell r="P233" t="str">
            <v>-</v>
          </cell>
          <cell r="Q233" t="str">
            <v>-</v>
          </cell>
          <cell r="R233" t="str">
            <v>-</v>
          </cell>
          <cell r="S233" t="str">
            <v>-</v>
          </cell>
        </row>
        <row r="234">
          <cell r="E234" t="str">
            <v>LX235213</v>
          </cell>
          <cell r="F234">
            <v>626207</v>
          </cell>
          <cell r="G234" t="str">
            <v>WIRB-Copernicus Group</v>
          </cell>
          <cell r="H234" t="str">
            <v>TLB (Cov-lite)</v>
          </cell>
          <cell r="I234" t="str">
            <v>B2</v>
          </cell>
          <cell r="J234" t="str">
            <v>B-</v>
          </cell>
          <cell r="K234" t="str">
            <v>B</v>
          </cell>
          <cell r="L234" t="str">
            <v>SENIOR SECURED</v>
          </cell>
          <cell r="M234" t="str">
            <v>HEALTHCARE</v>
          </cell>
          <cell r="N234" t="str">
            <v>Defensive</v>
          </cell>
          <cell r="O234" t="str">
            <v>HEALTHCARE SERVICES</v>
          </cell>
          <cell r="P234">
            <v>9.8070438658450702E-4</v>
          </cell>
          <cell r="Q234" t="str">
            <v>-</v>
          </cell>
          <cell r="R234" t="str">
            <v>-</v>
          </cell>
          <cell r="S234">
            <v>1.0783039250328399E-3</v>
          </cell>
        </row>
        <row r="235">
          <cell r="E235" t="str">
            <v>LX255441</v>
          </cell>
          <cell r="G235" t="str">
            <v>Waystar Technologies</v>
          </cell>
          <cell r="H235" t="str">
            <v>Term Loan B</v>
          </cell>
          <cell r="I235" t="str">
            <v>B1</v>
          </cell>
          <cell r="J235" t="str">
            <v>B+</v>
          </cell>
          <cell r="K235" t="str">
            <v>B</v>
          </cell>
          <cell r="L235" t="str">
            <v>SENIOR SECURED</v>
          </cell>
          <cell r="M235" t="str">
            <v>HEALTHCARE</v>
          </cell>
          <cell r="N235" t="str">
            <v>Defensive</v>
          </cell>
          <cell r="O235" t="str">
            <v>MEDICAL DEVICES TECHNOLOGIES AND OTHER SOLUTIONS</v>
          </cell>
          <cell r="P235">
            <v>8.1119150310662998E-4</v>
          </cell>
          <cell r="Q235" t="str">
            <v>-</v>
          </cell>
          <cell r="R235" t="str">
            <v>-</v>
          </cell>
          <cell r="S235">
            <v>8.9192114741071401E-4</v>
          </cell>
        </row>
        <row r="236">
          <cell r="E236" t="str">
            <v>LX191884</v>
          </cell>
          <cell r="F236">
            <v>574926</v>
          </cell>
          <cell r="G236" t="str">
            <v>Women's Care Holdings</v>
          </cell>
          <cell r="H236" t="str">
            <v>1st Lien TL (Cov-lite)</v>
          </cell>
          <cell r="I236" t="str">
            <v>B2</v>
          </cell>
          <cell r="J236" t="str">
            <v>B-</v>
          </cell>
          <cell r="K236" t="str">
            <v>B</v>
          </cell>
          <cell r="L236" t="str">
            <v>SENIOR SECURED</v>
          </cell>
          <cell r="M236" t="str">
            <v>HEALTHCARE</v>
          </cell>
          <cell r="N236" t="str">
            <v>Defensive</v>
          </cell>
          <cell r="O236" t="str">
            <v>HEALTHCARE SERVICES</v>
          </cell>
          <cell r="P236">
            <v>2.2899793207843599E-4</v>
          </cell>
          <cell r="Q236" t="str">
            <v>-</v>
          </cell>
          <cell r="R236" t="str">
            <v>-</v>
          </cell>
          <cell r="S236">
            <v>2.5178776842689802E-4</v>
          </cell>
        </row>
        <row r="237">
          <cell r="E237" t="str">
            <v>LX191811</v>
          </cell>
          <cell r="F237">
            <v>574764</v>
          </cell>
          <cell r="G237" t="str">
            <v>Women's Care Holdings</v>
          </cell>
          <cell r="H237" t="str">
            <v>2nd lien TL (Cov-lite)</v>
          </cell>
          <cell r="I237" t="str">
            <v>Caa2</v>
          </cell>
          <cell r="J237" t="str">
            <v>CCC</v>
          </cell>
          <cell r="K237" t="str">
            <v>CCC/Split CCC</v>
          </cell>
          <cell r="L237" t="str">
            <v>2ND/3RD LIEN SECURED</v>
          </cell>
          <cell r="M237" t="str">
            <v>HEALTHCARE</v>
          </cell>
          <cell r="N237" t="str">
            <v>Defensive</v>
          </cell>
          <cell r="O237" t="str">
            <v>HEALTHCARE SERVICES</v>
          </cell>
          <cell r="P237" t="str">
            <v>-</v>
          </cell>
          <cell r="Q237">
            <v>2.9700747199075902E-3</v>
          </cell>
          <cell r="R237" t="str">
            <v>-</v>
          </cell>
          <cell r="S237" t="str">
            <v>-</v>
          </cell>
        </row>
        <row r="238">
          <cell r="E238" t="str">
            <v>LX250358</v>
          </cell>
          <cell r="G238" t="str">
            <v>Zelis Healthcare</v>
          </cell>
          <cell r="H238" t="str">
            <v>Term Loan B</v>
          </cell>
          <cell r="I238" t="str">
            <v>B2</v>
          </cell>
          <cell r="J238" t="str">
            <v>B</v>
          </cell>
          <cell r="K238" t="str">
            <v>B</v>
          </cell>
          <cell r="L238" t="str">
            <v>SENIOR SECURED</v>
          </cell>
          <cell r="M238" t="str">
            <v>HEALTHCARE</v>
          </cell>
          <cell r="N238" t="str">
            <v>Defensive</v>
          </cell>
          <cell r="O238" t="str">
            <v>MEDICAL DEVICES TECHNOLOGIES AND OTHER SOLUTIONS</v>
          </cell>
          <cell r="P238">
            <v>1.4579109381575701E-3</v>
          </cell>
          <cell r="Q238" t="str">
            <v>-</v>
          </cell>
          <cell r="R238">
            <v>4.6948057732844502E-3</v>
          </cell>
          <cell r="S238">
            <v>1.6030019937390799E-3</v>
          </cell>
        </row>
        <row r="239">
          <cell r="E239" t="str">
            <v>LX224676</v>
          </cell>
          <cell r="F239">
            <v>619771</v>
          </cell>
          <cell r="G239" t="str">
            <v>Zelis Healthcare</v>
          </cell>
          <cell r="H239" t="str">
            <v>Term Loan B (Cov-lite)</v>
          </cell>
          <cell r="I239" t="str">
            <v>B2</v>
          </cell>
          <cell r="J239" t="str">
            <v>B</v>
          </cell>
          <cell r="K239" t="str">
            <v>B</v>
          </cell>
          <cell r="L239" t="str">
            <v>SENIOR SECURED</v>
          </cell>
          <cell r="M239" t="str">
            <v>HEALTHCARE</v>
          </cell>
          <cell r="N239" t="str">
            <v>Defensive</v>
          </cell>
          <cell r="O239" t="str">
            <v>MEDICAL DEVICES TECHNOLOGIES AND OTHER SOLUTIONS</v>
          </cell>
          <cell r="P239">
            <v>1.3637737119948699E-3</v>
          </cell>
          <cell r="Q239" t="str">
            <v>-</v>
          </cell>
          <cell r="R239" t="str">
            <v>-</v>
          </cell>
          <cell r="S239">
            <v>1.4994962463889901E-3</v>
          </cell>
        </row>
        <row r="240">
          <cell r="E240" t="str">
            <v>LX210749</v>
          </cell>
          <cell r="F240">
            <v>607374</v>
          </cell>
          <cell r="G240" t="str">
            <v>Zest Dental</v>
          </cell>
          <cell r="H240" t="str">
            <v>1st Lien TL (Cov-lite)</v>
          </cell>
          <cell r="I240" t="str">
            <v>B3</v>
          </cell>
          <cell r="J240" t="str">
            <v>B</v>
          </cell>
          <cell r="K240" t="str">
            <v>B</v>
          </cell>
          <cell r="L240" t="str">
            <v>SENIOR SECURED</v>
          </cell>
          <cell r="M240" t="str">
            <v>HEALTHCARE</v>
          </cell>
          <cell r="N240" t="str">
            <v>Defensive</v>
          </cell>
          <cell r="O240" t="str">
            <v>PHARMA AND RELATED</v>
          </cell>
          <cell r="P240">
            <v>2.19492945151966E-4</v>
          </cell>
          <cell r="Q240" t="str">
            <v>-</v>
          </cell>
          <cell r="R240" t="str">
            <v>-</v>
          </cell>
          <cell r="S240">
            <v>2.41336846772622E-4</v>
          </cell>
        </row>
        <row r="241">
          <cell r="E241" t="str">
            <v>LX202290</v>
          </cell>
          <cell r="F241">
            <v>591857</v>
          </cell>
          <cell r="G241" t="str">
            <v>athenahealth Inc</v>
          </cell>
          <cell r="H241" t="str">
            <v>TLB (Cov-lite)</v>
          </cell>
          <cell r="I241" t="str">
            <v>B2</v>
          </cell>
          <cell r="J241" t="str">
            <v>B-</v>
          </cell>
          <cell r="K241" t="str">
            <v>B</v>
          </cell>
          <cell r="L241" t="str">
            <v>SENIOR SECURED</v>
          </cell>
          <cell r="M241" t="str">
            <v>HEALTHCARE</v>
          </cell>
          <cell r="N241" t="str">
            <v>Defensive</v>
          </cell>
          <cell r="O241" t="str">
            <v>MEDICAL DEVICES TECHNOLOGIES AND OTHER SOLUTIONS</v>
          </cell>
          <cell r="P241">
            <v>4.16918124560929E-3</v>
          </cell>
          <cell r="Q241" t="str">
            <v>-</v>
          </cell>
          <cell r="R241">
            <v>1.34257146094888E-2</v>
          </cell>
          <cell r="S241">
            <v>4.5840974740316799E-3</v>
          </cell>
        </row>
        <row r="242">
          <cell r="E242" t="str">
            <v>LX194359</v>
          </cell>
          <cell r="F242">
            <v>578919</v>
          </cell>
          <cell r="G242" t="str">
            <v>eResearchTechnology Inc</v>
          </cell>
          <cell r="H242" t="str">
            <v>Amendment No. 1 Incremental Term Loan (Second Lien) (Cov-lite)</v>
          </cell>
          <cell r="I242" t="str">
            <v>B2</v>
          </cell>
          <cell r="J242" t="str">
            <v>B-</v>
          </cell>
          <cell r="K242" t="str">
            <v>B</v>
          </cell>
          <cell r="L242" t="str">
            <v>2ND/3RD LIEN SECURED</v>
          </cell>
          <cell r="M242" t="str">
            <v>HEALTHCARE</v>
          </cell>
          <cell r="N242" t="str">
            <v>Defensive</v>
          </cell>
          <cell r="O242" t="str">
            <v>MEDICAL DEVICES TECHNOLOGIES AND OTHER SOLUTIONS</v>
          </cell>
          <cell r="P242" t="str">
            <v>-</v>
          </cell>
          <cell r="Q242">
            <v>4.0806975613461201E-3</v>
          </cell>
          <cell r="R242" t="str">
            <v>-</v>
          </cell>
          <cell r="S242" t="str">
            <v>-</v>
          </cell>
        </row>
        <row r="243">
          <cell r="E243" t="str">
            <v>LX183891</v>
          </cell>
          <cell r="F243">
            <v>562201</v>
          </cell>
          <cell r="G243" t="str">
            <v>eResearchTechnology Inc</v>
          </cell>
          <cell r="H243" t="str">
            <v>Initial Term Loan (Second Lien) (Cov-lite)</v>
          </cell>
          <cell r="I243" t="str">
            <v>NR</v>
          </cell>
          <cell r="J243" t="str">
            <v>NR</v>
          </cell>
          <cell r="K243" t="str">
            <v>Not Rated</v>
          </cell>
          <cell r="L243" t="str">
            <v>2ND/3RD LIEN SECURED</v>
          </cell>
          <cell r="M243" t="str">
            <v>HEALTHCARE</v>
          </cell>
          <cell r="N243" t="str">
            <v>Defensive</v>
          </cell>
          <cell r="O243" t="str">
            <v>MEDICAL DEVICES TECHNOLOGIES AND OTHER SOLUTIONS</v>
          </cell>
          <cell r="P243" t="str">
            <v>-</v>
          </cell>
          <cell r="Q243">
            <v>7.8893486186025E-3</v>
          </cell>
          <cell r="R243" t="str">
            <v>-</v>
          </cell>
          <cell r="S243" t="str">
            <v>-</v>
          </cell>
        </row>
        <row r="244">
          <cell r="E244" t="str">
            <v>LX233541</v>
          </cell>
          <cell r="F244">
            <v>625439</v>
          </cell>
          <cell r="G244" t="str">
            <v>eResearchTechnology Inc</v>
          </cell>
          <cell r="H244" t="str">
            <v>Term Loan B (Cov-lite)</v>
          </cell>
          <cell r="I244" t="str">
            <v>B2</v>
          </cell>
          <cell r="J244" t="str">
            <v>B-</v>
          </cell>
          <cell r="K244" t="str">
            <v>B</v>
          </cell>
          <cell r="L244" t="str">
            <v>SENIOR SECURED</v>
          </cell>
          <cell r="M244" t="str">
            <v>HEALTHCARE</v>
          </cell>
          <cell r="N244" t="str">
            <v>Defensive</v>
          </cell>
          <cell r="O244" t="str">
            <v>MEDICAL DEVICES TECHNOLOGIES AND OTHER SOLUTIONS</v>
          </cell>
          <cell r="P244">
            <v>1.4246337549925899E-3</v>
          </cell>
          <cell r="Q244" t="str">
            <v>-</v>
          </cell>
          <cell r="R244">
            <v>4.5876456529008102E-3</v>
          </cell>
          <cell r="S244">
            <v>1.5664130708060401E-3</v>
          </cell>
        </row>
        <row r="245">
          <cell r="P245">
            <v>0.12796122340288224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C9D-5084-44F7-B869-66E891DB17E2}">
  <dimension ref="B1:AU372"/>
  <sheetViews>
    <sheetView showGridLines="0" workbookViewId="0">
      <selection activeCell="J1" sqref="J1"/>
    </sheetView>
  </sheetViews>
  <sheetFormatPr defaultColWidth="9.140625" defaultRowHeight="12.75" x14ac:dyDescent="0.2"/>
  <cols>
    <col min="1" max="1" width="13.85546875" style="1" customWidth="1"/>
    <col min="2" max="2" width="8.5703125" style="1" bestFit="1" customWidth="1"/>
    <col min="3" max="3" width="12" style="1" customWidth="1"/>
    <col min="4" max="4" width="15.42578125" style="1" bestFit="1" customWidth="1"/>
    <col min="5" max="5" width="9.42578125" style="1" customWidth="1"/>
    <col min="6" max="6" width="36.140625" style="1" customWidth="1"/>
    <col min="7" max="7" width="10.5703125" style="1" customWidth="1"/>
    <col min="8" max="8" width="9.5703125" style="1" customWidth="1"/>
    <col min="9" max="9" width="5.28515625" style="1" customWidth="1"/>
    <col min="10" max="10" width="17.140625" style="1" customWidth="1"/>
    <col min="11" max="11" width="40.5703125" style="1" customWidth="1"/>
    <col min="12" max="12" width="9.5703125" style="1" bestFit="1" customWidth="1"/>
    <col min="13" max="13" width="7.5703125" style="1" customWidth="1"/>
    <col min="14" max="14" width="15.42578125" style="1" bestFit="1" customWidth="1"/>
    <col min="15" max="15" width="11.140625" style="1" customWidth="1"/>
    <col min="16" max="16" width="9" style="1" customWidth="1"/>
    <col min="17" max="21" width="8.85546875"/>
    <col min="22" max="23" width="10.140625" style="1" hidden="1" customWidth="1"/>
    <col min="24" max="25" width="9.7109375" style="1" hidden="1" customWidth="1"/>
    <col min="26" max="26" width="8.28515625" style="1" hidden="1" customWidth="1"/>
    <col min="27" max="27" width="11.5703125" style="1" hidden="1" customWidth="1"/>
    <col min="28" max="28" width="11.28515625" style="1" hidden="1" customWidth="1"/>
    <col min="29" max="29" width="11.42578125" style="1" hidden="1" customWidth="1"/>
    <col min="30" max="30" width="12.28515625" style="1" hidden="1" customWidth="1"/>
    <col min="31" max="31" width="12.5703125" style="1" hidden="1" customWidth="1"/>
    <col min="32" max="32" width="12.42578125" style="1" hidden="1" customWidth="1"/>
    <col min="33" max="33" width="12.28515625" style="1" hidden="1" customWidth="1"/>
    <col min="34" max="34" width="12.140625" style="1" hidden="1" customWidth="1"/>
    <col min="35" max="35" width="12.42578125" style="1" hidden="1" customWidth="1"/>
    <col min="36" max="36" width="12.28515625" style="1" hidden="1" customWidth="1"/>
    <col min="37" max="37" width="11.42578125" style="1" hidden="1" customWidth="1"/>
    <col min="38" max="38" width="7.140625" style="1" hidden="1" customWidth="1"/>
    <col min="39" max="39" width="6.5703125" style="1" hidden="1" customWidth="1"/>
    <col min="40" max="40" width="7.7109375" style="1" hidden="1" customWidth="1"/>
    <col min="41" max="42" width="9.7109375" style="1" hidden="1" customWidth="1"/>
    <col min="43" max="43" width="18.42578125" style="1" hidden="1" customWidth="1"/>
    <col min="44" max="44" width="11.85546875" style="1" hidden="1" customWidth="1"/>
    <col min="45" max="45" width="7.140625" style="1" hidden="1" customWidth="1"/>
    <col min="46" max="46" width="11.140625" style="1" hidden="1" customWidth="1"/>
    <col min="47" max="47" width="16.7109375" style="1" hidden="1" customWidth="1"/>
    <col min="48" max="16384" width="9.140625" style="1"/>
  </cols>
  <sheetData>
    <row r="1" spans="2:47" s="19" customFormat="1" x14ac:dyDescent="0.2">
      <c r="D1" s="19" t="s">
        <v>0</v>
      </c>
      <c r="J1" s="19" t="s">
        <v>1</v>
      </c>
      <c r="K1" s="19" t="s">
        <v>2</v>
      </c>
      <c r="L1" s="29" t="s">
        <v>3</v>
      </c>
      <c r="M1" s="29" t="s">
        <v>4</v>
      </c>
      <c r="N1" s="30" t="s">
        <v>5</v>
      </c>
      <c r="O1" s="30" t="s">
        <v>6</v>
      </c>
      <c r="P1" s="31" t="s">
        <v>7</v>
      </c>
      <c r="Q1"/>
      <c r="R1"/>
      <c r="S1"/>
      <c r="T1"/>
      <c r="U1"/>
      <c r="V1" s="19" t="s">
        <v>8</v>
      </c>
      <c r="W1" s="19" t="s">
        <v>9</v>
      </c>
      <c r="X1" s="19" t="s">
        <v>10</v>
      </c>
      <c r="Y1" s="19" t="s">
        <v>11</v>
      </c>
      <c r="Z1" s="29" t="s">
        <v>12</v>
      </c>
      <c r="AA1" s="29" t="s">
        <v>13</v>
      </c>
      <c r="AB1" s="29" t="s">
        <v>14</v>
      </c>
      <c r="AC1" s="29" t="s">
        <v>15</v>
      </c>
      <c r="AD1" s="29" t="s">
        <v>16</v>
      </c>
      <c r="AE1" s="20" t="s">
        <v>17</v>
      </c>
      <c r="AF1" s="20" t="s">
        <v>18</v>
      </c>
      <c r="AG1" s="20" t="s">
        <v>19</v>
      </c>
      <c r="AH1" s="20" t="s">
        <v>20</v>
      </c>
      <c r="AI1" s="20" t="s">
        <v>21</v>
      </c>
      <c r="AJ1" s="20" t="s">
        <v>22</v>
      </c>
      <c r="AK1" s="20" t="s">
        <v>23</v>
      </c>
    </row>
    <row r="2" spans="2:47" ht="13.5" customHeight="1" x14ac:dyDescent="0.2">
      <c r="L2" s="3"/>
      <c r="M2" s="3"/>
      <c r="N2" s="4"/>
      <c r="O2" s="4"/>
      <c r="P2" s="5"/>
      <c r="Z2" s="3"/>
      <c r="AA2" s="3"/>
      <c r="AB2" s="3"/>
      <c r="AC2" s="3"/>
      <c r="AD2" s="3"/>
      <c r="AE2" s="6"/>
      <c r="AF2" s="6"/>
      <c r="AG2" s="6"/>
      <c r="AH2" s="6"/>
      <c r="AI2" s="6"/>
      <c r="AJ2" s="6"/>
      <c r="AK2" s="6"/>
    </row>
    <row r="3" spans="2:47" s="26" customFormat="1" ht="21" customHeight="1" x14ac:dyDescent="0.2">
      <c r="B3" s="118" t="s">
        <v>24</v>
      </c>
      <c r="C3" s="118"/>
      <c r="D3" s="118"/>
      <c r="E3" s="118"/>
      <c r="F3" s="25"/>
      <c r="G3" s="121" t="s">
        <v>25</v>
      </c>
      <c r="H3" s="121"/>
      <c r="I3" s="121"/>
      <c r="J3" s="121"/>
      <c r="K3" s="121"/>
      <c r="L3" s="120" t="s">
        <v>26</v>
      </c>
      <c r="M3" s="120"/>
      <c r="N3" s="120"/>
      <c r="O3" s="120"/>
      <c r="P3" s="120"/>
      <c r="Q3" s="43"/>
      <c r="R3"/>
      <c r="S3"/>
      <c r="T3"/>
      <c r="U3"/>
      <c r="V3" s="118" t="s">
        <v>27</v>
      </c>
      <c r="W3" s="118"/>
      <c r="X3" s="118"/>
      <c r="Y3" s="118"/>
      <c r="Z3" s="122" t="s">
        <v>28</v>
      </c>
      <c r="AA3" s="122"/>
      <c r="AB3" s="122"/>
      <c r="AC3" s="122"/>
      <c r="AD3" s="122"/>
      <c r="AE3" s="119" t="s">
        <v>29</v>
      </c>
      <c r="AF3" s="119"/>
      <c r="AG3" s="119"/>
      <c r="AH3" s="119"/>
      <c r="AI3" s="119"/>
      <c r="AJ3" s="25"/>
      <c r="AK3" s="25"/>
    </row>
    <row r="4" spans="2:47" s="33" customFormat="1" x14ac:dyDescent="0.2">
      <c r="B4" s="36" t="s">
        <v>30</v>
      </c>
      <c r="C4" s="36" t="s">
        <v>31</v>
      </c>
      <c r="D4" s="36" t="s">
        <v>32</v>
      </c>
      <c r="E4" s="36" t="s">
        <v>33</v>
      </c>
      <c r="F4" s="37" t="s">
        <v>34</v>
      </c>
      <c r="G4" s="38" t="s">
        <v>35</v>
      </c>
      <c r="H4" s="38" t="s">
        <v>36</v>
      </c>
      <c r="I4" s="38" t="s">
        <v>37</v>
      </c>
      <c r="J4" s="38" t="s">
        <v>38</v>
      </c>
      <c r="K4" s="38" t="s">
        <v>39</v>
      </c>
      <c r="L4" s="35" t="s">
        <v>40</v>
      </c>
      <c r="M4" s="35" t="s">
        <v>41</v>
      </c>
      <c r="N4" s="35" t="s">
        <v>42</v>
      </c>
      <c r="O4" s="35" t="s">
        <v>43</v>
      </c>
      <c r="P4" s="35" t="s">
        <v>44</v>
      </c>
      <c r="Q4" s="35" t="s">
        <v>45</v>
      </c>
      <c r="R4"/>
      <c r="S4"/>
      <c r="T4"/>
      <c r="U4"/>
      <c r="V4" s="36" t="s">
        <v>46</v>
      </c>
      <c r="W4" s="36" t="s">
        <v>47</v>
      </c>
      <c r="X4" s="36" t="s">
        <v>48</v>
      </c>
      <c r="Y4" s="36" t="s">
        <v>49</v>
      </c>
      <c r="Z4" s="39" t="s">
        <v>50</v>
      </c>
      <c r="AA4" s="39" t="s">
        <v>51</v>
      </c>
      <c r="AB4" s="39" t="s">
        <v>52</v>
      </c>
      <c r="AC4" s="39" t="s">
        <v>53</v>
      </c>
      <c r="AD4" s="39" t="s">
        <v>54</v>
      </c>
      <c r="AE4" s="37" t="s">
        <v>50</v>
      </c>
      <c r="AF4" s="37" t="s">
        <v>51</v>
      </c>
      <c r="AG4" s="37" t="s">
        <v>52</v>
      </c>
      <c r="AH4" s="37" t="s">
        <v>53</v>
      </c>
      <c r="AI4" s="37" t="s">
        <v>54</v>
      </c>
      <c r="AJ4" s="37" t="s">
        <v>55</v>
      </c>
      <c r="AK4" s="37" t="s">
        <v>56</v>
      </c>
      <c r="AL4" s="37" t="s">
        <v>56</v>
      </c>
      <c r="AM4" s="37" t="s">
        <v>56</v>
      </c>
      <c r="AN4" s="37" t="s">
        <v>56</v>
      </c>
      <c r="AO4" s="37" t="s">
        <v>56</v>
      </c>
      <c r="AP4" s="37" t="s">
        <v>56</v>
      </c>
      <c r="AQ4" s="37" t="s">
        <v>56</v>
      </c>
      <c r="AR4" s="37" t="s">
        <v>56</v>
      </c>
      <c r="AS4" s="37" t="s">
        <v>56</v>
      </c>
      <c r="AT4" s="37" t="s">
        <v>56</v>
      </c>
      <c r="AU4" s="37" t="s">
        <v>57</v>
      </c>
    </row>
    <row r="5" spans="2:47" s="2" customFormat="1" x14ac:dyDescent="0.2">
      <c r="B5" s="22">
        <v>633</v>
      </c>
      <c r="C5" s="23" t="s">
        <v>58</v>
      </c>
      <c r="D5" s="24" t="str" cm="1">
        <f t="array" ref="D5">IF($C5="","",IFERROR(_xll.BDP($C5&amp;" Corp","ID_BB_GLOBAL"),""))</f>
        <v>BBG00002PD35</v>
      </c>
      <c r="E5" s="23" t="s">
        <v>59</v>
      </c>
      <c r="F5" s="7" t="s">
        <v>60</v>
      </c>
      <c r="G5" s="16" t="s">
        <v>61</v>
      </c>
      <c r="H5" s="16" t="s">
        <v>62</v>
      </c>
      <c r="I5" s="16" t="s">
        <v>63</v>
      </c>
      <c r="J5" s="44" cm="1">
        <f t="array" ref="J5">IF(OR(_xll.BDP($C5&amp;" Corp",$J$1)="#N/A N/A",_xll.BDP($C5&amp;" Corp",$J$1)="#N/A Field Not Applicable"),"",_xll.BDP($C5&amp;" Corp",$J$1))</f>
        <v>3.2393390576520673</v>
      </c>
      <c r="K5" s="16" t="str" cm="1">
        <f t="array" ref="K5">IFERROR(_xll.BDP($C5&amp;" Corp",$K$1),"")</f>
        <v>Medical-Hospitals</v>
      </c>
      <c r="L5" s="28" cm="1">
        <f t="array" ref="L5">IF($C5="","",IFERROR(_xll.BDP($C5&amp;" Corp",L$1),""))</f>
        <v>100.964</v>
      </c>
      <c r="M5" s="28" cm="1">
        <f t="array" ref="M5">IF($C5="","",IFERROR(_xll.BDP($C5&amp;" Corp",M$1),""))</f>
        <v>101.14700000000001</v>
      </c>
      <c r="N5" s="28" cm="1">
        <f t="array" ref="N5">IF($C5="","",IFERROR(_xll.BDP($C5&amp;" Corp",N$1),""))</f>
        <v>4.5124106638110346</v>
      </c>
      <c r="O5" s="28" cm="1">
        <f t="array" ref="O5">IF($C5="","",IFERROR(_xll.BDP($C5&amp;" Corp",O$1),""))</f>
        <v>4.5124106638110346</v>
      </c>
      <c r="P5" s="28" cm="1">
        <f t="array" ref="P5">IF($C5="","",IFERROR(_xll.BDP($C5&amp;" Corp",P$1),""))</f>
        <v>56.333940847119507</v>
      </c>
      <c r="Q5" s="28">
        <f>AVERAGE(L5:M5)</f>
        <v>101.05549999999999</v>
      </c>
      <c r="R5"/>
      <c r="S5"/>
      <c r="T5"/>
      <c r="U5"/>
      <c r="V5" s="24" t="str" cm="1">
        <f t="array" ref="V5">IF($C5="","",IFERROR(_xll.BDP($C5&amp;" Corp",V$1),""))</f>
        <v>N</v>
      </c>
      <c r="W5" s="40" t="str" cm="1">
        <f t="array" ref="W5">IF($V5="Y",IFERROR(_xll.BDP($C5&amp;" Corp",W$1)*1,""),"")</f>
        <v/>
      </c>
      <c r="X5" s="41" t="str" cm="1">
        <f t="array" ref="X5">IF($V5="Y",IFERROR(_xll.BDP($C5&amp;" Corp",X$1),""),"")</f>
        <v/>
      </c>
      <c r="Y5" s="42" t="str" cm="1">
        <f t="array" ref="Y5">IF($V5="Y",IFERROR(_xll.BDP($C5&amp;" Corp",Y$1)/100, ""),"")</f>
        <v/>
      </c>
      <c r="Z5" s="17" cm="1">
        <f t="array" ref="Z5">IF($C5="","",IF(_xll.BDP($C5&amp;" Corp",Z$1)="#N/A N/A","",_xll.BDP($C5&amp;" Corp",Z$1)))</f>
        <v>1.5399999999999636E-2</v>
      </c>
      <c r="AA5" s="14" cm="1">
        <f t="array" ref="AA5">IF($C5="","",IF(_xll.BDP($C5&amp;" Corp",AA$1)="#N/A N/A","",_xll.BDP($C5&amp;" Corp",AA$1)))</f>
        <v>-8.0000000001234639E-4</v>
      </c>
      <c r="AB5" s="14" cm="1">
        <f t="array" ref="AB5">IF($C5="","",IF(_xll.BDP($C5&amp;" Corp",AB$1)="#N/A N/A","",_xll.BDP($C5&amp;" Corp",AB$1)))</f>
        <v>-6.0900000000003729E-2</v>
      </c>
      <c r="AC5" s="18" cm="1">
        <f t="array" ref="AC5">IF($C5="","",IF(_xll.BDP($C5&amp;" Corp",AC$1)="#N/A N/A","",_xll.BDP($C5&amp;" Corp",AC$1)))</f>
        <v>-0.43800000000000239</v>
      </c>
      <c r="AD5" s="18" cm="1">
        <f t="array" ref="AD5">IF($C5="","",IF(_xll.BDP($C5&amp;" Corp",AD$1)="#N/A N/A","",_xll.BDP($C5&amp;" Corp",AD$1)))</f>
        <v>-1.7542000000000115</v>
      </c>
      <c r="AE5" s="32" cm="1">
        <f t="array" ref="AE5">IF($C5="","",IF(_xll.BDP($C5&amp;" Corp",AE$1)="#N/A N/A","",_xll.BDP($C5&amp;" Corp",AE$1)/100))</f>
        <v>1.5243736457573056E-4</v>
      </c>
      <c r="AF5" s="32" cm="1">
        <f t="array" ref="AF5">IF($C5="","",IF(_xll.BDP($C5&amp;" Corp",AF$1)="#N/A N/A","",_xll.BDP($C5&amp;" Corp",AF$1)/100))</f>
        <v>-7.9175545050622508E-6</v>
      </c>
      <c r="AG5" s="32" cm="1">
        <f t="array" ref="AG5">IF($C5="","",IF(_xll.BDP($C5&amp;" Corp",AG$1)="#N/A N/A","",_xll.BDP($C5&amp;" Corp",AG$1)/100))</f>
        <v>-6.0236554587773993E-4</v>
      </c>
      <c r="AH5" s="32" cm="1">
        <f t="array" ref="AH5">IF($C5="","",IF(_xll.BDP($C5&amp;" Corp",AH$1)="#N/A N/A","",_xll.BDP($C5&amp;" Corp",AH$1)/100))</f>
        <v>-4.3161852017915359E-3</v>
      </c>
      <c r="AI5" s="32" cm="1">
        <f t="array" ref="AI5">IF($C5="","",IF(_xll.BDP($C5&amp;" Corp",AI$1)="#N/A N/A","",_xll.BDP($C5&amp;" Corp",AI$1)/100))</f>
        <v>-1.7065082149177062E-2</v>
      </c>
      <c r="AJ5" s="8" cm="1">
        <f t="array" ref="AJ5">IF($C5="","",IF(_xll.BDP($C5&amp;" Corp",AJ$1)="#N/A Field Not Applicable","",_xll.BDP($C5&amp;" Corp",AJ$1)))</f>
        <v>100.92100000000001</v>
      </c>
      <c r="AK5" s="8" cm="1">
        <f t="array" ref="AK5">IF($C5="","",IF(_xll.BDP($C5&amp;" Corp",AK$1)="#N/A Field Not Applicable","",_xll.BDP($C5&amp;" Corp",AK$1)))</f>
        <v>103.001</v>
      </c>
      <c r="AL5" s="9" t="str">
        <f>IFERROR((AK5-#REF!)/(AK5-AJ5),"")</f>
        <v/>
      </c>
      <c r="AM5" s="9" t="s">
        <v>64</v>
      </c>
      <c r="AN5" s="10">
        <v>2892</v>
      </c>
      <c r="AO5" s="11">
        <v>295.42867319999999</v>
      </c>
      <c r="AP5" s="12">
        <v>5.9751420285243929E-5</v>
      </c>
      <c r="AQ5" s="9" t="s">
        <v>65</v>
      </c>
      <c r="AR5" s="10">
        <v>2838</v>
      </c>
      <c r="AS5" s="11">
        <v>3.7595555555555564</v>
      </c>
      <c r="AT5" s="9" t="s">
        <v>66</v>
      </c>
      <c r="AU5" s="34">
        <f t="shared" ref="AU5:AU68" si="0">IFERROR((AK5-AVERAGE(L5:M5)/(AK5-AJ5))/100,"")</f>
        <v>0.54416624999999963</v>
      </c>
    </row>
    <row r="6" spans="2:47" s="2" customFormat="1" x14ac:dyDescent="0.2">
      <c r="B6" s="22">
        <v>6349</v>
      </c>
      <c r="C6" s="23" t="s">
        <v>67</v>
      </c>
      <c r="D6" s="24" t="str" cm="1">
        <f t="array" ref="D6">IF($C6="","",IFERROR(_xll.BDP($C6&amp;" Corp","ID_BB_GLOBAL"),""))</f>
        <v>BBG0000399B1</v>
      </c>
      <c r="E6" s="23" t="s">
        <v>68</v>
      </c>
      <c r="F6" s="7" t="s">
        <v>60</v>
      </c>
      <c r="G6" s="16" t="s">
        <v>69</v>
      </c>
      <c r="H6" s="16" t="s">
        <v>62</v>
      </c>
      <c r="I6" s="16" t="s">
        <v>63</v>
      </c>
      <c r="J6" s="44" cm="1">
        <f t="array" ref="J6">IF(OR(_xll.BDP($C6&amp;" Corp",$J$1)="#N/A N/A",_xll.BDP($C6&amp;" Corp",$J$1)="#N/A Field Not Applicable"),"",_xll.BDP($C6&amp;" Corp",$J$1))</f>
        <v>3.2393390576520673</v>
      </c>
      <c r="K6" s="16" t="str" cm="1">
        <f t="array" ref="K6">IFERROR(_xll.BDP($C6&amp;" Corp",$K$1),"")</f>
        <v>Medical-Hospitals</v>
      </c>
      <c r="L6" s="28" cm="1">
        <f t="array" ref="L6">IF($C6="","",IFERROR(_xll.BDP($C6&amp;" Corp",L$1),""))</f>
        <v>104.941</v>
      </c>
      <c r="M6" s="28" cm="1">
        <f t="array" ref="M6">IF($C6="","",IFERROR(_xll.BDP($C6&amp;" Corp",M$1),""))</f>
        <v>105.544</v>
      </c>
      <c r="N6" s="28" cm="1">
        <f t="array" ref="N6">IF($C6="","",IFERROR(_xll.BDP($C6&amp;" Corp",N$1),""))</f>
        <v>4.9259705502390227</v>
      </c>
      <c r="O6" s="28" cm="1">
        <f t="array" ref="O6">IF($C6="","",IFERROR(_xll.BDP($C6&amp;" Corp",O$1),""))</f>
        <v>4.9259705502390227</v>
      </c>
      <c r="P6" s="28" cm="1">
        <f t="array" ref="P6">IF($C6="","",IFERROR(_xll.BDP($C6&amp;" Corp",P$1),""))</f>
        <v>80.446095045872383</v>
      </c>
      <c r="Q6" s="28">
        <f t="shared" ref="Q6:Q69" si="1">AVERAGE(L6:M6)</f>
        <v>105.24250000000001</v>
      </c>
      <c r="R6"/>
      <c r="S6"/>
      <c r="T6"/>
      <c r="U6"/>
      <c r="V6" s="24" t="str" cm="1">
        <f t="array" ref="V6">IF($C6="","",IFERROR(_xll.BDP($C6&amp;" Corp",V$1),""))</f>
        <v>N</v>
      </c>
      <c r="W6" s="40" t="str" cm="1">
        <f t="array" ref="W6">IF($V6="Y",IFERROR(_xll.BDP($C6&amp;" Corp",W$1)*1,""),"")</f>
        <v/>
      </c>
      <c r="X6" s="41" t="str" cm="1">
        <f t="array" ref="X6">IF($V6="Y",IFERROR(_xll.BDP($C6&amp;" Corp",X$1),""),"")</f>
        <v/>
      </c>
      <c r="Y6" s="42" t="str" cm="1">
        <f t="array" ref="Y6">IF($V6="Y",IFERROR(_xll.BDP($C6&amp;" Corp",Y$1)/100, ""),"")</f>
        <v/>
      </c>
      <c r="Z6" s="17" cm="1">
        <f t="array" ref="Z6">IF($C6="","",IF(_xll.BDP($C6&amp;" Corp",Z$1)="#N/A N/A","",_xll.BDP($C6&amp;" Corp",Z$1)))</f>
        <v>-4.0300000000002001E-2</v>
      </c>
      <c r="AA6" s="14" cm="1">
        <f t="array" ref="AA6">IF($C6="","",IF(_xll.BDP($C6&amp;" Corp",AA$1)="#N/A N/A","",_xll.BDP($C6&amp;" Corp",AA$1)))</f>
        <v>0.44230000000000302</v>
      </c>
      <c r="AB6" s="14" cm="1">
        <f t="array" ref="AB6">IF($C6="","",IF(_xll.BDP($C6&amp;" Corp",AB$1)="#N/A N/A","",_xll.BDP($C6&amp;" Corp",AB$1)))</f>
        <v>6.3699999999997203E-2</v>
      </c>
      <c r="AC6" s="18" cm="1">
        <f t="array" ref="AC6">IF($C6="","",IF(_xll.BDP($C6&amp;" Corp",AC$1)="#N/A N/A","",_xll.BDP($C6&amp;" Corp",AC$1)))</f>
        <v>-0.32840000000000202</v>
      </c>
      <c r="AD6" s="18" cm="1">
        <f t="array" ref="AD6">IF($C6="","",IF(_xll.BDP($C6&amp;" Corp",AD$1)="#N/A N/A","",_xll.BDP($C6&amp;" Corp",AD$1)))</f>
        <v>-0.92710000000001003</v>
      </c>
      <c r="AE6" s="32" cm="1">
        <f t="array" ref="AE6">IF($C6="","",IF(_xll.BDP($C6&amp;" Corp",AE$1)="#N/A N/A","",_xll.BDP($C6&amp;" Corp",AE$1)/100))</f>
        <v>-3.8269097276628596E-4</v>
      </c>
      <c r="AF6" s="32" cm="1">
        <f t="array" ref="AF6">IF($C6="","",IF(_xll.BDP($C6&amp;" Corp",AF$1)="#N/A N/A","",_xll.BDP($C6&amp;" Corp",AF$1)/100))</f>
        <v>4.2194414844649863E-3</v>
      </c>
      <c r="AG6" s="32" cm="1">
        <f t="array" ref="AG6">IF($C6="","",IF(_xll.BDP($C6&amp;" Corp",AG$1)="#N/A N/A","",_xll.BDP($C6&amp;" Corp",AG$1)/100))</f>
        <v>6.0549661653811068E-4</v>
      </c>
      <c r="AH6" s="32" cm="1">
        <f t="array" ref="AH6">IF($C6="","",IF(_xll.BDP($C6&amp;" Corp",AH$1)="#N/A N/A","",_xll.BDP($C6&amp;" Corp",AH$1)/100))</f>
        <v>-3.1099957384346042E-3</v>
      </c>
      <c r="AI6" s="32" cm="1">
        <f t="array" ref="AI6">IF($C6="","",IF(_xll.BDP($C6&amp;" Corp",AI$1)="#N/A N/A","",_xll.BDP($C6&amp;" Corp",AI$1)/100))</f>
        <v>-8.7302730764631988E-3</v>
      </c>
      <c r="AJ6" s="8" cm="1">
        <f t="array" ref="AJ6">IF($C6="","",IF(_xll.BDP($C6&amp;" Corp",AJ$1)="#N/A Field Not Applicable","",_xll.BDP($C6&amp;" Corp",AJ$1)))</f>
        <v>103.31100000000001</v>
      </c>
      <c r="AK6" s="8" cm="1">
        <f t="array" ref="AK6">IF($C6="","",IF(_xll.BDP($C6&amp;" Corp",AK$1)="#N/A Field Not Applicable","",_xll.BDP($C6&amp;" Corp",AK$1)))</f>
        <v>109.129</v>
      </c>
      <c r="AL6" s="9" t="s">
        <v>66</v>
      </c>
      <c r="AM6" s="9" t="s">
        <v>64</v>
      </c>
      <c r="AN6" s="10">
        <v>2892</v>
      </c>
      <c r="AO6" s="11">
        <v>158.15140500000001</v>
      </c>
      <c r="AP6" s="12">
        <v>3.1986641535161686E-5</v>
      </c>
      <c r="AQ6" s="9" t="s">
        <v>65</v>
      </c>
      <c r="AR6" s="10">
        <v>2838</v>
      </c>
      <c r="AS6" s="11">
        <v>0.19583333333333333</v>
      </c>
      <c r="AT6" s="9" t="s">
        <v>66</v>
      </c>
      <c r="AU6" s="34">
        <f t="shared" si="0"/>
        <v>0.91039880027500852</v>
      </c>
    </row>
    <row r="7" spans="2:47" s="2" customFormat="1" x14ac:dyDescent="0.2">
      <c r="B7" s="22">
        <v>7563</v>
      </c>
      <c r="C7" s="23" t="s">
        <v>70</v>
      </c>
      <c r="D7" s="24" t="str" cm="1">
        <f t="array" ref="D7">IF($C7="","",IFERROR(_xll.BDP($C7&amp;" Corp","ID_BB_GLOBAL"),""))</f>
        <v>BBG00002ZJT3</v>
      </c>
      <c r="E7" s="23" t="s">
        <v>71</v>
      </c>
      <c r="F7" s="7" t="s">
        <v>60</v>
      </c>
      <c r="G7" s="16" t="s">
        <v>72</v>
      </c>
      <c r="H7" s="16" t="s">
        <v>62</v>
      </c>
      <c r="I7" s="16" t="s">
        <v>63</v>
      </c>
      <c r="J7" s="44" cm="1">
        <f t="array" ref="J7">IF(OR(_xll.BDP($C7&amp;" Corp",$J$1)="#N/A N/A",_xll.BDP($C7&amp;" Corp",$J$1)="#N/A Field Not Applicable"),"",_xll.BDP($C7&amp;" Corp",$J$1))</f>
        <v>3.2393390576520673</v>
      </c>
      <c r="K7" s="16" t="str" cm="1">
        <f t="array" ref="K7">IFERROR(_xll.BDP($C7&amp;" Corp",$K$1),"")</f>
        <v>Medical-Hospitals</v>
      </c>
      <c r="L7" s="28" cm="1">
        <f t="array" ref="L7">IF($C7="","",IFERROR(_xll.BDP($C7&amp;" Corp",L$1),""))</f>
        <v>107.419</v>
      </c>
      <c r="M7" s="28" cm="1">
        <f t="array" ref="M7">IF($C7="","",IFERROR(_xll.BDP($C7&amp;" Corp",M$1),""))</f>
        <v>108.73099999999999</v>
      </c>
      <c r="N7" s="28" cm="1">
        <f t="array" ref="N7">IF($C7="","",IFERROR(_xll.BDP($C7&amp;" Corp",N$1),""))</f>
        <v>6.8921595247902028</v>
      </c>
      <c r="O7" s="28" cm="1">
        <f t="array" ref="O7">IF($C7="","",IFERROR(_xll.BDP($C7&amp;" Corp",O$1),""))</f>
        <v>6.8921595247902028</v>
      </c>
      <c r="P7" s="28" cm="1">
        <f t="array" ref="P7">IF($C7="","",IFERROR(_xll.BDP($C7&amp;" Corp",P$1),""))</f>
        <v>221.44395266335451</v>
      </c>
      <c r="Q7" s="28">
        <f t="shared" si="1"/>
        <v>108.07499999999999</v>
      </c>
      <c r="R7"/>
      <c r="S7"/>
      <c r="T7"/>
      <c r="U7"/>
      <c r="V7" s="24" t="str" cm="1">
        <f t="array" ref="V7">IF($C7="","",IFERROR(_xll.BDP($C7&amp;" Corp",V$1),""))</f>
        <v>N</v>
      </c>
      <c r="W7" s="40" t="str" cm="1">
        <f t="array" ref="W7">IF($V7="Y",IFERROR(_xll.BDP($C7&amp;" Corp",W$1)*1,""),"")</f>
        <v/>
      </c>
      <c r="X7" s="41" t="str" cm="1">
        <f t="array" ref="X7">IF($V7="Y",IFERROR(_xll.BDP($C7&amp;" Corp",X$1),""),"")</f>
        <v/>
      </c>
      <c r="Y7" s="42" t="str" cm="1">
        <f t="array" ref="Y7">IF($V7="Y",IFERROR(_xll.BDP($C7&amp;" Corp",Y$1)/100, ""),"")</f>
        <v/>
      </c>
      <c r="Z7" s="17" cm="1">
        <f t="array" ref="Z7">IF($C7="","",IF(_xll.BDP($C7&amp;" Corp",Z$1)="#N/A N/A","",_xll.BDP($C7&amp;" Corp",Z$1)))</f>
        <v>0.32380000000000564</v>
      </c>
      <c r="AA7" s="14" cm="1">
        <f t="array" ref="AA7">IF($C7="","",IF(_xll.BDP($C7&amp;" Corp",AA$1)="#N/A N/A","",_xll.BDP($C7&amp;" Corp",AA$1)))</f>
        <v>0.83270000000000266</v>
      </c>
      <c r="AB7" s="14" cm="1">
        <f t="array" ref="AB7">IF($C7="","",IF(_xll.BDP($C7&amp;" Corp",AB$1)="#N/A N/A","",_xll.BDP($C7&amp;" Corp",AB$1)))</f>
        <v>1.7584000000000088</v>
      </c>
      <c r="AC7" s="18" cm="1">
        <f t="array" ref="AC7">IF($C7="","",IF(_xll.BDP($C7&amp;" Corp",AC$1)="#N/A N/A","",_xll.BDP($C7&amp;" Corp",AC$1)))</f>
        <v>-3.3990000000000009</v>
      </c>
      <c r="AD7" s="18" cm="1">
        <f t="array" ref="AD7">IF($C7="","",IF(_xll.BDP($C7&amp;" Corp",AD$1)="#N/A N/A","",_xll.BDP($C7&amp;" Corp",AD$1)))</f>
        <v>-4.1000999999999976</v>
      </c>
      <c r="AE7" s="32" cm="1">
        <f t="array" ref="AE7">IF($C7="","",IF(_xll.BDP($C7&amp;" Corp",AE$1)="#N/A N/A","",_xll.BDP($C7&amp;" Corp",AE$1)/100))</f>
        <v>3.007412649894682E-3</v>
      </c>
      <c r="AF7" s="32" cm="1">
        <f t="array" ref="AF7">IF($C7="","",IF(_xll.BDP($C7&amp;" Corp",AF$1)="#N/A N/A","",_xll.BDP($C7&amp;" Corp",AF$1)/100))</f>
        <v>7.7707393914056445E-3</v>
      </c>
      <c r="AG7" s="32" cm="1">
        <f t="array" ref="AG7">IF($C7="","",IF(_xll.BDP($C7&amp;" Corp",AG$1)="#N/A N/A","",_xll.BDP($C7&amp;" Corp",AG$1)/100))</f>
        <v>1.65523421695957E-2</v>
      </c>
      <c r="AH7" s="32" cm="1">
        <f t="array" ref="AH7">IF($C7="","",IF(_xll.BDP($C7&amp;" Corp",AH$1)="#N/A N/A","",_xll.BDP($C7&amp;" Corp",AH$1)/100))</f>
        <v>-3.0514381439643204E-2</v>
      </c>
      <c r="AI7" s="32" cm="1">
        <f t="array" ref="AI7">IF($C7="","",IF(_xll.BDP($C7&amp;" Corp",AI$1)="#N/A N/A","",_xll.BDP($C7&amp;" Corp",AI$1)/100))</f>
        <v>-3.6578250567395103E-2</v>
      </c>
      <c r="AJ7" s="8" cm="1">
        <f t="array" ref="AJ7">IF($C7="","",IF(_xll.BDP($C7&amp;" Corp",AJ$1)="#N/A Field Not Applicable","",_xll.BDP($C7&amp;" Corp",AJ$1)))</f>
        <v>103.38200000000001</v>
      </c>
      <c r="AK7" s="8" cm="1">
        <f t="array" ref="AK7">IF($C7="","",IF(_xll.BDP($C7&amp;" Corp",AK$1)="#N/A Field Not Applicable","",_xll.BDP($C7&amp;" Corp",AK$1)))</f>
        <v>117.938</v>
      </c>
      <c r="AL7" s="9" t="s">
        <v>66</v>
      </c>
      <c r="AM7" s="9" t="s">
        <v>64</v>
      </c>
      <c r="AN7" s="10">
        <v>2892</v>
      </c>
      <c r="AO7" s="11">
        <v>223.84</v>
      </c>
      <c r="AP7" s="12">
        <v>4.5272375804885146E-5</v>
      </c>
      <c r="AQ7" s="9" t="s">
        <v>65</v>
      </c>
      <c r="AR7" s="10">
        <v>2838</v>
      </c>
      <c r="AS7" s="11">
        <v>0.54166666666666663</v>
      </c>
      <c r="AT7" s="9" t="s">
        <v>66</v>
      </c>
      <c r="AU7" s="34">
        <f t="shared" si="0"/>
        <v>1.1051322671063479</v>
      </c>
    </row>
    <row r="8" spans="2:47" s="2" customFormat="1" x14ac:dyDescent="0.2">
      <c r="B8" s="22">
        <v>7088</v>
      </c>
      <c r="C8" s="23" t="s">
        <v>73</v>
      </c>
      <c r="D8" s="24" t="str" cm="1">
        <f t="array" ref="D8">IF($C8="","",IFERROR(_xll.BDP($C8&amp;" Corp","ID_BB_GLOBAL"),""))</f>
        <v>BBG00002X9J8</v>
      </c>
      <c r="E8" s="23" t="s">
        <v>74</v>
      </c>
      <c r="F8" s="7" t="s">
        <v>60</v>
      </c>
      <c r="G8" s="16" t="s">
        <v>75</v>
      </c>
      <c r="H8" s="16" t="s">
        <v>62</v>
      </c>
      <c r="I8" s="16" t="s">
        <v>63</v>
      </c>
      <c r="J8" s="44" cm="1">
        <f t="array" ref="J8">IF(OR(_xll.BDP($C8&amp;" Corp",$J$1)="#N/A N/A",_xll.BDP($C8&amp;" Corp",$J$1)="#N/A Field Not Applicable"),"",_xll.BDP($C8&amp;" Corp",$J$1))</f>
        <v>3.2393390576520673</v>
      </c>
      <c r="K8" s="16" t="str" cm="1">
        <f t="array" ref="K8">IFERROR(_xll.BDP($C8&amp;" Corp",$K$1),"")</f>
        <v>Medical-Hospitals</v>
      </c>
      <c r="L8" s="28" cm="1">
        <f t="array" ref="L8">IF($C8="","",IFERROR(_xll.BDP($C8&amp;" Corp",L$1),""))</f>
        <v>112.515</v>
      </c>
      <c r="M8" s="28" cm="1">
        <f t="array" ref="M8">IF($C8="","",IFERROR(_xll.BDP($C8&amp;" Corp",M$1),""))</f>
        <v>112.977</v>
      </c>
      <c r="N8" s="28" cm="1">
        <f t="array" ref="N8">IF($C8="","",IFERROR(_xll.BDP($C8&amp;" Corp",N$1),""))</f>
        <v>6.1541113385096544</v>
      </c>
      <c r="O8" s="28" cm="1">
        <f t="array" ref="O8">IF($C8="","",IFERROR(_xll.BDP($C8&amp;" Corp",O$1),""))</f>
        <v>6.1541113385096544</v>
      </c>
      <c r="P8" s="28" cm="1">
        <f t="array" ref="P8">IF($C8="","",IFERROR(_xll.BDP($C8&amp;" Corp",P$1),""))</f>
        <v>165.14769613229268</v>
      </c>
      <c r="Q8" s="28">
        <f t="shared" si="1"/>
        <v>112.74600000000001</v>
      </c>
      <c r="R8"/>
      <c r="S8"/>
      <c r="T8"/>
      <c r="U8"/>
      <c r="V8" s="24" t="str" cm="1">
        <f t="array" ref="V8">IF($C8="","",IFERROR(_xll.BDP($C8&amp;" Corp",V$1),""))</f>
        <v>N</v>
      </c>
      <c r="W8" s="40" t="str" cm="1">
        <f t="array" ref="W8">IF($V8="Y",IFERROR(_xll.BDP($C8&amp;" Corp",W$1)*1,""),"")</f>
        <v/>
      </c>
      <c r="X8" s="41" t="str" cm="1">
        <f t="array" ref="X8">IF($V8="Y",IFERROR(_xll.BDP($C8&amp;" Corp",X$1),""),"")</f>
        <v/>
      </c>
      <c r="Y8" s="42" t="str" cm="1">
        <f t="array" ref="Y8">IF($V8="Y",IFERROR(_xll.BDP($C8&amp;" Corp",Y$1)/100, ""),"")</f>
        <v/>
      </c>
      <c r="Z8" s="17" cm="1">
        <f t="array" ref="Z8">IF($C8="","",IF(_xll.BDP($C8&amp;" Corp",Z$1)="#N/A N/A","",_xll.BDP($C8&amp;" Corp",Z$1)))</f>
        <v>0.26789999999999736</v>
      </c>
      <c r="AA8" s="14" cm="1">
        <f t="array" ref="AA8">IF($C8="","",IF(_xll.BDP($C8&amp;" Corp",AA$1)="#N/A N/A","",_xll.BDP($C8&amp;" Corp",AA$1)))</f>
        <v>-0.36499999999999488</v>
      </c>
      <c r="AB8" s="14" cm="1">
        <f t="array" ref="AB8">IF($C8="","",IF(_xll.BDP($C8&amp;" Corp",AB$1)="#N/A N/A","",_xll.BDP($C8&amp;" Corp",AB$1)))</f>
        <v>-0.11129999999999995</v>
      </c>
      <c r="AC8" s="18" cm="1">
        <f t="array" ref="AC8">IF($C8="","",IF(_xll.BDP($C8&amp;" Corp",AC$1)="#N/A N/A","",_xll.BDP($C8&amp;" Corp",AC$1)))</f>
        <v>-2.6730000000000018</v>
      </c>
      <c r="AD8" s="18" cm="1">
        <f t="array" ref="AD8">IF($C8="","",IF(_xll.BDP($C8&amp;" Corp",AD$1)="#N/A N/A","",_xll.BDP($C8&amp;" Corp",AD$1)))</f>
        <v>-3.3451000000000022</v>
      </c>
      <c r="AE8" s="32" cm="1">
        <f t="array" ref="AE8">IF($C8="","",IF(_xll.BDP($C8&amp;" Corp",AE$1)="#N/A N/A","",_xll.BDP($C8&amp;" Corp",AE$1)/100))</f>
        <v>2.3819918217391415E-3</v>
      </c>
      <c r="AF8" s="32" cm="1">
        <f t="array" ref="AF8">IF($C8="","",IF(_xll.BDP($C8&amp;" Corp",AF$1)="#N/A N/A","",_xll.BDP($C8&amp;" Corp",AF$1)/100))</f>
        <v>-3.2271811766036869E-3</v>
      </c>
      <c r="AG8" s="32" cm="1">
        <f t="array" ref="AG8">IF($C8="","",IF(_xll.BDP($C8&amp;" Corp",AG$1)="#N/A N/A","",_xll.BDP($C8&amp;" Corp",AG$1)/100))</f>
        <v>-9.862815590160575E-4</v>
      </c>
      <c r="AH8" s="32" cm="1">
        <f t="array" ref="AH8">IF($C8="","",IF(_xll.BDP($C8&amp;" Corp",AH$1)="#N/A N/A","",_xll.BDP($C8&amp;" Corp",AH$1)/100))</f>
        <v>-2.3160944737795244E-2</v>
      </c>
      <c r="AI8" s="32" cm="1">
        <f t="array" ref="AI8">IF($C8="","",IF(_xll.BDP($C8&amp;" Corp",AI$1)="#N/A N/A","",_xll.BDP($C8&amp;" Corp",AI$1)/100))</f>
        <v>-2.8816723365141354E-2</v>
      </c>
      <c r="AJ8" s="8" cm="1">
        <f t="array" ref="AJ8">IF($C8="","",IF(_xll.BDP($C8&amp;" Corp",AJ$1)="#N/A Field Not Applicable","",_xll.BDP($C8&amp;" Corp",AJ$1)))</f>
        <v>109.402</v>
      </c>
      <c r="AK8" s="8" cm="1">
        <f t="array" ref="AK8">IF($C8="","",IF(_xll.BDP($C8&amp;" Corp",AK$1)="#N/A Field Not Applicable","",_xll.BDP($C8&amp;" Corp",AK$1)))</f>
        <v>122.119</v>
      </c>
      <c r="AL8" s="9" t="s">
        <v>66</v>
      </c>
      <c r="AM8" s="9" t="s">
        <v>64</v>
      </c>
      <c r="AN8" s="10">
        <v>2892</v>
      </c>
      <c r="AO8" s="11">
        <v>115.79</v>
      </c>
      <c r="AP8" s="12">
        <v>2.3418908123872638E-5</v>
      </c>
      <c r="AQ8" s="9" t="s">
        <v>65</v>
      </c>
      <c r="AR8" s="10">
        <v>2838</v>
      </c>
      <c r="AS8" s="11">
        <v>3.1430555555555557</v>
      </c>
      <c r="AT8" s="9" t="s">
        <v>66</v>
      </c>
      <c r="AU8" s="34">
        <f t="shared" si="0"/>
        <v>1.1325322977117245</v>
      </c>
    </row>
    <row r="9" spans="2:47" s="2" customFormat="1" x14ac:dyDescent="0.2">
      <c r="B9" s="22">
        <v>7092</v>
      </c>
      <c r="C9" s="23" t="s">
        <v>76</v>
      </c>
      <c r="D9" s="24" t="str" cm="1">
        <f t="array" ref="D9">IF($C9="","",IFERROR(_xll.BDP($C9&amp;" Corp","ID_BB_GLOBAL"),""))</f>
        <v>BBG000032TK4</v>
      </c>
      <c r="E9" s="23" t="s">
        <v>77</v>
      </c>
      <c r="F9" s="7" t="s">
        <v>60</v>
      </c>
      <c r="G9" s="16" t="s">
        <v>78</v>
      </c>
      <c r="H9" s="16" t="s">
        <v>62</v>
      </c>
      <c r="I9" s="16" t="s">
        <v>63</v>
      </c>
      <c r="J9" s="44" cm="1">
        <f t="array" ref="J9">IF(OR(_xll.BDP($C9&amp;" Corp",$J$1)="#N/A N/A",_xll.BDP($C9&amp;" Corp",$J$1)="#N/A Field Not Applicable"),"",_xll.BDP($C9&amp;" Corp",$J$1))</f>
        <v>3.2393390576520673</v>
      </c>
      <c r="K9" s="16" t="str" cm="1">
        <f t="array" ref="K9">IFERROR(_xll.BDP($C9&amp;" Corp",$K$1),"")</f>
        <v>Medical-Hospitals</v>
      </c>
      <c r="L9" s="28" cm="1">
        <f t="array" ref="L9">IF($C9="","",IFERROR(_xll.BDP($C9&amp;" Corp",L$1),""))</f>
        <v>101.414</v>
      </c>
      <c r="M9" s="28" cm="1">
        <f t="array" ref="M9">IF($C9="","",IFERROR(_xll.BDP($C9&amp;" Corp",M$1),""))</f>
        <v>101.658</v>
      </c>
      <c r="N9" s="28" cm="1">
        <f t="array" ref="N9">IF($C9="","",IFERROR(_xll.BDP($C9&amp;" Corp",N$1),""))</f>
        <v>4.8292691568958537</v>
      </c>
      <c r="O9" s="28" cm="1">
        <f t="array" ref="O9">IF($C9="","",IFERROR(_xll.BDP($C9&amp;" Corp",O$1),""))</f>
        <v>4.8292691568958537</v>
      </c>
      <c r="P9" s="28" cm="1">
        <f t="array" ref="P9">IF($C9="","",IFERROR(_xll.BDP($C9&amp;" Corp",P$1),""))</f>
        <v>83.884868118714422</v>
      </c>
      <c r="Q9" s="28">
        <f t="shared" si="1"/>
        <v>101.536</v>
      </c>
      <c r="R9"/>
      <c r="S9"/>
      <c r="T9"/>
      <c r="U9"/>
      <c r="V9" s="24" t="str" cm="1">
        <f t="array" ref="V9">IF($C9="","",IFERROR(_xll.BDP($C9&amp;" Corp",V$1),""))</f>
        <v>N</v>
      </c>
      <c r="W9" s="40" t="str" cm="1">
        <f t="array" ref="W9">IF($V9="Y",IFERROR(_xll.BDP($C9&amp;" Corp",W$1)*1,""),"")</f>
        <v/>
      </c>
      <c r="X9" s="41" t="str" cm="1">
        <f t="array" ref="X9">IF($V9="Y",IFERROR(_xll.BDP($C9&amp;" Corp",X$1),""),"")</f>
        <v/>
      </c>
      <c r="Y9" s="42" t="str" cm="1">
        <f t="array" ref="Y9">IF($V9="Y",IFERROR(_xll.BDP($C9&amp;" Corp",Y$1)/100, ""),"")</f>
        <v/>
      </c>
      <c r="Z9" s="17" cm="1">
        <f t="array" ref="Z9">IF($C9="","",IF(_xll.BDP($C9&amp;" Corp",Z$1)="#N/A N/A","",_xll.BDP($C9&amp;" Corp",Z$1)))</f>
        <v>-9.9400000000002819E-2</v>
      </c>
      <c r="AA9" s="14" cm="1">
        <f t="array" ref="AA9">IF($C9="","",IF(_xll.BDP($C9&amp;" Corp",AA$1)="#N/A N/A","",_xll.BDP($C9&amp;" Corp",AA$1)))</f>
        <v>-2.2099999999994679E-2</v>
      </c>
      <c r="AB9" s="14" cm="1">
        <f t="array" ref="AB9">IF($C9="","",IF(_xll.BDP($C9&amp;" Corp",AB$1)="#N/A N/A","",_xll.BDP($C9&amp;" Corp",AB$1)))</f>
        <v>-5.519999999999925E-2</v>
      </c>
      <c r="AC9" s="18" cm="1">
        <f t="array" ref="AC9">IF($C9="","",IF(_xll.BDP($C9&amp;" Corp",AC$1)="#N/A N/A","",_xll.BDP($C9&amp;" Corp",AC$1)))</f>
        <v>-0.65049999999999386</v>
      </c>
      <c r="AD9" s="18" cm="1">
        <f t="array" ref="AD9">IF($C9="","",IF(_xll.BDP($C9&amp;" Corp",AD$1)="#N/A N/A","",_xll.BDP($C9&amp;" Corp",AD$1)))</f>
        <v>-1.7420999999999935</v>
      </c>
      <c r="AE9" s="32" cm="1">
        <f t="array" ref="AE9">IF($C9="","",IF(_xll.BDP($C9&amp;" Corp",AE$1)="#N/A N/A","",_xll.BDP($C9&amp;" Corp",AE$1)/100))</f>
        <v>-9.7820299975695307E-4</v>
      </c>
      <c r="AF9" s="32" cm="1">
        <f t="array" ref="AF9">IF($C9="","",IF(_xll.BDP($C9&amp;" Corp",AF$1)="#N/A N/A","",_xll.BDP($C9&amp;" Corp",AF$1)/100))</f>
        <v>-2.1765336190726072E-4</v>
      </c>
      <c r="AG9" s="32" cm="1">
        <f t="array" ref="AG9">IF($C9="","",IF(_xll.BDP($C9&amp;" Corp",AG$1)="#N/A N/A","",_xll.BDP($C9&amp;" Corp",AG$1)/100))</f>
        <v>-5.4346381387545075E-4</v>
      </c>
      <c r="AH9" s="32" cm="1">
        <f t="array" ref="AH9">IF($C9="","",IF(_xll.BDP($C9&amp;" Corp",AH$1)="#N/A N/A","",_xll.BDP($C9&amp;" Corp",AH$1)/100))</f>
        <v>-6.3670888553921442E-3</v>
      </c>
      <c r="AI9" s="32" cm="1">
        <f t="array" ref="AI9">IF($C9="","",IF(_xll.BDP($C9&amp;" Corp",AI$1)="#N/A N/A","",_xll.BDP($C9&amp;" Corp",AI$1)/100))</f>
        <v>-1.6871397359613176E-2</v>
      </c>
      <c r="AJ9" s="8" cm="1">
        <f t="array" ref="AJ9">IF($C9="","",IF(_xll.BDP($C9&amp;" Corp",AJ$1)="#N/A Field Not Applicable","",_xll.BDP($C9&amp;" Corp",AJ$1)))</f>
        <v>101.467</v>
      </c>
      <c r="AK9" s="8" cm="1">
        <f t="array" ref="AK9">IF($C9="","",IF(_xll.BDP($C9&amp;" Corp",AK$1)="#N/A Field Not Applicable","",_xll.BDP($C9&amp;" Corp",AK$1)))</f>
        <v>103.503</v>
      </c>
      <c r="AL9" s="9" t="s">
        <v>66</v>
      </c>
      <c r="AM9" s="9" t="s">
        <v>64</v>
      </c>
      <c r="AN9" s="10">
        <v>2892</v>
      </c>
      <c r="AO9" s="11">
        <v>127.34375</v>
      </c>
      <c r="AP9" s="12">
        <v>2.5755692040758324E-5</v>
      </c>
      <c r="AQ9" s="9" t="s">
        <v>65</v>
      </c>
      <c r="AR9" s="10">
        <v>2838</v>
      </c>
      <c r="AS9" s="11">
        <v>1.8107777777777783</v>
      </c>
      <c r="AT9" s="9" t="s">
        <v>66</v>
      </c>
      <c r="AU9" s="34">
        <f t="shared" si="0"/>
        <v>0.53632666011787855</v>
      </c>
    </row>
    <row r="10" spans="2:47" s="2" customFormat="1" x14ac:dyDescent="0.2">
      <c r="B10" s="22">
        <v>14963</v>
      </c>
      <c r="C10" s="23" t="s">
        <v>79</v>
      </c>
      <c r="D10" s="24" t="str" cm="1">
        <f t="array" ref="D10">IF($C10="","",IFERROR(_xll.BDP($C10&amp;" Corp","ID_BB_GLOBAL"),""))</f>
        <v>BBG00008CXN0</v>
      </c>
      <c r="E10" s="23" t="s">
        <v>80</v>
      </c>
      <c r="F10" s="7" t="s">
        <v>60</v>
      </c>
      <c r="G10" s="16" t="s">
        <v>72</v>
      </c>
      <c r="H10" s="16" t="s">
        <v>62</v>
      </c>
      <c r="I10" s="16" t="s">
        <v>63</v>
      </c>
      <c r="J10" s="44" cm="1">
        <f t="array" ref="J10">IF(OR(_xll.BDP($C10&amp;" Corp",$J$1)="#N/A N/A",_xll.BDP($C10&amp;" Corp",$J$1)="#N/A Field Not Applicable"),"",_xll.BDP($C10&amp;" Corp",$J$1))</f>
        <v>3.2393390576520673</v>
      </c>
      <c r="K10" s="16" t="str" cm="1">
        <f t="array" ref="K10">IFERROR(_xll.BDP($C10&amp;" Corp",$K$1),"")</f>
        <v>Medical-Hospitals</v>
      </c>
      <c r="L10" s="28" cm="1">
        <f t="array" ref="L10">IF($C10="","",IFERROR(_xll.BDP($C10&amp;" Corp",L$1),""))</f>
        <v>110.721</v>
      </c>
      <c r="M10" s="28" cm="1">
        <f t="array" ref="M10">IF($C10="","",IFERROR(_xll.BDP($C10&amp;" Corp",M$1),""))</f>
        <v>111.614</v>
      </c>
      <c r="N10" s="28" cm="1">
        <f t="array" ref="N10">IF($C10="","",IFERROR(_xll.BDP($C10&amp;" Corp",N$1),""))</f>
        <v>5.7896232958600811</v>
      </c>
      <c r="O10" s="28" cm="1">
        <f t="array" ref="O10">IF($C10="","",IFERROR(_xll.BDP($C10&amp;" Corp",O$1),""))</f>
        <v>5.7896232958600811</v>
      </c>
      <c r="P10" s="28" cm="1">
        <f t="array" ref="P10">IF($C10="","",IFERROR(_xll.BDP($C10&amp;" Corp",P$1),""))</f>
        <v>139.7328328380643</v>
      </c>
      <c r="Q10" s="28">
        <f t="shared" si="1"/>
        <v>111.1675</v>
      </c>
      <c r="R10"/>
      <c r="S10"/>
      <c r="T10"/>
      <c r="U10"/>
      <c r="V10" s="24" t="str" cm="1">
        <f t="array" ref="V10">IF($C10="","",IFERROR(_xll.BDP($C10&amp;" Corp",V$1),""))</f>
        <v>N</v>
      </c>
      <c r="W10" s="40" t="str" cm="1">
        <f t="array" ref="W10">IF($V10="Y",IFERROR(_xll.BDP($C10&amp;" Corp",W$1)*1,""),"")</f>
        <v/>
      </c>
      <c r="X10" s="41" t="str" cm="1">
        <f t="array" ref="X10">IF($V10="Y",IFERROR(_xll.BDP($C10&amp;" Corp",X$1),""),"")</f>
        <v/>
      </c>
      <c r="Y10" s="42" t="str" cm="1">
        <f t="array" ref="Y10">IF($V10="Y",IFERROR(_xll.BDP($C10&amp;" Corp",Y$1)/100, ""),"")</f>
        <v/>
      </c>
      <c r="Z10" s="17" cm="1">
        <f t="array" ref="Z10">IF($C10="","",IF(_xll.BDP($C10&amp;" Corp",Z$1)="#N/A N/A","",_xll.BDP($C10&amp;" Corp",Z$1)))</f>
        <v>-0.35620000000000118</v>
      </c>
      <c r="AA10" s="14" cm="1">
        <f t="array" ref="AA10">IF($C10="","",IF(_xll.BDP($C10&amp;" Corp",AA$1)="#N/A N/A","",_xll.BDP($C10&amp;" Corp",AA$1)))</f>
        <v>0.16079999999999472</v>
      </c>
      <c r="AB10" s="14" cm="1">
        <f t="array" ref="AB10">IF($C10="","",IF(_xll.BDP($C10&amp;" Corp",AB$1)="#N/A N/A","",_xll.BDP($C10&amp;" Corp",AB$1)))</f>
        <v>0.38769999999999527</v>
      </c>
      <c r="AC10" s="18" cm="1">
        <f t="array" ref="AC10">IF($C10="","",IF(_xll.BDP($C10&amp;" Corp",AC$1)="#N/A N/A","",_xll.BDP($C10&amp;" Corp",AC$1)))</f>
        <v>-0.65840000000000032</v>
      </c>
      <c r="AD10" s="18" cm="1">
        <f t="array" ref="AD10">IF($C10="","",IF(_xll.BDP($C10&amp;" Corp",AD$1)="#N/A N/A","",_xll.BDP($C10&amp;" Corp",AD$1)))</f>
        <v>-0.8533999999999935</v>
      </c>
      <c r="AE10" s="32" cm="1">
        <f t="array" ref="AE10">IF($C10="","",IF(_xll.BDP($C10&amp;" Corp",AE$1)="#N/A N/A","",_xll.BDP($C10&amp;" Corp",AE$1)/100))</f>
        <v>-3.1930237540529188E-3</v>
      </c>
      <c r="AF10" s="32" cm="1">
        <f t="array" ref="AF10">IF($C10="","",IF(_xll.BDP($C10&amp;" Corp",AF$1)="#N/A N/A","",_xll.BDP($C10&amp;" Corp",AF$1)/100))</f>
        <v>1.4481437552852719E-3</v>
      </c>
      <c r="AG10" s="32" cm="1">
        <f t="array" ref="AG10">IF($C10="","",IF(_xll.BDP($C10&amp;" Corp",AG$1)="#N/A N/A","",_xll.BDP($C10&amp;" Corp",AG$1)/100))</f>
        <v>3.4987248650414056E-3</v>
      </c>
      <c r="AH10" s="32" cm="1">
        <f t="array" ref="AH10">IF($C10="","",IF(_xll.BDP($C10&amp;" Corp",AH$1)="#N/A N/A","",_xll.BDP($C10&amp;" Corp",AH$1)/100))</f>
        <v>-5.8860393409853077E-3</v>
      </c>
      <c r="AI10" s="32" cm="1">
        <f t="array" ref="AI10">IF($C10="","",IF(_xll.BDP($C10&amp;" Corp",AI$1)="#N/A N/A","",_xll.BDP($C10&amp;" Corp",AI$1)/100))</f>
        <v>-7.6160456355881334E-3</v>
      </c>
      <c r="AJ10" s="8" cm="1">
        <f t="array" ref="AJ10">IF($C10="","",IF(_xll.BDP($C10&amp;" Corp",AJ$1)="#N/A Field Not Applicable","",_xll.BDP($C10&amp;" Corp",AJ$1)))</f>
        <v>108.21899999999999</v>
      </c>
      <c r="AK10" s="8" cm="1">
        <f t="array" ref="AK10">IF($C10="","",IF(_xll.BDP($C10&amp;" Corp",AK$1)="#N/A Field Not Applicable","",_xll.BDP($C10&amp;" Corp",AK$1)))</f>
        <v>117.13500000000001</v>
      </c>
      <c r="AL10" s="9" t="s">
        <v>66</v>
      </c>
      <c r="AM10" s="9" t="s">
        <v>64</v>
      </c>
      <c r="AN10" s="10">
        <v>2892</v>
      </c>
      <c r="AO10" s="11">
        <v>282.07499999999999</v>
      </c>
      <c r="AP10" s="12">
        <v>5.7050595984466481E-5</v>
      </c>
      <c r="AQ10" s="9" t="s">
        <v>65</v>
      </c>
      <c r="AR10" s="10">
        <v>2838</v>
      </c>
      <c r="AS10" s="11">
        <v>0.72916666666666663</v>
      </c>
      <c r="AT10" s="9" t="s">
        <v>66</v>
      </c>
      <c r="AU10" s="34">
        <f t="shared" si="0"/>
        <v>1.0466668461193362</v>
      </c>
    </row>
    <row r="11" spans="2:47" s="2" customFormat="1" x14ac:dyDescent="0.2">
      <c r="B11" s="22">
        <v>12264</v>
      </c>
      <c r="C11" s="23" t="s">
        <v>81</v>
      </c>
      <c r="D11" s="24" t="str" cm="1">
        <f t="array" ref="D11">IF($C11="","",IFERROR(_xll.BDP($C11&amp;" Corp","ID_BB_GLOBAL"),""))</f>
        <v>BBG000060XN7</v>
      </c>
      <c r="E11" s="23" t="s">
        <v>82</v>
      </c>
      <c r="F11" s="7" t="s">
        <v>83</v>
      </c>
      <c r="G11" s="16" t="s">
        <v>84</v>
      </c>
      <c r="H11" s="16" t="s">
        <v>85</v>
      </c>
      <c r="I11" s="16" t="s">
        <v>86</v>
      </c>
      <c r="J11" s="44" cm="1">
        <f t="array" ref="J11">IF(OR(_xll.BDP($C11&amp;" Corp",$J$1)="#N/A N/A",_xll.BDP($C11&amp;" Corp",$J$1)="#N/A Field Not Applicable"),"",_xll.BDP($C11&amp;" Corp",$J$1))</f>
        <v>1.993649318463445</v>
      </c>
      <c r="K11" s="16" t="str" cm="1">
        <f t="array" ref="K11">IFERROR(_xll.BDP($C11&amp;" Corp",$K$1),"")</f>
        <v>Medical-Hospitals</v>
      </c>
      <c r="L11" s="28" cm="1">
        <f t="array" ref="L11">IF($C11="","",IFERROR(_xll.BDP($C11&amp;" Corp",L$1),""))</f>
        <v>103.232</v>
      </c>
      <c r="M11" s="28" cm="1">
        <f t="array" ref="M11">IF($C11="","",IFERROR(_xll.BDP($C11&amp;" Corp",M$1),""))</f>
        <v>103.691</v>
      </c>
      <c r="N11" s="28" cm="1">
        <f t="array" ref="N11">IF($C11="","",IFERROR(_xll.BDP($C11&amp;" Corp",N$1),""))</f>
        <v>6.1983310509655887</v>
      </c>
      <c r="O11" s="28" cm="1">
        <f t="array" ref="O11">IF($C11="","",IFERROR(_xll.BDP($C11&amp;" Corp",O$1),""))</f>
        <v>6.1983310509655887</v>
      </c>
      <c r="P11" s="28" cm="1">
        <f t="array" ref="P11">IF($C11="","",IFERROR(_xll.BDP($C11&amp;" Corp",P$1),""))</f>
        <v>185.09095145237458</v>
      </c>
      <c r="Q11" s="28">
        <f t="shared" si="1"/>
        <v>103.4615</v>
      </c>
      <c r="R11"/>
      <c r="S11"/>
      <c r="T11"/>
      <c r="U11"/>
      <c r="V11" s="24" t="str" cm="1">
        <f t="array" ref="V11">IF($C11="","",IFERROR(_xll.BDP($C11&amp;" Corp",V$1),""))</f>
        <v>N</v>
      </c>
      <c r="W11" s="40" t="str" cm="1">
        <f t="array" ref="W11">IF($V11="Y",IFERROR(_xll.BDP($C11&amp;" Corp",W$1)*1,""),"")</f>
        <v/>
      </c>
      <c r="X11" s="41" t="str" cm="1">
        <f t="array" ref="X11">IF($V11="Y",IFERROR(_xll.BDP($C11&amp;" Corp",X$1),""),"")</f>
        <v/>
      </c>
      <c r="Y11" s="42" t="str" cm="1">
        <f t="array" ref="Y11">IF($V11="Y",IFERROR(_xll.BDP($C11&amp;" Corp",Y$1)/100, ""),"")</f>
        <v/>
      </c>
      <c r="Z11" s="17" cm="1">
        <f t="array" ref="Z11">IF($C11="","",IF(_xll.BDP($C11&amp;" Corp",Z$1)="#N/A N/A","",_xll.BDP($C11&amp;" Corp",Z$1)))</f>
        <v>-0.1355000000000075</v>
      </c>
      <c r="AA11" s="14" cm="1">
        <f t="array" ref="AA11">IF($C11="","",IF(_xll.BDP($C11&amp;" Corp",AA$1)="#N/A N/A","",_xll.BDP($C11&amp;" Corp",AA$1)))</f>
        <v>0.14599999999998658</v>
      </c>
      <c r="AB11" s="14" cm="1">
        <f t="array" ref="AB11">IF($C11="","",IF(_xll.BDP($C11&amp;" Corp",AB$1)="#N/A N/A","",_xll.BDP($C11&amp;" Corp",AB$1)))</f>
        <v>-0.28520000000000323</v>
      </c>
      <c r="AC11" s="18" cm="1">
        <f t="array" ref="AC11">IF($C11="","",IF(_xll.BDP($C11&amp;" Corp",AC$1)="#N/A N/A","",_xll.BDP($C11&amp;" Corp",AC$1)))</f>
        <v>-4.1509000000000071</v>
      </c>
      <c r="AD11" s="18" cm="1">
        <f t="array" ref="AD11">IF($C11="","",IF(_xll.BDP($C11&amp;" Corp",AD$1)="#N/A N/A","",_xll.BDP($C11&amp;" Corp",AD$1)))</f>
        <v>-6.8000000000012051E-2</v>
      </c>
      <c r="AE11" s="32" cm="1">
        <f t="array" ref="AE11">IF($C11="","",IF(_xll.BDP($C11&amp;" Corp",AE$1)="#N/A N/A","",_xll.BDP($C11&amp;" Corp",AE$1)/100))</f>
        <v>-1.3079125329874604E-3</v>
      </c>
      <c r="AF11" s="32" cm="1">
        <f t="array" ref="AF11">IF($C11="","",IF(_xll.BDP($C11&amp;" Corp",AF$1)="#N/A N/A","",_xll.BDP($C11&amp;" Corp",AF$1)/100))</f>
        <v>1.4131033394727828E-3</v>
      </c>
      <c r="AG11" s="32" cm="1">
        <f t="array" ref="AG11">IF($C11="","",IF(_xll.BDP($C11&amp;" Corp",AG$1)="#N/A N/A","",_xll.BDP($C11&amp;" Corp",AG$1)/100))</f>
        <v>-2.7489183122104527E-3</v>
      </c>
      <c r="AH11" s="32" cm="1">
        <f t="array" ref="AH11">IF($C11="","",IF(_xll.BDP($C11&amp;" Corp",AH$1)="#N/A N/A","",_xll.BDP($C11&amp;" Corp",AH$1)/100))</f>
        <v>-3.857154538933024E-2</v>
      </c>
      <c r="AI11" s="32" cm="1">
        <f t="array" ref="AI11">IF($C11="","",IF(_xll.BDP($C11&amp;" Corp",AI$1)="#N/A N/A","",_xll.BDP($C11&amp;" Corp",AI$1)/100))</f>
        <v>-6.5679732103974934E-4</v>
      </c>
      <c r="AJ11" s="8" cm="1">
        <f t="array" ref="AJ11">IF($C11="","",IF(_xll.BDP($C11&amp;" Corp",AJ$1)="#N/A Field Not Applicable","",_xll.BDP($C11&amp;" Corp",AJ$1)))</f>
        <v>101.38500000000001</v>
      </c>
      <c r="AK11" s="8" cm="1">
        <f t="array" ref="AK11">IF($C11="","",IF(_xll.BDP($C11&amp;" Corp",AK$1)="#N/A Field Not Applicable","",_xll.BDP($C11&amp;" Corp",AK$1)))</f>
        <v>110.402</v>
      </c>
      <c r="AL11" s="9" t="s">
        <v>87</v>
      </c>
      <c r="AM11" s="9" t="s">
        <v>64</v>
      </c>
      <c r="AN11" s="10">
        <v>2276</v>
      </c>
      <c r="AO11" s="11">
        <v>381.38249999999999</v>
      </c>
      <c r="AP11" s="12">
        <v>7.7135864302209649E-5</v>
      </c>
      <c r="AQ11" s="9" t="s">
        <v>65</v>
      </c>
      <c r="AR11" s="10">
        <v>2307</v>
      </c>
      <c r="AS11" s="11">
        <v>0.49652777777777779</v>
      </c>
      <c r="AT11" s="9" t="s">
        <v>87</v>
      </c>
      <c r="AU11" s="34">
        <f t="shared" si="0"/>
        <v>0.98927950981479429</v>
      </c>
    </row>
    <row r="12" spans="2:47" s="2" customFormat="1" x14ac:dyDescent="0.2">
      <c r="B12" s="22">
        <v>20462</v>
      </c>
      <c r="C12" s="23" t="s">
        <v>88</v>
      </c>
      <c r="D12" s="24" t="str" cm="1">
        <f t="array" ref="D12">IF($C12="","",IFERROR(_xll.BDP($C12&amp;" Corp","ID_BB_GLOBAL"),""))</f>
        <v>BBG0000BQ3H1</v>
      </c>
      <c r="E12" s="23" t="s">
        <v>89</v>
      </c>
      <c r="F12" s="7" t="s">
        <v>90</v>
      </c>
      <c r="G12" s="16" t="s">
        <v>91</v>
      </c>
      <c r="H12" s="16" t="s">
        <v>92</v>
      </c>
      <c r="I12" s="16" t="s">
        <v>93</v>
      </c>
      <c r="J12" s="44" cm="1">
        <f t="array" ref="J12">IF(OR(_xll.BDP($C12&amp;" Corp",$J$1)="#N/A N/A",_xll.BDP($C12&amp;" Corp",$J$1)="#N/A Field Not Applicable"),"",_xll.BDP($C12&amp;" Corp",$J$1))</f>
        <v>3.00533902829685</v>
      </c>
      <c r="K12" s="16" t="str" cm="1">
        <f t="array" ref="K12">IFERROR(_xll.BDP($C12&amp;" Corp",$K$1),"")</f>
        <v>Medical Instruments</v>
      </c>
      <c r="L12" s="28" cm="1">
        <f t="array" ref="L12">IF($C12="","",IFERROR(_xll.BDP($C12&amp;" Corp",L$1),""))</f>
        <v>110.04900000000001</v>
      </c>
      <c r="M12" s="28" cm="1">
        <f t="array" ref="M12">IF($C12="","",IFERROR(_xll.BDP($C12&amp;" Corp",M$1),""))</f>
        <v>111.16800000000001</v>
      </c>
      <c r="N12" s="28" cm="1">
        <f t="array" ref="N12">IF($C12="","",IFERROR(_xll.BDP($C12&amp;" Corp",N$1),""))</f>
        <v>5.1374831355077699</v>
      </c>
      <c r="O12" s="28" cm="1">
        <f t="array" ref="O12">IF($C12="","",IFERROR(_xll.BDP($C12&amp;" Corp",O$1),""))</f>
        <v>5.1374831355077699</v>
      </c>
      <c r="P12" s="28" cm="1">
        <f t="array" ref="P12">IF($C12="","",IFERROR(_xll.BDP($C12&amp;" Corp",P$1),""))</f>
        <v>68.166382473074393</v>
      </c>
      <c r="Q12" s="28">
        <f t="shared" si="1"/>
        <v>110.60850000000001</v>
      </c>
      <c r="R12"/>
      <c r="S12"/>
      <c r="T12"/>
      <c r="U12"/>
      <c r="V12" s="24" t="str" cm="1">
        <f t="array" ref="V12">IF($C12="","",IFERROR(_xll.BDP($C12&amp;" Corp",V$1),""))</f>
        <v>N</v>
      </c>
      <c r="W12" s="40" t="str" cm="1">
        <f t="array" ref="W12">IF($V12="Y",IFERROR(_xll.BDP($C12&amp;" Corp",W$1)*1,""),"")</f>
        <v/>
      </c>
      <c r="X12" s="41" t="str" cm="1">
        <f t="array" ref="X12">IF($V12="Y",IFERROR(_xll.BDP($C12&amp;" Corp",X$1),""),"")</f>
        <v/>
      </c>
      <c r="Y12" s="42" t="str" cm="1">
        <f t="array" ref="Y12">IF($V12="Y",IFERROR(_xll.BDP($C12&amp;" Corp",Y$1)/100, ""),"")</f>
        <v/>
      </c>
      <c r="Z12" s="17" cm="1">
        <f t="array" ref="Z12">IF($C12="","",IF(_xll.BDP($C12&amp;" Corp",Z$1)="#N/A N/A","",_xll.BDP($C12&amp;" Corp",Z$1)))</f>
        <v>-6.059999999999377E-2</v>
      </c>
      <c r="AA12" s="14" cm="1">
        <f t="array" ref="AA12">IF($C12="","",IF(_xll.BDP($C12&amp;" Corp",AA$1)="#N/A N/A","",_xll.BDP($C12&amp;" Corp",AA$1)))</f>
        <v>0.69650000000000034</v>
      </c>
      <c r="AB12" s="14" cm="1">
        <f t="array" ref="AB12">IF($C12="","",IF(_xll.BDP($C12&amp;" Corp",AB$1)="#N/A N/A","",_xll.BDP($C12&amp;" Corp",AB$1)))</f>
        <v>-3.7999999999982492E-3</v>
      </c>
      <c r="AC12" s="18" cm="1">
        <f t="array" ref="AC12">IF($C12="","",IF(_xll.BDP($C12&amp;" Corp",AC$1)="#N/A N/A","",_xll.BDP($C12&amp;" Corp",AC$1)))</f>
        <v>-0.99089999999999634</v>
      </c>
      <c r="AD12" s="18" cm="1">
        <f t="array" ref="AD12">IF($C12="","",IF(_xll.BDP($C12&amp;" Corp",AD$1)="#N/A N/A","",_xll.BDP($C12&amp;" Corp",AD$1)))</f>
        <v>-1.8268999999999949</v>
      </c>
      <c r="AE12" s="32" cm="1">
        <f t="array" ref="AE12">IF($C12="","",IF(_xll.BDP($C12&amp;" Corp",AE$1)="#N/A N/A","",_xll.BDP($C12&amp;" Corp",AE$1)/100))</f>
        <v>-5.4774412576054875E-4</v>
      </c>
      <c r="AF12" s="32" cm="1">
        <f t="array" ref="AF12">IF($C12="","",IF(_xll.BDP($C12&amp;" Corp",AF$1)="#N/A N/A","",_xll.BDP($C12&amp;" Corp",AF$1)/100))</f>
        <v>6.338819696300917E-3</v>
      </c>
      <c r="AG12" s="32" cm="1">
        <f t="array" ref="AG12">IF($C12="","",IF(_xll.BDP($C12&amp;" Corp",AG$1)="#N/A N/A","",_xll.BDP($C12&amp;" Corp",AG$1)/100))</f>
        <v>-3.436463408897772E-5</v>
      </c>
      <c r="AH12" s="32" cm="1">
        <f t="array" ref="AH12">IF($C12="","",IF(_xll.BDP($C12&amp;" Corp",AH$1)="#N/A N/A","",_xll.BDP($C12&amp;" Corp",AH$1)/100))</f>
        <v>-8.8817461249359915E-3</v>
      </c>
      <c r="AI12" s="32" cm="1">
        <f t="array" ref="AI12">IF($C12="","",IF(_xll.BDP($C12&amp;" Corp",AI$1)="#N/A N/A","",_xll.BDP($C12&amp;" Corp",AI$1)/100))</f>
        <v>-1.6253283974737038E-2</v>
      </c>
      <c r="AJ12" s="8" cm="1">
        <f t="array" ref="AJ12">IF($C12="","",IF(_xll.BDP($C12&amp;" Corp",AJ$1)="#N/A Field Not Applicable","",_xll.BDP($C12&amp;" Corp",AJ$1)))</f>
        <v>107.149</v>
      </c>
      <c r="AK12" s="8" cm="1">
        <f t="array" ref="AK12">IF($C12="","",IF(_xll.BDP($C12&amp;" Corp",AK$1)="#N/A Field Not Applicable","",_xll.BDP($C12&amp;" Corp",AK$1)))</f>
        <v>117.367</v>
      </c>
      <c r="AL12" s="9" t="s">
        <v>94</v>
      </c>
      <c r="AM12" s="9" t="s">
        <v>64</v>
      </c>
      <c r="AN12" s="10">
        <v>17691</v>
      </c>
      <c r="AO12" s="11">
        <v>392.64456000000001</v>
      </c>
      <c r="AP12" s="12">
        <v>7.9413652957754536E-5</v>
      </c>
      <c r="AQ12" s="9" t="s">
        <v>65</v>
      </c>
      <c r="AR12" s="10">
        <v>13683</v>
      </c>
      <c r="AS12" s="11">
        <v>0.45138888888888884</v>
      </c>
      <c r="AT12" s="9" t="s">
        <v>94</v>
      </c>
      <c r="AU12" s="34">
        <f t="shared" si="0"/>
        <v>1.0654213211978862</v>
      </c>
    </row>
    <row r="13" spans="2:47" s="2" customFormat="1" x14ac:dyDescent="0.2">
      <c r="B13" s="22">
        <v>23493</v>
      </c>
      <c r="C13" s="23" t="s">
        <v>95</v>
      </c>
      <c r="D13" s="24" t="str" cm="1">
        <f t="array" ref="D13">IF($C13="","",IFERROR(_xll.BDP($C13&amp;" Corp","ID_BB_GLOBAL"),""))</f>
        <v>BBG0000TFV37</v>
      </c>
      <c r="E13" s="23" t="s">
        <v>96</v>
      </c>
      <c r="F13" s="7" t="s">
        <v>97</v>
      </c>
      <c r="G13" s="16" t="s">
        <v>98</v>
      </c>
      <c r="H13" s="16" t="s">
        <v>99</v>
      </c>
      <c r="I13" s="16" t="s">
        <v>100</v>
      </c>
      <c r="J13" s="44" cm="1">
        <f t="array" ref="J13">IF(OR(_xll.BDP($C13&amp;" Corp",$J$1)="#N/A N/A",_xll.BDP($C13&amp;" Corp",$J$1)="#N/A Field Not Applicable"),"",_xll.BDP($C13&amp;" Corp",$J$1))</f>
        <v>1.9059767570558936</v>
      </c>
      <c r="K13" s="16" t="str" cm="1">
        <f t="array" ref="K13">IFERROR(_xll.BDP($C13&amp;" Corp",$K$1),"")</f>
        <v>Medical Labs&amp;Testing Srv</v>
      </c>
      <c r="L13" s="28" cm="1">
        <f t="array" ref="L13">IF($C13="","",IFERROR(_xll.BDP($C13&amp;" Corp",L$1),""))</f>
        <v>115.905</v>
      </c>
      <c r="M13" s="28" cm="1">
        <f t="array" ref="M13">IF($C13="","",IFERROR(_xll.BDP($C13&amp;" Corp",M$1),""))</f>
        <v>116.529</v>
      </c>
      <c r="N13" s="28" cm="1">
        <f t="array" ref="N13">IF($C13="","",IFERROR(_xll.BDP($C13&amp;" Corp",N$1),""))</f>
        <v>5.3170886486456155</v>
      </c>
      <c r="O13" s="28" cm="1">
        <f t="array" ref="O13">IF($C13="","",IFERROR(_xll.BDP($C13&amp;" Corp",O$1),""))</f>
        <v>5.3170886486456155</v>
      </c>
      <c r="P13" s="28" cm="1">
        <f t="array" ref="P13">IF($C13="","",IFERROR(_xll.BDP($C13&amp;" Corp",P$1),""))</f>
        <v>73.816119957490912</v>
      </c>
      <c r="Q13" s="28">
        <f t="shared" si="1"/>
        <v>116.217</v>
      </c>
      <c r="R13"/>
      <c r="S13"/>
      <c r="T13"/>
      <c r="U13"/>
      <c r="V13" s="24" t="str" cm="1">
        <f t="array" ref="V13">IF($C13="","",IFERROR(_xll.BDP($C13&amp;" Corp",V$1),""))</f>
        <v>N</v>
      </c>
      <c r="W13" s="40" t="str" cm="1">
        <f t="array" ref="W13">IF($V13="Y",IFERROR(_xll.BDP($C13&amp;" Corp",W$1)*1,""),"")</f>
        <v/>
      </c>
      <c r="X13" s="41" t="str" cm="1">
        <f t="array" ref="X13">IF($V13="Y",IFERROR(_xll.BDP($C13&amp;" Corp",X$1),""),"")</f>
        <v/>
      </c>
      <c r="Y13" s="42" t="str" cm="1">
        <f t="array" ref="Y13">IF($V13="Y",IFERROR(_xll.BDP($C13&amp;" Corp",Y$1)/100, ""),"")</f>
        <v/>
      </c>
      <c r="Z13" s="17" cm="1">
        <f t="array" ref="Z13">IF($C13="","",IF(_xll.BDP($C13&amp;" Corp",Z$1)="#N/A N/A","",_xll.BDP($C13&amp;" Corp",Z$1)))</f>
        <v>4.6800000000004616E-2</v>
      </c>
      <c r="AA13" s="14" cm="1">
        <f t="array" ref="AA13">IF($C13="","",IF(_xll.BDP($C13&amp;" Corp",AA$1)="#N/A N/A","",_xll.BDP($C13&amp;" Corp",AA$1)))</f>
        <v>0.863900000000001</v>
      </c>
      <c r="AB13" s="14" cm="1">
        <f t="array" ref="AB13">IF($C13="","",IF(_xll.BDP($C13&amp;" Corp",AB$1)="#N/A N/A","",_xll.BDP($C13&amp;" Corp",AB$1)))</f>
        <v>-0.1127000000000038</v>
      </c>
      <c r="AC13" s="18" cm="1">
        <f t="array" ref="AC13">IF($C13="","",IF(_xll.BDP($C13&amp;" Corp",AC$1)="#N/A N/A","",_xll.BDP($C13&amp;" Corp",AC$1)))</f>
        <v>-2.7488000000000028</v>
      </c>
      <c r="AD13" s="18" cm="1">
        <f t="array" ref="AD13">IF($C13="","",IF(_xll.BDP($C13&amp;" Corp",AD$1)="#N/A N/A","",_xll.BDP($C13&amp;" Corp",AD$1)))</f>
        <v>-6.9159999999999968</v>
      </c>
      <c r="AE13" s="32" cm="1">
        <f t="array" ref="AE13">IF($C13="","",IF(_xll.BDP($C13&amp;" Corp",AE$1)="#N/A N/A","",_xll.BDP($C13&amp;" Corp",AE$1)/100))</f>
        <v>4.0285822747548731E-4</v>
      </c>
      <c r="AF13" s="32" cm="1">
        <f t="array" ref="AF13">IF($C13="","",IF(_xll.BDP($C13&amp;" Corp",AF$1)="#N/A N/A","",_xll.BDP($C13&amp;" Corp",AF$1)/100))</f>
        <v>7.4891983549597498E-3</v>
      </c>
      <c r="AG13" s="32" cm="1">
        <f t="array" ref="AG13">IF($C13="","",IF(_xll.BDP($C13&amp;" Corp",AG$1)="#N/A N/A","",_xll.BDP($C13&amp;" Corp",AG$1)/100))</f>
        <v>-9.6880066432048796E-4</v>
      </c>
      <c r="AH13" s="32" cm="1">
        <f t="array" ref="AH13">IF($C13="","",IF(_xll.BDP($C13&amp;" Corp",AH$1)="#N/A N/A","",_xll.BDP($C13&amp;" Corp",AH$1)/100))</f>
        <v>-2.3105858421138922E-2</v>
      </c>
      <c r="AI13" s="32" cm="1">
        <f t="array" ref="AI13">IF($C13="","",IF(_xll.BDP($C13&amp;" Corp",AI$1)="#N/A N/A","",_xll.BDP($C13&amp;" Corp",AI$1)/100))</f>
        <v>-5.6167045796932873E-2</v>
      </c>
      <c r="AJ13" s="8" cm="1">
        <f t="array" ref="AJ13">IF($C13="","",IF(_xll.BDP($C13&amp;" Corp",AJ$1)="#N/A Field Not Applicable","",_xll.BDP($C13&amp;" Corp",AJ$1)))</f>
        <v>112.946</v>
      </c>
      <c r="AK13" s="8" cm="1">
        <f t="array" ref="AK13">IF($C13="","",IF(_xll.BDP($C13&amp;" Corp",AK$1)="#N/A Field Not Applicable","",_xll.BDP($C13&amp;" Corp",AK$1)))</f>
        <v>126.431</v>
      </c>
      <c r="AL13" s="9" t="s">
        <v>101</v>
      </c>
      <c r="AM13" s="9" t="s">
        <v>64</v>
      </c>
      <c r="AN13" s="10">
        <v>20295</v>
      </c>
      <c r="AO13" s="11">
        <v>1327.4457140075999</v>
      </c>
      <c r="AP13" s="12">
        <v>2.6848025922594781E-4</v>
      </c>
      <c r="AQ13" s="9" t="s">
        <v>65</v>
      </c>
      <c r="AR13" s="10">
        <v>16267</v>
      </c>
      <c r="AS13" s="11">
        <v>1.9444444444444449</v>
      </c>
      <c r="AT13" s="9" t="s">
        <v>102</v>
      </c>
      <c r="AU13" s="34">
        <f t="shared" si="0"/>
        <v>1.1781275750834259</v>
      </c>
    </row>
    <row r="14" spans="2:47" s="2" customFormat="1" x14ac:dyDescent="0.2">
      <c r="B14" s="22">
        <v>23005</v>
      </c>
      <c r="C14" s="23" t="s">
        <v>103</v>
      </c>
      <c r="D14" s="24" t="str" cm="1">
        <f t="array" ref="D14">IF($C14="","",IFERROR(_xll.BDP($C14&amp;" Corp","ID_BB_GLOBAL"),""))</f>
        <v>BBG000097GC3</v>
      </c>
      <c r="E14" s="23" t="s">
        <v>104</v>
      </c>
      <c r="F14" s="7" t="s">
        <v>105</v>
      </c>
      <c r="G14" s="16" t="s">
        <v>106</v>
      </c>
      <c r="H14" s="16" t="s">
        <v>107</v>
      </c>
      <c r="I14" s="16" t="s">
        <v>108</v>
      </c>
      <c r="J14" s="44" cm="1">
        <f t="array" ref="J14">IF(OR(_xll.BDP($C14&amp;" Corp",$J$1)="#N/A N/A",_xll.BDP($C14&amp;" Corp",$J$1)="#N/A Field Not Applicable"),"",_xll.BDP($C14&amp;" Corp",$J$1))</f>
        <v>5.4836384254009394</v>
      </c>
      <c r="K14" s="16" t="str" cm="1">
        <f t="array" ref="K14">IFERROR(_xll.BDP($C14&amp;" Corp",$K$1),"")</f>
        <v>Medical-Drugs</v>
      </c>
      <c r="L14" s="28" cm="1">
        <f t="array" ref="L14">IF($C14="","",IFERROR(_xll.BDP($C14&amp;" Corp",L$1),""))</f>
        <v>117</v>
      </c>
      <c r="M14" s="28" cm="1">
        <f t="array" ref="M14">IF($C14="","",IFERROR(_xll.BDP($C14&amp;" Corp",M$1),""))</f>
        <v>117.31</v>
      </c>
      <c r="N14" s="28" cm="1">
        <f t="array" ref="N14">IF($C14="","",IFERROR(_xll.BDP($C14&amp;" Corp",N$1),""))</f>
        <v>5.4283095270775759</v>
      </c>
      <c r="O14" s="28" cm="1">
        <f t="array" ref="O14">IF($C14="","",IFERROR(_xll.BDP($C14&amp;" Corp",O$1),""))</f>
        <v>5.4283095270775759</v>
      </c>
      <c r="P14" s="28" cm="1">
        <f t="array" ref="P14">IF($C14="","",IFERROR(_xll.BDP($C14&amp;" Corp",P$1),""))</f>
        <v>83.600019887087299</v>
      </c>
      <c r="Q14" s="28">
        <f t="shared" si="1"/>
        <v>117.155</v>
      </c>
      <c r="R14"/>
      <c r="S14"/>
      <c r="T14"/>
      <c r="U14"/>
      <c r="V14" s="24" t="str" cm="1">
        <f t="array" ref="V14">IF($C14="","",IFERROR(_xll.BDP($C14&amp;" Corp",V$1),""))</f>
        <v>N</v>
      </c>
      <c r="W14" s="40" t="str" cm="1">
        <f t="array" ref="W14">IF($V14="Y",IFERROR(_xll.BDP($C14&amp;" Corp",W$1)*1,""),"")</f>
        <v/>
      </c>
      <c r="X14" s="41" t="str" cm="1">
        <f t="array" ref="X14">IF($V14="Y",IFERROR(_xll.BDP($C14&amp;" Corp",X$1),""),"")</f>
        <v/>
      </c>
      <c r="Y14" s="42" t="str" cm="1">
        <f t="array" ref="Y14">IF($V14="Y",IFERROR(_xll.BDP($C14&amp;" Corp",Y$1)/100, ""),"")</f>
        <v/>
      </c>
      <c r="Z14" s="17" cm="1">
        <f t="array" ref="Z14">IF($C14="","",IF(_xll.BDP($C14&amp;" Corp",Z$1)="#N/A N/A","",_xll.BDP($C14&amp;" Corp",Z$1)))</f>
        <v>1.4200000000002433E-2</v>
      </c>
      <c r="AA14" s="14" cm="1">
        <f t="array" ref="AA14">IF($C14="","",IF(_xll.BDP($C14&amp;" Corp",AA$1)="#N/A N/A","",_xll.BDP($C14&amp;" Corp",AA$1)))</f>
        <v>0.8089999999999975</v>
      </c>
      <c r="AB14" s="14" cm="1">
        <f t="array" ref="AB14">IF($C14="","",IF(_xll.BDP($C14&amp;" Corp",AB$1)="#N/A N/A","",_xll.BDP($C14&amp;" Corp",AB$1)))</f>
        <v>-0.23850000000000193</v>
      </c>
      <c r="AC14" s="18" cm="1">
        <f t="array" ref="AC14">IF($C14="","",IF(_xll.BDP($C14&amp;" Corp",AC$1)="#N/A N/A","",_xll.BDP($C14&amp;" Corp",AC$1)))</f>
        <v>-2.5494000000000057</v>
      </c>
      <c r="AD14" s="18" cm="1">
        <f t="array" ref="AD14">IF($C14="","",IF(_xll.BDP($C14&amp;" Corp",AD$1)="#N/A N/A","",_xll.BDP($C14&amp;" Corp",AD$1)))</f>
        <v>-6.0422000000000082</v>
      </c>
      <c r="AE14" s="32" cm="1">
        <f t="array" ref="AE14">IF($C14="","",IF(_xll.BDP($C14&amp;" Corp",AE$1)="#N/A N/A","",_xll.BDP($C14&amp;" Corp",AE$1)/100))</f>
        <v>1.2122660838685318E-4</v>
      </c>
      <c r="AF14" s="32" cm="1">
        <f t="array" ref="AF14">IF($C14="","",IF(_xll.BDP($C14&amp;" Corp",AF$1)="#N/A N/A","",_xll.BDP($C14&amp;" Corp",AF$1)/100))</f>
        <v>6.9536845072940409E-3</v>
      </c>
      <c r="AG14" s="32" cm="1">
        <f t="array" ref="AG14">IF($C14="","",IF(_xll.BDP($C14&amp;" Corp",AG$1)="#N/A N/A","",_xll.BDP($C14&amp;" Corp",AG$1)/100))</f>
        <v>-2.0317117405678907E-3</v>
      </c>
      <c r="AH14" s="32" cm="1">
        <f t="array" ref="AH14">IF($C14="","",IF(_xll.BDP($C14&amp;" Corp",AH$1)="#N/A N/A","",_xll.BDP($C14&amp;" Corp",AH$1)/100))</f>
        <v>-2.1298316786355222E-2</v>
      </c>
      <c r="AI14" s="32" cm="1">
        <f t="array" ref="AI14">IF($C14="","",IF(_xll.BDP($C14&amp;" Corp",AI$1)="#N/A N/A","",_xll.BDP($C14&amp;" Corp",AI$1)/100))</f>
        <v>-4.9046856786620019E-2</v>
      </c>
      <c r="AJ14" s="8" cm="1">
        <f t="array" ref="AJ14">IF($C14="","",IF(_xll.BDP($C14&amp;" Corp",AJ$1)="#N/A Field Not Applicable","",_xll.BDP($C14&amp;" Corp",AJ$1)))</f>
        <v>113.911</v>
      </c>
      <c r="AK14" s="8" cm="1">
        <f t="array" ref="AK14">IF($C14="","",IF(_xll.BDP($C14&amp;" Corp",AK$1)="#N/A Field Not Applicable","",_xll.BDP($C14&amp;" Corp",AK$1)))</f>
        <v>126.595</v>
      </c>
      <c r="AL14" s="9" t="s">
        <v>109</v>
      </c>
      <c r="AM14" s="9" t="s">
        <v>64</v>
      </c>
      <c r="AN14" s="10">
        <v>19950</v>
      </c>
      <c r="AO14" s="11">
        <v>3005.61</v>
      </c>
      <c r="AP14" s="12">
        <v>6.0789450251483583E-4</v>
      </c>
      <c r="AQ14" s="9" t="s">
        <v>65</v>
      </c>
      <c r="AR14" s="10">
        <v>15922</v>
      </c>
      <c r="AS14" s="11">
        <v>1.7200000000000004</v>
      </c>
      <c r="AT14" s="9" t="s">
        <v>109</v>
      </c>
      <c r="AU14" s="34">
        <f t="shared" si="0"/>
        <v>1.1735856039104382</v>
      </c>
    </row>
    <row r="15" spans="2:47" s="2" customFormat="1" x14ac:dyDescent="0.2">
      <c r="B15" s="22">
        <v>24436</v>
      </c>
      <c r="C15" s="23" t="s">
        <v>110</v>
      </c>
      <c r="D15" s="24" t="str" cm="1">
        <f t="array" ref="D15">IF($C15="","",IFERROR(_xll.BDP($C15&amp;" Corp","ID_BB_GLOBAL"),""))</f>
        <v>BBG0000RRK14</v>
      </c>
      <c r="E15" s="23" t="s">
        <v>111</v>
      </c>
      <c r="F15" s="7" t="s">
        <v>90</v>
      </c>
      <c r="G15" s="16" t="s">
        <v>112</v>
      </c>
      <c r="H15" s="16" t="s">
        <v>92</v>
      </c>
      <c r="I15" s="16" t="s">
        <v>93</v>
      </c>
      <c r="J15" s="44" cm="1">
        <f t="array" ref="J15">IF(OR(_xll.BDP($C15&amp;" Corp",$J$1)="#N/A N/A",_xll.BDP($C15&amp;" Corp",$J$1)="#N/A Field Not Applicable"),"",_xll.BDP($C15&amp;" Corp",$J$1))</f>
        <v>3.00533902829685</v>
      </c>
      <c r="K15" s="16" t="str" cm="1">
        <f t="array" ref="K15">IFERROR(_xll.BDP($C15&amp;" Corp",$K$1),"")</f>
        <v>Medical Instruments</v>
      </c>
      <c r="L15" s="28" cm="1">
        <f t="array" ref="L15">IF($C15="","",IFERROR(_xll.BDP($C15&amp;" Corp",L$1),""))</f>
        <v>117.57</v>
      </c>
      <c r="M15" s="28" cm="1">
        <f t="array" ref="M15">IF($C15="","",IFERROR(_xll.BDP($C15&amp;" Corp",M$1),""))</f>
        <v>118.617</v>
      </c>
      <c r="N15" s="28" cm="1">
        <f t="array" ref="N15">IF($C15="","",IFERROR(_xll.BDP($C15&amp;" Corp",N$1),""))</f>
        <v>5.5288021011697817</v>
      </c>
      <c r="O15" s="28" cm="1">
        <f t="array" ref="O15">IF($C15="","",IFERROR(_xll.BDP($C15&amp;" Corp",O$1),""))</f>
        <v>5.5288021011697817</v>
      </c>
      <c r="P15" s="28" cm="1">
        <f t="array" ref="P15">IF($C15="","",IFERROR(_xll.BDP($C15&amp;" Corp",P$1),""))</f>
        <v>94.643990989043886</v>
      </c>
      <c r="Q15" s="28">
        <f t="shared" si="1"/>
        <v>118.09350000000001</v>
      </c>
      <c r="R15"/>
      <c r="S15"/>
      <c r="T15"/>
      <c r="U15"/>
      <c r="V15" s="24" t="str" cm="1">
        <f t="array" ref="V15">IF($C15="","",IFERROR(_xll.BDP($C15&amp;" Corp",V$1),""))</f>
        <v>N</v>
      </c>
      <c r="W15" s="40" t="str" cm="1">
        <f t="array" ref="W15">IF($V15="Y",IFERROR(_xll.BDP($C15&amp;" Corp",W$1)*1,""),"")</f>
        <v/>
      </c>
      <c r="X15" s="41" t="str" cm="1">
        <f t="array" ref="X15">IF($V15="Y",IFERROR(_xll.BDP($C15&amp;" Corp",X$1),""),"")</f>
        <v/>
      </c>
      <c r="Y15" s="42" t="str" cm="1">
        <f t="array" ref="Y15">IF($V15="Y",IFERROR(_xll.BDP($C15&amp;" Corp",Y$1)/100, ""),"")</f>
        <v/>
      </c>
      <c r="Z15" s="17" cm="1">
        <f t="array" ref="Z15">IF($C15="","",IF(_xll.BDP($C15&amp;" Corp",Z$1)="#N/A N/A","",_xll.BDP($C15&amp;" Corp",Z$1)))</f>
        <v>-3.2899999999997931E-2</v>
      </c>
      <c r="AA15" s="14" cm="1">
        <f t="array" ref="AA15">IF($C15="","",IF(_xll.BDP($C15&amp;" Corp",AA$1)="#N/A N/A","",_xll.BDP($C15&amp;" Corp",AA$1)))</f>
        <v>0.86870000000000402</v>
      </c>
      <c r="AB15" s="14" cm="1">
        <f t="array" ref="AB15">IF($C15="","",IF(_xll.BDP($C15&amp;" Corp",AB$1)="#N/A N/A","",_xll.BDP($C15&amp;" Corp",AB$1)))</f>
        <v>0.60769999999999413</v>
      </c>
      <c r="AC15" s="18" cm="1">
        <f t="array" ref="AC15">IF($C15="","",IF(_xll.BDP($C15&amp;" Corp",AC$1)="#N/A N/A","",_xll.BDP($C15&amp;" Corp",AC$1)))</f>
        <v>-1.4162000000000035</v>
      </c>
      <c r="AD15" s="18" cm="1">
        <f t="array" ref="AD15">IF($C15="","",IF(_xll.BDP($C15&amp;" Corp",AD$1)="#N/A N/A","",_xll.BDP($C15&amp;" Corp",AD$1)))</f>
        <v>-1.1105000000000018</v>
      </c>
      <c r="AE15" s="32" cm="1">
        <f t="array" ref="AE15">IF($C15="","",IF(_xll.BDP($C15&amp;" Corp",AE$1)="#N/A N/A","",_xll.BDP($C15&amp;" Corp",AE$1)/100))</f>
        <v>-2.7852889335135388E-4</v>
      </c>
      <c r="AF15" s="32" cm="1">
        <f t="array" ref="AF15">IF($C15="","",IF(_xll.BDP($C15&amp;" Corp",AF$1)="#N/A N/A","",_xll.BDP($C15&amp;" Corp",AF$1)/100))</f>
        <v>7.410914612818776E-3</v>
      </c>
      <c r="AG15" s="32" cm="1">
        <f t="array" ref="AG15">IF($C15="","",IF(_xll.BDP($C15&amp;" Corp",AG$1)="#N/A N/A","",_xll.BDP($C15&amp;" Corp",AG$1)/100))</f>
        <v>5.1727953694245318E-3</v>
      </c>
      <c r="AH15" s="32" cm="1">
        <f t="array" ref="AH15">IF($C15="","",IF(_xll.BDP($C15&amp;" Corp",AH$1)="#N/A N/A","",_xll.BDP($C15&amp;" Corp",AH$1)/100))</f>
        <v>-1.1850659267187124E-2</v>
      </c>
      <c r="AI15" s="32" cm="1">
        <f t="array" ref="AI15">IF($C15="","",IF(_xll.BDP($C15&amp;" Corp",AI$1)="#N/A N/A","",_xll.BDP($C15&amp;" Corp",AI$1)/100))</f>
        <v>-9.3164158519172414E-3</v>
      </c>
      <c r="AJ15" s="8" cm="1">
        <f t="array" ref="AJ15">IF($C15="","",IF(_xll.BDP($C15&amp;" Corp",AJ$1)="#N/A Field Not Applicable","",_xll.BDP($C15&amp;" Corp",AJ$1)))</f>
        <v>113.569</v>
      </c>
      <c r="AK15" s="8" cm="1">
        <f t="array" ref="AK15">IF($C15="","",IF(_xll.BDP($C15&amp;" Corp",AK$1)="#N/A Field Not Applicable","",_xll.BDP($C15&amp;" Corp",AK$1)))</f>
        <v>126.678</v>
      </c>
      <c r="AL15" s="9" t="s">
        <v>94</v>
      </c>
      <c r="AM15" s="9" t="s">
        <v>64</v>
      </c>
      <c r="AN15" s="10">
        <v>17691</v>
      </c>
      <c r="AO15" s="11">
        <v>360.40118999999999</v>
      </c>
      <c r="AP15" s="12">
        <v>7.2892325385131402E-5</v>
      </c>
      <c r="AQ15" s="9" t="s">
        <v>65</v>
      </c>
      <c r="AR15" s="10">
        <v>13683</v>
      </c>
      <c r="AS15" s="11">
        <v>2.9909722222222221</v>
      </c>
      <c r="AT15" s="9" t="s">
        <v>94</v>
      </c>
      <c r="AU15" s="34">
        <f t="shared" si="0"/>
        <v>1.1766941810969562</v>
      </c>
    </row>
    <row r="16" spans="2:47" s="2" customFormat="1" x14ac:dyDescent="0.2">
      <c r="B16" s="22">
        <v>29890</v>
      </c>
      <c r="C16" s="23" t="s">
        <v>113</v>
      </c>
      <c r="D16" s="24" t="str" cm="1">
        <f t="array" ref="D16">IF($C16="","",IFERROR(_xll.BDP($C16&amp;" Corp","ID_BB_GLOBAL"),""))</f>
        <v>BBG003GTTKW1</v>
      </c>
      <c r="E16" s="23" t="s">
        <v>114</v>
      </c>
      <c r="F16" s="7" t="s">
        <v>115</v>
      </c>
      <c r="G16" s="16" t="s">
        <v>116</v>
      </c>
      <c r="H16" s="16" t="s">
        <v>117</v>
      </c>
      <c r="I16" s="16" t="s">
        <v>118</v>
      </c>
      <c r="J16" s="44" t="str" cm="1">
        <f t="array" ref="J16">IF(OR(_xll.BDP($C16&amp;" Corp",$J$1)="#N/A N/A",_xll.BDP($C16&amp;" Corp",$J$1)="#N/A Field Not Applicable"),"",_xll.BDP($C16&amp;" Corp",$J$1))</f>
        <v/>
      </c>
      <c r="K16" s="16" t="str" cm="1">
        <f t="array" ref="K16">IFERROR(_xll.BDP($C16&amp;" Corp",$K$1),"")</f>
        <v>Medical-Hospitals</v>
      </c>
      <c r="L16" s="28" cm="1">
        <f t="array" ref="L16">IF($C16="","",IFERROR(_xll.BDP($C16&amp;" Corp",L$1),""))</f>
        <v>84.581000000000003</v>
      </c>
      <c r="M16" s="28" cm="1">
        <f t="array" ref="M16">IF($C16="","",IFERROR(_xll.BDP($C16&amp;" Corp",M$1),""))</f>
        <v>86.091999999999999</v>
      </c>
      <c r="N16" s="28" cm="1">
        <f t="array" ref="N16">IF($C16="","",IFERROR(_xll.BDP($C16&amp;" Corp",N$1),""))</f>
        <v>5.7608628836624112</v>
      </c>
      <c r="O16" s="28" cm="1">
        <f t="array" ref="O16">IF($C16="","",IFERROR(_xll.BDP($C16&amp;" Corp",O$1),""))</f>
        <v>5.7608628836624112</v>
      </c>
      <c r="P16" s="28" cm="1">
        <f t="array" ref="P16">IF($C16="","",IFERROR(_xll.BDP($C16&amp;" Corp",P$1),""))</f>
        <v>110.19059161207781</v>
      </c>
      <c r="Q16" s="28">
        <f t="shared" si="1"/>
        <v>85.336500000000001</v>
      </c>
      <c r="R16"/>
      <c r="S16"/>
      <c r="T16"/>
      <c r="U16"/>
      <c r="V16" s="24" t="str" cm="1">
        <f t="array" ref="V16">IF($C16="","",IFERROR(_xll.BDP($C16&amp;" Corp",V$1),""))</f>
        <v>N</v>
      </c>
      <c r="W16" s="40" t="str" cm="1">
        <f t="array" ref="W16">IF($V16="Y",IFERROR(_xll.BDP($C16&amp;" Corp",W$1)*1,""),"")</f>
        <v/>
      </c>
      <c r="X16" s="41" t="str" cm="1">
        <f t="array" ref="X16">IF($V16="Y",IFERROR(_xll.BDP($C16&amp;" Corp",X$1),""),"")</f>
        <v/>
      </c>
      <c r="Y16" s="42" t="str" cm="1">
        <f t="array" ref="Y16">IF($V16="Y",IFERROR(_xll.BDP($C16&amp;" Corp",Y$1)/100, ""),"")</f>
        <v/>
      </c>
      <c r="Z16" s="17" cm="1">
        <f t="array" ref="Z16">IF($C16="","",IF(_xll.BDP($C16&amp;" Corp",Z$1)="#N/A N/A","",_xll.BDP($C16&amp;" Corp",Z$1)))</f>
        <v>4.1730000000001155E-2</v>
      </c>
      <c r="AA16" s="14" cm="1">
        <f t="array" ref="AA16">IF($C16="","",IF(_xll.BDP($C16&amp;" Corp",AA$1)="#N/A N/A","",_xll.BDP($C16&amp;" Corp",AA$1)))</f>
        <v>-0.22244000000000597</v>
      </c>
      <c r="AB16" s="14" cm="1">
        <f t="array" ref="AB16">IF($C16="","",IF(_xll.BDP($C16&amp;" Corp",AB$1)="#N/A N/A","",_xll.BDP($C16&amp;" Corp",AB$1)))</f>
        <v>0.4191900000000004</v>
      </c>
      <c r="AC16" s="18" t="str" cm="1">
        <f t="array" ref="AC16">IF($C16="","",IF(_xll.BDP($C16&amp;" Corp",AC$1)="#N/A N/A","",_xll.BDP($C16&amp;" Corp",AC$1)))</f>
        <v/>
      </c>
      <c r="AD16" s="18" cm="1">
        <f t="array" ref="AD16">IF($C16="","",IF(_xll.BDP($C16&amp;" Corp",AD$1)="#N/A N/A","",_xll.BDP($C16&amp;" Corp",AD$1)))</f>
        <v>-0.18027000000000726</v>
      </c>
      <c r="AE16" s="32" cm="1">
        <f t="array" ref="AE16">IF($C16="","",IF(_xll.BDP($C16&amp;" Corp",AE$1)="#N/A N/A","",_xll.BDP($C16&amp;" Corp",AE$1)/100))</f>
        <v>4.8927160905640405E-4</v>
      </c>
      <c r="AF16" s="32" cm="1">
        <f t="array" ref="AF16">IF($C16="","",IF(_xll.BDP($C16&amp;" Corp",AF$1)="#N/A N/A","",_xll.BDP($C16&amp;" Corp",AF$1)/100))</f>
        <v>-2.5999886387837556E-3</v>
      </c>
      <c r="AG16" s="32" cm="1">
        <f t="array" ref="AG16">IF($C16="","",IF(_xll.BDP($C16&amp;" Corp",AG$1)="#N/A N/A","",_xll.BDP($C16&amp;" Corp",AG$1)/100))</f>
        <v>4.9367237532149284E-3</v>
      </c>
      <c r="AH16" s="32" t="str" cm="1">
        <f t="array" ref="AH16">IF($C16="","",IF(_xll.BDP($C16&amp;" Corp",AH$1)="#N/A N/A","",_xll.BDP($C16&amp;" Corp",AH$1)/100))</f>
        <v/>
      </c>
      <c r="AI16" s="32" cm="1">
        <f t="array" ref="AI16">IF($C16="","",IF(_xll.BDP($C16&amp;" Corp",AI$1)="#N/A N/A","",_xll.BDP($C16&amp;" Corp",AI$1)/100))</f>
        <v>-2.1081239427660457E-3</v>
      </c>
      <c r="AJ16" s="8" cm="1">
        <f t="array" ref="AJ16">IF($C16="","",IF(_xll.BDP($C16&amp;" Corp",AJ$1)="#N/A Field Not Applicable","",_xll.BDP($C16&amp;" Corp",AJ$1)))</f>
        <v>82.792000000000002</v>
      </c>
      <c r="AK16" s="8" cm="1">
        <f t="array" ref="AK16">IF($C16="","",IF(_xll.BDP($C16&amp;" Corp",AK$1)="#N/A Field Not Applicable","",_xll.BDP($C16&amp;" Corp",AK$1)))</f>
        <v>93.156999999999996</v>
      </c>
      <c r="AL16" s="9" t="s">
        <v>119</v>
      </c>
      <c r="AM16" s="9" t="s">
        <v>64</v>
      </c>
      <c r="AN16" s="10">
        <v>25537</v>
      </c>
      <c r="AO16" s="11">
        <v>261.27569999999997</v>
      </c>
      <c r="AP16" s="12">
        <v>5.284386918818991E-5</v>
      </c>
      <c r="AQ16" s="9" t="s">
        <v>65</v>
      </c>
      <c r="AR16" s="10">
        <v>21529</v>
      </c>
      <c r="AS16" s="11">
        <v>0.49999999999999994</v>
      </c>
      <c r="AT16" s="9" t="s">
        <v>102</v>
      </c>
      <c r="AU16" s="34">
        <f t="shared" si="0"/>
        <v>0.849238596237337</v>
      </c>
    </row>
    <row r="17" spans="2:47" s="2" customFormat="1" x14ac:dyDescent="0.2">
      <c r="B17" s="22">
        <v>29901</v>
      </c>
      <c r="C17" s="23" t="s">
        <v>120</v>
      </c>
      <c r="D17" s="24" t="str" cm="1">
        <f t="array" ref="D17">IF($C17="","",IFERROR(_xll.BDP($C17&amp;" Corp","ID_BB_GLOBAL"),""))</f>
        <v>BBG004T7TKP1</v>
      </c>
      <c r="E17" s="23" t="s">
        <v>121</v>
      </c>
      <c r="F17" s="7" t="s">
        <v>122</v>
      </c>
      <c r="G17" s="16" t="s">
        <v>123</v>
      </c>
      <c r="H17" s="16" t="s">
        <v>117</v>
      </c>
      <c r="I17" s="16" t="s">
        <v>118</v>
      </c>
      <c r="J17" s="44" cm="1">
        <f t="array" ref="J17">IF(OR(_xll.BDP($C17&amp;" Corp",$J$1)="#N/A N/A",_xll.BDP($C17&amp;" Corp",$J$1)="#N/A Field Not Applicable"),"",_xll.BDP($C17&amp;" Corp",$J$1))</f>
        <v>3.20435488233703</v>
      </c>
      <c r="K17" s="16" t="str" cm="1">
        <f t="array" ref="K17">IFERROR(_xll.BDP($C17&amp;" Corp",$K$1),"")</f>
        <v>Medical-Drugs</v>
      </c>
      <c r="L17" s="28" cm="1">
        <f t="array" ref="L17">IF($C17="","",IFERROR(_xll.BDP($C17&amp;" Corp",L$1),""))</f>
        <v>87.212999999999994</v>
      </c>
      <c r="M17" s="28" cm="1">
        <f t="array" ref="M17">IF($C17="","",IFERROR(_xll.BDP($C17&amp;" Corp",M$1),""))</f>
        <v>87.584999999999994</v>
      </c>
      <c r="N17" s="28" cm="1">
        <f t="array" ref="N17">IF($C17="","",IFERROR(_xll.BDP($C17&amp;" Corp",N$1),""))</f>
        <v>5.5035110311077746</v>
      </c>
      <c r="O17" s="28" cm="1">
        <f t="array" ref="O17">IF($C17="","",IFERROR(_xll.BDP($C17&amp;" Corp",O$1),""))</f>
        <v>5.5035110311077746</v>
      </c>
      <c r="P17" s="28" cm="1">
        <f t="array" ref="P17">IF($C17="","",IFERROR(_xll.BDP($C17&amp;" Corp",P$1),""))</f>
        <v>78.254602125075351</v>
      </c>
      <c r="Q17" s="28">
        <f t="shared" si="1"/>
        <v>87.399000000000001</v>
      </c>
      <c r="R17"/>
      <c r="S17"/>
      <c r="T17"/>
      <c r="U17"/>
      <c r="V17" s="24" t="str" cm="1">
        <f t="array" ref="V17">IF($C17="","",IFERROR(_xll.BDP($C17&amp;" Corp",V$1),""))</f>
        <v>N</v>
      </c>
      <c r="W17" s="40" t="str" cm="1">
        <f t="array" ref="W17">IF($V17="Y",IFERROR(_xll.BDP($C17&amp;" Corp",W$1)*1,""),"")</f>
        <v/>
      </c>
      <c r="X17" s="41" t="str" cm="1">
        <f t="array" ref="X17">IF($V17="Y",IFERROR(_xll.BDP($C17&amp;" Corp",X$1),""),"")</f>
        <v/>
      </c>
      <c r="Y17" s="42" t="str" cm="1">
        <f t="array" ref="Y17">IF($V17="Y",IFERROR(_xll.BDP($C17&amp;" Corp",Y$1)/100, ""),"")</f>
        <v/>
      </c>
      <c r="Z17" s="17" cm="1">
        <f t="array" ref="Z17">IF($C17="","",IF(_xll.BDP($C17&amp;" Corp",Z$1)="#N/A N/A","",_xll.BDP($C17&amp;" Corp",Z$1)))</f>
        <v>5.5499999999994998E-3</v>
      </c>
      <c r="AA17" s="14" cm="1">
        <f t="array" ref="AA17">IF($C17="","",IF(_xll.BDP($C17&amp;" Corp",AA$1)="#N/A N/A","",_xll.BDP($C17&amp;" Corp",AA$1)))</f>
        <v>0.52687000000000239</v>
      </c>
      <c r="AB17" s="14" cm="1">
        <f t="array" ref="AB17">IF($C17="","",IF(_xll.BDP($C17&amp;" Corp",AB$1)="#N/A N/A","",_xll.BDP($C17&amp;" Corp",AB$1)))</f>
        <v>0.17817999999999756</v>
      </c>
      <c r="AC17" s="18" cm="1">
        <f t="array" ref="AC17">IF($C17="","",IF(_xll.BDP($C17&amp;" Corp",AC$1)="#N/A N/A","",_xll.BDP($C17&amp;" Corp",AC$1)))</f>
        <v>-2.004170000000002</v>
      </c>
      <c r="AD17" s="18" cm="1">
        <f t="array" ref="AD17">IF($C17="","",IF(_xll.BDP($C17&amp;" Corp",AD$1)="#N/A N/A","",_xll.BDP($C17&amp;" Corp",AD$1)))</f>
        <v>-4.7319499999999977</v>
      </c>
      <c r="AE17" s="32" cm="1">
        <f t="array" ref="AE17">IF($C17="","",IF(_xll.BDP($C17&amp;" Corp",AE$1)="#N/A N/A","",_xll.BDP($C17&amp;" Corp",AE$1)/100))</f>
        <v>6.3506753685788948E-5</v>
      </c>
      <c r="AF17" s="32" cm="1">
        <f t="array" ref="AF17">IF($C17="","",IF(_xll.BDP($C17&amp;" Corp",AF$1)="#N/A N/A","",_xll.BDP($C17&amp;" Corp",AF$1)/100))</f>
        <v>6.0649726905286005E-3</v>
      </c>
      <c r="AG17" s="32" cm="1">
        <f t="array" ref="AG17">IF($C17="","",IF(_xll.BDP($C17&amp;" Corp",AG$1)="#N/A N/A","",_xll.BDP($C17&amp;" Corp",AG$1)/100))</f>
        <v>2.0428882711636376E-3</v>
      </c>
      <c r="AH17" s="32" cm="1">
        <f t="array" ref="AH17">IF($C17="","",IF(_xll.BDP($C17&amp;" Corp",AH$1)="#N/A N/A","",_xll.BDP($C17&amp;" Corp",AH$1)/100))</f>
        <v>-2.2417507438312369E-2</v>
      </c>
      <c r="AI17" s="32" cm="1">
        <f t="array" ref="AI17">IF($C17="","",IF(_xll.BDP($C17&amp;" Corp",AI$1)="#N/A N/A","",_xll.BDP($C17&amp;" Corp",AI$1)/100))</f>
        <v>-5.1361785516040509E-2</v>
      </c>
      <c r="AJ17" s="8" cm="1">
        <f t="array" ref="AJ17">IF($C17="","",IF(_xll.BDP($C17&amp;" Corp",AJ$1)="#N/A Field Not Applicable","",_xll.BDP($C17&amp;" Corp",AJ$1)))</f>
        <v>84.453999999999994</v>
      </c>
      <c r="AK17" s="8" cm="1">
        <f t="array" ref="AK17">IF($C17="","",IF(_xll.BDP($C17&amp;" Corp",AK$1)="#N/A Field Not Applicable","",_xll.BDP($C17&amp;" Corp",AK$1)))</f>
        <v>95.694000000000003</v>
      </c>
      <c r="AL17" s="9" t="s">
        <v>124</v>
      </c>
      <c r="AM17" s="9" t="s">
        <v>64</v>
      </c>
      <c r="AN17" s="10">
        <v>26626</v>
      </c>
      <c r="AO17" s="11">
        <v>2342.4395800000002</v>
      </c>
      <c r="AP17" s="12">
        <v>4.7376610510184653E-4</v>
      </c>
      <c r="AQ17" s="9" t="s">
        <v>65</v>
      </c>
      <c r="AR17" s="10">
        <v>22618</v>
      </c>
      <c r="AS17" s="11">
        <v>0.42777777777777781</v>
      </c>
      <c r="AT17" s="9" t="s">
        <v>124</v>
      </c>
      <c r="AU17" s="34">
        <f t="shared" si="0"/>
        <v>0.87918288256227772</v>
      </c>
    </row>
    <row r="18" spans="2:47" s="2" customFormat="1" x14ac:dyDescent="0.2">
      <c r="B18" s="22">
        <v>29551</v>
      </c>
      <c r="C18" s="23" t="s">
        <v>125</v>
      </c>
      <c r="D18" s="24" t="str" cm="1">
        <f t="array" ref="D18">IF($C18="","",IFERROR(_xll.BDP($C18&amp;" Corp","ID_BB_GLOBAL"),""))</f>
        <v>BBG003FSBTB7</v>
      </c>
      <c r="E18" s="23" t="s">
        <v>126</v>
      </c>
      <c r="F18" s="7" t="s">
        <v>127</v>
      </c>
      <c r="G18" s="16" t="s">
        <v>128</v>
      </c>
      <c r="H18" s="16" t="s">
        <v>129</v>
      </c>
      <c r="I18" s="16" t="s">
        <v>129</v>
      </c>
      <c r="J18" s="44" cm="1">
        <f t="array" ref="J18">IF(OR(_xll.BDP($C18&amp;" Corp",$J$1)="#N/A N/A",_xll.BDP($C18&amp;" Corp",$J$1)="#N/A Field Not Applicable"),"",_xll.BDP($C18&amp;" Corp",$J$1))</f>
        <v>3.20435488233703</v>
      </c>
      <c r="K18" s="16" t="str" cm="1">
        <f t="array" ref="K18">IFERROR(_xll.BDP($C18&amp;" Corp",$K$1),"")</f>
        <v>Medical-Generic Drugs</v>
      </c>
      <c r="L18" s="28" cm="1">
        <f t="array" ref="L18">IF($C18="","",IFERROR(_xll.BDP($C18&amp;" Corp",L$1),""))</f>
        <v>75.897999999999996</v>
      </c>
      <c r="M18" s="28" cm="1">
        <f t="array" ref="M18">IF($C18="","",IFERROR(_xll.BDP($C18&amp;" Corp",M$1),""))</f>
        <v>76.497</v>
      </c>
      <c r="N18" s="28" cm="1">
        <f t="array" ref="N18">IF($C18="","",IFERROR(_xll.BDP($C18&amp;" Corp",N$1),""))</f>
        <v>6.9555589375586582</v>
      </c>
      <c r="O18" s="28" cm="1">
        <f t="array" ref="O18">IF($C18="","",IFERROR(_xll.BDP($C18&amp;" Corp",O$1),""))</f>
        <v>6.9555589375586582</v>
      </c>
      <c r="P18" s="28" cm="1">
        <f t="array" ref="P18">IF($C18="","",IFERROR(_xll.BDP($C18&amp;" Corp",P$1),""))</f>
        <v>226.51809009986454</v>
      </c>
      <c r="Q18" s="28">
        <f t="shared" si="1"/>
        <v>76.197499999999991</v>
      </c>
      <c r="R18"/>
      <c r="S18"/>
      <c r="T18"/>
      <c r="U18"/>
      <c r="V18" s="24" t="str" cm="1">
        <f t="array" ref="V18">IF($C18="","",IFERROR(_xll.BDP($C18&amp;" Corp",V$1),""))</f>
        <v>Y</v>
      </c>
      <c r="W18" s="40" cm="1">
        <f t="array" ref="W18">IF($V18="Y",IFERROR(_xll.BDP($C18&amp;" Corp",W$1)*1,""),"")</f>
        <v>51957</v>
      </c>
      <c r="X18" s="41" cm="1">
        <f t="array" ref="X18">IF($V18="Y",IFERROR(_xll.BDP($C18&amp;" Corp",X$1),""),"")</f>
        <v>100</v>
      </c>
      <c r="Y18" s="42" cm="1">
        <f t="array" ref="Y18">IF($V18="Y",IFERROR(_xll.BDP($C18&amp;" Corp",Y$1)/100, ""),"")</f>
        <v>6.9975188211780406E-2</v>
      </c>
      <c r="Z18" s="17" cm="1">
        <f t="array" ref="Z18">IF($C18="","",IF(_xll.BDP($C18&amp;" Corp",Z$1)="#N/A N/A","",_xll.BDP($C18&amp;" Corp",Z$1)))</f>
        <v>-0.46438999999999453</v>
      </c>
      <c r="AA18" s="14" cm="1">
        <f t="array" ref="AA18">IF($C18="","",IF(_xll.BDP($C18&amp;" Corp",AA$1)="#N/A N/A","",_xll.BDP($C18&amp;" Corp",AA$1)))</f>
        <v>-0.13330999999999449</v>
      </c>
      <c r="AB18" s="14" cm="1">
        <f t="array" ref="AB18">IF($C18="","",IF(_xll.BDP($C18&amp;" Corp",AB$1)="#N/A N/A","",_xll.BDP($C18&amp;" Corp",AB$1)))</f>
        <v>-0.39082999999999402</v>
      </c>
      <c r="AC18" s="18" cm="1">
        <f t="array" ref="AC18">IF($C18="","",IF(_xll.BDP($C18&amp;" Corp",AC$1)="#N/A N/A","",_xll.BDP($C18&amp;" Corp",AC$1)))</f>
        <v>-1.3903399999999948</v>
      </c>
      <c r="AD18" s="18" cm="1">
        <f t="array" ref="AD18">IF($C18="","",IF(_xll.BDP($C18&amp;" Corp",AD$1)="#N/A N/A","",_xll.BDP($C18&amp;" Corp",AD$1)))</f>
        <v>-3.2402600000000064</v>
      </c>
      <c r="AE18" s="32" cm="1">
        <f t="array" ref="AE18">IF($C18="","",IF(_xll.BDP($C18&amp;" Corp",AE$1)="#N/A N/A","",_xll.BDP($C18&amp;" Corp",AE$1)/100))</f>
        <v>-6.0576359162410045E-3</v>
      </c>
      <c r="AF18" s="32" cm="1">
        <f t="array" ref="AF18">IF($C18="","",IF(_xll.BDP($C18&amp;" Corp",AF$1)="#N/A N/A","",_xll.BDP($C18&amp;" Corp",AF$1)/100))</f>
        <v>-1.7464762604472125E-3</v>
      </c>
      <c r="AG18" s="32" cm="1">
        <f t="array" ref="AG18">IF($C18="","",IF(_xll.BDP($C18&amp;" Corp",AG$1)="#N/A N/A","",_xll.BDP($C18&amp;" Corp",AG$1)/100))</f>
        <v>-5.1029947631728127E-3</v>
      </c>
      <c r="AH18" s="32" cm="1">
        <f t="array" ref="AH18">IF($C18="","",IF(_xll.BDP($C18&amp;" Corp",AH$1)="#N/A N/A","",_xll.BDP($C18&amp;" Corp",AH$1)/100))</f>
        <v>-1.7919553662189655E-2</v>
      </c>
      <c r="AI18" s="32" cm="1">
        <f t="array" ref="AI18">IF($C18="","",IF(_xll.BDP($C18&amp;" Corp",AI$1)="#N/A N/A","",_xll.BDP($C18&amp;" Corp",AI$1)/100))</f>
        <v>-4.0789906164308019E-2</v>
      </c>
      <c r="AJ18" s="8" cm="1">
        <f t="array" ref="AJ18">IF($C18="","",IF(_xll.BDP($C18&amp;" Corp",AJ$1)="#N/A Field Not Applicable","",_xll.BDP($C18&amp;" Corp",AJ$1)))</f>
        <v>70.674000000000007</v>
      </c>
      <c r="AK18" s="8" cm="1">
        <f t="array" ref="AK18">IF($C18="","",IF(_xll.BDP($C18&amp;" Corp",AK$1)="#N/A Field Not Applicable","",_xll.BDP($C18&amp;" Corp",AK$1)))</f>
        <v>83.31</v>
      </c>
      <c r="AL18" s="9" t="s">
        <v>130</v>
      </c>
      <c r="AM18" s="9" t="s">
        <v>64</v>
      </c>
      <c r="AN18" s="10">
        <v>30991</v>
      </c>
      <c r="AO18" s="11">
        <v>49.621386794700001</v>
      </c>
      <c r="AP18" s="12">
        <v>1.0036088594215616E-5</v>
      </c>
      <c r="AQ18" s="9" t="s">
        <v>65</v>
      </c>
      <c r="AR18" s="10">
        <v>41423</v>
      </c>
      <c r="AS18" s="11">
        <v>0.89930555555555558</v>
      </c>
      <c r="AT18" s="9" t="s">
        <v>102</v>
      </c>
      <c r="AU18" s="34">
        <f t="shared" si="0"/>
        <v>0.77279808483697376</v>
      </c>
    </row>
    <row r="19" spans="2:47" s="2" customFormat="1" x14ac:dyDescent="0.2">
      <c r="B19" s="22">
        <v>27999</v>
      </c>
      <c r="C19" s="23" t="s">
        <v>131</v>
      </c>
      <c r="D19" s="24" t="str" cm="1">
        <f t="array" ref="D19">IF($C19="","",IFERROR(_xll.BDP($C19&amp;" Corp","ID_BB_GLOBAL"),""))</f>
        <v>BBG00VHV1734</v>
      </c>
      <c r="E19" s="23" t="s">
        <v>132</v>
      </c>
      <c r="F19" s="7" t="s">
        <v>133</v>
      </c>
      <c r="G19" s="16" t="s">
        <v>134</v>
      </c>
      <c r="H19" s="16" t="s">
        <v>92</v>
      </c>
      <c r="I19" s="16" t="s">
        <v>118</v>
      </c>
      <c r="J19" s="44" cm="1">
        <f t="array" ref="J19">IF(OR(_xll.BDP($C19&amp;" Corp",$J$1)="#N/A N/A",_xll.BDP($C19&amp;" Corp",$J$1)="#N/A Field Not Applicable"),"",_xll.BDP($C19&amp;" Corp",$J$1))</f>
        <v>2.689129365469749</v>
      </c>
      <c r="K19" s="16" t="str" cm="1">
        <f t="array" ref="K19">IFERROR(_xll.BDP($C19&amp;" Corp",$K$1),"")</f>
        <v>Medical-HMO</v>
      </c>
      <c r="L19" s="28" cm="1">
        <f t="array" ref="L19">IF($C19="","",IFERROR(_xll.BDP($C19&amp;" Corp",L$1),""))</f>
        <v>101.964</v>
      </c>
      <c r="M19" s="28" cm="1">
        <f t="array" ref="M19">IF($C19="","",IFERROR(_xll.BDP($C19&amp;" Corp",M$1),""))</f>
        <v>103.3</v>
      </c>
      <c r="N19" s="28" cm="1">
        <f t="array" ref="N19">IF($C19="","",IFERROR(_xll.BDP($C19&amp;" Corp",N$1),""))</f>
        <v>5.8135197882627967</v>
      </c>
      <c r="O19" s="28" cm="1">
        <f t="array" ref="O19">IF($C19="","",IFERROR(_xll.BDP($C19&amp;" Corp",O$1),""))</f>
        <v>5.8135197882627967</v>
      </c>
      <c r="P19" s="28" cm="1">
        <f t="array" ref="P19">IF($C19="","",IFERROR(_xll.BDP($C19&amp;" Corp",P$1),""))</f>
        <v>118.74985961716645</v>
      </c>
      <c r="Q19" s="28">
        <f t="shared" si="1"/>
        <v>102.63200000000001</v>
      </c>
      <c r="R19"/>
      <c r="S19"/>
      <c r="T19"/>
      <c r="U19"/>
      <c r="V19" s="24" t="str" cm="1">
        <f t="array" ref="V19">IF($C19="","",IFERROR(_xll.BDP($C19&amp;" Corp",V$1),""))</f>
        <v>N</v>
      </c>
      <c r="W19" s="40" t="str" cm="1">
        <f t="array" ref="W19">IF($V19="Y",IFERROR(_xll.BDP($C19&amp;" Corp",W$1)*1,""),"")</f>
        <v/>
      </c>
      <c r="X19" s="41" t="str" cm="1">
        <f t="array" ref="X19">IF($V19="Y",IFERROR(_xll.BDP($C19&amp;" Corp",X$1),""),"")</f>
        <v/>
      </c>
      <c r="Y19" s="42" t="str" cm="1">
        <f t="array" ref="Y19">IF($V19="Y",IFERROR(_xll.BDP($C19&amp;" Corp",Y$1)/100, ""),"")</f>
        <v/>
      </c>
      <c r="Z19" s="17" cm="1">
        <f t="array" ref="Z19">IF($C19="","",IF(_xll.BDP($C19&amp;" Corp",Z$1)="#N/A N/A","",_xll.BDP($C19&amp;" Corp",Z$1)))</f>
        <v>4.5600000000007412E-2</v>
      </c>
      <c r="AA19" s="14" cm="1">
        <f t="array" ref="AA19">IF($C19="","",IF(_xll.BDP($C19&amp;" Corp",AA$1)="#N/A N/A","",_xll.BDP($C19&amp;" Corp",AA$1)))</f>
        <v>0.97469999999999857</v>
      </c>
      <c r="AB19" s="14" cm="1">
        <f t="array" ref="AB19">IF($C19="","",IF(_xll.BDP($C19&amp;" Corp",AB$1)="#N/A N/A","",_xll.BDP($C19&amp;" Corp",AB$1)))</f>
        <v>0.25870000000000459</v>
      </c>
      <c r="AC19" s="18" cm="1">
        <f t="array" ref="AC19">IF($C19="","",IF(_xll.BDP($C19&amp;" Corp",AC$1)="#N/A N/A","",_xll.BDP($C19&amp;" Corp",AC$1)))</f>
        <v>-2.2319999999999993</v>
      </c>
      <c r="AD19" s="18" cm="1">
        <f t="array" ref="AD19">IF($C19="","",IF(_xll.BDP($C19&amp;" Corp",AD$1)="#N/A N/A","",_xll.BDP($C19&amp;" Corp",AD$1)))</f>
        <v>-5.9288999999999987</v>
      </c>
      <c r="AE19" s="32" cm="1">
        <f t="array" ref="AE19">IF($C19="","",IF(_xll.BDP($C19&amp;" Corp",AE$1)="#N/A N/A","",_xll.BDP($C19&amp;" Corp",AE$1)/100))</f>
        <v>4.4452416417766356E-4</v>
      </c>
      <c r="AF19" s="32" cm="1">
        <f t="array" ref="AF19">IF($C19="","",IF(_xll.BDP($C19&amp;" Corp",AF$1)="#N/A N/A","",_xll.BDP($C19&amp;" Corp",AF$1)/100))</f>
        <v>9.5885492240721931E-3</v>
      </c>
      <c r="AG19" s="32" cm="1">
        <f t="array" ref="AG19">IF($C19="","",IF(_xll.BDP($C19&amp;" Corp",AG$1)="#N/A N/A","",_xll.BDP($C19&amp;" Corp",AG$1)/100))</f>
        <v>2.5271445806083377E-3</v>
      </c>
      <c r="AH19" s="32" cm="1">
        <f t="array" ref="AH19">IF($C19="","",IF(_xll.BDP($C19&amp;" Corp",AH$1)="#N/A N/A","",_xll.BDP($C19&amp;" Corp",AH$1)/100))</f>
        <v>-2.1285685948395555E-2</v>
      </c>
      <c r="AI19" s="32" cm="1">
        <f t="array" ref="AI19">IF($C19="","",IF(_xll.BDP($C19&amp;" Corp",AI$1)="#N/A N/A","",_xll.BDP($C19&amp;" Corp",AI$1)/100))</f>
        <v>-5.4616000390581447E-2</v>
      </c>
      <c r="AJ19" s="8" cm="1">
        <f t="array" ref="AJ19">IF($C19="","",IF(_xll.BDP($C19&amp;" Corp",AJ$1)="#N/A Field Not Applicable","",_xll.BDP($C19&amp;" Corp",AJ$1)))</f>
        <v>99.501000000000005</v>
      </c>
      <c r="AK19" s="8" cm="1">
        <f t="array" ref="AK19">IF($C19="","",IF(_xll.BDP($C19&amp;" Corp",AK$1)="#N/A Field Not Applicable","",_xll.BDP($C19&amp;" Corp",AK$1)))</f>
        <v>111.69799999999999</v>
      </c>
      <c r="AL19" s="9" t="s">
        <v>135</v>
      </c>
      <c r="AM19" s="9" t="s">
        <v>64</v>
      </c>
      <c r="AN19" s="10">
        <v>2646</v>
      </c>
      <c r="AO19" s="11">
        <v>450.41787046140001</v>
      </c>
      <c r="AP19" s="12">
        <v>9.1098494910492214E-5</v>
      </c>
      <c r="AQ19" s="9" t="s">
        <v>65</v>
      </c>
      <c r="AR19" s="10">
        <v>16514</v>
      </c>
      <c r="AS19" s="11">
        <v>0.44236111111111109</v>
      </c>
      <c r="AT19" s="9" t="s">
        <v>102</v>
      </c>
      <c r="AU19" s="34">
        <f t="shared" si="0"/>
        <v>1.0328347183733704</v>
      </c>
    </row>
    <row r="20" spans="2:47" s="2" customFormat="1" x14ac:dyDescent="0.2">
      <c r="B20" s="22">
        <v>28167</v>
      </c>
      <c r="C20" s="23" t="s">
        <v>136</v>
      </c>
      <c r="D20" s="24" t="str" cm="1">
        <f t="array" ref="D20">IF($C20="","",IFERROR(_xll.BDP($C20&amp;" Corp","ID_BB_GLOBAL"),""))</f>
        <v>BBG0029XTKX1</v>
      </c>
      <c r="E20" s="23" t="s">
        <v>137</v>
      </c>
      <c r="F20" s="7" t="s">
        <v>138</v>
      </c>
      <c r="G20" s="16" t="s">
        <v>139</v>
      </c>
      <c r="H20" s="16" t="s">
        <v>117</v>
      </c>
      <c r="I20" s="16" t="s">
        <v>93</v>
      </c>
      <c r="J20" s="44" cm="1">
        <f t="array" ref="J20">IF(OR(_xll.BDP($C20&amp;" Corp",$J$1)="#N/A N/A",_xll.BDP($C20&amp;" Corp",$J$1)="#N/A Field Not Applicable"),"",_xll.BDP($C20&amp;" Corp",$J$1))</f>
        <v>6.4868861607142856</v>
      </c>
      <c r="K20" s="16" t="str" cm="1">
        <f t="array" ref="K20">IFERROR(_xll.BDP($C20&amp;" Corp",$K$1),"")</f>
        <v>Medical-Biomedical/Gene</v>
      </c>
      <c r="L20" s="28" cm="1">
        <f t="array" ref="L20">IF($C20="","",IFERROR(_xll.BDP($C20&amp;" Corp",L$1),""))</f>
        <v>100.807</v>
      </c>
      <c r="M20" s="28" cm="1">
        <f t="array" ref="M20">IF($C20="","",IFERROR(_xll.BDP($C20&amp;" Corp",M$1),""))</f>
        <v>101.117</v>
      </c>
      <c r="N20" s="28" cm="1">
        <f t="array" ref="N20">IF($C20="","",IFERROR(_xll.BDP($C20&amp;" Corp",N$1),""))</f>
        <v>5.5443492599999997</v>
      </c>
      <c r="O20" s="28" cm="1">
        <f t="array" ref="O20">IF($C20="","",IFERROR(_xll.BDP($C20&amp;" Corp",O$1),""))</f>
        <v>5.5462732351036816</v>
      </c>
      <c r="P20" s="28" cm="1">
        <f t="array" ref="P20">IF($C20="","",IFERROR(_xll.BDP($C20&amp;" Corp",P$1),""))</f>
        <v>84.198580419598031</v>
      </c>
      <c r="Q20" s="28">
        <f t="shared" si="1"/>
        <v>100.962</v>
      </c>
      <c r="R20"/>
      <c r="S20"/>
      <c r="T20"/>
      <c r="U20"/>
      <c r="V20" s="24" t="str" cm="1">
        <f t="array" ref="V20">IF($C20="","",IFERROR(_xll.BDP($C20&amp;" Corp",V$1),""))</f>
        <v>Y</v>
      </c>
      <c r="W20" s="40" cm="1">
        <f t="array" ref="W20">IF($V20="Y",IFERROR(_xll.BDP($C20&amp;" Corp",W$1)*1,""),"")</f>
        <v>51653</v>
      </c>
      <c r="X20" s="41" cm="1">
        <f t="array" ref="X20">IF($V20="Y",IFERROR(_xll.BDP($C20&amp;" Corp",X$1),""),"")</f>
        <v>100</v>
      </c>
      <c r="Y20" s="42" cm="1">
        <f t="array" ref="Y20">IF($V20="Y",IFERROR(_xll.BDP($C20&amp;" Corp",Y$1)/100, ""),"")</f>
        <v>5.5443492559208843E-2</v>
      </c>
      <c r="Z20" s="17" cm="1">
        <f t="array" ref="Z20">IF($C20="","",IF(_xll.BDP($C20&amp;" Corp",Z$1)="#N/A N/A","",_xll.BDP($C20&amp;" Corp",Z$1)))</f>
        <v>-0.1296000000000106</v>
      </c>
      <c r="AA20" s="14" cm="1">
        <f t="array" ref="AA20">IF($C20="","",IF(_xll.BDP($C20&amp;" Corp",AA$1)="#N/A N/A","",_xll.BDP($C20&amp;" Corp",AA$1)))</f>
        <v>0.70949999999999136</v>
      </c>
      <c r="AB20" s="14" cm="1">
        <f t="array" ref="AB20">IF($C20="","",IF(_xll.BDP($C20&amp;" Corp",AB$1)="#N/A N/A","",_xll.BDP($C20&amp;" Corp",AB$1)))</f>
        <v>0.45709999999999695</v>
      </c>
      <c r="AC20" s="18" cm="1">
        <f t="array" ref="AC20">IF($C20="","",IF(_xll.BDP($C20&amp;" Corp",AC$1)="#N/A N/A","",_xll.BDP($C20&amp;" Corp",AC$1)))</f>
        <v>-1.9155000000000086</v>
      </c>
      <c r="AD20" s="18" cm="1">
        <f t="array" ref="AD20">IF($C20="","",IF(_xll.BDP($C20&amp;" Corp",AD$1)="#N/A N/A","",_xll.BDP($C20&amp;" Corp",AD$1)))</f>
        <v>-4.4279000000000082</v>
      </c>
      <c r="AE20" s="32" cm="1">
        <f t="array" ref="AE20">IF($C20="","",IF(_xll.BDP($C20&amp;" Corp",AE$1)="#N/A N/A","",_xll.BDP($C20&amp;" Corp",AE$1)/100))</f>
        <v>-1.2818078237752661E-3</v>
      </c>
      <c r="AF20" s="32" cm="1">
        <f t="array" ref="AF20">IF($C20="","",IF(_xll.BDP($C20&amp;" Corp",AF$1)="#N/A N/A","",_xll.BDP($C20&amp;" Corp",AF$1)/100))</f>
        <v>7.0760291658063853E-3</v>
      </c>
      <c r="AG20" s="32" cm="1">
        <f t="array" ref="AG20">IF($C20="","",IF(_xll.BDP($C20&amp;" Corp",AG$1)="#N/A N/A","",_xll.BDP($C20&amp;" Corp",AG$1)/100))</f>
        <v>4.5473311414089357E-3</v>
      </c>
      <c r="AH20" s="32" cm="1">
        <f t="array" ref="AH20">IF($C20="","",IF(_xll.BDP($C20&amp;" Corp",AH$1)="#N/A N/A","",_xll.BDP($C20&amp;" Corp",AH$1)/100))</f>
        <v>-1.8616408680465536E-2</v>
      </c>
      <c r="AI20" s="32" cm="1">
        <f t="array" ref="AI20">IF($C20="","",IF(_xll.BDP($C20&amp;" Corp",AI$1)="#N/A N/A","",_xll.BDP($C20&amp;" Corp",AI$1)/100))</f>
        <v>-4.2008244351575658E-2</v>
      </c>
      <c r="AJ20" s="8" cm="1">
        <f t="array" ref="AJ20">IF($C20="","",IF(_xll.BDP($C20&amp;" Corp",AJ$1)="#N/A Field Not Applicable","",_xll.BDP($C20&amp;" Corp",AJ$1)))</f>
        <v>97.313999999999993</v>
      </c>
      <c r="AK20" s="8" cm="1">
        <f t="array" ref="AK20">IF($C20="","",IF(_xll.BDP($C20&amp;" Corp",AK$1)="#N/A Field Not Applicable","",_xll.BDP($C20&amp;" Corp",AK$1)))</f>
        <v>108.694</v>
      </c>
      <c r="AL20" s="9" t="s">
        <v>140</v>
      </c>
      <c r="AM20" s="9" t="s">
        <v>64</v>
      </c>
      <c r="AN20" s="10">
        <v>24035</v>
      </c>
      <c r="AO20" s="11">
        <v>1035.2216000000001</v>
      </c>
      <c r="AP20" s="12">
        <v>2.0937697157136565E-4</v>
      </c>
      <c r="AQ20" s="9" t="s">
        <v>65</v>
      </c>
      <c r="AR20" s="10">
        <v>20027</v>
      </c>
      <c r="AS20" s="11">
        <v>0.15694444444444444</v>
      </c>
      <c r="AT20" s="9" t="s">
        <v>140</v>
      </c>
      <c r="AU20" s="34">
        <f t="shared" si="0"/>
        <v>0.99822119507908624</v>
      </c>
    </row>
    <row r="21" spans="2:47" s="2" customFormat="1" x14ac:dyDescent="0.2">
      <c r="B21" s="22">
        <v>33976</v>
      </c>
      <c r="C21" s="23" t="s">
        <v>141</v>
      </c>
      <c r="D21" s="24" t="str" cm="1">
        <f t="array" ref="D21">IF($C21="","",IFERROR(_xll.BDP($C21&amp;" Corp","ID_BB_GLOBAL"),""))</f>
        <v>BBG0078ZRBY7</v>
      </c>
      <c r="E21" s="23" t="s">
        <v>142</v>
      </c>
      <c r="F21" s="7" t="s">
        <v>60</v>
      </c>
      <c r="G21" s="16" t="s">
        <v>143</v>
      </c>
      <c r="H21" s="16" t="s">
        <v>62</v>
      </c>
      <c r="I21" s="16" t="s">
        <v>63</v>
      </c>
      <c r="J21" s="44" cm="1">
        <f t="array" ref="J21">IF(OR(_xll.BDP($C21&amp;" Corp",$J$1)="#N/A N/A",_xll.BDP($C21&amp;" Corp",$J$1)="#N/A Field Not Applicable"),"",_xll.BDP($C21&amp;" Corp",$J$1))</f>
        <v>3.2393390576520673</v>
      </c>
      <c r="K21" s="16" t="str" cm="1">
        <f t="array" ref="K21">IFERROR(_xll.BDP($C21&amp;" Corp",$K$1),"")</f>
        <v>Medical-Hospitals</v>
      </c>
      <c r="L21" s="28" cm="1">
        <f t="array" ref="L21">IF($C21="","",IFERROR(_xll.BDP($C21&amp;" Corp",L$1),""))</f>
        <v>100.02</v>
      </c>
      <c r="M21" s="28" cm="1">
        <f t="array" ref="M21">IF($C21="","",IFERROR(_xll.BDP($C21&amp;" Corp",M$1),""))</f>
        <v>100.07299999999999</v>
      </c>
      <c r="N21" s="28" cm="1">
        <f t="array" ref="N21">IF($C21="","",IFERROR(_xll.BDP($C21&amp;" Corp",N$1),""))</f>
        <v>4.8168874846344822</v>
      </c>
      <c r="O21" s="28" cm="1">
        <f t="array" ref="O21">IF($C21="","",IFERROR(_xll.BDP($C21&amp;" Corp",O$1),""))</f>
        <v>4.8168874846344822</v>
      </c>
      <c r="P21" s="28" cm="1">
        <f t="array" ref="P21">IF($C21="","",IFERROR(_xll.BDP($C21&amp;" Corp",P$1),""))</f>
        <v>79.964710664694081</v>
      </c>
      <c r="Q21" s="28">
        <f t="shared" si="1"/>
        <v>100.04649999999999</v>
      </c>
      <c r="R21"/>
      <c r="S21"/>
      <c r="T21"/>
      <c r="U21"/>
      <c r="V21" s="24" t="str" cm="1">
        <f t="array" ref="V21">IF($C21="","",IFERROR(_xll.BDP($C21&amp;" Corp",V$1),""))</f>
        <v>N</v>
      </c>
      <c r="W21" s="40" t="str" cm="1">
        <f t="array" ref="W21">IF($V21="Y",IFERROR(_xll.BDP($C21&amp;" Corp",W$1)*1,""),"")</f>
        <v/>
      </c>
      <c r="X21" s="41" t="str" cm="1">
        <f t="array" ref="X21">IF($V21="Y",IFERROR(_xll.BDP($C21&amp;" Corp",X$1),""),"")</f>
        <v/>
      </c>
      <c r="Y21" s="42" t="str" cm="1">
        <f t="array" ref="Y21">IF($V21="Y",IFERROR(_xll.BDP($C21&amp;" Corp",Y$1)/100, ""),"")</f>
        <v/>
      </c>
      <c r="Z21" s="17" cm="1">
        <f t="array" ref="Z21">IF($C21="","",IF(_xll.BDP($C21&amp;" Corp",Z$1)="#N/A N/A","",_xll.BDP($C21&amp;" Corp",Z$1)))</f>
        <v>-2.5000000000005684E-2</v>
      </c>
      <c r="AA21" s="14" cm="1">
        <f t="array" ref="AA21">IF($C21="","",IF(_xll.BDP($C21&amp;" Corp",AA$1)="#N/A N/A","",_xll.BDP($C21&amp;" Corp",AA$1)))</f>
        <v>-4.959999999999809E-2</v>
      </c>
      <c r="AB21" s="14" cm="1">
        <f t="array" ref="AB21">IF($C21="","",IF(_xll.BDP($C21&amp;" Corp",AB$1)="#N/A N/A","",_xll.BDP($C21&amp;" Corp",AB$1)))</f>
        <v>-3.4599999999997522E-2</v>
      </c>
      <c r="AC21" s="18" cm="1">
        <f t="array" ref="AC21">IF($C21="","",IF(_xll.BDP($C21&amp;" Corp",AC$1)="#N/A N/A","",_xll.BDP($C21&amp;" Corp",AC$1)))</f>
        <v>-2.0700000000005048E-2</v>
      </c>
      <c r="AD21" s="18" cm="1">
        <f t="array" ref="AD21">IF($C21="","",IF(_xll.BDP($C21&amp;" Corp",AD$1)="#N/A N/A","",_xll.BDP($C21&amp;" Corp",AD$1)))</f>
        <v>0.23171000000000674</v>
      </c>
      <c r="AE21" s="32" cm="1">
        <f t="array" ref="AE21">IF($C21="","",IF(_xll.BDP($C21&amp;" Corp",AE$1)="#N/A N/A","",_xll.BDP($C21&amp;" Corp",AE$1)/100))</f>
        <v>-2.4982087843022238E-4</v>
      </c>
      <c r="AF21" s="32" cm="1">
        <f t="array" ref="AF21">IF($C21="","",IF(_xll.BDP($C21&amp;" Corp",AF$1)="#N/A N/A","",_xll.BDP($C21&amp;" Corp",AF$1)/100))</f>
        <v>-4.9552281153247509E-4</v>
      </c>
      <c r="AG21" s="32" cm="1">
        <f t="array" ref="AG21">IF($C21="","",IF(_xll.BDP($C21&amp;" Corp",AG$1)="#N/A N/A","",_xll.BDP($C21&amp;" Corp",AG$1)/100))</f>
        <v>-3.4571893050947097E-4</v>
      </c>
      <c r="AH21" s="32" cm="1">
        <f t="array" ref="AH21">IF($C21="","",IF(_xll.BDP($C21&amp;" Corp",AH$1)="#N/A N/A","",_xll.BDP($C21&amp;" Corp",AH$1)/100))</f>
        <v>-2.0686057597184545E-4</v>
      </c>
      <c r="AI21" s="32" cm="1">
        <f t="array" ref="AI21">IF($C21="","",IF(_xll.BDP($C21&amp;" Corp",AI$1)="#N/A N/A","",_xll.BDP($C21&amp;" Corp",AI$1)/100))</f>
        <v>2.3213948125427528E-3</v>
      </c>
      <c r="AJ21" s="8" cm="1">
        <f t="array" ref="AJ21">IF($C21="","",IF(_xll.BDP($C21&amp;" Corp",AJ$1)="#N/A Field Not Applicable","",_xll.BDP($C21&amp;" Corp",AJ$1)))</f>
        <v>99.325000000000003</v>
      </c>
      <c r="AK21" s="8" cm="1">
        <f t="array" ref="AK21">IF($C21="","",IF(_xll.BDP($C21&amp;" Corp",AK$1)="#N/A Field Not Applicable","",_xll.BDP($C21&amp;" Corp",AK$1)))</f>
        <v>100.18899999999999</v>
      </c>
      <c r="AL21" s="9" t="s">
        <v>66</v>
      </c>
      <c r="AM21" s="9" t="s">
        <v>64</v>
      </c>
      <c r="AN21" s="10">
        <v>2892</v>
      </c>
      <c r="AO21" s="11">
        <v>1401.06862</v>
      </c>
      <c r="AP21" s="12">
        <v>2.833707339754817E-4</v>
      </c>
      <c r="AQ21" s="9" t="s">
        <v>65</v>
      </c>
      <c r="AR21" s="10">
        <v>2838</v>
      </c>
      <c r="AS21" s="11">
        <v>0.81666666666666654</v>
      </c>
      <c r="AT21" s="9" t="s">
        <v>66</v>
      </c>
      <c r="AU21" s="34">
        <f t="shared" si="0"/>
        <v>-0.15605560185186504</v>
      </c>
    </row>
    <row r="22" spans="2:47" s="2" customFormat="1" x14ac:dyDescent="0.2">
      <c r="B22" s="22">
        <v>34589</v>
      </c>
      <c r="C22" s="23" t="s">
        <v>144</v>
      </c>
      <c r="D22" s="24" t="str" cm="1">
        <f t="array" ref="D22">IF($C22="","",IFERROR(_xll.BDP($C22&amp;" Corp","ID_BB_GLOBAL"),""))</f>
        <v>BBG007J4TQQ8</v>
      </c>
      <c r="E22" s="23" t="s">
        <v>145</v>
      </c>
      <c r="F22" s="7" t="s">
        <v>138</v>
      </c>
      <c r="G22" s="16" t="s">
        <v>146</v>
      </c>
      <c r="H22" s="16" t="s">
        <v>117</v>
      </c>
      <c r="I22" s="16" t="s">
        <v>93</v>
      </c>
      <c r="J22" s="44" cm="1">
        <f t="array" ref="J22">IF(OR(_xll.BDP($C22&amp;" Corp",$J$1)="#N/A N/A",_xll.BDP($C22&amp;" Corp",$J$1)="#N/A Field Not Applicable"),"",_xll.BDP($C22&amp;" Corp",$J$1))</f>
        <v>6.4868861607142856</v>
      </c>
      <c r="K22" s="16" t="str" cm="1">
        <f t="array" ref="K22">IFERROR(_xll.BDP($C22&amp;" Corp",$K$1),"")</f>
        <v>Medical-Biomedical/Gene</v>
      </c>
      <c r="L22" s="28" cm="1">
        <f t="array" ref="L22">IF($C22="","",IFERROR(_xll.BDP($C22&amp;" Corp",L$1),""))</f>
        <v>99.936999999999998</v>
      </c>
      <c r="M22" s="28" cm="1">
        <f t="array" ref="M22">IF($C22="","",IFERROR(_xll.BDP($C22&amp;" Corp",M$1),""))</f>
        <v>100.014</v>
      </c>
      <c r="N22" s="28" cm="1">
        <f t="array" ref="N22">IF($C22="","",IFERROR(_xll.BDP($C22&amp;" Corp",N$1),""))</f>
        <v>0</v>
      </c>
      <c r="O22" s="28" cm="1">
        <f t="array" ref="O22">IF($C22="","",IFERROR(_xll.BDP($C22&amp;" Corp",O$1),""))</f>
        <v>0</v>
      </c>
      <c r="P22" s="28" cm="1">
        <f t="array" ref="P22">IF($C22="","",IFERROR(_xll.BDP($C22&amp;" Corp",P$1),""))</f>
        <v>473.70582240777441</v>
      </c>
      <c r="Q22" s="28">
        <f t="shared" si="1"/>
        <v>99.975499999999997</v>
      </c>
      <c r="R22"/>
      <c r="S22"/>
      <c r="T22"/>
      <c r="U22"/>
      <c r="V22" s="24" t="str" cm="1">
        <f t="array" ref="V22">IF($C22="","",IFERROR(_xll.BDP($C22&amp;" Corp",V$1),""))</f>
        <v>Y</v>
      </c>
      <c r="W22" s="40" t="str" cm="1">
        <f t="array" ref="W22">IF($V22="Y",IFERROR(_xll.BDP($C22&amp;" Corp",W$1)*1,""),"")</f>
        <v/>
      </c>
      <c r="X22" s="41" t="str" cm="1">
        <f t="array" ref="X22">IF($V22="Y",IFERROR(_xll.BDP($C22&amp;" Corp",X$1),""),"")</f>
        <v>#N/A Field Not Applicable</v>
      </c>
      <c r="Y22" s="42" t="str" cm="1">
        <f t="array" ref="Y22">IF($V22="Y",IFERROR(_xll.BDP($C22&amp;" Corp",Y$1)/100, ""),"")</f>
        <v/>
      </c>
      <c r="Z22" s="17" cm="1">
        <f t="array" ref="Z22">IF($C22="","",IF(_xll.BDP($C22&amp;" Corp",Z$1)="#N/A N/A","",_xll.BDP($C22&amp;" Corp",Z$1)))</f>
        <v>2.526999999999191E-2</v>
      </c>
      <c r="AA22" s="14" cm="1">
        <f t="array" ref="AA22">IF($C22="","",IF(_xll.BDP($C22&amp;" Corp",AA$1)="#N/A N/A","",_xll.BDP($C22&amp;" Corp",AA$1)))</f>
        <v>6.543999999999528E-2</v>
      </c>
      <c r="AB22" s="14" cm="1">
        <f t="array" ref="AB22">IF($C22="","",IF(_xll.BDP($C22&amp;" Corp",AB$1)="#N/A N/A","",_xll.BDP($C22&amp;" Corp",AB$1)))</f>
        <v>0.13781999999999073</v>
      </c>
      <c r="AC22" s="18" cm="1">
        <f t="array" ref="AC22">IF($C22="","",IF(_xll.BDP($C22&amp;" Corp",AC$1)="#N/A N/A","",_xll.BDP($C22&amp;" Corp",AC$1)))</f>
        <v>0.35258999999999219</v>
      </c>
      <c r="AD22" s="18" cm="1">
        <f t="array" ref="AD22">IF($C22="","",IF(_xll.BDP($C22&amp;" Corp",AD$1)="#N/A N/A","",_xll.BDP($C22&amp;" Corp",AD$1)))</f>
        <v>1.5941499999999991</v>
      </c>
      <c r="AE22" s="32" cm="1">
        <f t="array" ref="AE22">IF($C22="","",IF(_xll.BDP($C22&amp;" Corp",AE$1)="#N/A N/A","",_xll.BDP($C22&amp;" Corp",AE$1)/100))</f>
        <v>2.5284407055131924E-4</v>
      </c>
      <c r="AF22" s="32" cm="1">
        <f t="array" ref="AF22">IF($C22="","",IF(_xll.BDP($C22&amp;" Corp",AF$1)="#N/A N/A","",_xll.BDP($C22&amp;" Corp",AF$1)/100))</f>
        <v>6.5503636783130091E-4</v>
      </c>
      <c r="AG22" s="32" cm="1">
        <f t="array" ref="AG22">IF($C22="","",IF(_xll.BDP($C22&amp;" Corp",AG$1)="#N/A N/A","",_xll.BDP($C22&amp;" Corp",AG$1)/100))</f>
        <v>1.3805404301912103E-3</v>
      </c>
      <c r="AH22" s="32" cm="1">
        <f t="array" ref="AH22">IF($C22="","",IF(_xll.BDP($C22&amp;" Corp",AH$1)="#N/A N/A","",_xll.BDP($C22&amp;" Corp",AH$1)/100))</f>
        <v>3.5395023073671338E-3</v>
      </c>
      <c r="AI22" s="32" cm="1">
        <f t="array" ref="AI22">IF($C22="","",IF(_xll.BDP($C22&amp;" Corp",AI$1)="#N/A N/A","",_xll.BDP($C22&amp;" Corp",AI$1)/100))</f>
        <v>1.6204970127311903E-2</v>
      </c>
      <c r="AJ22" s="8" cm="1">
        <f t="array" ref="AJ22">IF($C22="","",IF(_xll.BDP($C22&amp;" Corp",AJ$1)="#N/A Field Not Applicable","",_xll.BDP($C22&amp;" Corp",AJ$1)))</f>
        <v>98.224999999999994</v>
      </c>
      <c r="AK22" s="8" cm="1">
        <f t="array" ref="AK22">IF($C22="","",IF(_xll.BDP($C22&amp;" Corp",AK$1)="#N/A Field Not Applicable","",_xll.BDP($C22&amp;" Corp",AK$1)))</f>
        <v>99.983000000000004</v>
      </c>
      <c r="AL22" s="9" t="s">
        <v>140</v>
      </c>
      <c r="AM22" s="9" t="s">
        <v>64</v>
      </c>
      <c r="AN22" s="10">
        <v>24035</v>
      </c>
      <c r="AO22" s="11">
        <v>1746.5120750000001</v>
      </c>
      <c r="AP22" s="12">
        <v>3.5323780828792775E-4</v>
      </c>
      <c r="AQ22" s="9" t="s">
        <v>65</v>
      </c>
      <c r="AR22" s="10">
        <v>20027</v>
      </c>
      <c r="AS22" s="11">
        <v>1.2638888888888891</v>
      </c>
      <c r="AT22" s="9" t="s">
        <v>140</v>
      </c>
      <c r="AU22" s="34">
        <f t="shared" si="0"/>
        <v>0.43114114903299522</v>
      </c>
    </row>
    <row r="23" spans="2:47" s="2" customFormat="1" x14ac:dyDescent="0.2">
      <c r="B23" s="22">
        <v>34625</v>
      </c>
      <c r="C23" s="23" t="s">
        <v>147</v>
      </c>
      <c r="D23" s="24" t="str" cm="1">
        <f t="array" ref="D23">IF($C23="","",IFERROR(_xll.BDP($C23&amp;" Corp","ID_BB_GLOBAL"),""))</f>
        <v>BBG009R1ZKS5</v>
      </c>
      <c r="E23" s="23" t="s">
        <v>148</v>
      </c>
      <c r="F23" s="7" t="s">
        <v>149</v>
      </c>
      <c r="G23" s="16" t="s">
        <v>150</v>
      </c>
      <c r="H23" s="16" t="s">
        <v>117</v>
      </c>
      <c r="I23" s="16" t="s">
        <v>108</v>
      </c>
      <c r="J23" s="44" cm="1">
        <f t="array" ref="J23">IF(OR(_xll.BDP($C23&amp;" Corp",$J$1)="#N/A N/A",_xll.BDP($C23&amp;" Corp",$J$1)="#N/A Field Not Applicable"),"",_xll.BDP($C23&amp;" Corp",$J$1))</f>
        <v>3.5191949310473349</v>
      </c>
      <c r="K23" s="16" t="str" cm="1">
        <f t="array" ref="K23">IFERROR(_xll.BDP($C23&amp;" Corp",$K$1),"")</f>
        <v>Medical Instruments</v>
      </c>
      <c r="L23" s="28" cm="1">
        <f t="array" ref="L23">IF($C23="","",IFERROR(_xll.BDP($C23&amp;" Corp",L$1),""))</f>
        <v>94.421999999999997</v>
      </c>
      <c r="M23" s="28" cm="1">
        <f t="array" ref="M23">IF($C23="","",IFERROR(_xll.BDP($C23&amp;" Corp",M$1),""))</f>
        <v>94.697000000000003</v>
      </c>
      <c r="N23" s="28" cm="1">
        <f t="array" ref="N23">IF($C23="","",IFERROR(_xll.BDP($C23&amp;" Corp",N$1),""))</f>
        <v>5.0499583441559865</v>
      </c>
      <c r="O23" s="28" cm="1">
        <f t="array" ref="O23">IF($C23="","",IFERROR(_xll.BDP($C23&amp;" Corp",O$1),""))</f>
        <v>5.0499583441559865</v>
      </c>
      <c r="P23" s="28" cm="1">
        <f t="array" ref="P23">IF($C23="","",IFERROR(_xll.BDP($C23&amp;" Corp",P$1),""))</f>
        <v>55.7708454171133</v>
      </c>
      <c r="Q23" s="28">
        <f t="shared" si="1"/>
        <v>94.5595</v>
      </c>
      <c r="R23"/>
      <c r="S23"/>
      <c r="T23"/>
      <c r="U23"/>
      <c r="V23" s="24" t="str" cm="1">
        <f t="array" ref="V23">IF($C23="","",IFERROR(_xll.BDP($C23&amp;" Corp",V$1),""))</f>
        <v>N</v>
      </c>
      <c r="W23" s="40" t="str" cm="1">
        <f t="array" ref="W23">IF($V23="Y",IFERROR(_xll.BDP($C23&amp;" Corp",W$1)*1,""),"")</f>
        <v/>
      </c>
      <c r="X23" s="41" t="str" cm="1">
        <f t="array" ref="X23">IF($V23="Y",IFERROR(_xll.BDP($C23&amp;" Corp",X$1),""),"")</f>
        <v/>
      </c>
      <c r="Y23" s="42" t="str" cm="1">
        <f t="array" ref="Y23">IF($V23="Y",IFERROR(_xll.BDP($C23&amp;" Corp",Y$1)/100, ""),"")</f>
        <v/>
      </c>
      <c r="Z23" s="17" cm="1">
        <f t="array" ref="Z23">IF($C23="","",IF(_xll.BDP($C23&amp;" Corp",Z$1)="#N/A N/A","",_xll.BDP($C23&amp;" Corp",Z$1)))</f>
        <v>-0.11083000000000709</v>
      </c>
      <c r="AA23" s="14" cm="1">
        <f t="array" ref="AA23">IF($C23="","",IF(_xll.BDP($C23&amp;" Corp",AA$1)="#N/A N/A","",_xll.BDP($C23&amp;" Corp",AA$1)))</f>
        <v>0.74906000000000006</v>
      </c>
      <c r="AB23" s="14" cm="1">
        <f t="array" ref="AB23">IF($C23="","",IF(_xll.BDP($C23&amp;" Corp",AB$1)="#N/A N/A","",_xll.BDP($C23&amp;" Corp",AB$1)))</f>
        <v>0.14025999999999783</v>
      </c>
      <c r="AC23" s="18" cm="1">
        <f t="array" ref="AC23">IF($C23="","",IF(_xll.BDP($C23&amp;" Corp",AC$1)="#N/A N/A","",_xll.BDP($C23&amp;" Corp",AC$1)))</f>
        <v>-1.3519100000000037</v>
      </c>
      <c r="AD23" s="18" cm="1">
        <f t="array" ref="AD23">IF($C23="","",IF(_xll.BDP($C23&amp;" Corp",AD$1)="#N/A N/A","",_xll.BDP($C23&amp;" Corp",AD$1)))</f>
        <v>-2.5503700000000009</v>
      </c>
      <c r="AE23" s="32" cm="1">
        <f t="array" ref="AE23">IF($C23="","",IF(_xll.BDP($C23&amp;" Corp",AE$1)="#N/A N/A","",_xll.BDP($C23&amp;" Corp",AE$1)/100))</f>
        <v>-1.1707956677920069E-3</v>
      </c>
      <c r="AF23" s="32" cm="1">
        <f t="array" ref="AF23">IF($C23="","",IF(_xll.BDP($C23&amp;" Corp",AF$1)="#N/A N/A","",_xll.BDP($C23&amp;" Corp",AF$1)/100))</f>
        <v>7.9855244379584585E-3</v>
      </c>
      <c r="AG23" s="32" cm="1">
        <f t="array" ref="AG23">IF($C23="","",IF(_xll.BDP($C23&amp;" Corp",AG$1)="#N/A N/A","",_xll.BDP($C23&amp;" Corp",AG$1)/100))</f>
        <v>1.4856314987771856E-3</v>
      </c>
      <c r="AH23" s="32" cm="1">
        <f t="array" ref="AH23">IF($C23="","",IF(_xll.BDP($C23&amp;" Corp",AH$1)="#N/A N/A","",_xll.BDP($C23&amp;" Corp",AH$1)/100))</f>
        <v>-1.4096609914997662E-2</v>
      </c>
      <c r="AI23" s="32" cm="1">
        <f t="array" ref="AI23">IF($C23="","",IF(_xll.BDP($C23&amp;" Corp",AI$1)="#N/A N/A","",_xll.BDP($C23&amp;" Corp",AI$1)/100))</f>
        <v>-2.6264947478755782E-2</v>
      </c>
      <c r="AJ23" s="8" cm="1">
        <f t="array" ref="AJ23">IF($C23="","",IF(_xll.BDP($C23&amp;" Corp",AJ$1)="#N/A Field Not Applicable","",_xll.BDP($C23&amp;" Corp",AJ$1)))</f>
        <v>91.494</v>
      </c>
      <c r="AK23" s="8" cm="1">
        <f t="array" ref="AK23">IF($C23="","",IF(_xll.BDP($C23&amp;" Corp",AK$1)="#N/A Field Not Applicable","",_xll.BDP($C23&amp;" Corp",AK$1)))</f>
        <v>100.675</v>
      </c>
      <c r="AL23" s="9" t="s">
        <v>151</v>
      </c>
      <c r="AM23" s="9" t="s">
        <v>64</v>
      </c>
      <c r="AN23" s="10">
        <v>28896</v>
      </c>
      <c r="AO23" s="11">
        <v>1861.6385745216</v>
      </c>
      <c r="AP23" s="12">
        <v>3.7652252125899106E-4</v>
      </c>
      <c r="AQ23" s="9" t="s">
        <v>65</v>
      </c>
      <c r="AR23" s="10">
        <v>24868</v>
      </c>
      <c r="AS23" s="11">
        <v>1.0451388888888888</v>
      </c>
      <c r="AT23" s="9" t="s">
        <v>151</v>
      </c>
      <c r="AU23" s="34">
        <f t="shared" si="0"/>
        <v>0.90375522818865039</v>
      </c>
    </row>
    <row r="24" spans="2:47" s="2" customFormat="1" x14ac:dyDescent="0.2">
      <c r="B24" s="22">
        <v>34629</v>
      </c>
      <c r="C24" s="23" t="s">
        <v>152</v>
      </c>
      <c r="D24" s="24" t="str" cm="1">
        <f t="array" ref="D24">IF($C24="","",IFERROR(_xll.BDP($C24&amp;" Corp","ID_BB_GLOBAL"),""))</f>
        <v>BBG007P90MM4</v>
      </c>
      <c r="E24" s="23" t="s">
        <v>153</v>
      </c>
      <c r="F24" s="7" t="s">
        <v>154</v>
      </c>
      <c r="G24" s="16" t="s">
        <v>155</v>
      </c>
      <c r="H24" s="16" t="s">
        <v>156</v>
      </c>
      <c r="I24" s="16" t="s">
        <v>157</v>
      </c>
      <c r="J24" s="44" cm="1">
        <f t="array" ref="J24">IF(OR(_xll.BDP($C24&amp;" Corp",$J$1)="#N/A N/A",_xll.BDP($C24&amp;" Corp",$J$1)="#N/A Field Not Applicable"),"",_xll.BDP($C24&amp;" Corp",$J$1))</f>
        <v>4.4670083279948747</v>
      </c>
      <c r="K24" s="16" t="str" cm="1">
        <f t="array" ref="K24">IFERROR(_xll.BDP($C24&amp;" Corp",$K$1),"")</f>
        <v>Drug Delivery Systems</v>
      </c>
      <c r="L24" s="28" cm="1">
        <f t="array" ref="L24">IF($C24="","",IFERROR(_xll.BDP($C24&amp;" Corp",L$1),""))</f>
        <v>99.84</v>
      </c>
      <c r="M24" s="28" cm="1">
        <f t="array" ref="M24">IF($C24="","",IFERROR(_xll.BDP($C24&amp;" Corp",M$1),""))</f>
        <v>99.84</v>
      </c>
      <c r="N24" s="28">
        <v>0</v>
      </c>
      <c r="O24" s="28">
        <v>0</v>
      </c>
      <c r="P24" s="28">
        <v>0</v>
      </c>
      <c r="Q24" s="28">
        <f t="shared" si="1"/>
        <v>99.84</v>
      </c>
      <c r="R24"/>
      <c r="S24"/>
      <c r="T24"/>
      <c r="U24"/>
      <c r="V24" s="24" t="str" cm="1">
        <f t="array" ref="V24">IF($C24="","",IFERROR(_xll.BDP($C24&amp;" Corp",V$1),""))</f>
        <v>Y</v>
      </c>
      <c r="W24" s="40" t="str" cm="1">
        <f t="array" ref="W24">IF($V24="Y",IFERROR(_xll.BDP($C24&amp;" Corp",W$1)*1,""),"")</f>
        <v/>
      </c>
      <c r="X24" s="41" t="str" cm="1">
        <f t="array" ref="X24">IF($V24="Y",IFERROR(_xll.BDP($C24&amp;" Corp",X$1),""),"")</f>
        <v>#N/A Field Not Applicable</v>
      </c>
      <c r="Y24" s="42" t="str" cm="1">
        <f t="array" ref="Y24">IF($V24="Y",IFERROR(_xll.BDP($C24&amp;" Corp",Y$1)/100, ""),"")</f>
        <v/>
      </c>
      <c r="Z24" s="17" t="str" cm="1">
        <f t="array" ref="Z24">IF($C24="","",IF(_xll.BDP($C24&amp;" Corp",Z$1)="#N/A N/A","",_xll.BDP($C24&amp;" Corp",Z$1)))</f>
        <v/>
      </c>
      <c r="AA24" s="14" t="str" cm="1">
        <f t="array" ref="AA24">IF($C24="","",IF(_xll.BDP($C24&amp;" Corp",AA$1)="#N/A N/A","",_xll.BDP($C24&amp;" Corp",AA$1)))</f>
        <v/>
      </c>
      <c r="AB24" s="14" t="str" cm="1">
        <f t="array" ref="AB24">IF($C24="","",IF(_xll.BDP($C24&amp;" Corp",AB$1)="#N/A N/A","",_xll.BDP($C24&amp;" Corp",AB$1)))</f>
        <v/>
      </c>
      <c r="AC24" s="18" cm="1">
        <f t="array" ref="AC24">IF($C24="","",IF(_xll.BDP($C24&amp;" Corp",AC$1)="#N/A N/A","",_xll.BDP($C24&amp;" Corp",AC$1)))</f>
        <v>0.31101000000001022</v>
      </c>
      <c r="AD24" s="18" cm="1">
        <f t="array" ref="AD24">IF($C24="","",IF(_xll.BDP($C24&amp;" Corp",AD$1)="#N/A N/A","",_xll.BDP($C24&amp;" Corp",AD$1)))</f>
        <v>1.159000000000006</v>
      </c>
      <c r="AE24" s="32" t="str" cm="1">
        <f t="array" ref="AE24">IF($C24="","",IF(_xll.BDP($C24&amp;" Corp",AE$1)="#N/A N/A","",_xll.BDP($C24&amp;" Corp",AE$1)/100))</f>
        <v/>
      </c>
      <c r="AF24" s="32" t="str" cm="1">
        <f t="array" ref="AF24">IF($C24="","",IF(_xll.BDP($C24&amp;" Corp",AF$1)="#N/A N/A","",_xll.BDP($C24&amp;" Corp",AF$1)/100))</f>
        <v/>
      </c>
      <c r="AG24" s="32" t="str" cm="1">
        <f t="array" ref="AG24">IF($C24="","",IF(_xll.BDP($C24&amp;" Corp",AG$1)="#N/A N/A","",_xll.BDP($C24&amp;" Corp",AG$1)/100))</f>
        <v/>
      </c>
      <c r="AH24" s="32" cm="1">
        <f t="array" ref="AH24">IF($C24="","",IF(_xll.BDP($C24&amp;" Corp",AH$1)="#N/A N/A","",_xll.BDP($C24&amp;" Corp",AH$1)/100))</f>
        <v>3.1248182062332819E-3</v>
      </c>
      <c r="AI24" s="32" cm="1">
        <f t="array" ref="AI24">IF($C24="","",IF(_xll.BDP($C24&amp;" Corp",AI$1)="#N/A N/A","",_xll.BDP($C24&amp;" Corp",AI$1)/100))</f>
        <v>1.17449154345822E-2</v>
      </c>
      <c r="AJ24" s="8" cm="1">
        <f t="array" ref="AJ24">IF($C24="","",IF(_xll.BDP($C24&amp;" Corp",AJ$1)="#N/A Field Not Applicable","",_xll.BDP($C24&amp;" Corp",AJ$1)))</f>
        <v>97.542000000000002</v>
      </c>
      <c r="AK24" s="8" cm="1">
        <f t="array" ref="AK24">IF($C24="","",IF(_xll.BDP($C24&amp;" Corp",AK$1)="#N/A Field Not Applicable","",_xll.BDP($C24&amp;" Corp",AK$1)))</f>
        <v>100.212</v>
      </c>
      <c r="AL24" s="9" t="s">
        <v>158</v>
      </c>
      <c r="AM24" s="9" t="s">
        <v>64</v>
      </c>
      <c r="AN24" s="10">
        <v>28898</v>
      </c>
      <c r="AO24" s="11">
        <v>874.86691250000001</v>
      </c>
      <c r="AP24" s="12">
        <v>1.7694470890796806E-4</v>
      </c>
      <c r="AQ24" s="9" t="s">
        <v>65</v>
      </c>
      <c r="AR24" s="10">
        <v>24870</v>
      </c>
      <c r="AS24" s="11">
        <v>1.8255111111111111</v>
      </c>
      <c r="AT24" s="9" t="s">
        <v>158</v>
      </c>
      <c r="AU24" s="34">
        <f t="shared" si="0"/>
        <v>0.62818741573033732</v>
      </c>
    </row>
    <row r="25" spans="2:47" s="2" customFormat="1" x14ac:dyDescent="0.2">
      <c r="B25" s="22">
        <v>34663</v>
      </c>
      <c r="C25" s="23" t="s">
        <v>159</v>
      </c>
      <c r="D25" s="24" t="str" cm="1">
        <f t="array" ref="D25">IF($C25="","",IFERROR(_xll.BDP($C25&amp;" Corp","ID_BB_GLOBAL"),""))</f>
        <v>BBG007WZQD95</v>
      </c>
      <c r="E25" s="23" t="s">
        <v>160</v>
      </c>
      <c r="F25" s="7" t="s">
        <v>60</v>
      </c>
      <c r="G25" s="16" t="s">
        <v>161</v>
      </c>
      <c r="H25" s="16" t="s">
        <v>62</v>
      </c>
      <c r="I25" s="16" t="s">
        <v>63</v>
      </c>
      <c r="J25" s="44" cm="1">
        <f t="array" ref="J25">IF(OR(_xll.BDP($C25&amp;" Corp",$J$1)="#N/A N/A",_xll.BDP($C25&amp;" Corp",$J$1)="#N/A Field Not Applicable"),"",_xll.BDP($C25&amp;" Corp",$J$1))</f>
        <v>3.2393390576520673</v>
      </c>
      <c r="K25" s="16" t="str" cm="1">
        <f t="array" ref="K25">IFERROR(_xll.BDP($C25&amp;" Corp",$K$1),"")</f>
        <v>Medical-Hospitals</v>
      </c>
      <c r="L25" s="28" cm="1">
        <f t="array" ref="L25">IF($C25="","",IFERROR(_xll.BDP($C25&amp;" Corp",L$1),""))</f>
        <v>99.98</v>
      </c>
      <c r="M25" s="28" cm="1">
        <f t="array" ref="M25">IF($C25="","",IFERROR(_xll.BDP($C25&amp;" Corp",M$1),""))</f>
        <v>100.036</v>
      </c>
      <c r="N25" s="28" cm="1">
        <f t="array" ref="N25">IF($C25="","",IFERROR(_xll.BDP($C25&amp;" Corp",N$1),""))</f>
        <v>0</v>
      </c>
      <c r="O25" s="28" cm="1">
        <f t="array" ref="O25">IF($C25="","",IFERROR(_xll.BDP($C25&amp;" Corp",O$1),""))</f>
        <v>0</v>
      </c>
      <c r="P25" s="28" cm="1">
        <f t="array" ref="P25">IF($C25="","",IFERROR(_xll.BDP($C25&amp;" Corp",P$1),""))</f>
        <v>-708.02737334530195</v>
      </c>
      <c r="Q25" s="28">
        <f t="shared" si="1"/>
        <v>100.00800000000001</v>
      </c>
      <c r="R25"/>
      <c r="S25"/>
      <c r="T25"/>
      <c r="U25"/>
      <c r="V25" s="24" t="str" cm="1">
        <f t="array" ref="V25">IF($C25="","",IFERROR(_xll.BDP($C25&amp;" Corp",V$1),""))</f>
        <v>N</v>
      </c>
      <c r="W25" s="40" t="str" cm="1">
        <f t="array" ref="W25">IF($V25="Y",IFERROR(_xll.BDP($C25&amp;" Corp",W$1)*1,""),"")</f>
        <v/>
      </c>
      <c r="X25" s="41" t="str" cm="1">
        <f t="array" ref="X25">IF($V25="Y",IFERROR(_xll.BDP($C25&amp;" Corp",X$1),""),"")</f>
        <v/>
      </c>
      <c r="Y25" s="42" t="str" cm="1">
        <f t="array" ref="Y25">IF($V25="Y",IFERROR(_xll.BDP($C25&amp;" Corp",Y$1)/100, ""),"")</f>
        <v/>
      </c>
      <c r="Z25" s="17" cm="1">
        <f t="array" ref="Z25">IF($C25="","",IF(_xll.BDP($C25&amp;" Corp",Z$1)="#N/A N/A","",_xll.BDP($C25&amp;" Corp",Z$1)))</f>
        <v>3.305000000000291E-2</v>
      </c>
      <c r="AA25" s="14" cm="1">
        <f t="array" ref="AA25">IF($C25="","",IF(_xll.BDP($C25&amp;" Corp",AA$1)="#N/A N/A","",_xll.BDP($C25&amp;" Corp",AA$1)))</f>
        <v>5.8999999999969077E-3</v>
      </c>
      <c r="AB25" s="14" cm="1">
        <f t="array" ref="AB25">IF($C25="","",IF(_xll.BDP($C25&amp;" Corp",AB$1)="#N/A N/A","",_xll.BDP($C25&amp;" Corp",AB$1)))</f>
        <v>9.3999999999994088E-3</v>
      </c>
      <c r="AC25" s="18" cm="1">
        <f t="array" ref="AC25">IF($C25="","",IF(_xll.BDP($C25&amp;" Corp",AC$1)="#N/A N/A","",_xll.BDP($C25&amp;" Corp",AC$1)))</f>
        <v>4.3000000000006366E-3</v>
      </c>
      <c r="AD25" s="18" cm="1">
        <f t="array" ref="AD25">IF($C25="","",IF(_xll.BDP($C25&amp;" Corp",AD$1)="#N/A N/A","",_xll.BDP($C25&amp;" Corp",AD$1)))</f>
        <v>0.12709999999999866</v>
      </c>
      <c r="AE25" s="32" cm="1">
        <f t="array" ref="AE25">IF($C25="","",IF(_xll.BDP($C25&amp;" Corp",AE$1)="#N/A N/A","",_xll.BDP($C25&amp;" Corp",AE$1)/100))</f>
        <v>3.3057520585936211E-4</v>
      </c>
      <c r="AF25" s="32" cm="1">
        <f t="array" ref="AF25">IF($C25="","",IF(_xll.BDP($C25&amp;" Corp",AF$1)="#N/A N/A","",_xll.BDP($C25&amp;" Corp",AF$1)/100))</f>
        <v>5.8997404114188061E-5</v>
      </c>
      <c r="AG25" s="32" cm="1">
        <f t="array" ref="AG25">IF($C25="","",IF(_xll.BDP($C25&amp;" Corp",AG$1)="#N/A N/A","",_xll.BDP($C25&amp;" Corp",AG$1)/100))</f>
        <v>9.3999154007608037E-5</v>
      </c>
      <c r="AH25" s="32" cm="1">
        <f t="array" ref="AH25">IF($C25="","",IF(_xll.BDP($C25&amp;" Corp",AH$1)="#N/A N/A","",_xll.BDP($C25&amp;" Corp",AH$1)/100))</f>
        <v>4.2997420154797071E-5</v>
      </c>
      <c r="AI25" s="32" cm="1">
        <f t="array" ref="AI25">IF($C25="","",IF(_xll.BDP($C25&amp;" Corp",AI$1)="#N/A N/A","",_xll.BDP($C25&amp;" Corp",AI$1)/100))</f>
        <v>1.2724862639562876E-3</v>
      </c>
      <c r="AJ25" s="8" cm="1">
        <f t="array" ref="AJ25">IF($C25="","",IF(_xll.BDP($C25&amp;" Corp",AJ$1)="#N/A Field Not Applicable","",_xll.BDP($C25&amp;" Corp",AJ$1)))</f>
        <v>99.334000000000003</v>
      </c>
      <c r="AK25" s="8" cm="1">
        <f t="array" ref="AK25">IF($C25="","",IF(_xll.BDP($C25&amp;" Corp",AK$1)="#N/A Field Not Applicable","",_xll.BDP($C25&amp;" Corp",AK$1)))</f>
        <v>100.188</v>
      </c>
      <c r="AL25" s="9" t="s">
        <v>66</v>
      </c>
      <c r="AM25" s="9" t="s">
        <v>64</v>
      </c>
      <c r="AN25" s="10">
        <v>2892</v>
      </c>
      <c r="AO25" s="11">
        <v>2600.34112</v>
      </c>
      <c r="AP25" s="12">
        <v>5.2592753933852722E-4</v>
      </c>
      <c r="AQ25" s="9" t="s">
        <v>65</v>
      </c>
      <c r="AR25" s="10">
        <v>2838</v>
      </c>
      <c r="AS25" s="11">
        <v>1.9409722222222221</v>
      </c>
      <c r="AT25" s="9" t="s">
        <v>66</v>
      </c>
      <c r="AU25" s="34">
        <f t="shared" si="0"/>
        <v>-0.16917386416861946</v>
      </c>
    </row>
    <row r="26" spans="2:47" s="2" customFormat="1" x14ac:dyDescent="0.2">
      <c r="B26" s="22">
        <v>35274</v>
      </c>
      <c r="C26" s="23" t="s">
        <v>162</v>
      </c>
      <c r="D26" s="24" t="str" cm="1">
        <f t="array" ref="D26">IF($C26="","",IFERROR(_xll.BDP($C26&amp;" Corp","ID_BB_GLOBAL"),""))</f>
        <v>BBG00005SSZ7</v>
      </c>
      <c r="E26" s="23" t="s">
        <v>163</v>
      </c>
      <c r="F26" s="7" t="s">
        <v>164</v>
      </c>
      <c r="G26" s="16" t="s">
        <v>165</v>
      </c>
      <c r="H26" s="16" t="s">
        <v>156</v>
      </c>
      <c r="I26" s="16" t="s">
        <v>166</v>
      </c>
      <c r="J26" s="44" cm="1">
        <f t="array" ref="J26">IF(OR(_xll.BDP($C26&amp;" Corp",$J$1)="#N/A N/A",_xll.BDP($C26&amp;" Corp",$J$1)="#N/A Field Not Applicable"),"",_xll.BDP($C26&amp;" Corp",$J$1))</f>
        <v>2.2788188529244748</v>
      </c>
      <c r="K26" s="16" t="str" cm="1">
        <f t="array" ref="K26">IFERROR(_xll.BDP($C26&amp;" Corp",$K$1),"")</f>
        <v>Medical-Hospitals</v>
      </c>
      <c r="L26" s="28" cm="1">
        <f t="array" ref="L26">IF($C26="","",IFERROR(_xll.BDP($C26&amp;" Corp",L$1),""))</f>
        <v>91.034999999999997</v>
      </c>
      <c r="M26" s="28" cm="1">
        <f t="array" ref="M26">IF($C26="","",IFERROR(_xll.BDP($C26&amp;" Corp",M$1),""))</f>
        <v>91.846000000000004</v>
      </c>
      <c r="N26" s="28" cm="1">
        <f t="array" ref="N26">IF($C26="","",IFERROR(_xll.BDP($C26&amp;" Corp",N$1),""))</f>
        <v>6.6849598230146725</v>
      </c>
      <c r="O26" s="28" cm="1">
        <f t="array" ref="O26">IF($C26="","",IFERROR(_xll.BDP($C26&amp;" Corp",O$1),""))</f>
        <v>6.3539318845007671</v>
      </c>
      <c r="P26" s="28" cm="1">
        <f t="array" ref="P26">IF($C26="","",IFERROR(_xll.BDP($C26&amp;" Corp",P$1),""))</f>
        <v>207.30658278115922</v>
      </c>
      <c r="Q26" s="28">
        <f t="shared" si="1"/>
        <v>91.4405</v>
      </c>
      <c r="R26"/>
      <c r="S26"/>
      <c r="T26"/>
      <c r="U26"/>
      <c r="V26" s="24" t="str" cm="1">
        <f t="array" ref="V26">IF($C26="","",IFERROR(_xll.BDP($C26&amp;" Corp",V$1),""))</f>
        <v>N</v>
      </c>
      <c r="W26" s="40" t="str" cm="1">
        <f t="array" ref="W26">IF($V26="Y",IFERROR(_xll.BDP($C26&amp;" Corp",W$1)*1,""),"")</f>
        <v/>
      </c>
      <c r="X26" s="41" t="str" cm="1">
        <f t="array" ref="X26">IF($V26="Y",IFERROR(_xll.BDP($C26&amp;" Corp",X$1),""),"")</f>
        <v/>
      </c>
      <c r="Y26" s="42" t="str" cm="1">
        <f t="array" ref="Y26">IF($V26="Y",IFERROR(_xll.BDP($C26&amp;" Corp",Y$1)/100, ""),"")</f>
        <v/>
      </c>
      <c r="Z26" s="17" cm="1">
        <f t="array" ref="Z26">IF($C26="","",IF(_xll.BDP($C26&amp;" Corp",Z$1)="#N/A N/A","",_xll.BDP($C26&amp;" Corp",Z$1)))</f>
        <v>0.45000000000000284</v>
      </c>
      <c r="AA26" s="14" cm="1">
        <f t="array" ref="AA26">IF($C26="","",IF(_xll.BDP($C26&amp;" Corp",AA$1)="#N/A N/A","",_xll.BDP($C26&amp;" Corp",AA$1)))</f>
        <v>0.72400000000000375</v>
      </c>
      <c r="AB26" s="14" cm="1">
        <f t="array" ref="AB26">IF($C26="","",IF(_xll.BDP($C26&amp;" Corp",AB$1)="#N/A N/A","",_xll.BDP($C26&amp;" Corp",AB$1)))</f>
        <v>1.2660000000000053</v>
      </c>
      <c r="AC26" s="18" t="str" cm="1">
        <f t="array" ref="AC26">IF($C26="","",IF(_xll.BDP($C26&amp;" Corp",AC$1)="#N/A N/A","",_xll.BDP($C26&amp;" Corp",AC$1)))</f>
        <v/>
      </c>
      <c r="AD26" s="18" cm="1">
        <f t="array" ref="AD26">IF($C26="","",IF(_xll.BDP($C26&amp;" Corp",AD$1)="#N/A N/A","",_xll.BDP($C26&amp;" Corp",AD$1)))</f>
        <v>0.17900000000000205</v>
      </c>
      <c r="AE26" s="32" cm="1">
        <f t="array" ref="AE26">IF($C26="","",IF(_xll.BDP($C26&amp;" Corp",AE$1)="#N/A N/A","",_xll.BDP($C26&amp;" Corp",AE$1)/100))</f>
        <v>4.9455440647976487E-3</v>
      </c>
      <c r="AF26" s="32" cm="1">
        <f t="array" ref="AF26">IF($C26="","",IF(_xll.BDP($C26&amp;" Corp",AF$1)="#N/A N/A","",_xll.BDP($C26&amp;" Corp",AF$1)/100))</f>
        <v>7.9808635647122782E-3</v>
      </c>
      <c r="AG26" s="32" cm="1">
        <f t="array" ref="AG26">IF($C26="","",IF(_xll.BDP($C26&amp;" Corp",AG$1)="#N/A N/A","",_xll.BDP($C26&amp;" Corp",AG$1)/100))</f>
        <v>1.4039367895758308E-2</v>
      </c>
      <c r="AH26" s="32" t="str" cm="1">
        <f t="array" ref="AH26">IF($C26="","",IF(_xll.BDP($C26&amp;" Corp",AH$1)="#N/A N/A","",_xll.BDP($C26&amp;" Corp",AH$1)/100))</f>
        <v/>
      </c>
      <c r="AI26" s="32" cm="1">
        <f t="array" ref="AI26">IF($C26="","",IF(_xll.BDP($C26&amp;" Corp",AI$1)="#N/A N/A","",_xll.BDP($C26&amp;" Corp",AI$1)/100))</f>
        <v>1.961385899936469E-3</v>
      </c>
      <c r="AJ26" s="8" cm="1">
        <f t="array" ref="AJ26">IF($C26="","",IF(_xll.BDP($C26&amp;" Corp",AJ$1)="#N/A Field Not Applicable","",_xll.BDP($C26&amp;" Corp",AJ$1)))</f>
        <v>88.350999999999999</v>
      </c>
      <c r="AK26" s="8" cm="1">
        <f t="array" ref="AK26">IF($C26="","",IF(_xll.BDP($C26&amp;" Corp",AK$1)="#N/A Field Not Applicable","",_xll.BDP($C26&amp;" Corp",AK$1)))</f>
        <v>94.102000000000004</v>
      </c>
      <c r="AL26" s="9" t="s">
        <v>167</v>
      </c>
      <c r="AM26" s="9" t="s">
        <v>168</v>
      </c>
      <c r="AN26" s="10">
        <v>29360</v>
      </c>
      <c r="AO26" s="11">
        <v>261.72991635875002</v>
      </c>
      <c r="AP26" s="12">
        <v>5.2935735939843131E-5</v>
      </c>
      <c r="AQ26" s="9" t="s">
        <v>169</v>
      </c>
      <c r="AR26" s="10">
        <v>25332</v>
      </c>
      <c r="AS26" s="11">
        <v>1.0851944444444446</v>
      </c>
      <c r="AT26" s="9" t="s">
        <v>102</v>
      </c>
      <c r="AU26" s="34">
        <f t="shared" si="0"/>
        <v>0.78202069553121223</v>
      </c>
    </row>
    <row r="27" spans="2:47" s="2" customFormat="1" x14ac:dyDescent="0.2">
      <c r="B27" s="22">
        <v>35165</v>
      </c>
      <c r="C27" s="23" t="s">
        <v>170</v>
      </c>
      <c r="D27" s="24" t="str" cm="1">
        <f t="array" ref="D27">IF($C27="","",IFERROR(_xll.BDP($C27&amp;" Corp","ID_BB_GLOBAL"),""))</f>
        <v>BBG00829QXX3</v>
      </c>
      <c r="E27" s="23" t="s">
        <v>171</v>
      </c>
      <c r="F27" s="7" t="s">
        <v>172</v>
      </c>
      <c r="G27" s="16" t="s">
        <v>173</v>
      </c>
      <c r="H27" s="16" t="s">
        <v>174</v>
      </c>
      <c r="I27" s="16" t="s">
        <v>175</v>
      </c>
      <c r="J27" s="44" t="str" cm="1">
        <f t="array" ref="J27">IF(OR(_xll.BDP($C27&amp;" Corp",$J$1)="#N/A N/A",_xll.BDP($C27&amp;" Corp",$J$1)="#N/A Field Not Applicable"),"",_xll.BDP($C27&amp;" Corp",$J$1))</f>
        <v/>
      </c>
      <c r="K27" s="16" t="str" cm="1">
        <f t="array" ref="K27">IFERROR(_xll.BDP($C27&amp;" Corp",$K$1),"")</f>
        <v>Medical-Hospitals</v>
      </c>
      <c r="L27" s="28" cm="1">
        <f t="array" ref="L27">IF($C27="","",IFERROR(_xll.BDP($C27&amp;" Corp",L$1),""))</f>
        <v>81.569999999999993</v>
      </c>
      <c r="M27" s="28" cm="1">
        <f t="array" ref="M27">IF($C27="","",IFERROR(_xll.BDP($C27&amp;" Corp",M$1),""))</f>
        <v>82.411000000000001</v>
      </c>
      <c r="N27" s="28" cm="1">
        <f t="array" ref="N27">IF($C27="","",IFERROR(_xll.BDP($C27&amp;" Corp",N$1),""))</f>
        <v>5.3811800485112862</v>
      </c>
      <c r="O27" s="28" cm="1">
        <f t="array" ref="O27">IF($C27="","",IFERROR(_xll.BDP($C27&amp;" Corp",O$1),""))</f>
        <v>5.3811800485112862</v>
      </c>
      <c r="P27" s="28" cm="1">
        <f t="array" ref="P27">IF($C27="","",IFERROR(_xll.BDP($C27&amp;" Corp",P$1),""))</f>
        <v>67.550320613291717</v>
      </c>
      <c r="Q27" s="28">
        <f t="shared" si="1"/>
        <v>81.990499999999997</v>
      </c>
      <c r="R27"/>
      <c r="S27"/>
      <c r="T27"/>
      <c r="U27"/>
      <c r="V27" s="24" t="str" cm="1">
        <f t="array" ref="V27">IF($C27="","",IFERROR(_xll.BDP($C27&amp;" Corp",V$1),""))</f>
        <v>N</v>
      </c>
      <c r="W27" s="40" t="str" cm="1">
        <f t="array" ref="W27">IF($V27="Y",IFERROR(_xll.BDP($C27&amp;" Corp",W$1)*1,""),"")</f>
        <v/>
      </c>
      <c r="X27" s="41" t="str" cm="1">
        <f t="array" ref="X27">IF($V27="Y",IFERROR(_xll.BDP($C27&amp;" Corp",X$1),""),"")</f>
        <v/>
      </c>
      <c r="Y27" s="42" t="str" cm="1">
        <f t="array" ref="Y27">IF($V27="Y",IFERROR(_xll.BDP($C27&amp;" Corp",Y$1)/100, ""),"")</f>
        <v/>
      </c>
      <c r="Z27" s="17" cm="1">
        <f t="array" ref="Z27">IF($C27="","",IF(_xll.BDP($C27&amp;" Corp",Z$1)="#N/A N/A","",_xll.BDP($C27&amp;" Corp",Z$1)))</f>
        <v>0.32470999999999606</v>
      </c>
      <c r="AA27" s="14" cm="1">
        <f t="array" ref="AA27">IF($C27="","",IF(_xll.BDP($C27&amp;" Corp",AA$1)="#N/A N/A","",_xll.BDP($C27&amp;" Corp",AA$1)))</f>
        <v>0.74705999999999051</v>
      </c>
      <c r="AB27" s="14" cm="1">
        <f t="array" ref="AB27">IF($C27="","",IF(_xll.BDP($C27&amp;" Corp",AB$1)="#N/A N/A","",_xll.BDP($C27&amp;" Corp",AB$1)))</f>
        <v>0.57950999999999908</v>
      </c>
      <c r="AC27" s="18" cm="1">
        <f t="array" ref="AC27">IF($C27="","",IF(_xll.BDP($C27&amp;" Corp",AC$1)="#N/A N/A","",_xll.BDP($C27&amp;" Corp",AC$1)))</f>
        <v>-2.316670000000002</v>
      </c>
      <c r="AD27" s="18" cm="1">
        <f t="array" ref="AD27">IF($C27="","",IF(_xll.BDP($C27&amp;" Corp",AD$1)="#N/A N/A","",_xll.BDP($C27&amp;" Corp",AD$1)))</f>
        <v>-3.4448400000000134</v>
      </c>
      <c r="AE27" s="32" cm="1">
        <f t="array" ref="AE27">IF($C27="","",IF(_xll.BDP($C27&amp;" Corp",AE$1)="#N/A N/A","",_xll.BDP($C27&amp;" Corp",AE$1)/100))</f>
        <v>3.9762889692176633E-3</v>
      </c>
      <c r="AF27" s="32" cm="1">
        <f t="array" ref="AF27">IF($C27="","",IF(_xll.BDP($C27&amp;" Corp",AF$1)="#N/A N/A","",_xll.BDP($C27&amp;" Corp",AF$1)/100))</f>
        <v>9.1958046864555141E-3</v>
      </c>
      <c r="AG27" s="32" cm="1">
        <f t="array" ref="AG27">IF($C27="","",IF(_xll.BDP($C27&amp;" Corp",AG$1)="#N/A N/A","",_xll.BDP($C27&amp;" Corp",AG$1)/100))</f>
        <v>7.1186954107133734E-3</v>
      </c>
      <c r="AH27" s="32" cm="1">
        <f t="array" ref="AH27">IF($C27="","",IF(_xll.BDP($C27&amp;" Corp",AH$1)="#N/A N/A","",_xll.BDP($C27&amp;" Corp",AH$1)/100))</f>
        <v>-2.7480295766636898E-2</v>
      </c>
      <c r="AI27" s="32" cm="1">
        <f t="array" ref="AI27">IF($C27="","",IF(_xll.BDP($C27&amp;" Corp",AI$1)="#N/A N/A","",_xll.BDP($C27&amp;" Corp",AI$1)/100))</f>
        <v>-4.0323011099468363E-2</v>
      </c>
      <c r="AJ27" s="8" cm="1">
        <f t="array" ref="AJ27">IF($C27="","",IF(_xll.BDP($C27&amp;" Corp",AJ$1)="#N/A Field Not Applicable","",_xll.BDP($C27&amp;" Corp",AJ$1)))</f>
        <v>78.498000000000005</v>
      </c>
      <c r="AK27" s="8" cm="1">
        <f t="array" ref="AK27">IF($C27="","",IF(_xll.BDP($C27&amp;" Corp",AK$1)="#N/A Field Not Applicable","",_xll.BDP($C27&amp;" Corp",AK$1)))</f>
        <v>92.7</v>
      </c>
      <c r="AL27" s="9" t="s">
        <v>176</v>
      </c>
      <c r="AM27" s="9" t="s">
        <v>64</v>
      </c>
      <c r="AN27" s="10">
        <v>29287</v>
      </c>
      <c r="AO27" s="11">
        <v>455.38751500000001</v>
      </c>
      <c r="AP27" s="12">
        <v>9.2103621854596011E-5</v>
      </c>
      <c r="AQ27" s="9" t="s">
        <v>65</v>
      </c>
      <c r="AR27" s="10">
        <v>25259</v>
      </c>
      <c r="AS27" s="11">
        <v>1.8666666666666669</v>
      </c>
      <c r="AT27" s="9" t="s">
        <v>102</v>
      </c>
      <c r="AU27" s="34">
        <f t="shared" si="0"/>
        <v>0.86926834248697371</v>
      </c>
    </row>
    <row r="28" spans="2:47" s="2" customFormat="1" x14ac:dyDescent="0.2">
      <c r="B28" s="22">
        <v>35166</v>
      </c>
      <c r="C28" s="23" t="s">
        <v>177</v>
      </c>
      <c r="D28" s="24" t="str" cm="1">
        <f t="array" ref="D28">IF($C28="","",IFERROR(_xll.BDP($C28&amp;" Corp","ID_BB_GLOBAL"),""))</f>
        <v>BBG0082WKY93</v>
      </c>
      <c r="E28" s="23" t="s">
        <v>178</v>
      </c>
      <c r="F28" s="7" t="s">
        <v>179</v>
      </c>
      <c r="G28" s="16" t="s">
        <v>180</v>
      </c>
      <c r="H28" s="16" t="s">
        <v>181</v>
      </c>
      <c r="I28" s="16" t="s">
        <v>182</v>
      </c>
      <c r="J28" s="44" cm="1">
        <f t="array" ref="J28">IF(OR(_xll.BDP($C28&amp;" Corp",$J$1)="#N/A N/A",_xll.BDP($C28&amp;" Corp",$J$1)="#N/A Field Not Applicable"),"",_xll.BDP($C28&amp;" Corp",$J$1))</f>
        <v>2.1289151917815867</v>
      </c>
      <c r="K28" s="16" t="str" cm="1">
        <f t="array" ref="K28">IFERROR(_xll.BDP($C28&amp;" Corp",$K$1),"")</f>
        <v>Medical-Drugs</v>
      </c>
      <c r="L28" s="28" cm="1">
        <f t="array" ref="L28">IF($C28="","",IFERROR(_xll.BDP($C28&amp;" Corp",L$1),""))</f>
        <v>77.986000000000004</v>
      </c>
      <c r="M28" s="28" cm="1">
        <f t="array" ref="M28">IF($C28="","",IFERROR(_xll.BDP($C28&amp;" Corp",M$1),""))</f>
        <v>78.459999999999994</v>
      </c>
      <c r="N28" s="28" cm="1">
        <f t="array" ref="N28">IF($C28="","",IFERROR(_xll.BDP($C28&amp;" Corp",N$1),""))</f>
        <v>5.4857367126380483</v>
      </c>
      <c r="O28" s="28" cm="1">
        <f t="array" ref="O28">IF($C28="","",IFERROR(_xll.BDP($C28&amp;" Corp",O$1),""))</f>
        <v>5.4857367126380483</v>
      </c>
      <c r="P28" s="28" cm="1">
        <f t="array" ref="P28">IF($C28="","",IFERROR(_xll.BDP($C28&amp;" Corp",P$1),""))</f>
        <v>68.16703718148203</v>
      </c>
      <c r="Q28" s="28">
        <f t="shared" si="1"/>
        <v>78.222999999999999</v>
      </c>
      <c r="R28"/>
      <c r="S28"/>
      <c r="T28"/>
      <c r="U28"/>
      <c r="V28" s="24" t="str" cm="1">
        <f t="array" ref="V28">IF($C28="","",IFERROR(_xll.BDP($C28&amp;" Corp",V$1),""))</f>
        <v>Y</v>
      </c>
      <c r="W28" s="40" cm="1">
        <f t="array" ref="W28">IF($V28="Y",IFERROR(_xll.BDP($C28&amp;" Corp",W$1)*1,""),"")</f>
        <v>52819</v>
      </c>
      <c r="X28" s="41" cm="1">
        <f t="array" ref="X28">IF($V28="Y",IFERROR(_xll.BDP($C28&amp;" Corp",X$1),""),"")</f>
        <v>100</v>
      </c>
      <c r="Y28" s="42" cm="1">
        <f t="array" ref="Y28">IF($V28="Y",IFERROR(_xll.BDP($C28&amp;" Corp",Y$1)/100, ""),"")</f>
        <v>5.5155100922028924E-2</v>
      </c>
      <c r="Z28" s="17" cm="1">
        <f t="array" ref="Z28">IF($C28="","",IF(_xll.BDP($C28&amp;" Corp",Z$1)="#N/A N/A","",_xll.BDP($C28&amp;" Corp",Z$1)))</f>
        <v>-0.10707999999999629</v>
      </c>
      <c r="AA28" s="14" cm="1">
        <f t="array" ref="AA28">IF($C28="","",IF(_xll.BDP($C28&amp;" Corp",AA$1)="#N/A N/A","",_xll.BDP($C28&amp;" Corp",AA$1)))</f>
        <v>0.65903000000000134</v>
      </c>
      <c r="AB28" s="14" cm="1">
        <f t="array" ref="AB28">IF($C28="","",IF(_xll.BDP($C28&amp;" Corp",AB$1)="#N/A N/A","",_xll.BDP($C28&amp;" Corp",AB$1)))</f>
        <v>0.38212000000000046</v>
      </c>
      <c r="AC28" s="18" cm="1">
        <f t="array" ref="AC28">IF($C28="","",IF(_xll.BDP($C28&amp;" Corp",AC$1)="#N/A N/A","",_xll.BDP($C28&amp;" Corp",AC$1)))</f>
        <v>-1.7383099999999985</v>
      </c>
      <c r="AD28" s="18" cm="1">
        <f t="array" ref="AD28">IF($C28="","",IF(_xll.BDP($C28&amp;" Corp",AD$1)="#N/A N/A","",_xll.BDP($C28&amp;" Corp",AD$1)))</f>
        <v>-5.3993600000000015</v>
      </c>
      <c r="AE28" s="32" cm="1">
        <f t="array" ref="AE28">IF($C28="","",IF(_xll.BDP($C28&amp;" Corp",AE$1)="#N/A N/A","",_xll.BDP($C28&amp;" Corp",AE$1)/100))</f>
        <v>-1.3670604561676512E-3</v>
      </c>
      <c r="AF28" s="32" cm="1">
        <f t="array" ref="AF28">IF($C28="","",IF(_xll.BDP($C28&amp;" Corp",AF$1)="#N/A N/A","",_xll.BDP($C28&amp;" Corp",AF$1)/100))</f>
        <v>8.4967562949846837E-3</v>
      </c>
      <c r="AG28" s="32" cm="1">
        <f t="array" ref="AG28">IF($C28="","",IF(_xll.BDP($C28&amp;" Corp",AG$1)="#N/A N/A","",_xll.BDP($C28&amp;" Corp",AG$1)/100))</f>
        <v>4.9090788796683493E-3</v>
      </c>
      <c r="AH28" s="32" cm="1">
        <f t="array" ref="AH28">IF($C28="","",IF(_xll.BDP($C28&amp;" Corp",AH$1)="#N/A N/A","",_xll.BDP($C28&amp;" Corp",AH$1)/100))</f>
        <v>-2.1739777498415432E-2</v>
      </c>
      <c r="AI28" s="32" cm="1">
        <f t="array" ref="AI28">IF($C28="","",IF(_xll.BDP($C28&amp;" Corp",AI$1)="#N/A N/A","",_xll.BDP($C28&amp;" Corp",AI$1)/100))</f>
        <v>-6.4569480392050183E-2</v>
      </c>
      <c r="AJ28" s="8" cm="1">
        <f t="array" ref="AJ28">IF($C28="","",IF(_xll.BDP($C28&amp;" Corp",AJ$1)="#N/A Field Not Applicable","",_xll.BDP($C28&amp;" Corp",AJ$1)))</f>
        <v>75.385999999999996</v>
      </c>
      <c r="AK28" s="8" cm="1">
        <f t="array" ref="AK28">IF($C28="","",IF(_xll.BDP($C28&amp;" Corp",AK$1)="#N/A Field Not Applicable","",_xll.BDP($C28&amp;" Corp",AK$1)))</f>
        <v>86.305000000000007</v>
      </c>
      <c r="AL28" s="9" t="s">
        <v>183</v>
      </c>
      <c r="AM28" s="9" t="s">
        <v>64</v>
      </c>
      <c r="AN28" s="10">
        <v>21764</v>
      </c>
      <c r="AO28" s="11">
        <v>1608.9921999999999</v>
      </c>
      <c r="AP28" s="12">
        <v>3.2542396151505055E-4</v>
      </c>
      <c r="AQ28" s="9" t="s">
        <v>65</v>
      </c>
      <c r="AR28" s="10">
        <v>17736</v>
      </c>
      <c r="AS28" s="11">
        <v>1.2436111111111112</v>
      </c>
      <c r="AT28" s="9" t="s">
        <v>102</v>
      </c>
      <c r="AU28" s="34">
        <f t="shared" si="0"/>
        <v>0.79141065573770508</v>
      </c>
    </row>
    <row r="29" spans="2:47" s="2" customFormat="1" x14ac:dyDescent="0.2">
      <c r="B29" s="22">
        <v>35287</v>
      </c>
      <c r="C29" s="23" t="s">
        <v>184</v>
      </c>
      <c r="D29" s="24" t="str" cm="1">
        <f t="array" ref="D29">IF($C29="","",IFERROR(_xll.BDP($C29&amp;" Corp","ID_BB_GLOBAL"),""))</f>
        <v>BBG0088HMBC4</v>
      </c>
      <c r="E29" s="23" t="s">
        <v>185</v>
      </c>
      <c r="F29" s="7" t="s">
        <v>186</v>
      </c>
      <c r="G29" s="16" t="s">
        <v>187</v>
      </c>
      <c r="H29" s="16" t="s">
        <v>156</v>
      </c>
      <c r="I29" s="16" t="s">
        <v>157</v>
      </c>
      <c r="J29" s="44" cm="1">
        <f t="array" ref="J29">IF(OR(_xll.BDP($C29&amp;" Corp",$J$1)="#N/A N/A",_xll.BDP($C29&amp;" Corp",$J$1)="#N/A Field Not Applicable"),"",_xll.BDP($C29&amp;" Corp",$J$1))</f>
        <v>2.8994516361021212</v>
      </c>
      <c r="K29" s="16" t="str" cm="1">
        <f t="array" ref="K29">IFERROR(_xll.BDP($C29&amp;" Corp",$K$1),"")</f>
        <v>Medical Products</v>
      </c>
      <c r="L29" s="28" cm="1">
        <f t="array" ref="L29">IF($C29="","",IFERROR(_xll.BDP($C29&amp;" Corp",L$1),""))</f>
        <v>84.706000000000003</v>
      </c>
      <c r="M29" s="28" cm="1">
        <f t="array" ref="M29">IF($C29="","",IFERROR(_xll.BDP($C29&amp;" Corp",M$1),""))</f>
        <v>85.858000000000004</v>
      </c>
      <c r="N29" s="28" cm="1">
        <f t="array" ref="N29">IF($C29="","",IFERROR(_xll.BDP($C29&amp;" Corp",N$1),""))</f>
        <v>5.6191127856684124</v>
      </c>
      <c r="O29" s="28" cm="1">
        <f t="array" ref="O29">IF($C29="","",IFERROR(_xll.BDP($C29&amp;" Corp",O$1),""))</f>
        <v>5.6191127856684124</v>
      </c>
      <c r="P29" s="28" cm="1">
        <f t="array" ref="P29">IF($C29="","",IFERROR(_xll.BDP($C29&amp;" Corp",P$1),""))</f>
        <v>85.872504619818855</v>
      </c>
      <c r="Q29" s="28">
        <f t="shared" si="1"/>
        <v>85.282000000000011</v>
      </c>
      <c r="R29"/>
      <c r="S29"/>
      <c r="T29"/>
      <c r="U29"/>
      <c r="V29" s="24" t="str" cm="1">
        <f t="array" ref="V29">IF($C29="","",IFERROR(_xll.BDP($C29&amp;" Corp",V$1),""))</f>
        <v>Y</v>
      </c>
      <c r="W29" s="40" cm="1">
        <f t="array" ref="W29">IF($V29="Y",IFERROR(_xll.BDP($C29&amp;" Corp",W$1)*1,""),"")</f>
        <v>53008</v>
      </c>
      <c r="X29" s="41" cm="1">
        <f t="array" ref="X29">IF($V29="Y",IFERROR(_xll.BDP($C29&amp;" Corp",X$1),""),"")</f>
        <v>100</v>
      </c>
      <c r="Y29" s="42" cm="1">
        <f t="array" ref="Y29">IF($V29="Y",IFERROR(_xll.BDP($C29&amp;" Corp",Y$1)/100, ""),"")</f>
        <v>5.6365002521645835E-2</v>
      </c>
      <c r="Z29" s="17" cm="1">
        <f t="array" ref="Z29">IF($C29="","",IF(_xll.BDP($C29&amp;" Corp",Z$1)="#N/A N/A","",_xll.BDP($C29&amp;" Corp",Z$1)))</f>
        <v>7.6530000000005316E-2</v>
      </c>
      <c r="AA29" s="14" cm="1">
        <f t="array" ref="AA29">IF($C29="","",IF(_xll.BDP($C29&amp;" Corp",AA$1)="#N/A N/A","",_xll.BDP($C29&amp;" Corp",AA$1)))</f>
        <v>0.67041000000000395</v>
      </c>
      <c r="AB29" s="14" cm="1">
        <f t="array" ref="AB29">IF($C29="","",IF(_xll.BDP($C29&amp;" Corp",AB$1)="#N/A N/A","",_xll.BDP($C29&amp;" Corp",AB$1)))</f>
        <v>0.41890999999999678</v>
      </c>
      <c r="AC29" s="18" cm="1">
        <f t="array" ref="AC29">IF($C29="","",IF(_xll.BDP($C29&amp;" Corp",AC$1)="#N/A N/A","",_xll.BDP($C29&amp;" Corp",AC$1)))</f>
        <v>-0.48971000000000231</v>
      </c>
      <c r="AD29" s="18" cm="1">
        <f t="array" ref="AD29">IF($C29="","",IF(_xll.BDP($C29&amp;" Corp",AD$1)="#N/A N/A","",_xll.BDP($C29&amp;" Corp",AD$1)))</f>
        <v>-4.9389699999999976</v>
      </c>
      <c r="AE29" s="32" cm="1">
        <f t="array" ref="AE29">IF($C29="","",IF(_xll.BDP($C29&amp;" Corp",AE$1)="#N/A N/A","",_xll.BDP($C29&amp;" Corp",AE$1)/100))</f>
        <v>8.9822552044974547E-4</v>
      </c>
      <c r="AF29" s="32" cm="1">
        <f t="array" ref="AF29">IF($C29="","",IF(_xll.BDP($C29&amp;" Corp",AF$1)="#N/A N/A","",_xll.BDP($C29&amp;" Corp",AF$1)/100))</f>
        <v>7.9237712428127365E-3</v>
      </c>
      <c r="AG29" s="32" cm="1">
        <f t="array" ref="AG29">IF($C29="","",IF(_xll.BDP($C29&amp;" Corp",AG$1)="#N/A N/A","",_xll.BDP($C29&amp;" Corp",AG$1)/100))</f>
        <v>4.9365452832665219E-3</v>
      </c>
      <c r="AH29" s="32" cm="1">
        <f t="array" ref="AH29">IF($C29="","",IF(_xll.BDP($C29&amp;" Corp",AH$1)="#N/A N/A","",_xll.BDP($C29&amp;" Corp",AH$1)/100))</f>
        <v>-5.7097345429904071E-3</v>
      </c>
      <c r="AI29" s="32" cm="1">
        <f t="array" ref="AI29">IF($C29="","",IF(_xll.BDP($C29&amp;" Corp",AI$1)="#N/A N/A","",_xll.BDP($C29&amp;" Corp",AI$1)/100))</f>
        <v>-5.4745556316438536E-2</v>
      </c>
      <c r="AJ29" s="8" cm="1">
        <f t="array" ref="AJ29">IF($C29="","",IF(_xll.BDP($C29&amp;" Corp",AJ$1)="#N/A Field Not Applicable","",_xll.BDP($C29&amp;" Corp",AJ$1)))</f>
        <v>82.013000000000005</v>
      </c>
      <c r="AK29" s="8" cm="1">
        <f t="array" ref="AK29">IF($C29="","",IF(_xll.BDP($C29&amp;" Corp",AK$1)="#N/A Field Not Applicable","",_xll.BDP($C29&amp;" Corp",AK$1)))</f>
        <v>92.23</v>
      </c>
      <c r="AL29" s="9" t="s">
        <v>188</v>
      </c>
      <c r="AM29" s="9" t="s">
        <v>64</v>
      </c>
      <c r="AN29" s="10">
        <v>29365</v>
      </c>
      <c r="AO29" s="11">
        <v>345.99683039040002</v>
      </c>
      <c r="AP29" s="12">
        <v>6.9978996304205206E-5</v>
      </c>
      <c r="AQ29" s="9" t="s">
        <v>65</v>
      </c>
      <c r="AR29" s="10">
        <v>25337</v>
      </c>
      <c r="AS29" s="11">
        <v>1.433888888888889</v>
      </c>
      <c r="AT29" s="9" t="s">
        <v>188</v>
      </c>
      <c r="AU29" s="34">
        <f t="shared" si="0"/>
        <v>0.83882931388861703</v>
      </c>
    </row>
    <row r="30" spans="2:47" s="2" customFormat="1" x14ac:dyDescent="0.2">
      <c r="B30" s="22">
        <v>35289</v>
      </c>
      <c r="C30" s="23" t="s">
        <v>189</v>
      </c>
      <c r="D30" s="24" t="str" cm="1">
        <f t="array" ref="D30">IF($C30="","",IFERROR(_xll.BDP($C30&amp;" Corp","ID_BB_GLOBAL"),""))</f>
        <v>BBG0087DJ0Q7</v>
      </c>
      <c r="E30" s="23" t="s">
        <v>190</v>
      </c>
      <c r="F30" s="7" t="s">
        <v>127</v>
      </c>
      <c r="G30" s="16" t="s">
        <v>191</v>
      </c>
      <c r="H30" s="16" t="s">
        <v>129</v>
      </c>
      <c r="I30" s="16" t="s">
        <v>129</v>
      </c>
      <c r="J30" s="44" cm="1">
        <f t="array" ref="J30">IF(OR(_xll.BDP($C30&amp;" Corp",$J$1)="#N/A N/A",_xll.BDP($C30&amp;" Corp",$J$1)="#N/A Field Not Applicable"),"",_xll.BDP($C30&amp;" Corp",$J$1))</f>
        <v>3.20435488233703</v>
      </c>
      <c r="K30" s="16" t="str" cm="1">
        <f t="array" ref="K30">IFERROR(_xll.BDP($C30&amp;" Corp",$K$1),"")</f>
        <v>Medical-Generic Drugs</v>
      </c>
      <c r="L30" s="28" cm="1">
        <f t="array" ref="L30">IF($C30="","",IFERROR(_xll.BDP($C30&amp;" Corp",L$1),""))</f>
        <v>73.756</v>
      </c>
      <c r="M30" s="28" cm="1">
        <f t="array" ref="M30">IF($C30="","",IFERROR(_xll.BDP($C30&amp;" Corp",M$1),""))</f>
        <v>76.207999999999998</v>
      </c>
      <c r="N30" s="28" cm="1">
        <f t="array" ref="N30">IF($C30="","",IFERROR(_xll.BDP($C30&amp;" Corp",N$1),""))</f>
        <v>6.9652258312484907</v>
      </c>
      <c r="O30" s="28" cm="1">
        <f t="array" ref="O30">IF($C30="","",IFERROR(_xll.BDP($C30&amp;" Corp",O$1),""))</f>
        <v>6.9652258312484907</v>
      </c>
      <c r="P30" s="28" cm="1">
        <f t="array" ref="P30">IF($C30="","",IFERROR(_xll.BDP($C30&amp;" Corp",P$1),""))</f>
        <v>231.87482058669639</v>
      </c>
      <c r="Q30" s="28">
        <f t="shared" si="1"/>
        <v>74.981999999999999</v>
      </c>
      <c r="R30"/>
      <c r="S30"/>
      <c r="T30"/>
      <c r="U30"/>
      <c r="V30" s="24" t="str" cm="1">
        <f t="array" ref="V30">IF($C30="","",IFERROR(_xll.BDP($C30&amp;" Corp",V$1),""))</f>
        <v>Y</v>
      </c>
      <c r="W30" s="40" cm="1">
        <f t="array" ref="W30">IF($V30="Y",IFERROR(_xll.BDP($C30&amp;" Corp",W$1)*1,""),"")</f>
        <v>52855</v>
      </c>
      <c r="X30" s="41" cm="1">
        <f t="array" ref="X30">IF($V30="Y",IFERROR(_xll.BDP($C30&amp;" Corp",X$1),""),"")</f>
        <v>100</v>
      </c>
      <c r="Y30" s="42" cm="1">
        <f t="array" ref="Y30">IF($V30="Y",IFERROR(_xll.BDP($C30&amp;" Corp",Y$1)/100, ""),"")</f>
        <v>6.9970056487404772E-2</v>
      </c>
      <c r="Z30" s="17" cm="1">
        <f t="array" ref="Z30">IF($C30="","",IF(_xll.BDP($C30&amp;" Corp",Z$1)="#N/A N/A","",_xll.BDP($C30&amp;" Corp",Z$1)))</f>
        <v>0.3107700000000051</v>
      </c>
      <c r="AA30" s="14" cm="1">
        <f t="array" ref="AA30">IF($C30="","",IF(_xll.BDP($C30&amp;" Corp",AA$1)="#N/A N/A","",_xll.BDP($C30&amp;" Corp",AA$1)))</f>
        <v>1.1181900000000127</v>
      </c>
      <c r="AB30" s="14" cm="1">
        <f t="array" ref="AB30">IF($C30="","",IF(_xll.BDP($C30&amp;" Corp",AB$1)="#N/A N/A","",_xll.BDP($C30&amp;" Corp",AB$1)))</f>
        <v>1.1403600000000012</v>
      </c>
      <c r="AC30" s="18" cm="1">
        <f t="array" ref="AC30">IF($C30="","",IF(_xll.BDP($C30&amp;" Corp",AC$1)="#N/A N/A","",_xll.BDP($C30&amp;" Corp",AC$1)))</f>
        <v>-1.8780999999999892</v>
      </c>
      <c r="AD30" s="18" cm="1">
        <f t="array" ref="AD30">IF($C30="","",IF(_xll.BDP($C30&amp;" Corp",AD$1)="#N/A N/A","",_xll.BDP($C30&amp;" Corp",AD$1)))</f>
        <v>1.0696700000000021</v>
      </c>
      <c r="AE30" s="32" cm="1">
        <f t="array" ref="AE30">IF($C30="","",IF(_xll.BDP($C30&amp;" Corp",AE$1)="#N/A N/A","",_xll.BDP($C30&amp;" Corp",AE$1)/100))</f>
        <v>4.1618499896613993E-3</v>
      </c>
      <c r="AF30" s="32" cm="1">
        <f t="array" ref="AF30">IF($C30="","",IF(_xll.BDP($C30&amp;" Corp",AF$1)="#N/A N/A","",_xll.BDP($C30&amp;" Corp",AF$1)/100))</f>
        <v>1.5138559265241422E-2</v>
      </c>
      <c r="AG30" s="32" cm="1">
        <f t="array" ref="AG30">IF($C30="","",IF(_xll.BDP($C30&amp;" Corp",AG$1)="#N/A N/A","",_xll.BDP($C30&amp;" Corp",AG$1)/100))</f>
        <v>1.5443341978423265E-2</v>
      </c>
      <c r="AH30" s="32" cm="1">
        <f t="array" ref="AH30">IF($C30="","",IF(_xll.BDP($C30&amp;" Corp",AH$1)="#N/A N/A","",_xll.BDP($C30&amp;" Corp",AH$1)/100))</f>
        <v>-2.4435340155521609E-2</v>
      </c>
      <c r="AI30" s="32" cm="1">
        <f t="array" ref="AI30">IF($C30="","",IF(_xll.BDP($C30&amp;" Corp",AI$1)="#N/A N/A","",_xll.BDP($C30&amp;" Corp",AI$1)/100))</f>
        <v>1.4472167119320757E-2</v>
      </c>
      <c r="AJ30" s="8" cm="1">
        <f t="array" ref="AJ30">IF($C30="","",IF(_xll.BDP($C30&amp;" Corp",AJ$1)="#N/A Field Not Applicable","",_xll.BDP($C30&amp;" Corp",AJ$1)))</f>
        <v>68.278999999999996</v>
      </c>
      <c r="AK30" s="8" cm="1">
        <f t="array" ref="AK30">IF($C30="","",IF(_xll.BDP($C30&amp;" Corp",AK$1)="#N/A Field Not Applicable","",_xll.BDP($C30&amp;" Corp",AK$1)))</f>
        <v>84.906000000000006</v>
      </c>
      <c r="AL30" s="9" t="s">
        <v>130</v>
      </c>
      <c r="AM30" s="9" t="s">
        <v>64</v>
      </c>
      <c r="AN30" s="10">
        <v>30991</v>
      </c>
      <c r="AO30" s="11">
        <v>41.580663268000002</v>
      </c>
      <c r="AP30" s="12">
        <v>8.4098258295446734E-6</v>
      </c>
      <c r="AQ30" s="9" t="s">
        <v>65</v>
      </c>
      <c r="AR30" s="10">
        <v>41423</v>
      </c>
      <c r="AS30" s="11">
        <v>1.1347222222222222</v>
      </c>
      <c r="AT30" s="9" t="s">
        <v>102</v>
      </c>
      <c r="AU30" s="34">
        <f t="shared" si="0"/>
        <v>0.80396347025921699</v>
      </c>
    </row>
    <row r="31" spans="2:47" s="2" customFormat="1" x14ac:dyDescent="0.2">
      <c r="B31" s="22">
        <v>36949</v>
      </c>
      <c r="C31" s="23" t="s">
        <v>192</v>
      </c>
      <c r="D31" s="24" t="str" cm="1">
        <f t="array" ref="D31">IF($C31="","",IFERROR(_xll.BDP($C31&amp;" Corp","ID_BB_GLOBAL"),""))</f>
        <v>BBG00CBVB036</v>
      </c>
      <c r="E31" s="23" t="s">
        <v>193</v>
      </c>
      <c r="F31" s="7" t="s">
        <v>194</v>
      </c>
      <c r="G31" s="16" t="s">
        <v>195</v>
      </c>
      <c r="H31" s="16" t="s">
        <v>196</v>
      </c>
      <c r="I31" s="16" t="s">
        <v>197</v>
      </c>
      <c r="J31" s="44" cm="1">
        <f t="array" ref="J31">IF(OR(_xll.BDP($C31&amp;" Corp",$J$1)="#N/A N/A",_xll.BDP($C31&amp;" Corp",$J$1)="#N/A Field Not Applicable"),"",_xll.BDP($C31&amp;" Corp",$J$1))</f>
        <v>1.2349649383398391</v>
      </c>
      <c r="K31" s="16" t="str" cm="1">
        <f t="array" ref="K31">IFERROR(_xll.BDP($C31&amp;" Corp",$K$1),"")</f>
        <v>Medical-Drugs</v>
      </c>
      <c r="L31" s="28" cm="1">
        <f t="array" ref="L31">IF($C31="","",IFERROR(_xll.BDP($C31&amp;" Corp",L$1),""))</f>
        <v>87.561000000000007</v>
      </c>
      <c r="M31" s="28" cm="1">
        <f t="array" ref="M31">IF($C31="","",IFERROR(_xll.BDP($C31&amp;" Corp",M$1),""))</f>
        <v>87.855000000000004</v>
      </c>
      <c r="N31" s="28" cm="1">
        <f t="array" ref="N31">IF($C31="","",IFERROR(_xll.BDP($C31&amp;" Corp",N$1),""))</f>
        <v>4.9894728856372517</v>
      </c>
      <c r="O31" s="28" cm="1">
        <f t="array" ref="O31">IF($C31="","",IFERROR(_xll.BDP($C31&amp;" Corp",O$1),""))</f>
        <v>4.9894728856372517</v>
      </c>
      <c r="P31" s="28" cm="1">
        <f t="array" ref="P31">IF($C31="","",IFERROR(_xll.BDP($C31&amp;" Corp",P$1),""))</f>
        <v>44.837321645307888</v>
      </c>
      <c r="Q31" s="28">
        <f t="shared" si="1"/>
        <v>87.707999999999998</v>
      </c>
      <c r="R31"/>
      <c r="S31"/>
      <c r="T31"/>
      <c r="U31"/>
      <c r="V31" s="24" t="str" cm="1">
        <f t="array" ref="V31">IF($C31="","",IFERROR(_xll.BDP($C31&amp;" Corp",V$1),""))</f>
        <v>Y</v>
      </c>
      <c r="W31" s="40" cm="1">
        <f t="array" ref="W31">IF($V31="Y",IFERROR(_xll.BDP($C31&amp;" Corp",W$1)*1,""),"")</f>
        <v>49553</v>
      </c>
      <c r="X31" s="41" cm="1">
        <f t="array" ref="X31">IF($V31="Y",IFERROR(_xll.BDP($C31&amp;" Corp",X$1),""),"")</f>
        <v>100</v>
      </c>
      <c r="Y31" s="42" cm="1">
        <f t="array" ref="Y31">IF($V31="Y",IFERROR(_xll.BDP($C31&amp;" Corp",Y$1)/100, ""),"")</f>
        <v>5.0447313116403832E-2</v>
      </c>
      <c r="Z31" s="17" cm="1">
        <f t="array" ref="Z31">IF($C31="","",IF(_xll.BDP($C31&amp;" Corp",Z$1)="#N/A N/A","",_xll.BDP($C31&amp;" Corp",Z$1)))</f>
        <v>-0.10963000000000989</v>
      </c>
      <c r="AA31" s="14" cm="1">
        <f t="array" ref="AA31">IF($C31="","",IF(_xll.BDP($C31&amp;" Corp",AA$1)="#N/A N/A","",_xll.BDP($C31&amp;" Corp",AA$1)))</f>
        <v>0.25137999999999749</v>
      </c>
      <c r="AB31" s="14" cm="1">
        <f t="array" ref="AB31">IF($C31="","",IF(_xll.BDP($C31&amp;" Corp",AB$1)="#N/A N/A","",_xll.BDP($C31&amp;" Corp",AB$1)))</f>
        <v>-0.20011000000000934</v>
      </c>
      <c r="AC31" s="18" cm="1">
        <f t="array" ref="AC31">IF($C31="","",IF(_xll.BDP($C31&amp;" Corp",AC$1)="#N/A N/A","",_xll.BDP($C31&amp;" Corp",AC$1)))</f>
        <v>-1.7467299999999994</v>
      </c>
      <c r="AD31" s="18" cm="1">
        <f t="array" ref="AD31">IF($C31="","",IF(_xll.BDP($C31&amp;" Corp",AD$1)="#N/A N/A","",_xll.BDP($C31&amp;" Corp",AD$1)))</f>
        <v>-3.3070500000000038</v>
      </c>
      <c r="AE31" s="32" cm="1">
        <f t="array" ref="AE31">IF($C31="","",IF(_xll.BDP($C31&amp;" Corp",AE$1)="#N/A N/A","",_xll.BDP($C31&amp;" Corp",AE$1)/100))</f>
        <v>-1.2484246652639003E-3</v>
      </c>
      <c r="AF31" s="32" cm="1">
        <f t="array" ref="AF31">IF($C31="","",IF(_xll.BDP($C31&amp;" Corp",AF$1)="#N/A N/A","",_xll.BDP($C31&amp;" Corp",AF$1)/100))</f>
        <v>2.8744365873309076E-3</v>
      </c>
      <c r="AG31" s="32" cm="1">
        <f t="array" ref="AG31">IF($C31="","",IF(_xll.BDP($C31&amp;" Corp",AG$1)="#N/A N/A","",_xll.BDP($C31&amp;" Corp",AG$1)/100))</f>
        <v>-2.2764309030814385E-3</v>
      </c>
      <c r="AH31" s="32" cm="1">
        <f t="array" ref="AH31">IF($C31="","",IF(_xll.BDP($C31&amp;" Corp",AH$1)="#N/A N/A","",_xll.BDP($C31&amp;" Corp",AH$1)/100))</f>
        <v>-1.9527059106823706E-2</v>
      </c>
      <c r="AI31" s="32" cm="1">
        <f t="array" ref="AI31">IF($C31="","",IF(_xll.BDP($C31&amp;" Corp",AI$1)="#N/A N/A","",_xll.BDP($C31&amp;" Corp",AI$1)/100))</f>
        <v>-3.6336381243415067E-2</v>
      </c>
      <c r="AJ31" s="8" cm="1">
        <f t="array" ref="AJ31">IF($C31="","",IF(_xll.BDP($C31&amp;" Corp",AJ$1)="#N/A Field Not Applicable","",_xll.BDP($C31&amp;" Corp",AJ$1)))</f>
        <v>84.688999999999993</v>
      </c>
      <c r="AK31" s="8" cm="1">
        <f t="array" ref="AK31">IF($C31="","",IF(_xll.BDP($C31&amp;" Corp",AK$1)="#N/A Field Not Applicable","",_xll.BDP($C31&amp;" Corp",AK$1)))</f>
        <v>94.534000000000006</v>
      </c>
      <c r="AL31" s="9" t="s">
        <v>198</v>
      </c>
      <c r="AM31" s="9" t="s">
        <v>64</v>
      </c>
      <c r="AN31" s="10">
        <v>30627</v>
      </c>
      <c r="AO31" s="11">
        <v>898.43190000000004</v>
      </c>
      <c r="AP31" s="12">
        <v>1.8171080509246334E-4</v>
      </c>
      <c r="AQ31" s="9" t="s">
        <v>65</v>
      </c>
      <c r="AR31" s="10">
        <v>26599</v>
      </c>
      <c r="AS31" s="11">
        <v>0.98611111111111105</v>
      </c>
      <c r="AT31" s="9" t="s">
        <v>198</v>
      </c>
      <c r="AU31" s="34">
        <f t="shared" si="0"/>
        <v>0.85625112239715606</v>
      </c>
    </row>
    <row r="32" spans="2:47" s="2" customFormat="1" x14ac:dyDescent="0.2">
      <c r="B32" s="22">
        <v>36950</v>
      </c>
      <c r="C32" s="23" t="s">
        <v>199</v>
      </c>
      <c r="D32" s="24" t="str" cm="1">
        <f t="array" ref="D32">IF($C32="","",IFERROR(_xll.BDP($C32&amp;" Corp","ID_BB_GLOBAL"),""))</f>
        <v>BBG00CBVB2M1</v>
      </c>
      <c r="E32" s="23" t="s">
        <v>200</v>
      </c>
      <c r="F32" s="7" t="s">
        <v>194</v>
      </c>
      <c r="G32" s="16" t="s">
        <v>180</v>
      </c>
      <c r="H32" s="16" t="s">
        <v>196</v>
      </c>
      <c r="I32" s="16" t="s">
        <v>197</v>
      </c>
      <c r="J32" s="44" cm="1">
        <f t="array" ref="J32">IF(OR(_xll.BDP($C32&amp;" Corp",$J$1)="#N/A N/A",_xll.BDP($C32&amp;" Corp",$J$1)="#N/A Field Not Applicable"),"",_xll.BDP($C32&amp;" Corp",$J$1))</f>
        <v>1.2349649383398391</v>
      </c>
      <c r="K32" s="16" t="str" cm="1">
        <f t="array" ref="K32">IFERROR(_xll.BDP($C32&amp;" Corp",$K$1),"")</f>
        <v>Medical-Drugs</v>
      </c>
      <c r="L32" s="28" cm="1">
        <f t="array" ref="L32">IF($C32="","",IFERROR(_xll.BDP($C32&amp;" Corp",L$1),""))</f>
        <v>79.375</v>
      </c>
      <c r="M32" s="28" cm="1">
        <f t="array" ref="M32">IF($C32="","",IFERROR(_xll.BDP($C32&amp;" Corp",M$1),""))</f>
        <v>79.593000000000004</v>
      </c>
      <c r="N32" s="28" cm="1">
        <f t="array" ref="N32">IF($C32="","",IFERROR(_xll.BDP($C32&amp;" Corp",N$1),""))</f>
        <v>5.3216948827680435</v>
      </c>
      <c r="O32" s="28" cm="1">
        <f t="array" ref="O32">IF($C32="","",IFERROR(_xll.BDP($C32&amp;" Corp",O$1),""))</f>
        <v>5.3216948827680435</v>
      </c>
      <c r="P32" s="28" cm="1">
        <f t="array" ref="P32">IF($C32="","",IFERROR(_xll.BDP($C32&amp;" Corp",P$1),""))</f>
        <v>50.980259894199996</v>
      </c>
      <c r="Q32" s="28">
        <f t="shared" si="1"/>
        <v>79.484000000000009</v>
      </c>
      <c r="R32"/>
      <c r="S32"/>
      <c r="T32"/>
      <c r="U32"/>
      <c r="V32" s="24" t="str" cm="1">
        <f t="array" ref="V32">IF($C32="","",IFERROR(_xll.BDP($C32&amp;" Corp",V$1),""))</f>
        <v>Y</v>
      </c>
      <c r="W32" s="40" cm="1">
        <f t="array" ref="W32">IF($V32="Y",IFERROR(_xll.BDP($C32&amp;" Corp",W$1)*1,""),"")</f>
        <v>53206</v>
      </c>
      <c r="X32" s="41" cm="1">
        <f t="array" ref="X32">IF($V32="Y",IFERROR(_xll.BDP($C32&amp;" Corp",X$1),""),"")</f>
        <v>100</v>
      </c>
      <c r="Y32" s="42" cm="1">
        <f t="array" ref="Y32">IF($V32="Y",IFERROR(_xll.BDP($C32&amp;" Corp",Y$1)/100, ""),"")</f>
        <v>5.3467772317125517E-2</v>
      </c>
      <c r="Z32" s="17" cm="1">
        <f t="array" ref="Z32">IF($C32="","",IF(_xll.BDP($C32&amp;" Corp",Z$1)="#N/A N/A","",_xll.BDP($C32&amp;" Corp",Z$1)))</f>
        <v>4.0840000000002874E-2</v>
      </c>
      <c r="AA32" s="14" cm="1">
        <f t="array" ref="AA32">IF($C32="","",IF(_xll.BDP($C32&amp;" Corp",AA$1)="#N/A N/A","",_xll.BDP($C32&amp;" Corp",AA$1)))</f>
        <v>0.60672999999999888</v>
      </c>
      <c r="AB32" s="14" cm="1">
        <f t="array" ref="AB32">IF($C32="","",IF(_xll.BDP($C32&amp;" Corp",AB$1)="#N/A N/A","",_xll.BDP($C32&amp;" Corp",AB$1)))</f>
        <v>9.9000000000160071E-4</v>
      </c>
      <c r="AC32" s="18" cm="1">
        <f t="array" ref="AC32">IF($C32="","",IF(_xll.BDP($C32&amp;" Corp",AC$1)="#N/A N/A","",_xll.BDP($C32&amp;" Corp",AC$1)))</f>
        <v>-2.6503799999999984</v>
      </c>
      <c r="AD32" s="18" cm="1">
        <f t="array" ref="AD32">IF($C32="","",IF(_xll.BDP($C32&amp;" Corp",AD$1)="#N/A N/A","",_xll.BDP($C32&amp;" Corp",AD$1)))</f>
        <v>-5.5009999999999906</v>
      </c>
      <c r="AE32" s="32" cm="1">
        <f t="array" ref="AE32">IF($C32="","",IF(_xll.BDP($C32&amp;" Corp",AE$1)="#N/A N/A","",_xll.BDP($C32&amp;" Corp",AE$1)/100))</f>
        <v>5.1406122338267229E-4</v>
      </c>
      <c r="AF32" s="32" cm="1">
        <f t="array" ref="AF32">IF($C32="","",IF(_xll.BDP($C32&amp;" Corp",AF$1)="#N/A N/A","",_xll.BDP($C32&amp;" Corp",AF$1)/100))</f>
        <v>7.6918200961207965E-3</v>
      </c>
      <c r="AG32" s="32" cm="1">
        <f t="array" ref="AG32">IF($C32="","",IF(_xll.BDP($C32&amp;" Corp",AG$1)="#N/A N/A","",_xll.BDP($C32&amp;" Corp",AG$1)/100))</f>
        <v>1.2455079936471554E-5</v>
      </c>
      <c r="AH32" s="32" cm="1">
        <f t="array" ref="AH32">IF($C32="","",IF(_xll.BDP($C32&amp;" Corp",AH$1)="#N/A N/A","",_xll.BDP($C32&amp;" Corp",AH$1)/100))</f>
        <v>-3.2267792557825005E-2</v>
      </c>
      <c r="AI32" s="32" cm="1">
        <f t="array" ref="AI32">IF($C32="","",IF(_xll.BDP($C32&amp;" Corp",AI$1)="#N/A N/A","",_xll.BDP($C32&amp;" Corp",AI$1)/100))</f>
        <v>-6.4727066750772916E-2</v>
      </c>
      <c r="AJ32" s="8" cm="1">
        <f t="array" ref="AJ32">IF($C32="","",IF(_xll.BDP($C32&amp;" Corp",AJ$1)="#N/A Field Not Applicable","",_xll.BDP($C32&amp;" Corp",AJ$1)))</f>
        <v>76.718999999999994</v>
      </c>
      <c r="AK32" s="8" cm="1">
        <f t="array" ref="AK32">IF($C32="","",IF(_xll.BDP($C32&amp;" Corp",AK$1)="#N/A Field Not Applicable","",_xll.BDP($C32&amp;" Corp",AK$1)))</f>
        <v>88.664000000000001</v>
      </c>
      <c r="AL32" s="9" t="s">
        <v>198</v>
      </c>
      <c r="AM32" s="9" t="s">
        <v>64</v>
      </c>
      <c r="AN32" s="10">
        <v>30627</v>
      </c>
      <c r="AO32" s="11">
        <v>1656.2424000000001</v>
      </c>
      <c r="AP32" s="12">
        <v>3.3498046978549368E-4</v>
      </c>
      <c r="AQ32" s="9" t="s">
        <v>65</v>
      </c>
      <c r="AR32" s="10">
        <v>26599</v>
      </c>
      <c r="AS32" s="11">
        <v>1.0277777777777779</v>
      </c>
      <c r="AT32" s="9" t="s">
        <v>198</v>
      </c>
      <c r="AU32" s="34">
        <f t="shared" si="0"/>
        <v>0.82009835077438265</v>
      </c>
    </row>
    <row r="33" spans="2:47" s="2" customFormat="1" x14ac:dyDescent="0.2">
      <c r="B33" s="22">
        <v>41526</v>
      </c>
      <c r="C33" s="23" t="s">
        <v>201</v>
      </c>
      <c r="D33" s="24" t="str" cm="1">
        <f t="array" ref="D33">IF($C33="","",IFERROR(_xll.BDP($C33&amp;" Corp","ID_BB_GLOBAL"),""))</f>
        <v>BBG00CDGJP61</v>
      </c>
      <c r="E33" s="23" t="s">
        <v>202</v>
      </c>
      <c r="F33" s="7" t="s">
        <v>203</v>
      </c>
      <c r="G33" s="16" t="s">
        <v>128</v>
      </c>
      <c r="H33" s="16" t="s">
        <v>92</v>
      </c>
      <c r="I33" s="16" t="s">
        <v>93</v>
      </c>
      <c r="J33" s="44" cm="1">
        <f t="array" ref="J33">IF(OR(_xll.BDP($C33&amp;" Corp",$J$1)="#N/A N/A",_xll.BDP($C33&amp;" Corp",$J$1)="#N/A Field Not Applicable"),"",_xll.BDP($C33&amp;" Corp",$J$1))</f>
        <v>2.8635062611806799</v>
      </c>
      <c r="K33" s="16" t="str" cm="1">
        <f t="array" ref="K33">IFERROR(_xll.BDP($C33&amp;" Corp",$K$1),"")</f>
        <v>Medical Products</v>
      </c>
      <c r="L33" s="28" cm="1">
        <f t="array" ref="L33">IF($C33="","",IFERROR(_xll.BDP($C33&amp;" Corp",L$1),""))</f>
        <v>87.381</v>
      </c>
      <c r="M33" s="28" cm="1">
        <f t="array" ref="M33">IF($C33="","",IFERROR(_xll.BDP($C33&amp;" Corp",M$1),""))</f>
        <v>87.843000000000004</v>
      </c>
      <c r="N33" s="28" cm="1">
        <f t="array" ref="N33">IF($C33="","",IFERROR(_xll.BDP($C33&amp;" Corp",N$1),""))</f>
        <v>5.614441797061458</v>
      </c>
      <c r="O33" s="28" cm="1">
        <f t="array" ref="O33">IF($C33="","",IFERROR(_xll.BDP($C33&amp;" Corp",O$1),""))</f>
        <v>5.614441797061458</v>
      </c>
      <c r="P33" s="28" cm="1">
        <f t="array" ref="P33">IF($C33="","",IFERROR(_xll.BDP($C33&amp;" Corp",P$1),""))</f>
        <v>82.806665179291059</v>
      </c>
      <c r="Q33" s="28">
        <f t="shared" si="1"/>
        <v>87.611999999999995</v>
      </c>
      <c r="R33"/>
      <c r="S33"/>
      <c r="T33"/>
      <c r="U33"/>
      <c r="V33" s="24" t="str" cm="1">
        <f t="array" ref="V33">IF($C33="","",IFERROR(_xll.BDP($C33&amp;" Corp",V$1),""))</f>
        <v>Y</v>
      </c>
      <c r="W33" s="40" cm="1">
        <f t="array" ref="W33">IF($V33="Y",IFERROR(_xll.BDP($C33&amp;" Corp",W$1)*1,""),"")</f>
        <v>53220</v>
      </c>
      <c r="X33" s="41" cm="1">
        <f t="array" ref="X33">IF($V33="Y",IFERROR(_xll.BDP($C33&amp;" Corp",X$1),""),"")</f>
        <v>100</v>
      </c>
      <c r="Y33" s="42" cm="1">
        <f t="array" ref="Y33">IF($V33="Y",IFERROR(_xll.BDP($C33&amp;" Corp",Y$1)/100, ""),"")</f>
        <v>5.6282747448364541E-2</v>
      </c>
      <c r="Z33" s="17" cm="1">
        <f t="array" ref="Z33">IF($C33="","",IF(_xll.BDP($C33&amp;" Corp",Z$1)="#N/A N/A","",_xll.BDP($C33&amp;" Corp",Z$1)))</f>
        <v>5.6079999999994357E-2</v>
      </c>
      <c r="AA33" s="14" cm="1">
        <f t="array" ref="AA33">IF($C33="","",IF(_xll.BDP($C33&amp;" Corp",AA$1)="#N/A N/A","",_xll.BDP($C33&amp;" Corp",AA$1)))</f>
        <v>0.7131300000000067</v>
      </c>
      <c r="AB33" s="14" cm="1">
        <f t="array" ref="AB33">IF($C33="","",IF(_xll.BDP($C33&amp;" Corp",AB$1)="#N/A N/A","",_xll.BDP($C33&amp;" Corp",AB$1)))</f>
        <v>0.42695000000000505</v>
      </c>
      <c r="AC33" s="18" cm="1">
        <f t="array" ref="AC33">IF($C33="","",IF(_xll.BDP($C33&amp;" Corp",AC$1)="#N/A N/A","",_xll.BDP($C33&amp;" Corp",AC$1)))</f>
        <v>-1.7028700000000043</v>
      </c>
      <c r="AD33" s="18" cm="1">
        <f t="array" ref="AD33">IF($C33="","",IF(_xll.BDP($C33&amp;" Corp",AD$1)="#N/A N/A","",_xll.BDP($C33&amp;" Corp",AD$1)))</f>
        <v>-7.2105999999999995</v>
      </c>
      <c r="AE33" s="32" cm="1">
        <f t="array" ref="AE33">IF($C33="","",IF(_xll.BDP($C33&amp;" Corp",AE$1)="#N/A N/A","",_xll.BDP($C33&amp;" Corp",AE$1)/100))</f>
        <v>6.4038989787213504E-4</v>
      </c>
      <c r="AF33" s="32" cm="1">
        <f t="array" ref="AF33">IF($C33="","",IF(_xll.BDP($C33&amp;" Corp",AF$1)="#N/A N/A","",_xll.BDP($C33&amp;" Corp",AF$1)/100))</f>
        <v>8.2049506066875621E-3</v>
      </c>
      <c r="AG33" s="32" cm="1">
        <f t="array" ref="AG33">IF($C33="","",IF(_xll.BDP($C33&amp;" Corp",AG$1)="#N/A N/A","",_xll.BDP($C33&amp;" Corp",AG$1)/100))</f>
        <v>4.8961718002981745E-3</v>
      </c>
      <c r="AH33" s="32" cm="1">
        <f t="array" ref="AH33">IF($C33="","",IF(_xll.BDP($C33&amp;" Corp",AH$1)="#N/A N/A","",_xll.BDP($C33&amp;" Corp",AH$1)/100))</f>
        <v>-1.9062560869399784E-2</v>
      </c>
      <c r="AI33" s="32" cm="1">
        <f t="array" ref="AI33">IF($C33="","",IF(_xll.BDP($C33&amp;" Corp",AI$1)="#N/A N/A","",_xll.BDP($C33&amp;" Corp",AI$1)/100))</f>
        <v>-7.6030440434790444E-2</v>
      </c>
      <c r="AJ33" s="8" cm="1">
        <f t="array" ref="AJ33">IF($C33="","",IF(_xll.BDP($C33&amp;" Corp",AJ$1)="#N/A Field Not Applicable","",_xll.BDP($C33&amp;" Corp",AJ$1)))</f>
        <v>84.397000000000006</v>
      </c>
      <c r="AK33" s="8" cm="1">
        <f t="array" ref="AK33">IF($C33="","",IF(_xll.BDP($C33&amp;" Corp",AK$1)="#N/A Field Not Applicable","",_xll.BDP($C33&amp;" Corp",AK$1)))</f>
        <v>96.673000000000002</v>
      </c>
      <c r="AL33" s="9" t="s">
        <v>204</v>
      </c>
      <c r="AM33" s="9" t="s">
        <v>64</v>
      </c>
      <c r="AN33" s="10">
        <v>30266</v>
      </c>
      <c r="AO33" s="11">
        <v>906.62639999999999</v>
      </c>
      <c r="AP33" s="12">
        <v>1.8336816965435187E-4</v>
      </c>
      <c r="AQ33" s="9" t="s">
        <v>65</v>
      </c>
      <c r="AR33" s="10">
        <v>26238</v>
      </c>
      <c r="AS33" s="11">
        <v>1.1048611111111111</v>
      </c>
      <c r="AT33" s="9" t="s">
        <v>204</v>
      </c>
      <c r="AU33" s="34">
        <f t="shared" si="0"/>
        <v>0.89536147605083083</v>
      </c>
    </row>
    <row r="34" spans="2:47" s="2" customFormat="1" x14ac:dyDescent="0.2">
      <c r="B34" s="22">
        <v>41539</v>
      </c>
      <c r="C34" s="23" t="s">
        <v>205</v>
      </c>
      <c r="D34" s="24" t="str" cm="1">
        <f t="array" ref="D34">IF($C34="","",IFERROR(_xll.BDP($C34&amp;" Corp","ID_BB_GLOBAL"),""))</f>
        <v>BBG00CDGGL54</v>
      </c>
      <c r="E34" s="23" t="s">
        <v>206</v>
      </c>
      <c r="F34" s="7" t="s">
        <v>203</v>
      </c>
      <c r="G34" s="16" t="s">
        <v>146</v>
      </c>
      <c r="H34" s="16" t="s">
        <v>92</v>
      </c>
      <c r="I34" s="16" t="s">
        <v>93</v>
      </c>
      <c r="J34" s="44" cm="1">
        <f t="array" ref="J34">IF(OR(_xll.BDP($C34&amp;" Corp",$J$1)="#N/A N/A",_xll.BDP($C34&amp;" Corp",$J$1)="#N/A Field Not Applicable"),"",_xll.BDP($C34&amp;" Corp",$J$1))</f>
        <v>2.8635062611806799</v>
      </c>
      <c r="K34" s="16" t="str" cm="1">
        <f t="array" ref="K34">IFERROR(_xll.BDP($C34&amp;" Corp",$K$1),"")</f>
        <v>Medical Products</v>
      </c>
      <c r="L34" s="28" cm="1">
        <f t="array" ref="L34">IF($C34="","",IFERROR(_xll.BDP($C34&amp;" Corp",L$1),""))</f>
        <v>98.802000000000007</v>
      </c>
      <c r="M34" s="28" cm="1">
        <f t="array" ref="M34">IF($C34="","",IFERROR(_xll.BDP($C34&amp;" Corp",M$1),""))</f>
        <v>98.88</v>
      </c>
      <c r="N34" s="28" cm="1">
        <f t="array" ref="N34">IF($C34="","",IFERROR(_xll.BDP($C34&amp;" Corp",N$1),""))</f>
        <v>4.5315212659037014</v>
      </c>
      <c r="O34" s="28" cm="1">
        <f t="array" ref="O34">IF($C34="","",IFERROR(_xll.BDP($C34&amp;" Corp",O$1),""))</f>
        <v>4.5315212659037014</v>
      </c>
      <c r="P34" s="28" cm="1">
        <f t="array" ref="P34">IF($C34="","",IFERROR(_xll.BDP($C34&amp;" Corp",P$1),""))</f>
        <v>47.070448797014755</v>
      </c>
      <c r="Q34" s="28">
        <f t="shared" si="1"/>
        <v>98.841000000000008</v>
      </c>
      <c r="R34"/>
      <c r="S34"/>
      <c r="T34"/>
      <c r="U34"/>
      <c r="V34" s="24" t="str" cm="1">
        <f t="array" ref="V34">IF($C34="","",IFERROR(_xll.BDP($C34&amp;" Corp",V$1),""))</f>
        <v>Y</v>
      </c>
      <c r="W34" s="40" cm="1">
        <f t="array" ref="W34">IF($V34="Y",IFERROR(_xll.BDP($C34&amp;" Corp",W$1)*1,""),"")</f>
        <v>46006</v>
      </c>
      <c r="X34" s="41" cm="1">
        <f t="array" ref="X34">IF($V34="Y",IFERROR(_xll.BDP($C34&amp;" Corp",X$1),""),"")</f>
        <v>100</v>
      </c>
      <c r="Y34" s="42" cm="1">
        <f t="array" ref="Y34">IF($V34="Y",IFERROR(_xll.BDP($C34&amp;" Corp",Y$1)/100, ""),"")</f>
        <v>4.8280922317621162E-2</v>
      </c>
      <c r="Z34" s="17" cm="1">
        <f t="array" ref="Z34">IF($C34="","",IF(_xll.BDP($C34&amp;" Corp",Z$1)="#N/A N/A","",_xll.BDP($C34&amp;" Corp",Z$1)))</f>
        <v>-1.4299999999991542E-2</v>
      </c>
      <c r="AA34" s="14" cm="1">
        <f t="array" ref="AA34">IF($C34="","",IF(_xll.BDP($C34&amp;" Corp",AA$1)="#N/A N/A","",_xll.BDP($C34&amp;" Corp",AA$1)))</f>
        <v>0.11274000000000228</v>
      </c>
      <c r="AB34" s="14" cm="1">
        <f t="array" ref="AB34">IF($C34="","",IF(_xll.BDP($C34&amp;" Corp",AB$1)="#N/A N/A","",_xll.BDP($C34&amp;" Corp",AB$1)))</f>
        <v>0.14133999999999958</v>
      </c>
      <c r="AC34" s="18" cm="1">
        <f t="array" ref="AC34">IF($C34="","",IF(_xll.BDP($C34&amp;" Corp",AC$1)="#N/A N/A","",_xll.BDP($C34&amp;" Corp",AC$1)))</f>
        <v>0.36809000000000935</v>
      </c>
      <c r="AD34" s="18" cm="1">
        <f t="array" ref="AD34">IF($C34="","",IF(_xll.BDP($C34&amp;" Corp",AD$1)="#N/A N/A","",_xll.BDP($C34&amp;" Corp",AD$1)))</f>
        <v>1.3100299999999976</v>
      </c>
      <c r="AE34" s="32" cm="1">
        <f t="array" ref="AE34">IF($C34="","",IF(_xll.BDP($C34&amp;" Corp",AE$1)="#N/A N/A","",_xll.BDP($C34&amp;" Corp",AE$1)/100))</f>
        <v>-1.4465215910029535E-4</v>
      </c>
      <c r="AF34" s="32" cm="1">
        <f t="array" ref="AF34">IF($C34="","",IF(_xll.BDP($C34&amp;" Corp",AF$1)="#N/A N/A","",_xll.BDP($C34&amp;" Corp",AF$1)/100))</f>
        <v>1.1418929047470727E-3</v>
      </c>
      <c r="AG34" s="32" cm="1">
        <f t="array" ref="AG34">IF($C34="","",IF(_xll.BDP($C34&amp;" Corp",AG$1)="#N/A N/A","",_xll.BDP($C34&amp;" Corp",AG$1)/100))</f>
        <v>1.431984292143433E-3</v>
      </c>
      <c r="AH34" s="32" cm="1">
        <f t="array" ref="AH34">IF($C34="","",IF(_xll.BDP($C34&amp;" Corp",AH$1)="#N/A N/A","",_xll.BDP($C34&amp;" Corp",AH$1)/100))</f>
        <v>3.7378859400998866E-3</v>
      </c>
      <c r="AI34" s="32" cm="1">
        <f t="array" ref="AI34">IF($C34="","",IF(_xll.BDP($C34&amp;" Corp",AI$1)="#N/A N/A","",_xll.BDP($C34&amp;" Corp",AI$1)/100))</f>
        <v>1.3431588794456361E-2</v>
      </c>
      <c r="AJ34" s="8" cm="1">
        <f t="array" ref="AJ34">IF($C34="","",IF(_xll.BDP($C34&amp;" Corp",AJ$1)="#N/A Field Not Applicable","",_xll.BDP($C34&amp;" Corp",AJ$1)))</f>
        <v>96.37</v>
      </c>
      <c r="AK34" s="8" cm="1">
        <f t="array" ref="AK34">IF($C34="","",IF(_xll.BDP($C34&amp;" Corp",AK$1)="#N/A Field Not Applicable","",_xll.BDP($C34&amp;" Corp",AK$1)))</f>
        <v>99.135000000000005</v>
      </c>
      <c r="AL34" s="9" t="s">
        <v>204</v>
      </c>
      <c r="AM34" s="9" t="s">
        <v>64</v>
      </c>
      <c r="AN34" s="10">
        <v>30266</v>
      </c>
      <c r="AO34" s="11">
        <v>986.58489999999995</v>
      </c>
      <c r="AP34" s="12">
        <v>1.9954003911823191E-4</v>
      </c>
      <c r="AQ34" s="9" t="s">
        <v>65</v>
      </c>
      <c r="AR34" s="10">
        <v>26238</v>
      </c>
      <c r="AS34" s="11">
        <v>0.83611111111111125</v>
      </c>
      <c r="AT34" s="9" t="s">
        <v>204</v>
      </c>
      <c r="AU34" s="34">
        <f t="shared" si="0"/>
        <v>0.63387802893309231</v>
      </c>
    </row>
    <row r="35" spans="2:47" s="2" customFormat="1" x14ac:dyDescent="0.2">
      <c r="B35" s="22">
        <v>36165</v>
      </c>
      <c r="C35" s="23" t="s">
        <v>207</v>
      </c>
      <c r="D35" s="24" t="str" cm="1">
        <f t="array" ref="D35">IF($C35="","",IFERROR(_xll.BDP($C35&amp;" Corp","ID_BB_GLOBAL"),""))</f>
        <v>BBG009ZYW0Q3</v>
      </c>
      <c r="E35" s="23" t="s">
        <v>208</v>
      </c>
      <c r="F35" s="7" t="s">
        <v>209</v>
      </c>
      <c r="G35" s="16" t="s">
        <v>210</v>
      </c>
      <c r="H35" s="16" t="s">
        <v>156</v>
      </c>
      <c r="I35" s="16" t="s">
        <v>93</v>
      </c>
      <c r="J35" s="44" cm="1">
        <f t="array" ref="J35">IF(OR(_xll.BDP($C35&amp;" Corp",$J$1)="#N/A N/A",_xll.BDP($C35&amp;" Corp",$J$1)="#N/A Field Not Applicable"),"",_xll.BDP($C35&amp;" Corp",$J$1))</f>
        <v>2.351886558930655</v>
      </c>
      <c r="K35" s="16" t="str" cm="1">
        <f t="array" ref="K35">IFERROR(_xll.BDP($C35&amp;" Corp",$K$1),"")</f>
        <v>Medical-Biomedical/Gene</v>
      </c>
      <c r="L35" s="28" cm="1">
        <f t="array" ref="L35">IF($C35="","",IFERROR(_xll.BDP($C35&amp;" Corp",L$1),""))</f>
        <v>90.822999999999993</v>
      </c>
      <c r="M35" s="28" cm="1">
        <f t="array" ref="M35">IF($C35="","",IFERROR(_xll.BDP($C35&amp;" Corp",M$1),""))</f>
        <v>91.558999999999997</v>
      </c>
      <c r="N35" s="28" cm="1">
        <f t="array" ref="N35">IF($C35="","",IFERROR(_xll.BDP($C35&amp;" Corp",N$1),""))</f>
        <v>5.9131297543186276</v>
      </c>
      <c r="O35" s="28" cm="1">
        <f t="array" ref="O35">IF($C35="","",IFERROR(_xll.BDP($C35&amp;" Corp",O$1),""))</f>
        <v>5.9131297543186276</v>
      </c>
      <c r="P35" s="28" cm="1">
        <f t="array" ref="P35">IF($C35="","",IFERROR(_xll.BDP($C35&amp;" Corp",P$1),""))</f>
        <v>114.6179013159305</v>
      </c>
      <c r="Q35" s="28">
        <f t="shared" si="1"/>
        <v>91.191000000000003</v>
      </c>
      <c r="R35"/>
      <c r="S35"/>
      <c r="T35"/>
      <c r="U35"/>
      <c r="V35" s="24" t="str" cm="1">
        <f t="array" ref="V35">IF($C35="","",IFERROR(_xll.BDP($C35&amp;" Corp",V$1),""))</f>
        <v>Y</v>
      </c>
      <c r="W35" s="40" cm="1">
        <f t="array" ref="W35">IF($V35="Y",IFERROR(_xll.BDP($C35&amp;" Corp",W$1)*1,""),"")</f>
        <v>53036</v>
      </c>
      <c r="X35" s="41" cm="1">
        <f t="array" ref="X35">IF($V35="Y",IFERROR(_xll.BDP($C35&amp;" Corp",X$1),""),"")</f>
        <v>100</v>
      </c>
      <c r="Y35" s="42" cm="1">
        <f t="array" ref="Y35">IF($V35="Y",IFERROR(_xll.BDP($C35&amp;" Corp",Y$1)/100, ""),"")</f>
        <v>5.9228847157467193E-2</v>
      </c>
      <c r="Z35" s="17" cm="1">
        <f t="array" ref="Z35">IF($C35="","",IF(_xll.BDP($C35&amp;" Corp",Z$1)="#N/A N/A","",_xll.BDP($C35&amp;" Corp",Z$1)))</f>
        <v>1.834999999999809E-2</v>
      </c>
      <c r="AA35" s="14" cm="1">
        <f t="array" ref="AA35">IF($C35="","",IF(_xll.BDP($C35&amp;" Corp",AA$1)="#N/A N/A","",_xll.BDP($C35&amp;" Corp",AA$1)))</f>
        <v>0.95233000000000345</v>
      </c>
      <c r="AB35" s="14" cm="1">
        <f t="array" ref="AB35">IF($C35="","",IF(_xll.BDP($C35&amp;" Corp",AB$1)="#N/A N/A","",_xll.BDP($C35&amp;" Corp",AB$1)))</f>
        <v>0.22910000000000252</v>
      </c>
      <c r="AC35" s="18" cm="1">
        <f t="array" ref="AC35">IF($C35="","",IF(_xll.BDP($C35&amp;" Corp",AC$1)="#N/A N/A","",_xll.BDP($C35&amp;" Corp",AC$1)))</f>
        <v>-1.5358499999999964</v>
      </c>
      <c r="AD35" s="18" cm="1">
        <f t="array" ref="AD35">IF($C35="","",IF(_xll.BDP($C35&amp;" Corp",AD$1)="#N/A N/A","",_xll.BDP($C35&amp;" Corp",AD$1)))</f>
        <v>-6.3279199999999918</v>
      </c>
      <c r="AE35" s="32" cm="1">
        <f t="array" ref="AE35">IF($C35="","",IF(_xll.BDP($C35&amp;" Corp",AE$1)="#N/A N/A","",_xll.BDP($C35&amp;" Corp",AE$1)/100))</f>
        <v>2.012529669732156E-4</v>
      </c>
      <c r="AF35" s="32" cm="1">
        <f t="array" ref="AF35">IF($C35="","",IF(_xll.BDP($C35&amp;" Corp",AF$1)="#N/A N/A","",_xll.BDP($C35&amp;" Corp",AF$1)/100))</f>
        <v>1.0552740988954527E-2</v>
      </c>
      <c r="AG35" s="32" cm="1">
        <f t="array" ref="AG35">IF($C35="","",IF(_xll.BDP($C35&amp;" Corp",AG$1)="#N/A N/A","",_xll.BDP($C35&amp;" Corp",AG$1)/100))</f>
        <v>2.5184672021588521E-3</v>
      </c>
      <c r="AH35" s="32" cm="1">
        <f t="array" ref="AH35">IF($C35="","",IF(_xll.BDP($C35&amp;" Corp",AH$1)="#N/A N/A","",_xll.BDP($C35&amp;" Corp",AH$1)/100))</f>
        <v>-1.6562068856193303E-2</v>
      </c>
      <c r="AI35" s="32" cm="1">
        <f t="array" ref="AI35">IF($C35="","",IF(_xll.BDP($C35&amp;" Corp",AI$1)="#N/A N/A","",_xll.BDP($C35&amp;" Corp",AI$1)/100))</f>
        <v>-6.4885073117111877E-2</v>
      </c>
      <c r="AJ35" s="8" cm="1">
        <f t="array" ref="AJ35">IF($C35="","",IF(_xll.BDP($C35&amp;" Corp",AJ$1)="#N/A Field Not Applicable","",_xll.BDP($C35&amp;" Corp",AJ$1)))</f>
        <v>87.912000000000006</v>
      </c>
      <c r="AK35" s="8" cm="1">
        <f t="array" ref="AK35">IF($C35="","",IF(_xll.BDP($C35&amp;" Corp",AK$1)="#N/A Field Not Applicable","",_xll.BDP($C35&amp;" Corp",AK$1)))</f>
        <v>99.513999999999996</v>
      </c>
      <c r="AL35" s="9" t="s">
        <v>211</v>
      </c>
      <c r="AM35" s="9" t="s">
        <v>64</v>
      </c>
      <c r="AN35" s="10">
        <v>30066</v>
      </c>
      <c r="AO35" s="11">
        <v>1053.3839983427999</v>
      </c>
      <c r="AP35" s="12">
        <v>2.1305037633947353E-4</v>
      </c>
      <c r="AQ35" s="9" t="s">
        <v>65</v>
      </c>
      <c r="AR35" s="10">
        <v>26038</v>
      </c>
      <c r="AS35" s="11">
        <v>1.2422222222222223</v>
      </c>
      <c r="AT35" s="9" t="s">
        <v>211</v>
      </c>
      <c r="AU35" s="34">
        <f t="shared" si="0"/>
        <v>0.91654062058265806</v>
      </c>
    </row>
    <row r="36" spans="2:47" s="2" customFormat="1" x14ac:dyDescent="0.2">
      <c r="B36" s="22">
        <v>36168</v>
      </c>
      <c r="C36" s="23" t="s">
        <v>212</v>
      </c>
      <c r="D36" s="24" t="str" cm="1">
        <f t="array" ref="D36">IF($C36="","",IFERROR(_xll.BDP($C36&amp;" Corp","ID_BB_GLOBAL"),""))</f>
        <v>BBG009ZC4475</v>
      </c>
      <c r="E36" s="23" t="s">
        <v>213</v>
      </c>
      <c r="F36" s="7" t="s">
        <v>138</v>
      </c>
      <c r="G36" s="16" t="s">
        <v>191</v>
      </c>
      <c r="H36" s="16" t="s">
        <v>117</v>
      </c>
      <c r="I36" s="16" t="s">
        <v>93</v>
      </c>
      <c r="J36" s="44" cm="1">
        <f t="array" ref="J36">IF(OR(_xll.BDP($C36&amp;" Corp",$J$1)="#N/A N/A",_xll.BDP($C36&amp;" Corp",$J$1)="#N/A Field Not Applicable"),"",_xll.BDP($C36&amp;" Corp",$J$1))</f>
        <v>6.4868861607142856</v>
      </c>
      <c r="K36" s="16" t="str" cm="1">
        <f t="array" ref="K36">IFERROR(_xll.BDP($C36&amp;" Corp",$K$1),"")</f>
        <v>Medical-Biomedical/Gene</v>
      </c>
      <c r="L36" s="28" cm="1">
        <f t="array" ref="L36">IF($C36="","",IFERROR(_xll.BDP($C36&amp;" Corp",L$1),""))</f>
        <v>89.052000000000007</v>
      </c>
      <c r="M36" s="28" cm="1">
        <f t="array" ref="M36">IF($C36="","",IFERROR(_xll.BDP($C36&amp;" Corp",M$1),""))</f>
        <v>89.367000000000004</v>
      </c>
      <c r="N36" s="28" cm="1">
        <f t="array" ref="N36">IF($C36="","",IFERROR(_xll.BDP($C36&amp;" Corp",N$1),""))</f>
        <v>5.6164436606519459</v>
      </c>
      <c r="O36" s="28" cm="1">
        <f t="array" ref="O36">IF($C36="","",IFERROR(_xll.BDP($C36&amp;" Corp",O$1),""))</f>
        <v>5.6164436606519459</v>
      </c>
      <c r="P36" s="28" cm="1">
        <f t="array" ref="P36">IF($C36="","",IFERROR(_xll.BDP($C36&amp;" Corp",P$1),""))</f>
        <v>82.37798493048399</v>
      </c>
      <c r="Q36" s="28">
        <f t="shared" si="1"/>
        <v>89.209500000000006</v>
      </c>
      <c r="R36"/>
      <c r="S36"/>
      <c r="T36"/>
      <c r="U36"/>
      <c r="V36" s="24" t="str" cm="1">
        <f t="array" ref="V36">IF($C36="","",IFERROR(_xll.BDP($C36&amp;" Corp",V$1),""))</f>
        <v>Y</v>
      </c>
      <c r="W36" s="40" cm="1">
        <f t="array" ref="W36">IF($V36="Y",IFERROR(_xll.BDP($C36&amp;" Corp",W$1)*1,""),"")</f>
        <v>53206</v>
      </c>
      <c r="X36" s="41" cm="1">
        <f t="array" ref="X36">IF($V36="Y",IFERROR(_xll.BDP($C36&amp;" Corp",X$1),""),"")</f>
        <v>100</v>
      </c>
      <c r="Y36" s="42" cm="1">
        <f t="array" ref="Y36">IF($V36="Y",IFERROR(_xll.BDP($C36&amp;" Corp",Y$1)/100, ""),"")</f>
        <v>5.6284539085565806E-2</v>
      </c>
      <c r="Z36" s="17" cm="1">
        <f t="array" ref="Z36">IF($C36="","",IF(_xll.BDP($C36&amp;" Corp",Z$1)="#N/A N/A","",_xll.BDP($C36&amp;" Corp",Z$1)))</f>
        <v>2.8990000000007399E-2</v>
      </c>
      <c r="AA36" s="14" cm="1">
        <f t="array" ref="AA36">IF($C36="","",IF(_xll.BDP($C36&amp;" Corp",AA$1)="#N/A N/A","",_xll.BDP($C36&amp;" Corp",AA$1)))</f>
        <v>0.70526999999999873</v>
      </c>
      <c r="AB36" s="14" cm="1">
        <f t="array" ref="AB36">IF($C36="","",IF(_xll.BDP($C36&amp;" Corp",AB$1)="#N/A N/A","",_xll.BDP($C36&amp;" Corp",AB$1)))</f>
        <v>0.59175000000000466</v>
      </c>
      <c r="AC36" s="18" cm="1">
        <f t="array" ref="AC36">IF($C36="","",IF(_xll.BDP($C36&amp;" Corp",AC$1)="#N/A N/A","",_xll.BDP($C36&amp;" Corp",AC$1)))</f>
        <v>-2.1042099999999948</v>
      </c>
      <c r="AD36" s="18" cm="1">
        <f t="array" ref="AD36">IF($C36="","",IF(_xll.BDP($C36&amp;" Corp",AD$1)="#N/A N/A","",_xll.BDP($C36&amp;" Corp",AD$1)))</f>
        <v>-4.7546199999999885</v>
      </c>
      <c r="AE36" s="32" cm="1">
        <f t="array" ref="AE36">IF($C36="","",IF(_xll.BDP($C36&amp;" Corp",AE$1)="#N/A N/A","",_xll.BDP($C36&amp;" Corp",AE$1)/100))</f>
        <v>3.2508506149487318E-4</v>
      </c>
      <c r="AF36" s="32" cm="1">
        <f t="array" ref="AF36">IF($C36="","",IF(_xll.BDP($C36&amp;" Corp",AF$1)="#N/A N/A","",_xll.BDP($C36&amp;" Corp",AF$1)/100))</f>
        <v>7.9691183246896648E-3</v>
      </c>
      <c r="AG36" s="32" cm="1">
        <f t="array" ref="AG36">IF($C36="","",IF(_xll.BDP($C36&amp;" Corp",AG$1)="#N/A N/A","",_xll.BDP($C36&amp;" Corp",AG$1)/100))</f>
        <v>6.6778462521117406E-3</v>
      </c>
      <c r="AH36" s="32" cm="1">
        <f t="array" ref="AH36">IF($C36="","",IF(_xll.BDP($C36&amp;" Corp",AH$1)="#N/A N/A","",_xll.BDP($C36&amp;" Corp",AH$1)/100))</f>
        <v>-2.3044718281245803E-2</v>
      </c>
      <c r="AI36" s="32" cm="1">
        <f t="array" ref="AI36">IF($C36="","",IF(_xll.BDP($C36&amp;" Corp",AI$1)="#N/A N/A","",_xll.BDP($C36&amp;" Corp",AI$1)/100))</f>
        <v>-5.0602451440379947E-2</v>
      </c>
      <c r="AJ36" s="8" cm="1">
        <f t="array" ref="AJ36">IF($C36="","",IF(_xll.BDP($C36&amp;" Corp",AJ$1)="#N/A Field Not Applicable","",_xll.BDP($C36&amp;" Corp",AJ$1)))</f>
        <v>85.616</v>
      </c>
      <c r="AK36" s="8" cm="1">
        <f t="array" ref="AK36">IF($C36="","",IF(_xll.BDP($C36&amp;" Corp",AK$1)="#N/A Field Not Applicable","",_xll.BDP($C36&amp;" Corp",AK$1)))</f>
        <v>98.004000000000005</v>
      </c>
      <c r="AL36" s="9" t="s">
        <v>140</v>
      </c>
      <c r="AM36" s="9" t="s">
        <v>64</v>
      </c>
      <c r="AN36" s="10">
        <v>24035</v>
      </c>
      <c r="AO36" s="11">
        <v>2083.4644499999999</v>
      </c>
      <c r="AP36" s="12">
        <v>4.2138753375857012E-4</v>
      </c>
      <c r="AQ36" s="9" t="s">
        <v>65</v>
      </c>
      <c r="AR36" s="10">
        <v>20027</v>
      </c>
      <c r="AS36" s="11">
        <v>1.3194444444444444</v>
      </c>
      <c r="AT36" s="9" t="s">
        <v>140</v>
      </c>
      <c r="AU36" s="34">
        <f t="shared" si="0"/>
        <v>0.90802716499838565</v>
      </c>
    </row>
    <row r="37" spans="2:47" s="2" customFormat="1" x14ac:dyDescent="0.2">
      <c r="B37" s="22">
        <v>36173</v>
      </c>
      <c r="C37" s="23" t="s">
        <v>214</v>
      </c>
      <c r="D37" s="24" t="str" cm="1">
        <f t="array" ref="D37">IF($C37="","",IFERROR(_xll.BDP($C37&amp;" Corp","ID_BB_GLOBAL"),""))</f>
        <v>BBG00B086536</v>
      </c>
      <c r="E37" s="23" t="s">
        <v>215</v>
      </c>
      <c r="F37" s="7" t="s">
        <v>216</v>
      </c>
      <c r="G37" s="16" t="s">
        <v>217</v>
      </c>
      <c r="H37" s="16" t="s">
        <v>129</v>
      </c>
      <c r="I37" s="16" t="s">
        <v>129</v>
      </c>
      <c r="J37" s="44" cm="1">
        <f t="array" ref="J37">IF(OR(_xll.BDP($C37&amp;" Corp",$J$1)="#N/A N/A",_xll.BDP($C37&amp;" Corp",$J$1)="#N/A Field Not Applicable"),"",_xll.BDP($C37&amp;" Corp",$J$1))</f>
        <v>1.5102843315184513</v>
      </c>
      <c r="K37" s="16" t="str" cm="1">
        <f t="array" ref="K37">IFERROR(_xll.BDP($C37&amp;" Corp",$K$1),"")</f>
        <v>Medical Instruments</v>
      </c>
      <c r="L37" s="28" cm="1">
        <f t="array" ref="L37">IF($C37="","",IFERROR(_xll.BDP($C37&amp;" Corp",L$1),""))</f>
        <v>98.576999999999998</v>
      </c>
      <c r="M37" s="28" cm="1">
        <f t="array" ref="M37">IF($C37="","",IFERROR(_xll.BDP($C37&amp;" Corp",M$1),""))</f>
        <v>98.667000000000002</v>
      </c>
      <c r="N37" s="28" cm="1">
        <f t="array" ref="N37">IF($C37="","",IFERROR(_xll.BDP($C37&amp;" Corp",N$1),""))</f>
        <v>6.0815858119640289</v>
      </c>
      <c r="O37" s="28" cm="1">
        <f t="array" ref="O37">IF($C37="","",IFERROR(_xll.BDP($C37&amp;" Corp",O$1),""))</f>
        <v>6.0815858119640289</v>
      </c>
      <c r="P37" s="28" cm="1">
        <f t="array" ref="P37">IF($C37="","",IFERROR(_xll.BDP($C37&amp;" Corp",P$1),""))</f>
        <v>196.98156119799904</v>
      </c>
      <c r="Q37" s="28">
        <f t="shared" si="1"/>
        <v>98.622</v>
      </c>
      <c r="R37"/>
      <c r="S37"/>
      <c r="T37"/>
      <c r="U37"/>
      <c r="V37" s="24" t="str" cm="1">
        <f t="array" ref="V37">IF($C37="","",IFERROR(_xll.BDP($C37&amp;" Corp",V$1),""))</f>
        <v>Y</v>
      </c>
      <c r="W37" s="40" cm="1">
        <f t="array" ref="W37">IF($V37="Y",IFERROR(_xll.BDP($C37&amp;" Corp",W$1)*1,""),"")</f>
        <v>45823</v>
      </c>
      <c r="X37" s="41" cm="1">
        <f t="array" ref="X37">IF($V37="Y",IFERROR(_xll.BDP($C37&amp;" Corp",X$1),""),"")</f>
        <v>100</v>
      </c>
      <c r="Y37" s="42" cm="1">
        <f t="array" ref="Y37">IF($V37="Y",IFERROR(_xll.BDP($C37&amp;" Corp",Y$1)/100, ""),"")</f>
        <v>7.5801836251859545E-2</v>
      </c>
      <c r="Z37" s="17" cm="1">
        <f t="array" ref="Z37">IF($C37="","",IF(_xll.BDP($C37&amp;" Corp",Z$1)="#N/A N/A","",_xll.BDP($C37&amp;" Corp",Z$1)))</f>
        <v>4.7999999999603915E-4</v>
      </c>
      <c r="AA37" s="14" cm="1">
        <f t="array" ref="AA37">IF($C37="","",IF(_xll.BDP($C37&amp;" Corp",AA$1)="#N/A N/A","",_xll.BDP($C37&amp;" Corp",AA$1)))</f>
        <v>0.13496999999999559</v>
      </c>
      <c r="AB37" s="14" cm="1">
        <f t="array" ref="AB37">IF($C37="","",IF(_xll.BDP($C37&amp;" Corp",AB$1)="#N/A N/A","",_xll.BDP($C37&amp;" Corp",AB$1)))</f>
        <v>0.37219999999999231</v>
      </c>
      <c r="AC37" s="18" cm="1">
        <f t="array" ref="AC37">IF($C37="","",IF(_xll.BDP($C37&amp;" Corp",AC$1)="#N/A N/A","",_xll.BDP($C37&amp;" Corp",AC$1)))</f>
        <v>0.30698999999999899</v>
      </c>
      <c r="AD37" s="18" cm="1">
        <f t="array" ref="AD37">IF($C37="","",IF(_xll.BDP($C37&amp;" Corp",AD$1)="#N/A N/A","",_xll.BDP($C37&amp;" Corp",AD$1)))</f>
        <v>1.9579599999999999</v>
      </c>
      <c r="AE37" s="32" cm="1">
        <f t="array" ref="AE37">IF($C37="","",IF(_xll.BDP($C37&amp;" Corp",AE$1)="#N/A N/A","",_xll.BDP($C37&amp;" Corp",AE$1)/100))</f>
        <v>4.8670973168609043E-6</v>
      </c>
      <c r="AF37" s="32" cm="1">
        <f t="array" ref="AF37">IF($C37="","",IF(_xll.BDP($C37&amp;" Corp",AF$1)="#N/A N/A","",_xll.BDP($C37&amp;" Corp",AF$1)/100))</f>
        <v>1.3704357898490032E-3</v>
      </c>
      <c r="AG37" s="32" cm="1">
        <f t="array" ref="AG37">IF($C37="","",IF(_xll.BDP($C37&amp;" Corp",AG$1)="#N/A N/A","",_xll.BDP($C37&amp;" Corp",AG$1)/100))</f>
        <v>3.7883071183226358E-3</v>
      </c>
      <c r="AH37" s="32" cm="1">
        <f t="array" ref="AH37">IF($C37="","",IF(_xll.BDP($C37&amp;" Corp",AH$1)="#N/A N/A","",_xll.BDP($C37&amp;" Corp",AH$1)/100))</f>
        <v>3.1225175431190901E-3</v>
      </c>
      <c r="AI37" s="32" cm="1">
        <f t="array" ref="AI37">IF($C37="","",IF(_xll.BDP($C37&amp;" Corp",AI$1)="#N/A N/A","",_xll.BDP($C37&amp;" Corp",AI$1)/100))</f>
        <v>2.0255332056124762E-2</v>
      </c>
      <c r="AJ37" s="8" cm="1">
        <f t="array" ref="AJ37">IF($C37="","",IF(_xll.BDP($C37&amp;" Corp",AJ$1)="#N/A Field Not Applicable","",_xll.BDP($C37&amp;" Corp",AJ$1)))</f>
        <v>96.323999999999998</v>
      </c>
      <c r="AK37" s="8" cm="1">
        <f t="array" ref="AK37">IF($C37="","",IF(_xll.BDP($C37&amp;" Corp",AK$1)="#N/A Field Not Applicable","",_xll.BDP($C37&amp;" Corp",AK$1)))</f>
        <v>99.554000000000002</v>
      </c>
      <c r="AL37" s="9" t="s">
        <v>218</v>
      </c>
      <c r="AM37" s="9" t="s">
        <v>64</v>
      </c>
      <c r="AN37" s="10">
        <v>30069</v>
      </c>
      <c r="AO37" s="11">
        <v>9.1910345589999398</v>
      </c>
      <c r="AP37" s="12">
        <v>1.858916952245944E-6</v>
      </c>
      <c r="AQ37" s="9" t="s">
        <v>65</v>
      </c>
      <c r="AR37" s="10">
        <v>26041</v>
      </c>
      <c r="AS37" s="11">
        <v>0.92569444444444449</v>
      </c>
      <c r="AT37" s="9" t="s">
        <v>218</v>
      </c>
      <c r="AU37" s="34">
        <f t="shared" si="0"/>
        <v>0.6902087306501552</v>
      </c>
    </row>
    <row r="38" spans="2:47" s="2" customFormat="1" x14ac:dyDescent="0.2">
      <c r="B38" s="22">
        <v>36324</v>
      </c>
      <c r="C38" s="23" t="s">
        <v>219</v>
      </c>
      <c r="D38" s="24" t="str" cm="1">
        <f t="array" ref="D38">IF($C38="","",IFERROR(_xll.BDP($C38&amp;" Corp","ID_BB_GLOBAL"),""))</f>
        <v>BBG00BDQ4MB8</v>
      </c>
      <c r="E38" s="23" t="s">
        <v>220</v>
      </c>
      <c r="F38" s="7" t="s">
        <v>60</v>
      </c>
      <c r="G38" s="16" t="s">
        <v>221</v>
      </c>
      <c r="H38" s="16" t="s">
        <v>62</v>
      </c>
      <c r="I38" s="16" t="s">
        <v>63</v>
      </c>
      <c r="J38" s="44" cm="1">
        <f t="array" ref="J38">IF(OR(_xll.BDP($C38&amp;" Corp",$J$1)="#N/A N/A",_xll.BDP($C38&amp;" Corp",$J$1)="#N/A Field Not Applicable"),"",_xll.BDP($C38&amp;" Corp",$J$1))</f>
        <v>3.2393390576520673</v>
      </c>
      <c r="K38" s="16" t="str" cm="1">
        <f t="array" ref="K38">IFERROR(_xll.BDP($C38&amp;" Corp",$K$1),"")</f>
        <v>Medical-Hospitals</v>
      </c>
      <c r="L38" s="28" cm="1">
        <f t="array" ref="L38">IF($C38="","",IFERROR(_xll.BDP($C38&amp;" Corp",L$1),""))</f>
        <v>100.49299999999999</v>
      </c>
      <c r="M38" s="28" cm="1">
        <f t="array" ref="M38">IF($C38="","",IFERROR(_xll.BDP($C38&amp;" Corp",M$1),""))</f>
        <v>100.54300000000001</v>
      </c>
      <c r="N38" s="28" cm="1">
        <f t="array" ref="N38">IF($C38="","",IFERROR(_xll.BDP($C38&amp;" Corp",N$1),""))</f>
        <v>4.8372392600000005</v>
      </c>
      <c r="O38" s="28" cm="1">
        <f t="array" ref="O38">IF($C38="","",IFERROR(_xll.BDP($C38&amp;" Corp",O$1),""))</f>
        <v>5.3280112131901456</v>
      </c>
      <c r="P38" s="28" cm="1">
        <f t="array" ref="P38">IF($C38="","",IFERROR(_xll.BDP($C38&amp;" Corp",P$1),""))</f>
        <v>66.629809324597019</v>
      </c>
      <c r="Q38" s="28">
        <f t="shared" si="1"/>
        <v>100.518</v>
      </c>
      <c r="R38"/>
      <c r="S38"/>
      <c r="T38"/>
      <c r="U38"/>
      <c r="V38" s="24" t="str" cm="1">
        <f t="array" ref="V38">IF($C38="","",IFERROR(_xll.BDP($C38&amp;" Corp",V$1),""))</f>
        <v>Y</v>
      </c>
      <c r="W38" s="40" cm="1">
        <f t="array" ref="W38">IF($V38="Y",IFERROR(_xll.BDP($C38&amp;" Corp",W$1)*1,""),"")</f>
        <v>45884</v>
      </c>
      <c r="X38" s="41" cm="1">
        <f t="array" ref="X38">IF($V38="Y",IFERROR(_xll.BDP($C38&amp;" Corp",X$1),""),"")</f>
        <v>100</v>
      </c>
      <c r="Y38" s="42" cm="1">
        <f t="array" ref="Y38">IF($V38="Y",IFERROR(_xll.BDP($C38&amp;" Corp",Y$1)/100, ""),"")</f>
        <v>4.8372392581987278E-2</v>
      </c>
      <c r="Z38" s="17" cm="1">
        <f t="array" ref="Z38">IF($C38="","",IF(_xll.BDP($C38&amp;" Corp",Z$1)="#N/A N/A","",_xll.BDP($C38&amp;" Corp",Z$1)))</f>
        <v>-6.1999999999926558E-3</v>
      </c>
      <c r="AA38" s="14" cm="1">
        <f t="array" ref="AA38">IF($C38="","",IF(_xll.BDP($C38&amp;" Corp",AA$1)="#N/A N/A","",_xll.BDP($C38&amp;" Corp",AA$1)))</f>
        <v>-8.5300000000003706E-2</v>
      </c>
      <c r="AB38" s="14" cm="1">
        <f t="array" ref="AB38">IF($C38="","",IF(_xll.BDP($C38&amp;" Corp",AB$1)="#N/A N/A","",_xll.BDP($C38&amp;" Corp",AB$1)))</f>
        <v>-2.3999999999944066E-3</v>
      </c>
      <c r="AC38" s="18" cm="1">
        <f t="array" ref="AC38">IF($C38="","",IF(_xll.BDP($C38&amp;" Corp",AC$1)="#N/A N/A","",_xll.BDP($C38&amp;" Corp",AC$1)))</f>
        <v>-0.16610000000000014</v>
      </c>
      <c r="AD38" s="18" cm="1">
        <f t="array" ref="AD38">IF($C38="","",IF(_xll.BDP($C38&amp;" Corp",AD$1)="#N/A N/A","",_xll.BDP($C38&amp;" Corp",AD$1)))</f>
        <v>-0.3224000000000018</v>
      </c>
      <c r="AE38" s="32" cm="1">
        <f t="array" ref="AE38">IF($C38="","",IF(_xll.BDP($C38&amp;" Corp",AE$1)="#N/A N/A","",_xll.BDP($C38&amp;" Corp",AE$1)/100))</f>
        <v>-6.1678531493780981E-5</v>
      </c>
      <c r="AF38" s="32" cm="1">
        <f t="array" ref="AF38">IF($C38="","",IF(_xll.BDP($C38&amp;" Corp",AF$1)="#N/A N/A","",_xll.BDP($C38&amp;" Corp",AF$1)/100))</f>
        <v>-8.4790999629229442E-4</v>
      </c>
      <c r="AG38" s="32" cm="1">
        <f t="array" ref="AG38">IF($C38="","",IF(_xll.BDP($C38&amp;" Corp",AG$1)="#N/A N/A","",_xll.BDP($C38&amp;" Corp",AG$1)/100))</f>
        <v>-2.3876463179453579E-5</v>
      </c>
      <c r="AH38" s="32" cm="1">
        <f t="array" ref="AH38">IF($C38="","",IF(_xll.BDP($C38&amp;" Corp",AH$1)="#N/A N/A","",_xll.BDP($C38&amp;" Corp",AH$1)/100))</f>
        <v>-1.6497634610666762E-3</v>
      </c>
      <c r="AI38" s="32" cm="1">
        <f t="array" ref="AI38">IF($C38="","",IF(_xll.BDP($C38&amp;" Corp",AI$1)="#N/A N/A","",_xll.BDP($C38&amp;" Corp",AI$1)/100))</f>
        <v>-3.1972264259094523E-3</v>
      </c>
      <c r="AJ38" s="8" cm="1">
        <f t="array" ref="AJ38">IF($C38="","",IF(_xll.BDP($C38&amp;" Corp",AJ$1)="#N/A Field Not Applicable","",_xll.BDP($C38&amp;" Corp",AJ$1)))</f>
        <v>99.887</v>
      </c>
      <c r="AK38" s="8" cm="1">
        <f t="array" ref="AK38">IF($C38="","",IF(_xll.BDP($C38&amp;" Corp",AK$1)="#N/A Field Not Applicable","",_xll.BDP($C38&amp;" Corp",AK$1)))</f>
        <v>101.27800000000001</v>
      </c>
      <c r="AL38" s="9" t="s">
        <v>66</v>
      </c>
      <c r="AM38" s="9" t="s">
        <v>64</v>
      </c>
      <c r="AN38" s="10">
        <v>2892</v>
      </c>
      <c r="AO38" s="11">
        <v>1510.63995</v>
      </c>
      <c r="AP38" s="12">
        <v>3.055318956498968E-4</v>
      </c>
      <c r="AQ38" s="9" t="s">
        <v>65</v>
      </c>
      <c r="AR38" s="10">
        <v>2838</v>
      </c>
      <c r="AS38" s="11">
        <v>1.8930555555555555</v>
      </c>
      <c r="AT38" s="9" t="s">
        <v>66</v>
      </c>
      <c r="AU38" s="34">
        <f t="shared" si="0"/>
        <v>0.29014879942487698</v>
      </c>
    </row>
    <row r="39" spans="2:47" s="2" customFormat="1" x14ac:dyDescent="0.2">
      <c r="B39" s="22">
        <v>36438</v>
      </c>
      <c r="C39" s="23" t="s">
        <v>222</v>
      </c>
      <c r="D39" s="24" t="str" cm="1">
        <f t="array" ref="D39">IF($C39="","",IFERROR(_xll.BDP($C39&amp;" Corp","ID_BB_GLOBAL"),""))</f>
        <v>BBG00B9M3281</v>
      </c>
      <c r="E39" s="23" t="s">
        <v>223</v>
      </c>
      <c r="F39" s="7" t="s">
        <v>203</v>
      </c>
      <c r="G39" s="16" t="s">
        <v>224</v>
      </c>
      <c r="H39" s="16" t="s">
        <v>92</v>
      </c>
      <c r="I39" s="16" t="s">
        <v>93</v>
      </c>
      <c r="J39" s="44" cm="1">
        <f t="array" ref="J39">IF(OR(_xll.BDP($C39&amp;" Corp",$J$1)="#N/A N/A",_xll.BDP($C39&amp;" Corp",$J$1)="#N/A Field Not Applicable"),"",_xll.BDP($C39&amp;" Corp",$J$1))</f>
        <v>2.8635062611806799</v>
      </c>
      <c r="K39" s="16" t="str" cm="1">
        <f t="array" ref="K39">IFERROR(_xll.BDP($C39&amp;" Corp",$K$1),"")</f>
        <v>Medical Products</v>
      </c>
      <c r="L39" s="28" cm="1">
        <f t="array" ref="L39">IF($C39="","",IFERROR(_xll.BDP($C39&amp;" Corp",L$1),""))</f>
        <v>99.061000000000007</v>
      </c>
      <c r="M39" s="28" cm="1">
        <f t="array" ref="M39">IF($C39="","",IFERROR(_xll.BDP($C39&amp;" Corp",M$1),""))</f>
        <v>99.14</v>
      </c>
      <c r="N39" s="28" cm="1">
        <f t="array" ref="N39">IF($C39="","",IFERROR(_xll.BDP($C39&amp;" Corp",N$1),""))</f>
        <v>4.5478166681302907</v>
      </c>
      <c r="O39" s="28" cm="1">
        <f t="array" ref="O39">IF($C39="","",IFERROR(_xll.BDP($C39&amp;" Corp",O$1),""))</f>
        <v>4.5478166681302907</v>
      </c>
      <c r="P39" s="28" cm="1">
        <f t="array" ref="P39">IF($C39="","",IFERROR(_xll.BDP($C39&amp;" Corp",P$1),""))</f>
        <v>43.964892947608867</v>
      </c>
      <c r="Q39" s="28">
        <f t="shared" si="1"/>
        <v>99.100500000000011</v>
      </c>
      <c r="R39"/>
      <c r="S39"/>
      <c r="T39"/>
      <c r="U39"/>
      <c r="V39" s="24" t="str" cm="1">
        <f t="array" ref="V39">IF($C39="","",IFERROR(_xll.BDP($C39&amp;" Corp",V$1),""))</f>
        <v>Y</v>
      </c>
      <c r="W39" s="40" cm="1">
        <f t="array" ref="W39">IF($V39="Y",IFERROR(_xll.BDP($C39&amp;" Corp",W$1)*1,""),"")</f>
        <v>45870</v>
      </c>
      <c r="X39" s="41" cm="1">
        <f t="array" ref="X39">IF($V39="Y",IFERROR(_xll.BDP($C39&amp;" Corp",X$1),""),"")</f>
        <v>100</v>
      </c>
      <c r="Y39" s="42" cm="1">
        <f t="array" ref="Y39">IF($V39="Y",IFERROR(_xll.BDP($C39&amp;" Corp",Y$1)/100, ""),"")</f>
        <v>5.1389197042224416E-2</v>
      </c>
      <c r="Z39" s="17" cm="1">
        <f t="array" ref="Z39">IF($C39="","",IF(_xll.BDP($C39&amp;" Corp",Z$1)="#N/A N/A","",_xll.BDP($C39&amp;" Corp",Z$1)))</f>
        <v>-2.3099999999999454E-2</v>
      </c>
      <c r="AA39" s="14" cm="1">
        <f t="array" ref="AA39">IF($C39="","",IF(_xll.BDP($C39&amp;" Corp",AA$1)="#N/A N/A","",_xll.BDP($C39&amp;" Corp",AA$1)))</f>
        <v>-3.2200000000003115E-2</v>
      </c>
      <c r="AB39" s="14" cm="1">
        <f t="array" ref="AB39">IF($C39="","",IF(_xll.BDP($C39&amp;" Corp",AB$1)="#N/A N/A","",_xll.BDP($C39&amp;" Corp",AB$1)))</f>
        <v>7.8690000000008808E-2</v>
      </c>
      <c r="AC39" s="18" cm="1">
        <f t="array" ref="AC39">IF($C39="","",IF(_xll.BDP($C39&amp;" Corp",AC$1)="#N/A N/A","",_xll.BDP($C39&amp;" Corp",AC$1)))</f>
        <v>0.10300000000000864</v>
      </c>
      <c r="AD39" s="18" cm="1">
        <f t="array" ref="AD39">IF($C39="","",IF(_xll.BDP($C39&amp;" Corp",AD$1)="#N/A N/A","",_xll.BDP($C39&amp;" Corp",AD$1)))</f>
        <v>1.7190099999999973</v>
      </c>
      <c r="AE39" s="32" cm="1">
        <f t="array" ref="AE39">IF($C39="","",IF(_xll.BDP($C39&amp;" Corp",AE$1)="#N/A N/A","",_xll.BDP($C39&amp;" Corp",AE$1)/100))</f>
        <v>-2.3304139602085805E-4</v>
      </c>
      <c r="AF39" s="32" cm="1">
        <f t="array" ref="AF39">IF($C39="","",IF(_xll.BDP($C39&amp;" Corp",AF$1)="#N/A N/A","",_xll.BDP($C39&amp;" Corp",AF$1)/100))</f>
        <v>-3.2481576288533151E-4</v>
      </c>
      <c r="AG39" s="32" cm="1">
        <f t="array" ref="AG39">IF($C39="","",IF(_xll.BDP($C39&amp;" Corp",AG$1)="#N/A N/A","",_xll.BDP($C39&amp;" Corp",AG$1)/100))</f>
        <v>7.9467004530203787E-4</v>
      </c>
      <c r="AH39" s="32" cm="1">
        <f t="array" ref="AH39">IF($C39="","",IF(_xll.BDP($C39&amp;" Corp",AH$1)="#N/A N/A","",_xll.BDP($C39&amp;" Corp",AH$1)/100))</f>
        <v>1.0404258998573772E-3</v>
      </c>
      <c r="AI39" s="32" cm="1">
        <f t="array" ref="AI39">IF($C39="","",IF(_xll.BDP($C39&amp;" Corp",AI$1)="#N/A N/A","",_xll.BDP($C39&amp;" Corp",AI$1)/100))</f>
        <v>1.7652251840203147E-2</v>
      </c>
      <c r="AJ39" s="8" cm="1">
        <f t="array" ref="AJ39">IF($C39="","",IF(_xll.BDP($C39&amp;" Corp",AJ$1)="#N/A Field Not Applicable","",_xll.BDP($C39&amp;" Corp",AJ$1)))</f>
        <v>96.757999999999996</v>
      </c>
      <c r="AK39" s="8" cm="1">
        <f t="array" ref="AK39">IF($C39="","",IF(_xll.BDP($C39&amp;" Corp",AK$1)="#N/A Field Not Applicable","",_xll.BDP($C39&amp;" Corp",AK$1)))</f>
        <v>99.155000000000001</v>
      </c>
      <c r="AL39" s="9" t="s">
        <v>204</v>
      </c>
      <c r="AM39" s="9" t="s">
        <v>64</v>
      </c>
      <c r="AN39" s="10">
        <v>30266</v>
      </c>
      <c r="AO39" s="11">
        <v>741.99824999999998</v>
      </c>
      <c r="AP39" s="12">
        <v>1.5007158515264083E-4</v>
      </c>
      <c r="AQ39" s="9" t="s">
        <v>65</v>
      </c>
      <c r="AR39" s="10">
        <v>26238</v>
      </c>
      <c r="AS39" s="11">
        <v>0.375</v>
      </c>
      <c r="AT39" s="9" t="s">
        <v>204</v>
      </c>
      <c r="AU39" s="34">
        <f t="shared" si="0"/>
        <v>0.57811445556946273</v>
      </c>
    </row>
    <row r="40" spans="2:47" s="2" customFormat="1" x14ac:dyDescent="0.2">
      <c r="B40" s="22">
        <v>36010</v>
      </c>
      <c r="C40" s="23" t="s">
        <v>225</v>
      </c>
      <c r="D40" s="24" t="str" cm="1">
        <f t="array" ref="D40">IF($C40="","",IFERROR(_xll.BDP($C40&amp;" Corp","ID_BB_GLOBAL"),""))</f>
        <v>BBG00C63CW79</v>
      </c>
      <c r="E40" s="23" t="s">
        <v>226</v>
      </c>
      <c r="F40" s="7" t="s">
        <v>227</v>
      </c>
      <c r="G40" s="16" t="s">
        <v>228</v>
      </c>
      <c r="H40" s="16" t="s">
        <v>129</v>
      </c>
      <c r="I40" s="16" t="s">
        <v>229</v>
      </c>
      <c r="J40" s="44" cm="1">
        <f t="array" ref="J40">IF(OR(_xll.BDP($C40&amp;" Corp",$J$1)="#N/A N/A",_xll.BDP($C40&amp;" Corp",$J$1)="#N/A Field Not Applicable"),"",_xll.BDP($C40&amp;" Corp",$J$1))</f>
        <v>2.5134674088705333</v>
      </c>
      <c r="K40" s="16" t="str" cm="1">
        <f t="array" ref="K40">IFERROR(_xll.BDP($C40&amp;" Corp",$K$1),"")</f>
        <v>Phys Therapy/Rehab Cntrs</v>
      </c>
      <c r="L40" s="28" cm="1">
        <f t="array" ref="L40">IF($C40="","",IFERROR(_xll.BDP($C40&amp;" Corp",L$1),""))</f>
        <v>99.980999999999995</v>
      </c>
      <c r="M40" s="28" cm="1">
        <f t="array" ref="M40">IF($C40="","",IFERROR(_xll.BDP($C40&amp;" Corp",M$1),""))</f>
        <v>100.09699999999999</v>
      </c>
      <c r="N40" s="28" cm="1">
        <f t="array" ref="N40">IF($C40="","",IFERROR(_xll.BDP($C40&amp;" Corp",N$1),""))</f>
        <v>4.5209578099999996</v>
      </c>
      <c r="O40" s="28" cm="1">
        <f t="array" ref="O40">IF($C40="","",IFERROR(_xll.BDP($C40&amp;" Corp",O$1),""))</f>
        <v>5.5770918675212791</v>
      </c>
      <c r="P40" s="28" cm="1">
        <f t="array" ref="P40">IF($C40="","",IFERROR(_xll.BDP($C40&amp;" Corp",P$1),""))</f>
        <v>107.11381186224149</v>
      </c>
      <c r="Q40" s="28">
        <f t="shared" si="1"/>
        <v>100.03899999999999</v>
      </c>
      <c r="R40"/>
      <c r="S40"/>
      <c r="T40"/>
      <c r="U40"/>
      <c r="V40" s="24" t="str" cm="1">
        <f t="array" ref="V40">IF($C40="","",IFERROR(_xll.BDP($C40&amp;" Corp",V$1),""))</f>
        <v>Y</v>
      </c>
      <c r="W40" s="40" cm="1">
        <f t="array" ref="W40">IF($V40="Y",IFERROR(_xll.BDP($C40&amp;" Corp",W$1)*1,""),"")</f>
        <v>45718</v>
      </c>
      <c r="X40" s="41" cm="1">
        <f t="array" ref="X40">IF($V40="Y",IFERROR(_xll.BDP($C40&amp;" Corp",X$1),""),"")</f>
        <v>100</v>
      </c>
      <c r="Y40" s="42" cm="1">
        <f t="array" ref="Y40">IF($V40="Y",IFERROR(_xll.BDP($C40&amp;" Corp",Y$1)/100, ""),"")</f>
        <v>4.5209578078634308E-2</v>
      </c>
      <c r="Z40" s="17" cm="1">
        <f t="array" ref="Z40">IF($C40="","",IF(_xll.BDP($C40&amp;" Corp",Z$1)="#N/A N/A","",_xll.BDP($C40&amp;" Corp",Z$1)))</f>
        <v>1.1099999999999E-2</v>
      </c>
      <c r="AA40" s="14" cm="1">
        <f t="array" ref="AA40">IF($C40="","",IF(_xll.BDP($C40&amp;" Corp",AA$1)="#N/A N/A","",_xll.BDP($C40&amp;" Corp",AA$1)))</f>
        <v>0.14602999999999611</v>
      </c>
      <c r="AB40" s="14" cm="1">
        <f t="array" ref="AB40">IF($C40="","",IF(_xll.BDP($C40&amp;" Corp",AB$1)="#N/A N/A","",_xll.BDP($C40&amp;" Corp",AB$1)))</f>
        <v>0.17089999999998895</v>
      </c>
      <c r="AC40" s="18" cm="1">
        <f t="array" ref="AC40">IF($C40="","",IF(_xll.BDP($C40&amp;" Corp",AC$1)="#N/A N/A","",_xll.BDP($C40&amp;" Corp",AC$1)))</f>
        <v>3.0999999999892225E-3</v>
      </c>
      <c r="AD40" s="18" cm="1">
        <f t="array" ref="AD40">IF($C40="","",IF(_xll.BDP($C40&amp;" Corp",AD$1)="#N/A N/A","",_xll.BDP($C40&amp;" Corp",AD$1)))</f>
        <v>0.26082999999999856</v>
      </c>
      <c r="AE40" s="32" cm="1">
        <f t="array" ref="AE40">IF($C40="","",IF(_xll.BDP($C40&amp;" Corp",AE$1)="#N/A N/A","",_xll.BDP($C40&amp;" Corp",AE$1)/100))</f>
        <v>1.1099256349823562E-4</v>
      </c>
      <c r="AF40" s="32" cm="1">
        <f t="array" ref="AF40">IF($C40="","",IF(_xll.BDP($C40&amp;" Corp",AF$1)="#N/A N/A","",_xll.BDP($C40&amp;" Corp",AF$1)/100))</f>
        <v>1.4621749469344151E-3</v>
      </c>
      <c r="AG40" s="32" cm="1">
        <f t="array" ref="AG40">IF($C40="","",IF(_xll.BDP($C40&amp;" Corp",AG$1)="#N/A N/A","",_xll.BDP($C40&amp;" Corp",AG$1)/100))</f>
        <v>1.7116204909715669E-3</v>
      </c>
      <c r="AH40" s="32" cm="1">
        <f t="array" ref="AH40">IF($C40="","",IF(_xll.BDP($C40&amp;" Corp",AH$1)="#N/A N/A","",_xll.BDP($C40&amp;" Corp",AH$1)/100))</f>
        <v>3.0995443669672782E-5</v>
      </c>
      <c r="AI40" s="32" cm="1">
        <f t="array" ref="AI40">IF($C40="","",IF(_xll.BDP($C40&amp;" Corp",AI$1)="#N/A N/A","",_xll.BDP($C40&amp;" Corp",AI$1)/100))</f>
        <v>2.6146543945751218E-3</v>
      </c>
      <c r="AJ40" s="8" cm="1">
        <f t="array" ref="AJ40">IF($C40="","",IF(_xll.BDP($C40&amp;" Corp",AJ$1)="#N/A Field Not Applicable","",_xll.BDP($C40&amp;" Corp",AJ$1)))</f>
        <v>99.207999999999998</v>
      </c>
      <c r="AK40" s="8" cm="1">
        <f t="array" ref="AK40">IF($C40="","",IF(_xll.BDP($C40&amp;" Corp",AK$1)="#N/A Field Not Applicable","",_xll.BDP($C40&amp;" Corp",AK$1)))</f>
        <v>100.107</v>
      </c>
      <c r="AL40" s="9" t="s">
        <v>230</v>
      </c>
      <c r="AM40" s="9" t="s">
        <v>64</v>
      </c>
      <c r="AN40" s="10">
        <v>35091</v>
      </c>
      <c r="AO40" s="11">
        <v>99.875</v>
      </c>
      <c r="AP40" s="12">
        <v>2.0200047058224196E-5</v>
      </c>
      <c r="AQ40" s="9" t="s">
        <v>65</v>
      </c>
      <c r="AR40" s="10">
        <v>31083</v>
      </c>
      <c r="AS40" s="11">
        <v>1.3736111111111111</v>
      </c>
      <c r="AT40" s="9" t="s">
        <v>230</v>
      </c>
      <c r="AU40" s="34">
        <f t="shared" si="0"/>
        <v>-0.11171086763069951</v>
      </c>
    </row>
    <row r="41" spans="2:47" s="2" customFormat="1" x14ac:dyDescent="0.2">
      <c r="B41" s="22">
        <v>35672</v>
      </c>
      <c r="C41" s="23" t="s">
        <v>231</v>
      </c>
      <c r="D41" s="24" t="str" cm="1">
        <f t="array" ref="D41">IF($C41="","",IFERROR(_xll.BDP($C41&amp;" Corp","ID_BB_GLOBAL"),""))</f>
        <v>BBG008MXGMD5</v>
      </c>
      <c r="E41" s="23" t="s">
        <v>232</v>
      </c>
      <c r="F41" s="7" t="s">
        <v>122</v>
      </c>
      <c r="G41" s="16" t="s">
        <v>233</v>
      </c>
      <c r="H41" s="16" t="s">
        <v>117</v>
      </c>
      <c r="I41" s="16" t="s">
        <v>118</v>
      </c>
      <c r="J41" s="44" cm="1">
        <f t="array" ref="J41">IF(OR(_xll.BDP($C41&amp;" Corp",$J$1)="#N/A N/A",_xll.BDP($C41&amp;" Corp",$J$1)="#N/A Field Not Applicable"),"",_xll.BDP($C41&amp;" Corp",$J$1))</f>
        <v>3.20435488233703</v>
      </c>
      <c r="K41" s="16" t="str" cm="1">
        <f t="array" ref="K41">IFERROR(_xll.BDP($C41&amp;" Corp",$K$1),"")</f>
        <v>Medical-Drugs</v>
      </c>
      <c r="L41" s="28" cm="1">
        <f t="array" ref="L41">IF($C41="","",IFERROR(_xll.BDP($C41&amp;" Corp",L$1),""))</f>
        <v>99.728999999999999</v>
      </c>
      <c r="M41" s="28" cm="1">
        <f t="array" ref="M41">IF($C41="","",IFERROR(_xll.BDP($C41&amp;" Corp",M$1),""))</f>
        <v>99.77</v>
      </c>
      <c r="N41" s="28" cm="1">
        <f t="array" ref="N41">IF($C41="","",IFERROR(_xll.BDP($C41&amp;" Corp",N$1),""))</f>
        <v>4.3802302517860054</v>
      </c>
      <c r="O41" s="28" cm="1">
        <f t="array" ref="O41">IF($C41="","",IFERROR(_xll.BDP($C41&amp;" Corp",O$1),""))</f>
        <v>4.3802302517860054</v>
      </c>
      <c r="P41" s="28" cm="1">
        <f t="array" ref="P41">IF($C41="","",IFERROR(_xll.BDP($C41&amp;" Corp",P$1),""))</f>
        <v>28.787958168074258</v>
      </c>
      <c r="Q41" s="28">
        <f t="shared" si="1"/>
        <v>99.749499999999998</v>
      </c>
      <c r="R41"/>
      <c r="S41"/>
      <c r="T41"/>
      <c r="U41"/>
      <c r="V41" s="24" t="str" cm="1">
        <f t="array" ref="V41">IF($C41="","",IFERROR(_xll.BDP($C41&amp;" Corp",V$1),""))</f>
        <v>Y</v>
      </c>
      <c r="W41" s="40" cm="1">
        <f t="array" ref="W41">IF($V41="Y",IFERROR(_xll.BDP($C41&amp;" Corp",W$1)*1,""),"")</f>
        <v>45718</v>
      </c>
      <c r="X41" s="41" cm="1">
        <f t="array" ref="X41">IF($V41="Y",IFERROR(_xll.BDP($C41&amp;" Corp",X$1),""),"")</f>
        <v>100</v>
      </c>
      <c r="Y41" s="42" cm="1">
        <f t="array" ref="Y41">IF($V41="Y",IFERROR(_xll.BDP($C41&amp;" Corp",Y$1)/100, ""),"")</f>
        <v>6.2372863954002745E-2</v>
      </c>
      <c r="Z41" s="17" cm="1">
        <f t="array" ref="Z41">IF($C41="","",IF(_xll.BDP($C41&amp;" Corp",Z$1)="#N/A N/A","",_xll.BDP($C41&amp;" Corp",Z$1)))</f>
        <v>1.3009999999994193E-2</v>
      </c>
      <c r="AA41" s="14" cm="1">
        <f t="array" ref="AA41">IF($C41="","",IF(_xll.BDP($C41&amp;" Corp",AA$1)="#N/A N/A","",_xll.BDP($C41&amp;" Corp",AA$1)))</f>
        <v>4.8739999999995121E-2</v>
      </c>
      <c r="AB41" s="14" cm="1">
        <f t="array" ref="AB41">IF($C41="","",IF(_xll.BDP($C41&amp;" Corp",AB$1)="#N/A N/A","",_xll.BDP($C41&amp;" Corp",AB$1)))</f>
        <v>0.15349999999999397</v>
      </c>
      <c r="AC41" s="18" cm="1">
        <f t="array" ref="AC41">IF($C41="","",IF(_xll.BDP($C41&amp;" Corp",AC$1)="#N/A N/A","",_xll.BDP($C41&amp;" Corp",AC$1)))</f>
        <v>0.35765999999999565</v>
      </c>
      <c r="AD41" s="18" cm="1">
        <f t="array" ref="AD41">IF($C41="","",IF(_xll.BDP($C41&amp;" Corp",AD$1)="#N/A N/A","",_xll.BDP($C41&amp;" Corp",AD$1)))</f>
        <v>1.5124699999999933</v>
      </c>
      <c r="AE41" s="32" cm="1">
        <f t="array" ref="AE41">IF($C41="","",IF(_xll.BDP($C41&amp;" Corp",AE$1)="#N/A N/A","",_xll.BDP($C41&amp;" Corp",AE$1)/100))</f>
        <v>1.3044326144242768E-4</v>
      </c>
      <c r="AF41" s="32" cm="1">
        <f t="array" ref="AF41">IF($C41="","",IF(_xll.BDP($C41&amp;" Corp",AF$1)="#N/A N/A","",_xll.BDP($C41&amp;" Corp",AF$1)/100))</f>
        <v>4.8886110807978009E-4</v>
      </c>
      <c r="AG41" s="32" cm="1">
        <f t="array" ref="AG41">IF($C41="","",IF(_xll.BDP($C41&amp;" Corp",AG$1)="#N/A N/A","",_xll.BDP($C41&amp;" Corp",AG$1)/100))</f>
        <v>1.5412209843812964E-3</v>
      </c>
      <c r="AH41" s="32" cm="1">
        <f t="array" ref="AH41">IF($C41="","",IF(_xll.BDP($C41&amp;" Corp",AH$1)="#N/A N/A","",_xll.BDP($C41&amp;" Corp",AH$1)/100))</f>
        <v>3.5984715098367442E-3</v>
      </c>
      <c r="AI41" s="32" cm="1">
        <f t="array" ref="AI41">IF($C41="","",IF(_xll.BDP($C41&amp;" Corp",AI$1)="#N/A N/A","",_xll.BDP($C41&amp;" Corp",AI$1)/100))</f>
        <v>1.5396072717322734E-2</v>
      </c>
      <c r="AJ41" s="8" cm="1">
        <f t="array" ref="AJ41">IF($C41="","",IF(_xll.BDP($C41&amp;" Corp",AJ$1)="#N/A Field Not Applicable","",_xll.BDP($C41&amp;" Corp",AJ$1)))</f>
        <v>97.88</v>
      </c>
      <c r="AK41" s="8" cm="1">
        <f t="array" ref="AK41">IF($C41="","",IF(_xll.BDP($C41&amp;" Corp",AK$1)="#N/A Field Not Applicable","",_xll.BDP($C41&amp;" Corp",AK$1)))</f>
        <v>99.768000000000001</v>
      </c>
      <c r="AL41" s="9" t="s">
        <v>124</v>
      </c>
      <c r="AM41" s="9" t="s">
        <v>64</v>
      </c>
      <c r="AN41" s="10">
        <v>26626</v>
      </c>
      <c r="AO41" s="11">
        <v>3732.4616249999999</v>
      </c>
      <c r="AP41" s="12">
        <v>7.5490263297137378E-4</v>
      </c>
      <c r="AQ41" s="9" t="s">
        <v>65</v>
      </c>
      <c r="AR41" s="10">
        <v>22618</v>
      </c>
      <c r="AS41" s="11">
        <v>0.27</v>
      </c>
      <c r="AT41" s="9" t="s">
        <v>124</v>
      </c>
      <c r="AU41" s="34">
        <f t="shared" si="0"/>
        <v>0.46934578389830656</v>
      </c>
    </row>
    <row r="42" spans="2:47" s="2" customFormat="1" x14ac:dyDescent="0.2">
      <c r="B42" s="22">
        <v>35673</v>
      </c>
      <c r="C42" s="23" t="s">
        <v>234</v>
      </c>
      <c r="D42" s="24" t="str" cm="1">
        <f t="array" ref="D42">IF($C42="","",IFERROR(_xll.BDP($C42&amp;" Corp","ID_BB_GLOBAL"),""))</f>
        <v>BBG008MXGZX4</v>
      </c>
      <c r="E42" s="23" t="s">
        <v>235</v>
      </c>
      <c r="F42" s="7" t="s">
        <v>122</v>
      </c>
      <c r="G42" s="16" t="s">
        <v>116</v>
      </c>
      <c r="H42" s="16" t="s">
        <v>117</v>
      </c>
      <c r="I42" s="16" t="s">
        <v>118</v>
      </c>
      <c r="J42" s="44" cm="1">
        <f t="array" ref="J42">IF(OR(_xll.BDP($C42&amp;" Corp",$J$1)="#N/A N/A",_xll.BDP($C42&amp;" Corp",$J$1)="#N/A Field Not Applicable"),"",_xll.BDP($C42&amp;" Corp",$J$1))</f>
        <v>3.20435488233703</v>
      </c>
      <c r="K42" s="16" t="str" cm="1">
        <f t="array" ref="K42">IFERROR(_xll.BDP($C42&amp;" Corp",$K$1),"")</f>
        <v>Medical-Drugs</v>
      </c>
      <c r="L42" s="28" cm="1">
        <f t="array" ref="L42">IF($C42="","",IFERROR(_xll.BDP($C42&amp;" Corp",L$1),""))</f>
        <v>94.117000000000004</v>
      </c>
      <c r="M42" s="28" cm="1">
        <f t="array" ref="M42">IF($C42="","",IFERROR(_xll.BDP($C42&amp;" Corp",M$1),""))</f>
        <v>94.31</v>
      </c>
      <c r="N42" s="28" cm="1">
        <f t="array" ref="N42">IF($C42="","",IFERROR(_xll.BDP($C42&amp;" Corp",N$1),""))</f>
        <v>5.2210656318517685</v>
      </c>
      <c r="O42" s="28" cm="1">
        <f t="array" ref="O42">IF($C42="","",IFERROR(_xll.BDP($C42&amp;" Corp",O$1),""))</f>
        <v>5.2210656318517685</v>
      </c>
      <c r="P42" s="28" cm="1">
        <f t="array" ref="P42">IF($C42="","",IFERROR(_xll.BDP($C42&amp;" Corp",P$1),""))</f>
        <v>69.363500779755299</v>
      </c>
      <c r="Q42" s="28">
        <f t="shared" si="1"/>
        <v>94.21350000000001</v>
      </c>
      <c r="R42"/>
      <c r="S42"/>
      <c r="T42"/>
      <c r="U42"/>
      <c r="V42" s="24" t="str" cm="1">
        <f t="array" ref="V42">IF($C42="","",IFERROR(_xll.BDP($C42&amp;" Corp",V$1),""))</f>
        <v>Y</v>
      </c>
      <c r="W42" s="40" cm="1">
        <f t="array" ref="W42">IF($V42="Y",IFERROR(_xll.BDP($C42&amp;" Corp",W$1)*1,""),"")</f>
        <v>49262</v>
      </c>
      <c r="X42" s="41" cm="1">
        <f t="array" ref="X42">IF($V42="Y",IFERROR(_xll.BDP($C42&amp;" Corp",X$1),""),"")</f>
        <v>100</v>
      </c>
      <c r="Y42" s="42" cm="1">
        <f t="array" ref="Y42">IF($V42="Y",IFERROR(_xll.BDP($C42&amp;" Corp",Y$1)/100, ""),"")</f>
        <v>5.2500278935401469E-2</v>
      </c>
      <c r="Z42" s="17" cm="1">
        <f t="array" ref="Z42">IF($C42="","",IF(_xll.BDP($C42&amp;" Corp",Z$1)="#N/A N/A","",_xll.BDP($C42&amp;" Corp",Z$1)))</f>
        <v>-5.5840000000003442E-2</v>
      </c>
      <c r="AA42" s="14" cm="1">
        <f t="array" ref="AA42">IF($C42="","",IF(_xll.BDP($C42&amp;" Corp",AA$1)="#N/A N/A","",_xll.BDP($C42&amp;" Corp",AA$1)))</f>
        <v>0.52584000000000231</v>
      </c>
      <c r="AB42" s="14" cm="1">
        <f t="array" ref="AB42">IF($C42="","",IF(_xll.BDP($C42&amp;" Corp",AB$1)="#N/A N/A","",_xll.BDP($C42&amp;" Corp",AB$1)))</f>
        <v>0.11227999999999838</v>
      </c>
      <c r="AC42" s="18" cm="1">
        <f t="array" ref="AC42">IF($C42="","",IF(_xll.BDP($C42&amp;" Corp",AC$1)="#N/A N/A","",_xll.BDP($C42&amp;" Corp",AC$1)))</f>
        <v>-1.5451599999999956</v>
      </c>
      <c r="AD42" s="18" cm="1">
        <f t="array" ref="AD42">IF($C42="","",IF(_xll.BDP($C42&amp;" Corp",AD$1)="#N/A N/A","",_xll.BDP($C42&amp;" Corp",AD$1)))</f>
        <v>-2.7707300000000004</v>
      </c>
      <c r="AE42" s="32" cm="1">
        <f t="array" ref="AE42">IF($C42="","",IF(_xll.BDP($C42&amp;" Corp",AE$1)="#N/A N/A","",_xll.BDP($C42&amp;" Corp",AE$1)/100))</f>
        <v>-5.9236747660687842E-4</v>
      </c>
      <c r="AF42" s="32" cm="1">
        <f t="array" ref="AF42">IF($C42="","",IF(_xll.BDP($C42&amp;" Corp",AF$1)="#N/A N/A","",_xll.BDP($C42&amp;" Corp",AF$1)/100))</f>
        <v>5.6129037009790498E-3</v>
      </c>
      <c r="AG42" s="32" cm="1">
        <f t="array" ref="AG42">IF($C42="","",IF(_xll.BDP($C42&amp;" Corp",AG$1)="#N/A N/A","",_xll.BDP($C42&amp;" Corp",AG$1)/100))</f>
        <v>1.1932280165432158E-3</v>
      </c>
      <c r="AH42" s="32" cm="1">
        <f t="array" ref="AH42">IF($C42="","",IF(_xll.BDP($C42&amp;" Corp",AH$1)="#N/A N/A","",_xll.BDP($C42&amp;" Corp",AH$1)/100))</f>
        <v>-1.613657670351443E-2</v>
      </c>
      <c r="AI42" s="32" cm="1">
        <f t="array" ref="AI42">IF($C42="","",IF(_xll.BDP($C42&amp;" Corp",AI$1)="#N/A N/A","",_xll.BDP($C42&amp;" Corp",AI$1)/100))</f>
        <v>-2.8569911332873451E-2</v>
      </c>
      <c r="AJ42" s="8" cm="1">
        <f t="array" ref="AJ42">IF($C42="","",IF(_xll.BDP($C42&amp;" Corp",AJ$1)="#N/A Field Not Applicable","",_xll.BDP($C42&amp;" Corp",AJ$1)))</f>
        <v>91.71</v>
      </c>
      <c r="AK42" s="8" cm="1">
        <f t="array" ref="AK42">IF($C42="","",IF(_xll.BDP($C42&amp;" Corp",AK$1)="#N/A Field Not Applicable","",_xll.BDP($C42&amp;" Corp",AK$1)))</f>
        <v>100.917</v>
      </c>
      <c r="AL42" s="9" t="s">
        <v>124</v>
      </c>
      <c r="AM42" s="9" t="s">
        <v>64</v>
      </c>
      <c r="AN42" s="10">
        <v>26626</v>
      </c>
      <c r="AO42" s="11">
        <v>2403.40825</v>
      </c>
      <c r="AP42" s="12">
        <v>4.8609721902502393E-4</v>
      </c>
      <c r="AQ42" s="9" t="s">
        <v>65</v>
      </c>
      <c r="AR42" s="10">
        <v>22618</v>
      </c>
      <c r="AS42" s="11">
        <v>0.33750000000000002</v>
      </c>
      <c r="AT42" s="9" t="s">
        <v>124</v>
      </c>
      <c r="AU42" s="34">
        <f t="shared" si="0"/>
        <v>0.90684188009123501</v>
      </c>
    </row>
    <row r="43" spans="2:47" s="2" customFormat="1" x14ac:dyDescent="0.2">
      <c r="B43" s="22">
        <v>35674</v>
      </c>
      <c r="C43" s="23" t="s">
        <v>236</v>
      </c>
      <c r="D43" s="24" t="str" cm="1">
        <f t="array" ref="D43">IF($C43="","",IFERROR(_xll.BDP($C43&amp;" Corp","ID_BB_GLOBAL"),""))</f>
        <v>BBG008MXHG83</v>
      </c>
      <c r="E43" s="23" t="s">
        <v>237</v>
      </c>
      <c r="F43" s="7" t="s">
        <v>122</v>
      </c>
      <c r="G43" s="16" t="s">
        <v>238</v>
      </c>
      <c r="H43" s="16" t="s">
        <v>117</v>
      </c>
      <c r="I43" s="16" t="s">
        <v>118</v>
      </c>
      <c r="J43" s="44" cm="1">
        <f t="array" ref="J43">IF(OR(_xll.BDP($C43&amp;" Corp",$J$1)="#N/A N/A",_xll.BDP($C43&amp;" Corp",$J$1)="#N/A Field Not Applicable"),"",_xll.BDP($C43&amp;" Corp",$J$1))</f>
        <v>3.20435488233703</v>
      </c>
      <c r="K43" s="16" t="str" cm="1">
        <f t="array" ref="K43">IFERROR(_xll.BDP($C43&amp;" Corp",$K$1),"")</f>
        <v>Medical-Drugs</v>
      </c>
      <c r="L43" s="28" cm="1">
        <f t="array" ref="L43">IF($C43="","",IFERROR(_xll.BDP($C43&amp;" Corp",L$1),""))</f>
        <v>89.266000000000005</v>
      </c>
      <c r="M43" s="28" cm="1">
        <f t="array" ref="M43">IF($C43="","",IFERROR(_xll.BDP($C43&amp;" Corp",M$1),""))</f>
        <v>89.95</v>
      </c>
      <c r="N43" s="28" cm="1">
        <f t="array" ref="N43">IF($C43="","",IFERROR(_xll.BDP($C43&amp;" Corp",N$1),""))</f>
        <v>5.5296773990540897</v>
      </c>
      <c r="O43" s="28" cm="1">
        <f t="array" ref="O43">IF($C43="","",IFERROR(_xll.BDP($C43&amp;" Corp",O$1),""))</f>
        <v>5.5296773990540897</v>
      </c>
      <c r="P43" s="28" cm="1">
        <f t="array" ref="P43">IF($C43="","",IFERROR(_xll.BDP($C43&amp;" Corp",P$1),""))</f>
        <v>74.765366794291879</v>
      </c>
      <c r="Q43" s="28">
        <f t="shared" si="1"/>
        <v>89.608000000000004</v>
      </c>
      <c r="R43"/>
      <c r="S43"/>
      <c r="T43"/>
      <c r="U43"/>
      <c r="V43" s="24" t="str" cm="1">
        <f t="array" ref="V43">IF($C43="","",IFERROR(_xll.BDP($C43&amp;" Corp",V$1),""))</f>
        <v>Y</v>
      </c>
      <c r="W43" s="40" cm="1">
        <f t="array" ref="W43">IF($V43="Y",IFERROR(_xll.BDP($C43&amp;" Corp",W$1)*1,""),"")</f>
        <v>52915</v>
      </c>
      <c r="X43" s="41" cm="1">
        <f t="array" ref="X43">IF($V43="Y",IFERROR(_xll.BDP($C43&amp;" Corp",X$1),""),"")</f>
        <v>100</v>
      </c>
      <c r="Y43" s="42" cm="1">
        <f t="array" ref="Y43">IF($V43="Y",IFERROR(_xll.BDP($C43&amp;" Corp",Y$1)/100, ""),"")</f>
        <v>5.5420158254850665E-2</v>
      </c>
      <c r="Z43" s="17" cm="1">
        <f t="array" ref="Z43">IF($C43="","",IF(_xll.BDP($C43&amp;" Corp",Z$1)="#N/A N/A","",_xll.BDP($C43&amp;" Corp",Z$1)))</f>
        <v>-2.2500000000007958E-2</v>
      </c>
      <c r="AA43" s="14" cm="1">
        <f t="array" ref="AA43">IF($C43="","",IF(_xll.BDP($C43&amp;" Corp",AA$1)="#N/A N/A","",_xll.BDP($C43&amp;" Corp",AA$1)))</f>
        <v>0.79122999999999877</v>
      </c>
      <c r="AB43" s="14" cm="1">
        <f t="array" ref="AB43">IF($C43="","",IF(_xll.BDP($C43&amp;" Corp",AB$1)="#N/A N/A","",_xll.BDP($C43&amp;" Corp",AB$1)))</f>
        <v>0.47947999999999524</v>
      </c>
      <c r="AC43" s="18" cm="1">
        <f t="array" ref="AC43">IF($C43="","",IF(_xll.BDP($C43&amp;" Corp",AC$1)="#N/A N/A","",_xll.BDP($C43&amp;" Corp",AC$1)))</f>
        <v>-2.4057099999999991</v>
      </c>
      <c r="AD43" s="18" cm="1">
        <f t="array" ref="AD43">IF($C43="","",IF(_xll.BDP($C43&amp;" Corp",AD$1)="#N/A N/A","",_xll.BDP($C43&amp;" Corp",AD$1)))</f>
        <v>-5.1077000000000083</v>
      </c>
      <c r="AE43" s="32" cm="1">
        <f t="array" ref="AE43">IF($C43="","",IF(_xll.BDP($C43&amp;" Corp",AE$1)="#N/A N/A","",_xll.BDP($C43&amp;" Corp",AE$1)/100))</f>
        <v>-2.5109628638645169E-4</v>
      </c>
      <c r="AF43" s="32" cm="1">
        <f t="array" ref="AF43">IF($C43="","",IF(_xll.BDP($C43&amp;" Corp",AF$1)="#N/A N/A","",_xll.BDP($C43&amp;" Corp",AF$1)/100))</f>
        <v>8.9109170700096361E-3</v>
      </c>
      <c r="AG43" s="32" cm="1">
        <f t="array" ref="AG43">IF($C43="","",IF(_xll.BDP($C43&amp;" Corp",AG$1)="#N/A N/A","",_xll.BDP($C43&amp;" Corp",AG$1)/100))</f>
        <v>5.381062448964696E-3</v>
      </c>
      <c r="AH43" s="32" cm="1">
        <f t="array" ref="AH43">IF($C43="","",IF(_xll.BDP($C43&amp;" Corp",AH$1)="#N/A N/A","",_xll.BDP($C43&amp;" Corp",AH$1)/100))</f>
        <v>-2.6151787574925037E-2</v>
      </c>
      <c r="AI43" s="32" cm="1">
        <f t="array" ref="AI43">IF($C43="","",IF(_xll.BDP($C43&amp;" Corp",AI$1)="#N/A N/A","",_xll.BDP($C43&amp;" Corp",AI$1)/100))</f>
        <v>-5.3939994673271166E-2</v>
      </c>
      <c r="AJ43" s="8" cm="1">
        <f t="array" ref="AJ43">IF($C43="","",IF(_xll.BDP($C43&amp;" Corp",AJ$1)="#N/A Field Not Applicable","",_xll.BDP($C43&amp;" Corp",AJ$1)))</f>
        <v>86.366</v>
      </c>
      <c r="AK43" s="8" cm="1">
        <f t="array" ref="AK43">IF($C43="","",IF(_xll.BDP($C43&amp;" Corp",AK$1)="#N/A Field Not Applicable","",_xll.BDP($C43&amp;" Corp",AK$1)))</f>
        <v>98.731999999999999</v>
      </c>
      <c r="AL43" s="9" t="s">
        <v>124</v>
      </c>
      <c r="AM43" s="9" t="s">
        <v>64</v>
      </c>
      <c r="AN43" s="10">
        <v>26626</v>
      </c>
      <c r="AO43" s="11">
        <v>2487.06423</v>
      </c>
      <c r="AP43" s="12">
        <v>5.0301691597322772E-4</v>
      </c>
      <c r="AQ43" s="9" t="s">
        <v>65</v>
      </c>
      <c r="AR43" s="10">
        <v>22618</v>
      </c>
      <c r="AS43" s="11">
        <v>0.35249999999999998</v>
      </c>
      <c r="AT43" s="9" t="s">
        <v>124</v>
      </c>
      <c r="AU43" s="34">
        <f t="shared" si="0"/>
        <v>0.9148567944363577</v>
      </c>
    </row>
    <row r="44" spans="2:47" s="2" customFormat="1" x14ac:dyDescent="0.2">
      <c r="B44" s="22">
        <v>35556</v>
      </c>
      <c r="C44" s="23" t="s">
        <v>239</v>
      </c>
      <c r="D44" s="24" t="str" cm="1">
        <f t="array" ref="D44">IF($C44="","",IFERROR(_xll.BDP($C44&amp;" Corp","ID_BB_GLOBAL"),""))</f>
        <v>BBG008P2ZML0</v>
      </c>
      <c r="E44" s="23" t="s">
        <v>240</v>
      </c>
      <c r="F44" s="7" t="s">
        <v>241</v>
      </c>
      <c r="G44" s="16" t="s">
        <v>91</v>
      </c>
      <c r="H44" s="16" t="s">
        <v>242</v>
      </c>
      <c r="I44" s="16" t="s">
        <v>63</v>
      </c>
      <c r="J44" s="44" t="str" cm="1">
        <f t="array" ref="J44">IF(OR(_xll.BDP($C44&amp;" Corp",$J$1)="#N/A N/A",_xll.BDP($C44&amp;" Corp",$J$1)="#N/A Field Not Applicable"),"",_xll.BDP($C44&amp;" Corp",$J$1))</f>
        <v/>
      </c>
      <c r="K44" s="16" t="str" cm="1">
        <f t="array" ref="K44">IFERROR(_xll.BDP($C44&amp;" Corp",$K$1),"")</f>
        <v>Medical Labs&amp;Testing Srv</v>
      </c>
      <c r="L44" s="28" cm="1">
        <f t="array" ref="L44">IF($C44="","",IFERROR(_xll.BDP($C44&amp;" Corp",L$1),""))</f>
        <v>76.179000000000002</v>
      </c>
      <c r="M44" s="28" cm="1">
        <f t="array" ref="M44">IF($C44="","",IFERROR(_xll.BDP($C44&amp;" Corp",M$1),""))</f>
        <v>76.722999999999999</v>
      </c>
      <c r="N44" s="28" cm="1">
        <f t="array" ref="N44">IF($C44="","",IFERROR(_xll.BDP($C44&amp;" Corp",N$1),""))</f>
        <v>9.7973868039767016</v>
      </c>
      <c r="O44" s="28" cm="1">
        <f t="array" ref="O44">IF($C44="","",IFERROR(_xll.BDP($C44&amp;" Corp",O$1),""))</f>
        <v>9.7973868039767016</v>
      </c>
      <c r="P44" s="28" cm="1">
        <f t="array" ref="P44">IF($C44="","",IFERROR(_xll.BDP($C44&amp;" Corp",P$1),""))</f>
        <v>533.83161199981589</v>
      </c>
      <c r="Q44" s="28">
        <f t="shared" si="1"/>
        <v>76.450999999999993</v>
      </c>
      <c r="R44"/>
      <c r="S44"/>
      <c r="T44"/>
      <c r="U44"/>
      <c r="V44" s="24" t="str" cm="1">
        <f t="array" ref="V44">IF($C44="","",IFERROR(_xll.BDP($C44&amp;" Corp",V$1),""))</f>
        <v>N</v>
      </c>
      <c r="W44" s="40" t="str" cm="1">
        <f t="array" ref="W44">IF($V44="Y",IFERROR(_xll.BDP($C44&amp;" Corp",W$1)*1,""),"")</f>
        <v/>
      </c>
      <c r="X44" s="41" t="str" cm="1">
        <f t="array" ref="X44">IF($V44="Y",IFERROR(_xll.BDP($C44&amp;" Corp",X$1),""),"")</f>
        <v/>
      </c>
      <c r="Y44" s="42" t="str" cm="1">
        <f t="array" ref="Y44">IF($V44="Y",IFERROR(_xll.BDP($C44&amp;" Corp",Y$1)/100, ""),"")</f>
        <v/>
      </c>
      <c r="Z44" s="17" cm="1">
        <f t="array" ref="Z44">IF($C44="","",IF(_xll.BDP($C44&amp;" Corp",Z$1)="#N/A N/A","",_xll.BDP($C44&amp;" Corp",Z$1)))</f>
        <v>1.7649999999989063E-2</v>
      </c>
      <c r="AA44" s="14" cm="1">
        <f t="array" ref="AA44">IF($C44="","",IF(_xll.BDP($C44&amp;" Corp",AA$1)="#N/A N/A","",_xll.BDP($C44&amp;" Corp",AA$1)))</f>
        <v>0.23041999999999518</v>
      </c>
      <c r="AB44" s="14" cm="1">
        <f t="array" ref="AB44">IF($C44="","",IF(_xll.BDP($C44&amp;" Corp",AB$1)="#N/A N/A","",_xll.BDP($C44&amp;" Corp",AB$1)))</f>
        <v>-18.037410000000008</v>
      </c>
      <c r="AC44" s="18" cm="1">
        <f t="array" ref="AC44">IF($C44="","",IF(_xll.BDP($C44&amp;" Corp",AC$1)="#N/A N/A","",_xll.BDP($C44&amp;" Corp",AC$1)))</f>
        <v>-22.495360000000005</v>
      </c>
      <c r="AD44" s="18" cm="1">
        <f t="array" ref="AD44">IF($C44="","",IF(_xll.BDP($C44&amp;" Corp",AD$1)="#N/A N/A","",_xll.BDP($C44&amp;" Corp",AD$1)))</f>
        <v>-21.513990000000007</v>
      </c>
      <c r="AE44" s="32" cm="1">
        <f t="array" ref="AE44">IF($C44="","",IF(_xll.BDP($C44&amp;" Corp",AE$1)="#N/A N/A","",_xll.BDP($C44&amp;" Corp",AE$1)/100))</f>
        <v>2.3092041344290515E-4</v>
      </c>
      <c r="AF44" s="32" cm="1">
        <f t="array" ref="AF44">IF($C44="","",IF(_xll.BDP($C44&amp;" Corp",AF$1)="#N/A N/A","",_xll.BDP($C44&amp;" Corp",AF$1)/100))</f>
        <v>3.0230716176187691E-3</v>
      </c>
      <c r="AG44" s="32" cm="1">
        <f t="array" ref="AG44">IF($C44="","",IF(_xll.BDP($C44&amp;" Corp",AG$1)="#N/A N/A","",_xll.BDP($C44&amp;" Corp",AG$1)/100))</f>
        <v>-0.19089565779135462</v>
      </c>
      <c r="AH44" s="32" cm="1">
        <f t="array" ref="AH44">IF($C44="","",IF(_xll.BDP($C44&amp;" Corp",AH$1)="#N/A N/A","",_xll.BDP($C44&amp;" Corp",AH$1)/100))</f>
        <v>-0.22734924722276045</v>
      </c>
      <c r="AI44" s="32" cm="1">
        <f t="array" ref="AI44">IF($C44="","",IF(_xll.BDP($C44&amp;" Corp",AI$1)="#N/A N/A","",_xll.BDP($C44&amp;" Corp",AI$1)/100))</f>
        <v>-0.21960916614011761</v>
      </c>
      <c r="AJ44" s="8" cm="1">
        <f t="array" ref="AJ44">IF($C44="","",IF(_xll.BDP($C44&amp;" Corp",AJ$1)="#N/A Field Not Applicable","",_xll.BDP($C44&amp;" Corp",AJ$1)))</f>
        <v>71.373000000000005</v>
      </c>
      <c r="AK44" s="8" cm="1">
        <f t="array" ref="AK44">IF($C44="","",IF(_xll.BDP($C44&amp;" Corp",AK$1)="#N/A Field Not Applicable","",_xll.BDP($C44&amp;" Corp",AK$1)))</f>
        <v>102.997</v>
      </c>
      <c r="AL44" s="9" t="s">
        <v>243</v>
      </c>
      <c r="AM44" s="9" t="s">
        <v>64</v>
      </c>
      <c r="AN44" s="10">
        <v>29581</v>
      </c>
      <c r="AO44" s="11">
        <v>80.6872749204</v>
      </c>
      <c r="AP44" s="12">
        <v>1.6319266587153473E-5</v>
      </c>
      <c r="AQ44" s="9" t="s">
        <v>65</v>
      </c>
      <c r="AR44" s="10">
        <v>25553</v>
      </c>
      <c r="AS44" s="11">
        <v>0.69444444444444442</v>
      </c>
      <c r="AT44" s="9" t="s">
        <v>102</v>
      </c>
      <c r="AU44" s="34">
        <f t="shared" si="0"/>
        <v>1.0057950063243106</v>
      </c>
    </row>
    <row r="45" spans="2:47" s="2" customFormat="1" x14ac:dyDescent="0.2">
      <c r="B45" s="22">
        <v>36185</v>
      </c>
      <c r="C45" s="23" t="s">
        <v>244</v>
      </c>
      <c r="D45" s="24" t="str" cm="1">
        <f t="array" ref="D45">IF($C45="","",IFERROR(_xll.BDP($C45&amp;" Corp","ID_BB_GLOBAL"),""))</f>
        <v>BBG00B4YTP09</v>
      </c>
      <c r="E45" s="23" t="s">
        <v>245</v>
      </c>
      <c r="F45" s="7" t="s">
        <v>105</v>
      </c>
      <c r="G45" s="16" t="s">
        <v>246</v>
      </c>
      <c r="H45" s="16" t="s">
        <v>107</v>
      </c>
      <c r="I45" s="16" t="s">
        <v>108</v>
      </c>
      <c r="J45" s="44" cm="1">
        <f t="array" ref="J45">IF(OR(_xll.BDP($C45&amp;" Corp",$J$1)="#N/A N/A",_xll.BDP($C45&amp;" Corp",$J$1)="#N/A Field Not Applicable"),"",_xll.BDP($C45&amp;" Corp",$J$1))</f>
        <v>5.4836384254009394</v>
      </c>
      <c r="K45" s="16" t="str" cm="1">
        <f t="array" ref="K45">IFERROR(_xll.BDP($C45&amp;" Corp",$K$1),"")</f>
        <v>Medical-Drugs</v>
      </c>
      <c r="L45" s="28" cm="1">
        <f t="array" ref="L45">IF($C45="","",IFERROR(_xll.BDP($C45&amp;" Corp",L$1),""))</f>
        <v>100.971</v>
      </c>
      <c r="M45" s="28" cm="1">
        <f t="array" ref="M45">IF($C45="","",IFERROR(_xll.BDP($C45&amp;" Corp",M$1),""))</f>
        <v>101.84399999999999</v>
      </c>
      <c r="N45" s="28" cm="1">
        <f t="array" ref="N45">IF($C45="","",IFERROR(_xll.BDP($C45&amp;" Corp",N$1),""))</f>
        <v>5.4228221390072378</v>
      </c>
      <c r="O45" s="28" cm="1">
        <f t="array" ref="O45">IF($C45="","",IFERROR(_xll.BDP($C45&amp;" Corp",O$1),""))</f>
        <v>5.4228221390072378</v>
      </c>
      <c r="P45" s="28" cm="1">
        <f t="array" ref="P45">IF($C45="","",IFERROR(_xll.BDP($C45&amp;" Corp",P$1),""))</f>
        <v>80.138677198446359</v>
      </c>
      <c r="Q45" s="28">
        <f t="shared" si="1"/>
        <v>101.4075</v>
      </c>
      <c r="R45"/>
      <c r="S45"/>
      <c r="T45"/>
      <c r="U45"/>
      <c r="V45" s="24" t="str" cm="1">
        <f t="array" ref="V45">IF($C45="","",IFERROR(_xll.BDP($C45&amp;" Corp",V$1),""))</f>
        <v>N</v>
      </c>
      <c r="W45" s="40" t="str" cm="1">
        <f t="array" ref="W45">IF($V45="Y",IFERROR(_xll.BDP($C45&amp;" Corp",W$1)*1,""),"")</f>
        <v/>
      </c>
      <c r="X45" s="41" t="str" cm="1">
        <f t="array" ref="X45">IF($V45="Y",IFERROR(_xll.BDP($C45&amp;" Corp",X$1),""),"")</f>
        <v/>
      </c>
      <c r="Y45" s="42" t="str" cm="1">
        <f t="array" ref="Y45">IF($V45="Y",IFERROR(_xll.BDP($C45&amp;" Corp",Y$1)/100, ""),"")</f>
        <v/>
      </c>
      <c r="Z45" s="17" cm="1">
        <f t="array" ref="Z45">IF($C45="","",IF(_xll.BDP($C45&amp;" Corp",Z$1)="#N/A N/A","",_xll.BDP($C45&amp;" Corp",Z$1)))</f>
        <v>6.4199999999999591E-2</v>
      </c>
      <c r="AA45" s="14" cm="1">
        <f t="array" ref="AA45">IF($C45="","",IF(_xll.BDP($C45&amp;" Corp",AA$1)="#N/A N/A","",_xll.BDP($C45&amp;" Corp",AA$1)))</f>
        <v>0.680499999999995</v>
      </c>
      <c r="AB45" s="14" cm="1">
        <f t="array" ref="AB45">IF($C45="","",IF(_xll.BDP($C45&amp;" Corp",AB$1)="#N/A N/A","",_xll.BDP($C45&amp;" Corp",AB$1)))</f>
        <v>-5.6699999999992201E-2</v>
      </c>
      <c r="AC45" s="18" cm="1">
        <f t="array" ref="AC45">IF($C45="","",IF(_xll.BDP($C45&amp;" Corp",AC$1)="#N/A N/A","",_xll.BDP($C45&amp;" Corp",AC$1)))</f>
        <v>-1.292900000000003</v>
      </c>
      <c r="AD45" s="18" cm="1">
        <f t="array" ref="AD45">IF($C45="","",IF(_xll.BDP($C45&amp;" Corp",AD$1)="#N/A N/A","",_xll.BDP($C45&amp;" Corp",AD$1)))</f>
        <v>-3.4758999999999958</v>
      </c>
      <c r="AE45" s="32" cm="1">
        <f t="array" ref="AE45">IF($C45="","",IF(_xll.BDP($C45&amp;" Corp",AE$1)="#N/A N/A","",_xll.BDP($C45&amp;" Corp",AE$1)/100))</f>
        <v>6.3334283676426515E-4</v>
      </c>
      <c r="AF45" s="32" cm="1">
        <f t="array" ref="AF45">IF($C45="","",IF(_xll.BDP($C45&amp;" Corp",AF$1)="#N/A N/A","",_xll.BDP($C45&amp;" Corp",AF$1)/100))</f>
        <v>6.7543022076294824E-3</v>
      </c>
      <c r="AG45" s="32" cm="1">
        <f t="array" ref="AG45">IF($C45="","",IF(_xll.BDP($C45&amp;" Corp",AG$1)="#N/A N/A","",_xll.BDP($C45&amp;" Corp",AG$1)/100))</f>
        <v>-5.5868784228244386E-4</v>
      </c>
      <c r="AH45" s="32" cm="1">
        <f t="array" ref="AH45">IF($C45="","",IF(_xll.BDP($C45&amp;" Corp",AH$1)="#N/A N/A","",_xll.BDP($C45&amp;" Corp",AH$1)/100))</f>
        <v>-1.2586153187181214E-2</v>
      </c>
      <c r="AI45" s="32" cm="1">
        <f t="array" ref="AI45">IF($C45="","",IF(_xll.BDP($C45&amp;" Corp",AI$1)="#N/A N/A","",_xll.BDP($C45&amp;" Corp",AI$1)/100))</f>
        <v>-3.3133156033439103E-2</v>
      </c>
      <c r="AJ45" s="8" cm="1">
        <f t="array" ref="AJ45">IF($C45="","",IF(_xll.BDP($C45&amp;" Corp",AJ$1)="#N/A Field Not Applicable","",_xll.BDP($C45&amp;" Corp",AJ$1)))</f>
        <v>98.102999999999994</v>
      </c>
      <c r="AK45" s="8" cm="1">
        <f t="array" ref="AK45">IF($C45="","",IF(_xll.BDP($C45&amp;" Corp",AK$1)="#N/A Field Not Applicable","",_xll.BDP($C45&amp;" Corp",AK$1)))</f>
        <v>108.97</v>
      </c>
      <c r="AL45" s="9" t="s">
        <v>109</v>
      </c>
      <c r="AM45" s="9" t="s">
        <v>64</v>
      </c>
      <c r="AN45" s="10">
        <v>19950</v>
      </c>
      <c r="AO45" s="11">
        <v>511.19988267479999</v>
      </c>
      <c r="AP45" s="12">
        <v>1.0339185668274991E-4</v>
      </c>
      <c r="AQ45" s="9" t="s">
        <v>65</v>
      </c>
      <c r="AR45" s="10">
        <v>15922</v>
      </c>
      <c r="AS45" s="11">
        <v>1.3377777777777777</v>
      </c>
      <c r="AT45" s="9" t="s">
        <v>109</v>
      </c>
      <c r="AU45" s="34">
        <f t="shared" si="0"/>
        <v>0.99638307720622066</v>
      </c>
    </row>
    <row r="46" spans="2:47" s="2" customFormat="1" x14ac:dyDescent="0.2">
      <c r="B46" s="22">
        <v>36445</v>
      </c>
      <c r="C46" s="23" t="s">
        <v>247</v>
      </c>
      <c r="D46" s="24" t="str" cm="1">
        <f t="array" ref="D46">IF($C46="","",IFERROR(_xll.BDP($C46&amp;" Corp","ID_BB_GLOBAL"),""))</f>
        <v>BBG00BDWYDM0</v>
      </c>
      <c r="E46" s="23" t="s">
        <v>248</v>
      </c>
      <c r="F46" s="7" t="s">
        <v>249</v>
      </c>
      <c r="G46" s="16" t="s">
        <v>224</v>
      </c>
      <c r="H46" s="16" t="s">
        <v>107</v>
      </c>
      <c r="I46" s="16" t="s">
        <v>182</v>
      </c>
      <c r="J46" s="44" cm="1">
        <f t="array" ref="J46">IF(OR(_xll.BDP($C46&amp;" Corp",$J$1)="#N/A N/A",_xll.BDP($C46&amp;" Corp",$J$1)="#N/A Field Not Applicable"),"",_xll.BDP($C46&amp;" Corp",$J$1))</f>
        <v>2.1212447073055984</v>
      </c>
      <c r="K46" s="16" t="str" cm="1">
        <f t="array" ref="K46">IFERROR(_xll.BDP($C46&amp;" Corp",$K$1),"")</f>
        <v>Medical-Drugs</v>
      </c>
      <c r="L46" s="28" cm="1">
        <f t="array" ref="L46">IF($C46="","",IFERROR(_xll.BDP($C46&amp;" Corp",L$1),""))</f>
        <v>99.111000000000004</v>
      </c>
      <c r="M46" s="28" cm="1">
        <f t="array" ref="M46">IF($C46="","",IFERROR(_xll.BDP($C46&amp;" Corp",M$1),""))</f>
        <v>99.191000000000003</v>
      </c>
      <c r="N46" s="28" cm="1">
        <f t="array" ref="N46">IF($C46="","",IFERROR(_xll.BDP($C46&amp;" Corp",N$1),""))</f>
        <v>4.4203082287644495</v>
      </c>
      <c r="O46" s="28" cm="1">
        <f t="array" ref="O46">IF($C46="","",IFERROR(_xll.BDP($C46&amp;" Corp",O$1),""))</f>
        <v>4.4203082287644495</v>
      </c>
      <c r="P46" s="28" cm="1">
        <f t="array" ref="P46">IF($C46="","",IFERROR(_xll.BDP($C46&amp;" Corp",P$1),""))</f>
        <v>32.639373072124123</v>
      </c>
      <c r="Q46" s="28">
        <f t="shared" si="1"/>
        <v>99.15100000000001</v>
      </c>
      <c r="R46"/>
      <c r="S46"/>
      <c r="T46"/>
      <c r="U46"/>
      <c r="V46" s="24" t="str" cm="1">
        <f t="array" ref="V46">IF($C46="","",IFERROR(_xll.BDP($C46&amp;" Corp",V$1),""))</f>
        <v>N</v>
      </c>
      <c r="W46" s="40" t="str" cm="1">
        <f t="array" ref="W46">IF($V46="Y",IFERROR(_xll.BDP($C46&amp;" Corp",W$1)*1,""),"")</f>
        <v/>
      </c>
      <c r="X46" s="41" t="str" cm="1">
        <f t="array" ref="X46">IF($V46="Y",IFERROR(_xll.BDP($C46&amp;" Corp",X$1),""),"")</f>
        <v/>
      </c>
      <c r="Y46" s="42" t="str" cm="1">
        <f t="array" ref="Y46">IF($V46="Y",IFERROR(_xll.BDP($C46&amp;" Corp",Y$1)/100, ""),"")</f>
        <v/>
      </c>
      <c r="Z46" s="17" cm="1">
        <f t="array" ref="Z46">IF($C46="","",IF(_xll.BDP($C46&amp;" Corp",Z$1)="#N/A N/A","",_xll.BDP($C46&amp;" Corp",Z$1)))</f>
        <v>0</v>
      </c>
      <c r="AA46" s="14" cm="1">
        <f t="array" ref="AA46">IF($C46="","",IF(_xll.BDP($C46&amp;" Corp",AA$1)="#N/A N/A","",_xll.BDP($C46&amp;" Corp",AA$1)))</f>
        <v>4.3309999999991078E-2</v>
      </c>
      <c r="AB46" s="14" cm="1">
        <f t="array" ref="AB46">IF($C46="","",IF(_xll.BDP($C46&amp;" Corp",AB$1)="#N/A N/A","",_xll.BDP($C46&amp;" Corp",AB$1)))</f>
        <v>9.5720000000000027E-2</v>
      </c>
      <c r="AC46" s="18" cm="1">
        <f t="array" ref="AC46">IF($C46="","",IF(_xll.BDP($C46&amp;" Corp",AC$1)="#N/A N/A","",_xll.BDP($C46&amp;" Corp",AC$1)))</f>
        <v>0.18334999999999013</v>
      </c>
      <c r="AD46" s="18" cm="1">
        <f t="array" ref="AD46">IF($C46="","",IF(_xll.BDP($C46&amp;" Corp",AD$1)="#N/A N/A","",_xll.BDP($C46&amp;" Corp",AD$1)))</f>
        <v>1.378619999999998</v>
      </c>
      <c r="AE46" s="32" cm="1">
        <f t="array" ref="AE46">IF($C46="","",IF(_xll.BDP($C46&amp;" Corp",AE$1)="#N/A N/A","",_xll.BDP($C46&amp;" Corp",AE$1)/100))</f>
        <v>0</v>
      </c>
      <c r="AF46" s="32" cm="1">
        <f t="array" ref="AF46">IF($C46="","",IF(_xll.BDP($C46&amp;" Corp",AF$1)="#N/A N/A","",_xll.BDP($C46&amp;" Corp",AF$1)/100))</f>
        <v>4.3704661837314399E-4</v>
      </c>
      <c r="AG46" s="32" cm="1">
        <f t="array" ref="AG46">IF($C46="","",IF(_xll.BDP($C46&amp;" Corp",AG$1)="#N/A N/A","",_xll.BDP($C46&amp;" Corp",AG$1)/100))</f>
        <v>9.6643359651114684E-4</v>
      </c>
      <c r="AH46" s="32" cm="1">
        <f t="array" ref="AH46">IF($C46="","",IF(_xll.BDP($C46&amp;" Corp",AH$1)="#N/A N/A","",_xll.BDP($C46&amp;" Corp",AH$1)/100))</f>
        <v>1.8528260877912163E-3</v>
      </c>
      <c r="AI46" s="32" cm="1">
        <f t="array" ref="AI46">IF($C46="","",IF(_xll.BDP($C46&amp;" Corp",AI$1)="#N/A N/A","",_xll.BDP($C46&amp;" Corp",AI$1)/100))</f>
        <v>1.4101845846127609E-2</v>
      </c>
      <c r="AJ46" s="8" cm="1">
        <f t="array" ref="AJ46">IF($C46="","",IF(_xll.BDP($C46&amp;" Corp",AJ$1)="#N/A Field Not Applicable","",_xll.BDP($C46&amp;" Corp",AJ$1)))</f>
        <v>97.055000000000007</v>
      </c>
      <c r="AK46" s="8" cm="1">
        <f t="array" ref="AK46">IF($C46="","",IF(_xll.BDP($C46&amp;" Corp",AK$1)="#N/A Field Not Applicable","",_xll.BDP($C46&amp;" Corp",AK$1)))</f>
        <v>99.313999999999993</v>
      </c>
      <c r="AL46" s="9" t="s">
        <v>250</v>
      </c>
      <c r="AM46" s="9" t="s">
        <v>64</v>
      </c>
      <c r="AN46" s="10">
        <v>30270</v>
      </c>
      <c r="AO46" s="11">
        <v>1979.2606000000001</v>
      </c>
      <c r="AP46" s="12">
        <v>4.0031196255808818E-4</v>
      </c>
      <c r="AQ46" s="9" t="s">
        <v>169</v>
      </c>
      <c r="AR46" s="10">
        <v>26242</v>
      </c>
      <c r="AS46" s="11">
        <v>0.23437500000000003</v>
      </c>
      <c r="AT46" s="9" t="s">
        <v>102</v>
      </c>
      <c r="AU46" s="34">
        <f t="shared" si="0"/>
        <v>0.55422455068614151</v>
      </c>
    </row>
    <row r="47" spans="2:47" s="2" customFormat="1" x14ac:dyDescent="0.2">
      <c r="B47" s="22">
        <v>36761</v>
      </c>
      <c r="C47" s="23" t="s">
        <v>251</v>
      </c>
      <c r="D47" s="24" t="str" cm="1">
        <f t="array" ref="D47">IF($C47="","",IFERROR(_xll.BDP($C47&amp;" Corp","ID_BB_GLOBAL"),""))</f>
        <v>BBG00CCNVYQ2</v>
      </c>
      <c r="E47" s="23" t="s">
        <v>252</v>
      </c>
      <c r="F47" s="7" t="s">
        <v>60</v>
      </c>
      <c r="G47" s="16" t="s">
        <v>143</v>
      </c>
      <c r="H47" s="16" t="s">
        <v>62</v>
      </c>
      <c r="I47" s="16" t="s">
        <v>63</v>
      </c>
      <c r="J47" s="44" cm="1">
        <f t="array" ref="J47">IF(OR(_xll.BDP($C47&amp;" Corp",$J$1)="#N/A N/A",_xll.BDP($C47&amp;" Corp",$J$1)="#N/A Field Not Applicable"),"",_xll.BDP($C47&amp;" Corp",$J$1))</f>
        <v>3.2393390576520673</v>
      </c>
      <c r="K47" s="16" t="str" cm="1">
        <f t="array" ref="K47">IFERROR(_xll.BDP($C47&amp;" Corp",$K$1),"")</f>
        <v>Medical-Hospitals</v>
      </c>
      <c r="L47" s="28" cm="1">
        <f t="array" ref="L47">IF($C47="","",IFERROR(_xll.BDP($C47&amp;" Corp",L$1),""))</f>
        <v>100.267</v>
      </c>
      <c r="M47" s="28" cm="1">
        <f t="array" ref="M47">IF($C47="","",IFERROR(_xll.BDP($C47&amp;" Corp",M$1),""))</f>
        <v>100.31100000000001</v>
      </c>
      <c r="N47" s="28" cm="1">
        <f t="array" ref="N47">IF($C47="","",IFERROR(_xll.BDP($C47&amp;" Corp",N$1),""))</f>
        <v>4.8743685299999999</v>
      </c>
      <c r="O47" s="28" cm="1">
        <f t="array" ref="O47">IF($C47="","",IFERROR(_xll.BDP($C47&amp;" Corp",O$1),""))</f>
        <v>5.007955808693545</v>
      </c>
      <c r="P47" s="28" cm="1">
        <f t="array" ref="P47">IF($C47="","",IFERROR(_xll.BDP($C47&amp;" Corp",P$1),""))</f>
        <v>65.638758591775812</v>
      </c>
      <c r="Q47" s="28">
        <f t="shared" si="1"/>
        <v>100.289</v>
      </c>
      <c r="R47"/>
      <c r="S47"/>
      <c r="T47"/>
      <c r="U47"/>
      <c r="V47" s="24" t="str" cm="1">
        <f t="array" ref="V47">IF($C47="","",IFERROR(_xll.BDP($C47&amp;" Corp",V$1),""))</f>
        <v>Y</v>
      </c>
      <c r="W47" s="40" cm="1">
        <f t="array" ref="W47">IF($V47="Y",IFERROR(_xll.BDP($C47&amp;" Corp",W$1)*1,""),"")</f>
        <v>46006</v>
      </c>
      <c r="X47" s="41" cm="1">
        <f t="array" ref="X47">IF($V47="Y",IFERROR(_xll.BDP($C47&amp;" Corp",X$1),""),"")</f>
        <v>100</v>
      </c>
      <c r="Y47" s="42" cm="1">
        <f t="array" ref="Y47">IF($V47="Y",IFERROR(_xll.BDP($C47&amp;" Corp",Y$1)/100, ""),"")</f>
        <v>4.874368531558413E-2</v>
      </c>
      <c r="Z47" s="17" cm="1">
        <f t="array" ref="Z47">IF($C47="","",IF(_xll.BDP($C47&amp;" Corp",Z$1)="#N/A N/A","",_xll.BDP($C47&amp;" Corp",Z$1)))</f>
        <v>-1.3799999999989154E-2</v>
      </c>
      <c r="AA47" s="14" cm="1">
        <f t="array" ref="AA47">IF($C47="","",IF(_xll.BDP($C47&amp;" Corp",AA$1)="#N/A N/A","",_xll.BDP($C47&amp;" Corp",AA$1)))</f>
        <v>9.9900000000005207E-2</v>
      </c>
      <c r="AB47" s="14" cm="1">
        <f t="array" ref="AB47">IF($C47="","",IF(_xll.BDP($C47&amp;" Corp",AB$1)="#N/A N/A","",_xll.BDP($C47&amp;" Corp",AB$1)))</f>
        <v>3.1800000000004047E-2</v>
      </c>
      <c r="AC47" s="18" cm="1">
        <f t="array" ref="AC47">IF($C47="","",IF(_xll.BDP($C47&amp;" Corp",AC$1)="#N/A N/A","",_xll.BDP($C47&amp;" Corp",AC$1)))</f>
        <v>-8.7899999999990541E-2</v>
      </c>
      <c r="AD47" s="18" cm="1">
        <f t="array" ref="AD47">IF($C47="","",IF(_xll.BDP($C47&amp;" Corp",AD$1)="#N/A N/A","",_xll.BDP($C47&amp;" Corp",AD$1)))</f>
        <v>0.13760000000000616</v>
      </c>
      <c r="AE47" s="32" cm="1">
        <f t="array" ref="AE47">IF($C47="","",IF(_xll.BDP($C47&amp;" Corp",AE$1)="#N/A N/A","",_xll.BDP($C47&amp;" Corp",AE$1)/100))</f>
        <v>-1.3759382303429432E-4</v>
      </c>
      <c r="AF47" s="32" cm="1">
        <f t="array" ref="AF47">IF($C47="","",IF(_xll.BDP($C47&amp;" Corp",AF$1)="#N/A N/A","",_xll.BDP($C47&amp;" Corp",AF$1)/100))</f>
        <v>9.9719009996860914E-4</v>
      </c>
      <c r="AG47" s="32" cm="1">
        <f t="array" ref="AG47">IF($C47="","",IF(_xll.BDP($C47&amp;" Corp",AG$1)="#N/A N/A","",_xll.BDP($C47&amp;" Corp",AG$1)/100))</f>
        <v>3.1720824821250207E-4</v>
      </c>
      <c r="AH47" s="32" cm="1">
        <f t="array" ref="AH47">IF($C47="","",IF(_xll.BDP($C47&amp;" Corp",AH$1)="#N/A N/A","",_xll.BDP($C47&amp;" Corp",AH$1)/100))</f>
        <v>-8.7576579691190986E-4</v>
      </c>
      <c r="AI47" s="32" cm="1">
        <f t="array" ref="AI47">IF($C47="","",IF(_xll.BDP($C47&amp;" Corp",AI$1)="#N/A N/A","",_xll.BDP($C47&amp;" Corp",AI$1)/100))</f>
        <v>1.3740241532676628E-3</v>
      </c>
      <c r="AJ47" s="8" cm="1">
        <f t="array" ref="AJ47">IF($C47="","",IF(_xll.BDP($C47&amp;" Corp",AJ$1)="#N/A Field Not Applicable","",_xll.BDP($C47&amp;" Corp",AJ$1)))</f>
        <v>98.846999999999994</v>
      </c>
      <c r="AK47" s="8" cm="1">
        <f t="array" ref="AK47">IF($C47="","",IF(_xll.BDP($C47&amp;" Corp",AK$1)="#N/A Field Not Applicable","",_xll.BDP($C47&amp;" Corp",AK$1)))</f>
        <v>100.93899999999999</v>
      </c>
      <c r="AL47" s="9" t="s">
        <v>66</v>
      </c>
      <c r="AM47" s="9" t="s">
        <v>64</v>
      </c>
      <c r="AN47" s="10">
        <v>2892</v>
      </c>
      <c r="AO47" s="11">
        <v>1504.4229</v>
      </c>
      <c r="AP47" s="12">
        <v>3.042744768507646E-4</v>
      </c>
      <c r="AQ47" s="9" t="s">
        <v>65</v>
      </c>
      <c r="AR47" s="10">
        <v>2838</v>
      </c>
      <c r="AS47" s="11">
        <v>2.5666666666666664</v>
      </c>
      <c r="AT47" s="9" t="s">
        <v>66</v>
      </c>
      <c r="AU47" s="34">
        <f t="shared" si="0"/>
        <v>0.52999707456978928</v>
      </c>
    </row>
    <row r="48" spans="2:47" s="2" customFormat="1" x14ac:dyDescent="0.2">
      <c r="B48" s="22">
        <v>36117</v>
      </c>
      <c r="C48" s="23" t="s">
        <v>253</v>
      </c>
      <c r="D48" s="24" t="str" cm="1">
        <f t="array" ref="D48">IF($C48="","",IFERROR(_xll.BDP($C48&amp;" Corp","ID_BB_GLOBAL"),""))</f>
        <v>BBG009QXNJL9</v>
      </c>
      <c r="E48" s="23" t="s">
        <v>254</v>
      </c>
      <c r="F48" s="7" t="s">
        <v>255</v>
      </c>
      <c r="G48" s="16" t="s">
        <v>256</v>
      </c>
      <c r="H48" s="16" t="s">
        <v>129</v>
      </c>
      <c r="I48" s="16" t="s">
        <v>108</v>
      </c>
      <c r="J48" s="44" cm="1">
        <f t="array" ref="J48">IF(OR(_xll.BDP($C48&amp;" Corp",$J$1)="#N/A N/A",_xll.BDP($C48&amp;" Corp",$J$1)="#N/A Field Not Applicable"),"",_xll.BDP($C48&amp;" Corp",$J$1))</f>
        <v>14.598125532519171</v>
      </c>
      <c r="K48" s="16" t="str" cm="1">
        <f t="array" ref="K48">IFERROR(_xll.BDP($C48&amp;" Corp",$K$1),"")</f>
        <v>Medical-Biomedical/Gene</v>
      </c>
      <c r="L48" s="28" cm="1">
        <f t="array" ref="L48">IF($C48="","",IFERROR(_xll.BDP($C48&amp;" Corp",L$1),""))</f>
        <v>80.986999999999995</v>
      </c>
      <c r="M48" s="28" cm="1">
        <f t="array" ref="M48">IF($C48="","",IFERROR(_xll.BDP($C48&amp;" Corp",M$1),""))</f>
        <v>81.879000000000005</v>
      </c>
      <c r="N48" s="28" cm="1">
        <f t="array" ref="N48">IF($C48="","",IFERROR(_xll.BDP($C48&amp;" Corp",N$1),""))</f>
        <v>6.6271757590663274</v>
      </c>
      <c r="O48" s="28" cm="1">
        <f t="array" ref="O48">IF($C48="","",IFERROR(_xll.BDP($C48&amp;" Corp",O$1),""))</f>
        <v>6.6271757590663274</v>
      </c>
      <c r="P48" s="28" cm="1">
        <f t="array" ref="P48">IF($C48="","",IFERROR(_xll.BDP($C48&amp;" Corp",P$1),""))</f>
        <v>188.32362436239112</v>
      </c>
      <c r="Q48" s="28">
        <f t="shared" si="1"/>
        <v>81.432999999999993</v>
      </c>
      <c r="R48"/>
      <c r="S48"/>
      <c r="T48"/>
      <c r="U48"/>
      <c r="V48" s="24" t="str" cm="1">
        <f t="array" ref="V48">IF($C48="","",IFERROR(_xll.BDP($C48&amp;" Corp",V$1),""))</f>
        <v>Y</v>
      </c>
      <c r="W48" s="40" cm="1">
        <f t="array" ref="W48">IF($V48="Y",IFERROR(_xll.BDP($C48&amp;" Corp",W$1)*1,""),"")</f>
        <v>53008</v>
      </c>
      <c r="X48" s="41" cm="1">
        <f t="array" ref="X48">IF($V48="Y",IFERROR(_xll.BDP($C48&amp;" Corp",X$1),""),"")</f>
        <v>100</v>
      </c>
      <c r="Y48" s="42" cm="1">
        <f t="array" ref="Y48">IF($V48="Y",IFERROR(_xll.BDP($C48&amp;" Corp",Y$1)/100, ""),"")</f>
        <v>6.6494465346495016E-2</v>
      </c>
      <c r="Z48" s="17" cm="1">
        <f t="array" ref="Z48">IF($C48="","",IF(_xll.BDP($C48&amp;" Corp",Z$1)="#N/A N/A","",_xll.BDP($C48&amp;" Corp",Z$1)))</f>
        <v>0.20420999999998912</v>
      </c>
      <c r="AA48" s="14" cm="1">
        <f t="array" ref="AA48">IF($C48="","",IF(_xll.BDP($C48&amp;" Corp",AA$1)="#N/A N/A","",_xll.BDP($C48&amp;" Corp",AA$1)))</f>
        <v>0.66927999999998633</v>
      </c>
      <c r="AB48" s="14" cm="1">
        <f t="array" ref="AB48">IF($C48="","",IF(_xll.BDP($C48&amp;" Corp",AB$1)="#N/A N/A","",_xll.BDP($C48&amp;" Corp",AB$1)))</f>
        <v>2.4699999999995725E-2</v>
      </c>
      <c r="AC48" s="18" cm="1">
        <f t="array" ref="AC48">IF($C48="","",IF(_xll.BDP($C48&amp;" Corp",AC$1)="#N/A N/A","",_xll.BDP($C48&amp;" Corp",AC$1)))</f>
        <v>-9.7872100000000017</v>
      </c>
      <c r="AD48" s="18" cm="1">
        <f t="array" ref="AD48">IF($C48="","",IF(_xll.BDP($C48&amp;" Corp",AD$1)="#N/A N/A","",_xll.BDP($C48&amp;" Corp",AD$1)))</f>
        <v>-5.7406300000000101</v>
      </c>
      <c r="AE48" s="32" cm="1">
        <f t="array" ref="AE48">IF($C48="","",IF(_xll.BDP($C48&amp;" Corp",AE$1)="#N/A N/A","",_xll.BDP($C48&amp;" Corp",AE$1)/100))</f>
        <v>2.514004547884691E-3</v>
      </c>
      <c r="AF48" s="32" cm="1">
        <f t="array" ref="AF48">IF($C48="","",IF(_xll.BDP($C48&amp;" Corp",AF$1)="#N/A N/A","",_xll.BDP($C48&amp;" Corp",AF$1)/100))</f>
        <v>8.2868707429926778E-3</v>
      </c>
      <c r="AG48" s="32" cm="1">
        <f t="array" ref="AG48">IF($C48="","",IF(_xll.BDP($C48&amp;" Corp",AG$1)="#N/A N/A","",_xll.BDP($C48&amp;" Corp",AG$1)/100))</f>
        <v>3.034081953132613E-4</v>
      </c>
      <c r="AH48" s="32" cm="1">
        <f t="array" ref="AH48">IF($C48="","",IF(_xll.BDP($C48&amp;" Corp",AH$1)="#N/A N/A","",_xll.BDP($C48&amp;" Corp",AH$1)/100))</f>
        <v>-0.10729191138077794</v>
      </c>
      <c r="AI48" s="32" cm="1">
        <f t="array" ref="AI48">IF($C48="","",IF(_xll.BDP($C48&amp;" Corp",AI$1)="#N/A N/A","",_xll.BDP($C48&amp;" Corp",AI$1)/100))</f>
        <v>-6.585269130717139E-2</v>
      </c>
      <c r="AJ48" s="8" cm="1">
        <f t="array" ref="AJ48">IF($C48="","",IF(_xll.BDP($C48&amp;" Corp",AJ$1)="#N/A Field Not Applicable","",_xll.BDP($C48&amp;" Corp",AJ$1)))</f>
        <v>78.89</v>
      </c>
      <c r="AK48" s="8" cm="1">
        <f t="array" ref="AK48">IF($C48="","",IF(_xll.BDP($C48&amp;" Corp",AK$1)="#N/A Field Not Applicable","",_xll.BDP($C48&amp;" Corp",AK$1)))</f>
        <v>96.846999999999994</v>
      </c>
      <c r="AL48" s="9" t="s">
        <v>257</v>
      </c>
      <c r="AM48" s="9" t="s">
        <v>64</v>
      </c>
      <c r="AN48" s="10">
        <v>30047</v>
      </c>
      <c r="AO48" s="11">
        <v>13.599750999099999</v>
      </c>
      <c r="AP48" s="12">
        <v>2.7505943445502032E-6</v>
      </c>
      <c r="AQ48" s="9" t="s">
        <v>65</v>
      </c>
      <c r="AR48" s="10">
        <v>26019</v>
      </c>
      <c r="AS48" s="11">
        <v>1.6111111111111114</v>
      </c>
      <c r="AT48" s="9" t="s">
        <v>257</v>
      </c>
      <c r="AU48" s="34">
        <f t="shared" si="0"/>
        <v>0.92312111098735872</v>
      </c>
    </row>
    <row r="49" spans="2:47" s="2" customFormat="1" x14ac:dyDescent="0.2">
      <c r="B49" s="22">
        <v>42156</v>
      </c>
      <c r="C49" s="23" t="s">
        <v>258</v>
      </c>
      <c r="D49" s="24" t="str" cm="1">
        <f t="array" ref="D49">IF($C49="","",IFERROR(_xll.BDP($C49&amp;" Corp","ID_BB_GLOBAL"),""))</f>
        <v>BBG00FPG5JY9</v>
      </c>
      <c r="E49" s="23" t="s">
        <v>259</v>
      </c>
      <c r="F49" s="7" t="s">
        <v>260</v>
      </c>
      <c r="G49" s="16" t="s">
        <v>261</v>
      </c>
      <c r="H49" s="16" t="s">
        <v>62</v>
      </c>
      <c r="I49" s="16" t="s">
        <v>63</v>
      </c>
      <c r="J49" s="44" cm="1">
        <f t="array" ref="J49">IF(OR(_xll.BDP($C49&amp;" Corp",$J$1)="#N/A N/A",_xll.BDP($C49&amp;" Corp",$J$1)="#N/A Field Not Applicable"),"",_xll.BDP($C49&amp;" Corp",$J$1))</f>
        <v>6.3409846446097822</v>
      </c>
      <c r="K49" s="16" t="str" cm="1">
        <f t="array" ref="K49">IFERROR(_xll.BDP($C49&amp;" Corp",$K$1),"")</f>
        <v>Medical-Generic Drugs</v>
      </c>
      <c r="L49" s="28" cm="1">
        <f t="array" ref="L49">IF($C49="","",IFERROR(_xll.BDP($C49&amp;" Corp",L$1),""))</f>
        <v>98.540999999999997</v>
      </c>
      <c r="M49" s="28" cm="1">
        <f t="array" ref="M49">IF($C49="","",IFERROR(_xll.BDP($C49&amp;" Corp",M$1),""))</f>
        <v>98.585999999999999</v>
      </c>
      <c r="N49" s="28" cm="1">
        <f t="array" ref="N49">IF($C49="","",IFERROR(_xll.BDP($C49&amp;" Corp",N$1),""))</f>
        <v>5.0257222226430427</v>
      </c>
      <c r="O49" s="28" cm="1">
        <f t="array" ref="O49">IF($C49="","",IFERROR(_xll.BDP($C49&amp;" Corp",O$1),""))</f>
        <v>5.0257222226430427</v>
      </c>
      <c r="P49" s="28" cm="1">
        <f t="array" ref="P49">IF($C49="","",IFERROR(_xll.BDP($C49&amp;" Corp",P$1),""))</f>
        <v>91.108267107923353</v>
      </c>
      <c r="Q49" s="28">
        <f t="shared" si="1"/>
        <v>98.563500000000005</v>
      </c>
      <c r="R49"/>
      <c r="S49"/>
      <c r="T49"/>
      <c r="U49"/>
      <c r="V49" s="24" t="str" cm="1">
        <f t="array" ref="V49">IF($C49="","",IFERROR(_xll.BDP($C49&amp;" Corp",V$1),""))</f>
        <v>Y</v>
      </c>
      <c r="W49" s="40" cm="1">
        <f t="array" ref="W49">IF($V49="Y",IFERROR(_xll.BDP($C49&amp;" Corp",W$1)*1,""),"")</f>
        <v>46096</v>
      </c>
      <c r="X49" s="41" cm="1">
        <f t="array" ref="X49">IF($V49="Y",IFERROR(_xll.BDP($C49&amp;" Corp",X$1),""),"")</f>
        <v>100</v>
      </c>
      <c r="Y49" s="42" cm="1">
        <f t="array" ref="Y49">IF($V49="Y",IFERROR(_xll.BDP($C49&amp;" Corp",Y$1)/100, ""),"")</f>
        <v>5.2651970860012699E-2</v>
      </c>
      <c r="Z49" s="17" cm="1">
        <f t="array" ref="Z49">IF($C49="","",IF(_xll.BDP($C49&amp;" Corp",Z$1)="#N/A N/A","",_xll.BDP($C49&amp;" Corp",Z$1)))</f>
        <v>-4.3620000000004211E-2</v>
      </c>
      <c r="AA49" s="14" cm="1">
        <f t="array" ref="AA49">IF($C49="","",IF(_xll.BDP($C49&amp;" Corp",AA$1)="#N/A N/A","",_xll.BDP($C49&amp;" Corp",AA$1)))</f>
        <v>0.12627000000000521</v>
      </c>
      <c r="AB49" s="14" cm="1">
        <f t="array" ref="AB49">IF($C49="","",IF(_xll.BDP($C49&amp;" Corp",AB$1)="#N/A N/A","",_xll.BDP($C49&amp;" Corp",AB$1)))</f>
        <v>5.236000000000729E-2</v>
      </c>
      <c r="AC49" s="18" cm="1">
        <f t="array" ref="AC49">IF($C49="","",IF(_xll.BDP($C49&amp;" Corp",AC$1)="#N/A N/A","",_xll.BDP($C49&amp;" Corp",AC$1)))</f>
        <v>0.13806999999999903</v>
      </c>
      <c r="AD49" s="18" cm="1">
        <f t="array" ref="AD49">IF($C49="","",IF(_xll.BDP($C49&amp;" Corp",AD$1)="#N/A N/A","",_xll.BDP($C49&amp;" Corp",AD$1)))</f>
        <v>1.5827600000000075</v>
      </c>
      <c r="AE49" s="32" cm="1">
        <f t="array" ref="AE49">IF($C49="","",IF(_xll.BDP($C49&amp;" Corp",AE$1)="#N/A N/A","",_xll.BDP($C49&amp;" Corp",AE$1)/100))</f>
        <v>-4.4236380883965203E-4</v>
      </c>
      <c r="AF49" s="32" cm="1">
        <f t="array" ref="AF49">IF($C49="","",IF(_xll.BDP($C49&amp;" Corp",AF$1)="#N/A N/A","",_xll.BDP($C49&amp;" Corp",AF$1)/100))</f>
        <v>1.2827528911210806E-3</v>
      </c>
      <c r="AG49" s="32" cm="1">
        <f t="array" ref="AG49">IF($C49="","",IF(_xll.BDP($C49&amp;" Corp",AG$1)="#N/A N/A","",_xll.BDP($C49&amp;" Corp",AG$1)/100))</f>
        <v>5.3151618952031264E-4</v>
      </c>
      <c r="AH49" s="32" cm="1">
        <f t="array" ref="AH49">IF($C49="","",IF(_xll.BDP($C49&amp;" Corp",AH$1)="#N/A N/A","",_xll.BDP($C49&amp;" Corp",AH$1)/100))</f>
        <v>1.402795003257803E-3</v>
      </c>
      <c r="AI49" s="32" cm="1">
        <f t="array" ref="AI49">IF($C49="","",IF(_xll.BDP($C49&amp;" Corp",AI$1)="#N/A N/A","",_xll.BDP($C49&amp;" Corp",AI$1)/100))</f>
        <v>1.6320438060371964E-2</v>
      </c>
      <c r="AJ49" s="8" cm="1">
        <f t="array" ref="AJ49">IF($C49="","",IF(_xll.BDP($C49&amp;" Corp",AJ$1)="#N/A Field Not Applicable","",_xll.BDP($C49&amp;" Corp",AJ$1)))</f>
        <v>95.903000000000006</v>
      </c>
      <c r="AK49" s="8" cm="1">
        <f t="array" ref="AK49">IF($C49="","",IF(_xll.BDP($C49&amp;" Corp",AK$1)="#N/A Field Not Applicable","",_xll.BDP($C49&amp;" Corp",AK$1)))</f>
        <v>99.468000000000004</v>
      </c>
      <c r="AL49" s="9" t="s">
        <v>262</v>
      </c>
      <c r="AM49" s="9" t="s">
        <v>64</v>
      </c>
      <c r="AN49" s="10">
        <v>21884</v>
      </c>
      <c r="AO49" s="11">
        <v>1649.1776413487</v>
      </c>
      <c r="AP49" s="12">
        <v>3.3355159912505558E-4</v>
      </c>
      <c r="AQ49" s="9" t="s">
        <v>65</v>
      </c>
      <c r="AR49" s="10">
        <v>17856</v>
      </c>
      <c r="AS49" s="11">
        <v>1.9311111111111112</v>
      </c>
      <c r="AT49" s="9" t="s">
        <v>262</v>
      </c>
      <c r="AU49" s="34">
        <f t="shared" si="0"/>
        <v>0.71820454417952306</v>
      </c>
    </row>
    <row r="50" spans="2:47" s="2" customFormat="1" x14ac:dyDescent="0.2">
      <c r="B50" s="22">
        <v>42159</v>
      </c>
      <c r="C50" s="23" t="s">
        <v>263</v>
      </c>
      <c r="D50" s="24" t="str" cm="1">
        <f t="array" ref="D50">IF($C50="","",IFERROR(_xll.BDP($C50&amp;" Corp","ID_BB_GLOBAL"),""))</f>
        <v>BBG00FPG5TZ6</v>
      </c>
      <c r="E50" s="23" t="s">
        <v>264</v>
      </c>
      <c r="F50" s="7" t="s">
        <v>260</v>
      </c>
      <c r="G50" s="16" t="s">
        <v>143</v>
      </c>
      <c r="H50" s="16" t="s">
        <v>62</v>
      </c>
      <c r="I50" s="16" t="s">
        <v>63</v>
      </c>
      <c r="J50" s="44" cm="1">
        <f t="array" ref="J50">IF(OR(_xll.BDP($C50&amp;" Corp",$J$1)="#N/A N/A",_xll.BDP($C50&amp;" Corp",$J$1)="#N/A Field Not Applicable"),"",_xll.BDP($C50&amp;" Corp",$J$1))</f>
        <v>6.3409846446097822</v>
      </c>
      <c r="K50" s="16" t="str" cm="1">
        <f t="array" ref="K50">IFERROR(_xll.BDP($C50&amp;" Corp",$K$1),"")</f>
        <v>Medical-Generic Drugs</v>
      </c>
      <c r="L50" s="28" cm="1">
        <f t="array" ref="L50">IF($C50="","",IFERROR(_xll.BDP($C50&amp;" Corp",L$1),""))</f>
        <v>84.367000000000004</v>
      </c>
      <c r="M50" s="28" cm="1">
        <f t="array" ref="M50">IF($C50="","",IFERROR(_xll.BDP($C50&amp;" Corp",M$1),""))</f>
        <v>84.668999999999997</v>
      </c>
      <c r="N50" s="28" cm="1">
        <f t="array" ref="N50">IF($C50="","",IFERROR(_xll.BDP($C50&amp;" Corp",N$1),""))</f>
        <v>6.5974615646286141</v>
      </c>
      <c r="O50" s="28" cm="1">
        <f t="array" ref="O50">IF($C50="","",IFERROR(_xll.BDP($C50&amp;" Corp",O$1),""))</f>
        <v>6.5974615646286141</v>
      </c>
      <c r="P50" s="28" cm="1">
        <f t="array" ref="P50">IF($C50="","",IFERROR(_xll.BDP($C50&amp;" Corp",P$1),""))</f>
        <v>182.98937222370117</v>
      </c>
      <c r="Q50" s="28">
        <f t="shared" si="1"/>
        <v>84.518000000000001</v>
      </c>
      <c r="R50"/>
      <c r="S50"/>
      <c r="T50"/>
      <c r="U50"/>
      <c r="V50" s="24" t="str" cm="1">
        <f t="array" ref="V50">IF($C50="","",IFERROR(_xll.BDP($C50&amp;" Corp",V$1),""))</f>
        <v>Y</v>
      </c>
      <c r="W50" s="40" cm="1">
        <f t="array" ref="W50">IF($V50="Y",IFERROR(_xll.BDP($C50&amp;" Corp",W$1)*1,""),"")</f>
        <v>53311</v>
      </c>
      <c r="X50" s="41" cm="1">
        <f t="array" ref="X50">IF($V50="Y",IFERROR(_xll.BDP($C50&amp;" Corp",X$1),""),"")</f>
        <v>100</v>
      </c>
      <c r="Y50" s="42" cm="1">
        <f t="array" ref="Y50">IF($V50="Y",IFERROR(_xll.BDP($C50&amp;" Corp",Y$1)/100, ""),"")</f>
        <v>6.6142857922741383E-2</v>
      </c>
      <c r="Z50" s="17" cm="1">
        <f t="array" ref="Z50">IF($C50="","",IF(_xll.BDP($C50&amp;" Corp",Z$1)="#N/A N/A","",_xll.BDP($C50&amp;" Corp",Z$1)))</f>
        <v>2.4780000000006908E-2</v>
      </c>
      <c r="AA50" s="14" cm="1">
        <f t="array" ref="AA50">IF($C50="","",IF(_xll.BDP($C50&amp;" Corp",AA$1)="#N/A N/A","",_xll.BDP($C50&amp;" Corp",AA$1)))</f>
        <v>0.58023000000000025</v>
      </c>
      <c r="AB50" s="14" cm="1">
        <f t="array" ref="AB50">IF($C50="","",IF(_xll.BDP($C50&amp;" Corp",AB$1)="#N/A N/A","",_xll.BDP($C50&amp;" Corp",AB$1)))</f>
        <v>-0.1791899999999913</v>
      </c>
      <c r="AC50" s="18" cm="1">
        <f t="array" ref="AC50">IF($C50="","",IF(_xll.BDP($C50&amp;" Corp",AC$1)="#N/A N/A","",_xll.BDP($C50&amp;" Corp",AC$1)))</f>
        <v>-0.30306999999999107</v>
      </c>
      <c r="AD50" s="18" cm="1">
        <f t="array" ref="AD50">IF($C50="","",IF(_xll.BDP($C50&amp;" Corp",AD$1)="#N/A N/A","",_xll.BDP($C50&amp;" Corp",AD$1)))</f>
        <v>-0.2092399999999941</v>
      </c>
      <c r="AE50" s="32" cm="1">
        <f t="array" ref="AE50">IF($C50="","",IF(_xll.BDP($C50&amp;" Corp",AE$1)="#N/A N/A","",_xll.BDP($C50&amp;" Corp",AE$1)/100))</f>
        <v>2.9327793481213714E-4</v>
      </c>
      <c r="AF50" s="32" cm="1">
        <f t="array" ref="AF50">IF($C50="","",IF(_xll.BDP($C50&amp;" Corp",AF$1)="#N/A N/A","",_xll.BDP($C50&amp;" Corp",AF$1)/100))</f>
        <v>6.9126202765905911E-3</v>
      </c>
      <c r="AG50" s="32" cm="1">
        <f t="array" ref="AG50">IF($C50="","",IF(_xll.BDP($C50&amp;" Corp",AG$1)="#N/A N/A","",_xll.BDP($C50&amp;" Corp",AG$1)/100))</f>
        <v>-2.1156543545712411E-3</v>
      </c>
      <c r="AH50" s="32" cm="1">
        <f t="array" ref="AH50">IF($C50="","",IF(_xll.BDP($C50&amp;" Corp",AH$1)="#N/A N/A","",_xll.BDP($C50&amp;" Corp",AH$1)/100))</f>
        <v>-3.5730504728304696E-3</v>
      </c>
      <c r="AI50" s="32" cm="1">
        <f t="array" ref="AI50">IF($C50="","",IF(_xll.BDP($C50&amp;" Corp",AI$1)="#N/A N/A","",_xll.BDP($C50&amp;" Corp",AI$1)/100))</f>
        <v>-2.4695714778892753E-3</v>
      </c>
      <c r="AJ50" s="8" cm="1">
        <f t="array" ref="AJ50">IF($C50="","",IF(_xll.BDP($C50&amp;" Corp",AJ$1)="#N/A Field Not Applicable","",_xll.BDP($C50&amp;" Corp",AJ$1)))</f>
        <v>78.837000000000003</v>
      </c>
      <c r="AK50" s="8" cm="1">
        <f t="array" ref="AK50">IF($C50="","",IF(_xll.BDP($C50&amp;" Corp",AK$1)="#N/A Field Not Applicable","",_xll.BDP($C50&amp;" Corp",AK$1)))</f>
        <v>89.27</v>
      </c>
      <c r="AL50" s="9" t="s">
        <v>262</v>
      </c>
      <c r="AM50" s="9" t="s">
        <v>64</v>
      </c>
      <c r="AN50" s="10">
        <v>21884</v>
      </c>
      <c r="AO50" s="11">
        <v>876.57629999999995</v>
      </c>
      <c r="AP50" s="12">
        <v>1.7729043814892665E-4</v>
      </c>
      <c r="AQ50" s="9" t="s">
        <v>65</v>
      </c>
      <c r="AR50" s="10">
        <v>17856</v>
      </c>
      <c r="AS50" s="11">
        <v>2.5666666666666664</v>
      </c>
      <c r="AT50" s="9" t="s">
        <v>262</v>
      </c>
      <c r="AU50" s="34">
        <f t="shared" si="0"/>
        <v>0.81168974408128047</v>
      </c>
    </row>
    <row r="51" spans="2:47" s="2" customFormat="1" x14ac:dyDescent="0.2">
      <c r="B51" s="22">
        <v>42908</v>
      </c>
      <c r="C51" s="23" t="s">
        <v>265</v>
      </c>
      <c r="D51" s="24" t="str" cm="1">
        <f t="array" ref="D51">IF($C51="","",IFERROR(_xll.BDP($C51&amp;" Corp","ID_BB_GLOBAL"),""))</f>
        <v>BBG00DT0YF08</v>
      </c>
      <c r="E51" s="23" t="s">
        <v>266</v>
      </c>
      <c r="F51" s="7" t="s">
        <v>267</v>
      </c>
      <c r="G51" s="16" t="s">
        <v>268</v>
      </c>
      <c r="H51" s="16" t="s">
        <v>117</v>
      </c>
      <c r="I51" s="16" t="s">
        <v>118</v>
      </c>
      <c r="J51" s="44" t="str" cm="1">
        <f t="array" ref="J51">IF(OR(_xll.BDP($C51&amp;" Corp",$J$1)="#N/A N/A",_xll.BDP($C51&amp;" Corp",$J$1)="#N/A Field Not Applicable"),"",_xll.BDP($C51&amp;" Corp",$J$1))</f>
        <v/>
      </c>
      <c r="K51" s="16" t="str" cm="1">
        <f t="array" ref="K51">IFERROR(_xll.BDP($C51&amp;" Corp",$K$1),"")</f>
        <v>Medical-Hospitals</v>
      </c>
      <c r="L51" s="28" cm="1">
        <f t="array" ref="L51">IF($C51="","",IFERROR(_xll.BDP($C51&amp;" Corp",L$1),""))</f>
        <v>77.445999999999998</v>
      </c>
      <c r="M51" s="28" cm="1">
        <f t="array" ref="M51">IF($C51="","",IFERROR(_xll.BDP($C51&amp;" Corp",M$1),""))</f>
        <v>78.168000000000006</v>
      </c>
      <c r="N51" s="28" cm="1">
        <f t="array" ref="N51">IF($C51="","",IFERROR(_xll.BDP($C51&amp;" Corp",N$1),""))</f>
        <v>5.7500703669055095</v>
      </c>
      <c r="O51" s="28" cm="1">
        <f t="array" ref="O51">IF($C51="","",IFERROR(_xll.BDP($C51&amp;" Corp",O$1),""))</f>
        <v>5.7500703669055095</v>
      </c>
      <c r="P51" s="28" cm="1">
        <f t="array" ref="P51">IF($C51="","",IFERROR(_xll.BDP($C51&amp;" Corp",P$1),""))</f>
        <v>96.976635785806138</v>
      </c>
      <c r="Q51" s="28">
        <f t="shared" si="1"/>
        <v>77.807000000000002</v>
      </c>
      <c r="R51"/>
      <c r="S51"/>
      <c r="T51"/>
      <c r="U51"/>
      <c r="V51" s="24" t="str" cm="1">
        <f t="array" ref="V51">IF($C51="","",IFERROR(_xll.BDP($C51&amp;" Corp",V$1),""))</f>
        <v>Y</v>
      </c>
      <c r="W51" s="40" cm="1">
        <f t="array" ref="W51">IF($V51="Y",IFERROR(_xll.BDP($C51&amp;" Corp",W$1)*1,""),"")</f>
        <v>53267</v>
      </c>
      <c r="X51" s="41" cm="1">
        <f t="array" ref="X51">IF($V51="Y",IFERROR(_xll.BDP($C51&amp;" Corp",X$1),""),"")</f>
        <v>100</v>
      </c>
      <c r="Y51" s="42" cm="1">
        <f t="array" ref="Y51">IF($V51="Y",IFERROR(_xll.BDP($C51&amp;" Corp",Y$1)/100, ""),"")</f>
        <v>5.8014268302546634E-2</v>
      </c>
      <c r="Z51" s="17" cm="1">
        <f t="array" ref="Z51">IF($C51="","",IF(_xll.BDP($C51&amp;" Corp",Z$1)="#N/A N/A","",_xll.BDP($C51&amp;" Corp",Z$1)))</f>
        <v>2.9460000000000264E-2</v>
      </c>
      <c r="AA51" s="14" t="str" cm="1">
        <f t="array" ref="AA51">IF($C51="","",IF(_xll.BDP($C51&amp;" Corp",AA$1)="#N/A N/A","",_xll.BDP($C51&amp;" Corp",AA$1)))</f>
        <v/>
      </c>
      <c r="AB51" s="14" cm="1">
        <f t="array" ref="AB51">IF($C51="","",IF(_xll.BDP($C51&amp;" Corp",AB$1)="#N/A N/A","",_xll.BDP($C51&amp;" Corp",AB$1)))</f>
        <v>0.79841999999999302</v>
      </c>
      <c r="AC51" s="18" cm="1">
        <f t="array" ref="AC51">IF($C51="","",IF(_xll.BDP($C51&amp;" Corp",AC$1)="#N/A N/A","",_xll.BDP($C51&amp;" Corp",AC$1)))</f>
        <v>-1.6228399999999965</v>
      </c>
      <c r="AD51" s="18" cm="1">
        <f t="array" ref="AD51">IF($C51="","",IF(_xll.BDP($C51&amp;" Corp",AD$1)="#N/A N/A","",_xll.BDP($C51&amp;" Corp",AD$1)))</f>
        <v>-3.1069400000000087</v>
      </c>
      <c r="AE51" s="32" cm="1">
        <f t="array" ref="AE51">IF($C51="","",IF(_xll.BDP($C51&amp;" Corp",AE$1)="#N/A N/A","",_xll.BDP($C51&amp;" Corp",AE$1)/100))</f>
        <v>3.7878028120771846E-4</v>
      </c>
      <c r="AF51" s="32" t="str" cm="1">
        <f t="array" ref="AF51">IF($C51="","",IF(_xll.BDP($C51&amp;" Corp",AF$1)="#N/A N/A","",_xll.BDP($C51&amp;" Corp",AF$1)/100))</f>
        <v/>
      </c>
      <c r="AG51" s="32" cm="1">
        <f t="array" ref="AG51">IF($C51="","",IF(_xll.BDP($C51&amp;" Corp",AG$1)="#N/A N/A","",_xll.BDP($C51&amp;" Corp",AG$1)/100))</f>
        <v>1.0368148350149896E-2</v>
      </c>
      <c r="AH51" s="32" cm="1">
        <f t="array" ref="AH51">IF($C51="","",IF(_xll.BDP($C51&amp;" Corp",AH$1)="#N/A N/A","",_xll.BDP($C51&amp;" Corp",AH$1)/100))</f>
        <v>-2.0431518958113858E-2</v>
      </c>
      <c r="AI51" s="32" cm="1">
        <f t="array" ref="AI51">IF($C51="","",IF(_xll.BDP($C51&amp;" Corp",AI$1)="#N/A N/A","",_xll.BDP($C51&amp;" Corp",AI$1)/100))</f>
        <v>-3.83988305371393E-2</v>
      </c>
      <c r="AJ51" s="8" cm="1">
        <f t="array" ref="AJ51">IF($C51="","",IF(_xll.BDP($C51&amp;" Corp",AJ$1)="#N/A Field Not Applicable","",_xll.BDP($C51&amp;" Corp",AJ$1)))</f>
        <v>75.915000000000006</v>
      </c>
      <c r="AK51" s="8" cm="1">
        <f t="array" ref="AK51">IF($C51="","",IF(_xll.BDP($C51&amp;" Corp",AK$1)="#N/A Field Not Applicable","",_xll.BDP($C51&amp;" Corp",AK$1)))</f>
        <v>85.77</v>
      </c>
      <c r="AL51" s="9" t="s">
        <v>269</v>
      </c>
      <c r="AM51" s="9" t="s">
        <v>64</v>
      </c>
      <c r="AN51" s="10">
        <v>31608</v>
      </c>
      <c r="AO51" s="11">
        <v>397.59095000000002</v>
      </c>
      <c r="AP51" s="12">
        <v>8.0414076594984363E-5</v>
      </c>
      <c r="AQ51" s="9" t="s">
        <v>65</v>
      </c>
      <c r="AR51" s="10">
        <v>27600</v>
      </c>
      <c r="AS51" s="11">
        <v>0.44211111111111107</v>
      </c>
      <c r="AT51" s="9" t="s">
        <v>102</v>
      </c>
      <c r="AU51" s="34">
        <f t="shared" si="0"/>
        <v>0.77874819888381519</v>
      </c>
    </row>
    <row r="52" spans="2:47" s="2" customFormat="1" x14ac:dyDescent="0.2">
      <c r="B52" s="22">
        <v>42283</v>
      </c>
      <c r="C52" s="23" t="s">
        <v>270</v>
      </c>
      <c r="D52" s="24" t="str" cm="1">
        <f t="array" ref="D52">IF($C52="","",IFERROR(_xll.BDP($C52&amp;" Corp","ID_BB_GLOBAL"),""))</f>
        <v>BBG00CSJL5R7</v>
      </c>
      <c r="E52" s="23" t="s">
        <v>271</v>
      </c>
      <c r="F52" s="7" t="s">
        <v>272</v>
      </c>
      <c r="G52" s="16" t="s">
        <v>273</v>
      </c>
      <c r="H52" s="16" t="s">
        <v>99</v>
      </c>
      <c r="I52" s="16" t="s">
        <v>100</v>
      </c>
      <c r="J52" s="44" t="str" cm="1">
        <f t="array" ref="J52">IF(OR(_xll.BDP($C52&amp;" Corp",$J$1)="#N/A N/A",_xll.BDP($C52&amp;" Corp",$J$1)="#N/A Field Not Applicable"),"",_xll.BDP($C52&amp;" Corp",$J$1))</f>
        <v/>
      </c>
      <c r="K52" s="16" t="str" cm="1">
        <f t="array" ref="K52">IFERROR(_xll.BDP($C52&amp;" Corp",$K$1),"")</f>
        <v>Medical-Hospitals</v>
      </c>
      <c r="L52" s="28" cm="1">
        <f t="array" ref="L52">IF($C52="","",IFERROR(_xll.BDP($C52&amp;" Corp",L$1),""))</f>
        <v>79.682000000000002</v>
      </c>
      <c r="M52" s="28" cm="1">
        <f t="array" ref="M52">IF($C52="","",IFERROR(_xll.BDP($C52&amp;" Corp",M$1),""))</f>
        <v>80.08</v>
      </c>
      <c r="N52" s="28" cm="1">
        <f t="array" ref="N52">IF($C52="","",IFERROR(_xll.BDP($C52&amp;" Corp",N$1),""))</f>
        <v>5.5284879558577158</v>
      </c>
      <c r="O52" s="28" cm="1">
        <f t="array" ref="O52">IF($C52="","",IFERROR(_xll.BDP($C52&amp;" Corp",O$1),""))</f>
        <v>5.5284879558577158</v>
      </c>
      <c r="P52" s="28" cm="1">
        <f t="array" ref="P52">IF($C52="","",IFERROR(_xll.BDP($C52&amp;" Corp",P$1),""))</f>
        <v>74.763792400317371</v>
      </c>
      <c r="Q52" s="28">
        <f t="shared" si="1"/>
        <v>79.881</v>
      </c>
      <c r="R52"/>
      <c r="S52"/>
      <c r="T52"/>
      <c r="U52"/>
      <c r="V52" s="24" t="str" cm="1">
        <f t="array" ref="V52">IF($C52="","",IFERROR(_xll.BDP($C52&amp;" Corp",V$1),""))</f>
        <v>N</v>
      </c>
      <c r="W52" s="40" t="str" cm="1">
        <f t="array" ref="W52">IF($V52="Y",IFERROR(_xll.BDP($C52&amp;" Corp",W$1)*1,""),"")</f>
        <v/>
      </c>
      <c r="X52" s="41" t="str" cm="1">
        <f t="array" ref="X52">IF($V52="Y",IFERROR(_xll.BDP($C52&amp;" Corp",X$1),""),"")</f>
        <v/>
      </c>
      <c r="Y52" s="42" t="str" cm="1">
        <f t="array" ref="Y52">IF($V52="Y",IFERROR(_xll.BDP($C52&amp;" Corp",Y$1)/100, ""),"")</f>
        <v/>
      </c>
      <c r="Z52" s="17" cm="1">
        <f t="array" ref="Z52">IF($C52="","",IF(_xll.BDP($C52&amp;" Corp",Z$1)="#N/A N/A","",_xll.BDP($C52&amp;" Corp",Z$1)))</f>
        <v>-9.650000000007708E-3</v>
      </c>
      <c r="AA52" s="14" cm="1">
        <f t="array" ref="AA52">IF($C52="","",IF(_xll.BDP($C52&amp;" Corp",AA$1)="#N/A N/A","",_xll.BDP($C52&amp;" Corp",AA$1)))</f>
        <v>0.63580999999999221</v>
      </c>
      <c r="AB52" s="14" cm="1">
        <f t="array" ref="AB52">IF($C52="","",IF(_xll.BDP($C52&amp;" Corp",AB$1)="#N/A N/A","",_xll.BDP($C52&amp;" Corp",AB$1)))</f>
        <v>-0.24535000000000196</v>
      </c>
      <c r="AC52" s="18" cm="1">
        <f t="array" ref="AC52">IF($C52="","",IF(_xll.BDP($C52&amp;" Corp",AC$1)="#N/A N/A","",_xll.BDP($C52&amp;" Corp",AC$1)))</f>
        <v>-3.0989600000000053</v>
      </c>
      <c r="AD52" s="18" cm="1">
        <f t="array" ref="AD52">IF($C52="","",IF(_xll.BDP($C52&amp;" Corp",AD$1)="#N/A N/A","",_xll.BDP($C52&amp;" Corp",AD$1)))</f>
        <v>-5.5323700000000002</v>
      </c>
      <c r="AE52" s="32" cm="1">
        <f t="array" ref="AE52">IF($C52="","",IF(_xll.BDP($C52&amp;" Corp",AE$1)="#N/A N/A","",_xll.BDP($C52&amp;" Corp",AE$1)/100))</f>
        <v>-1.2079146573881765E-4</v>
      </c>
      <c r="AF52" s="32" cm="1">
        <f t="array" ref="AF52">IF($C52="","",IF(_xll.BDP($C52&amp;" Corp",AF$1)="#N/A N/A","",_xll.BDP($C52&amp;" Corp",AF$1)/100))</f>
        <v>8.0234172077255309E-3</v>
      </c>
      <c r="AG52" s="32" cm="1">
        <f t="array" ref="AG52">IF($C52="","",IF(_xll.BDP($C52&amp;" Corp",AG$1)="#N/A N/A","",_xll.BDP($C52&amp;" Corp",AG$1)/100))</f>
        <v>-3.0620732863279017E-3</v>
      </c>
      <c r="AH52" s="32" cm="1">
        <f t="array" ref="AH52">IF($C52="","",IF(_xll.BDP($C52&amp;" Corp",AH$1)="#N/A N/A","",_xll.BDP($C52&amp;" Corp",AH$1)/100))</f>
        <v>-3.7346289533769186E-2</v>
      </c>
      <c r="AI52" s="32" cm="1">
        <f t="array" ref="AI52">IF($C52="","",IF(_xll.BDP($C52&amp;" Corp",AI$1)="#N/A N/A","",_xll.BDP($C52&amp;" Corp",AI$1)/100))</f>
        <v>-6.4772392134310131E-2</v>
      </c>
      <c r="AJ52" s="8" cm="1">
        <f t="array" ref="AJ52">IF($C52="","",IF(_xll.BDP($C52&amp;" Corp",AJ$1)="#N/A Field Not Applicable","",_xll.BDP($C52&amp;" Corp",AJ$1)))</f>
        <v>76.902000000000001</v>
      </c>
      <c r="AK52" s="8" cm="1">
        <f t="array" ref="AK52">IF($C52="","",IF(_xll.BDP($C52&amp;" Corp",AK$1)="#N/A Field Not Applicable","",_xll.BDP($C52&amp;" Corp",AK$1)))</f>
        <v>89.897999999999996</v>
      </c>
      <c r="AL52" s="9" t="s">
        <v>274</v>
      </c>
      <c r="AM52" s="9" t="s">
        <v>64</v>
      </c>
      <c r="AN52" s="10">
        <v>31195</v>
      </c>
      <c r="AO52" s="11">
        <v>985.16082600000004</v>
      </c>
      <c r="AP52" s="12">
        <v>1.9925201547052834E-4</v>
      </c>
      <c r="AQ52" s="9" t="s">
        <v>65</v>
      </c>
      <c r="AR52" s="10">
        <v>27167</v>
      </c>
      <c r="AS52" s="11">
        <v>0.28491666666666665</v>
      </c>
      <c r="AT52" s="9" t="s">
        <v>102</v>
      </c>
      <c r="AU52" s="34">
        <f t="shared" si="0"/>
        <v>0.83751416435826398</v>
      </c>
    </row>
    <row r="53" spans="2:47" s="2" customFormat="1" x14ac:dyDescent="0.2">
      <c r="B53" s="22">
        <v>42540</v>
      </c>
      <c r="C53" s="23" t="s">
        <v>275</v>
      </c>
      <c r="D53" s="24" t="str" cm="1">
        <f t="array" ref="D53">IF($C53="","",IFERROR(_xll.BDP($C53&amp;" Corp","ID_BB_GLOBAL"),""))</f>
        <v>BBG00DKC6FT1</v>
      </c>
      <c r="E53" s="23" t="s">
        <v>276</v>
      </c>
      <c r="F53" s="7" t="s">
        <v>60</v>
      </c>
      <c r="G53" s="16" t="s">
        <v>116</v>
      </c>
      <c r="H53" s="16" t="s">
        <v>62</v>
      </c>
      <c r="I53" s="16" t="s">
        <v>63</v>
      </c>
      <c r="J53" s="44" cm="1">
        <f t="array" ref="J53">IF(OR(_xll.BDP($C53&amp;" Corp",$J$1)="#N/A N/A",_xll.BDP($C53&amp;" Corp",$J$1)="#N/A Field Not Applicable"),"",_xll.BDP($C53&amp;" Corp",$J$1))</f>
        <v>3.2393390576520673</v>
      </c>
      <c r="K53" s="16" t="str" cm="1">
        <f t="array" ref="K53">IFERROR(_xll.BDP($C53&amp;" Corp",$K$1),"")</f>
        <v>Medical-Hospitals</v>
      </c>
      <c r="L53" s="28" cm="1">
        <f t="array" ref="L53">IF($C53="","",IFERROR(_xll.BDP($C53&amp;" Corp",L$1),""))</f>
        <v>99.165000000000006</v>
      </c>
      <c r="M53" s="28" cm="1">
        <f t="array" ref="M53">IF($C53="","",IFERROR(_xll.BDP($C53&amp;" Corp",M$1),""))</f>
        <v>99.233000000000004</v>
      </c>
      <c r="N53" s="28" cm="1">
        <f t="array" ref="N53">IF($C53="","",IFERROR(_xll.BDP($C53&amp;" Corp",N$1),""))</f>
        <v>4.8988483993380934</v>
      </c>
      <c r="O53" s="28" cm="1">
        <f t="array" ref="O53">IF($C53="","",IFERROR(_xll.BDP($C53&amp;" Corp",O$1),""))</f>
        <v>4.8988483993380934</v>
      </c>
      <c r="P53" s="28" cm="1">
        <f t="array" ref="P53">IF($C53="","",IFERROR(_xll.BDP($C53&amp;" Corp",P$1),""))</f>
        <v>63.192697423643246</v>
      </c>
      <c r="Q53" s="28">
        <f t="shared" si="1"/>
        <v>99.199000000000012</v>
      </c>
      <c r="R53"/>
      <c r="S53"/>
      <c r="T53"/>
      <c r="U53"/>
      <c r="V53" s="24" t="str" cm="1">
        <f t="array" ref="V53">IF($C53="","",IFERROR(_xll.BDP($C53&amp;" Corp",V$1),""))</f>
        <v>Y</v>
      </c>
      <c r="W53" s="40" cm="1">
        <f t="array" ref="W53">IF($V53="Y",IFERROR(_xll.BDP($C53&amp;" Corp",W$1)*1,""),"")</f>
        <v>46249</v>
      </c>
      <c r="X53" s="41" cm="1">
        <f t="array" ref="X53">IF($V53="Y",IFERROR(_xll.BDP($C53&amp;" Corp",X$1),""),"")</f>
        <v>100</v>
      </c>
      <c r="Y53" s="42" cm="1">
        <f t="array" ref="Y53">IF($V53="Y",IFERROR(_xll.BDP($C53&amp;" Corp",Y$1)/100, ""),"")</f>
        <v>5.0227790561527492E-2</v>
      </c>
      <c r="Z53" s="17" cm="1">
        <f t="array" ref="Z53">IF($C53="","",IF(_xll.BDP($C53&amp;" Corp",Z$1)="#N/A N/A","",_xll.BDP($C53&amp;" Corp",Z$1)))</f>
        <v>-2.797999999999945E-2</v>
      </c>
      <c r="AA53" s="14" cm="1">
        <f t="array" ref="AA53">IF($C53="","",IF(_xll.BDP($C53&amp;" Corp",AA$1)="#N/A N/A","",_xll.BDP($C53&amp;" Corp",AA$1)))</f>
        <v>0.21377999999999986</v>
      </c>
      <c r="AB53" s="14" cm="1">
        <f t="array" ref="AB53">IF($C53="","",IF(_xll.BDP($C53&amp;" Corp",AB$1)="#N/A N/A","",_xll.BDP($C53&amp;" Corp",AB$1)))</f>
        <v>0.13411000000000683</v>
      </c>
      <c r="AC53" s="18" cm="1">
        <f t="array" ref="AC53">IF($C53="","",IF(_xll.BDP($C53&amp;" Corp",AC$1)="#N/A N/A","",_xll.BDP($C53&amp;" Corp",AC$1)))</f>
        <v>-3.5059999999987213E-2</v>
      </c>
      <c r="AD53" s="18" cm="1">
        <f t="array" ref="AD53">IF($C53="","",IF(_xll.BDP($C53&amp;" Corp",AD$1)="#N/A N/A","",_xll.BDP($C53&amp;" Corp",AD$1)))</f>
        <v>0.81582000000000221</v>
      </c>
      <c r="AE53" s="32" cm="1">
        <f t="array" ref="AE53">IF($C53="","",IF(_xll.BDP($C53&amp;" Corp",AE$1)="#N/A N/A","",_xll.BDP($C53&amp;" Corp",AE$1)/100))</f>
        <v>-2.8198197653441783E-4</v>
      </c>
      <c r="AF53" s="32" cm="1">
        <f t="array" ref="AF53">IF($C53="","",IF(_xll.BDP($C53&amp;" Corp",AF$1)="#N/A N/A","",_xll.BDP($C53&amp;" Corp",AF$1)/100))</f>
        <v>2.1597333883992256E-3</v>
      </c>
      <c r="AG53" s="32" cm="1">
        <f t="array" ref="AG53">IF($C53="","",IF(_xll.BDP($C53&amp;" Corp",AG$1)="#N/A N/A","",_xll.BDP($C53&amp;" Corp",AG$1)/100))</f>
        <v>1.3537697961452117E-3</v>
      </c>
      <c r="AH53" s="32" cm="1">
        <f t="array" ref="AH53">IF($C53="","",IF(_xll.BDP($C53&amp;" Corp",AH$1)="#N/A N/A","",_xll.BDP($C53&amp;" Corp",AH$1)/100))</f>
        <v>-3.5330888992067192E-4</v>
      </c>
      <c r="AI53" s="32" cm="1">
        <f t="array" ref="AI53">IF($C53="","",IF(_xll.BDP($C53&amp;" Corp",AI$1)="#N/A N/A","",_xll.BDP($C53&amp;" Corp",AI$1)/100))</f>
        <v>8.2923368407357631E-3</v>
      </c>
      <c r="AJ53" s="8" cm="1">
        <f t="array" ref="AJ53">IF($C53="","",IF(_xll.BDP($C53&amp;" Corp",AJ$1)="#N/A Field Not Applicable","",_xll.BDP($C53&amp;" Corp",AJ$1)))</f>
        <v>96.792000000000002</v>
      </c>
      <c r="AK53" s="8" cm="1">
        <f t="array" ref="AK53">IF($C53="","",IF(_xll.BDP($C53&amp;" Corp",AK$1)="#N/A Field Not Applicable","",_xll.BDP($C53&amp;" Corp",AK$1)))</f>
        <v>100.40300000000001</v>
      </c>
      <c r="AL53" s="9" t="s">
        <v>66</v>
      </c>
      <c r="AM53" s="9" t="s">
        <v>64</v>
      </c>
      <c r="AN53" s="10">
        <v>2892</v>
      </c>
      <c r="AO53" s="11">
        <v>1191.4176</v>
      </c>
      <c r="AP53" s="12">
        <v>2.4096812601748718E-4</v>
      </c>
      <c r="AQ53" s="9" t="s">
        <v>65</v>
      </c>
      <c r="AR53" s="10">
        <v>2838</v>
      </c>
      <c r="AS53" s="11">
        <v>1.4500000000000002</v>
      </c>
      <c r="AT53" s="9" t="s">
        <v>66</v>
      </c>
      <c r="AU53" s="34">
        <f t="shared" si="0"/>
        <v>0.72931662420382193</v>
      </c>
    </row>
    <row r="54" spans="2:47" s="2" customFormat="1" x14ac:dyDescent="0.2">
      <c r="B54" s="22">
        <v>45570</v>
      </c>
      <c r="C54" s="23" t="s">
        <v>277</v>
      </c>
      <c r="D54" s="24" t="str" cm="1">
        <f t="array" ref="D54">IF($C54="","",IFERROR(_xll.BDP($C54&amp;" Corp","ID_BB_GLOBAL"),""))</f>
        <v>BBG00GSL5KM3</v>
      </c>
      <c r="E54" s="23" t="s">
        <v>278</v>
      </c>
      <c r="F54" s="7" t="s">
        <v>279</v>
      </c>
      <c r="G54" s="16" t="s">
        <v>280</v>
      </c>
      <c r="H54" s="16" t="s">
        <v>181</v>
      </c>
      <c r="I54" s="16" t="s">
        <v>182</v>
      </c>
      <c r="J54" s="44" t="str" cm="1">
        <f t="array" ref="J54">IF(OR(_xll.BDP($C54&amp;" Corp",$J$1)="#N/A N/A",_xll.BDP($C54&amp;" Corp",$J$1)="#N/A Field Not Applicable"),"",_xll.BDP($C54&amp;" Corp",$J$1))</f>
        <v/>
      </c>
      <c r="K54" s="16" t="str" cm="1">
        <f t="array" ref="K54">IFERROR(_xll.BDP($C54&amp;" Corp",$K$1),"")</f>
        <v>Medical-Hospitals</v>
      </c>
      <c r="L54" s="28" cm="1">
        <f t="array" ref="L54">IF($C54="","",IFERROR(_xll.BDP($C54&amp;" Corp",L$1),""))</f>
        <v>85.397000000000006</v>
      </c>
      <c r="M54" s="28" cm="1">
        <f t="array" ref="M54">IF($C54="","",IFERROR(_xll.BDP($C54&amp;" Corp",M$1),""))</f>
        <v>86.489000000000004</v>
      </c>
      <c r="N54" s="28" cm="1">
        <f t="array" ref="N54">IF($C54="","",IFERROR(_xll.BDP($C54&amp;" Corp",N$1),""))</f>
        <v>5.5084018371526255</v>
      </c>
      <c r="O54" s="28" cm="1">
        <f t="array" ref="O54">IF($C54="","",IFERROR(_xll.BDP($C54&amp;" Corp",O$1),""))</f>
        <v>5.4157465152845337</v>
      </c>
      <c r="P54" s="28" cm="1">
        <f t="array" ref="P54">IF($C54="","",IFERROR(_xll.BDP($C54&amp;" Corp",P$1),""))</f>
        <v>78.93270551243215</v>
      </c>
      <c r="Q54" s="28">
        <f t="shared" si="1"/>
        <v>85.943000000000012</v>
      </c>
      <c r="R54"/>
      <c r="S54"/>
      <c r="T54"/>
      <c r="U54"/>
      <c r="V54" s="24" t="str" cm="1">
        <f t="array" ref="V54">IF($C54="","",IFERROR(_xll.BDP($C54&amp;" Corp",V$1),""))</f>
        <v>Y</v>
      </c>
      <c r="W54" s="40" cm="1">
        <f t="array" ref="W54">IF($V54="Y",IFERROR(_xll.BDP($C54&amp;" Corp",W$1)*1,""),"")</f>
        <v>53693</v>
      </c>
      <c r="X54" s="41" cm="1">
        <f t="array" ref="X54">IF($V54="Y",IFERROR(_xll.BDP($C54&amp;" Corp",X$1),""),"")</f>
        <v>100</v>
      </c>
      <c r="Y54" s="42" cm="1">
        <f t="array" ref="Y54">IF($V54="Y",IFERROR(_xll.BDP($C54&amp;" Corp",Y$1)/100, ""),"")</f>
        <v>5.4294464168544554E-2</v>
      </c>
      <c r="Z54" s="17" cm="1">
        <f t="array" ref="Z54">IF($C54="","",IF(_xll.BDP($C54&amp;" Corp",Z$1)="#N/A N/A","",_xll.BDP($C54&amp;" Corp",Z$1)))</f>
        <v>4.6049999999993929E-2</v>
      </c>
      <c r="AA54" s="14" cm="1">
        <f t="array" ref="AA54">IF($C54="","",IF(_xll.BDP($C54&amp;" Corp",AA$1)="#N/A N/A","",_xll.BDP($C54&amp;" Corp",AA$1)))</f>
        <v>1.1959399999999931</v>
      </c>
      <c r="AB54" s="14" cm="1">
        <f t="array" ref="AB54">IF($C54="","",IF(_xll.BDP($C54&amp;" Corp",AB$1)="#N/A N/A","",_xll.BDP($C54&amp;" Corp",AB$1)))</f>
        <v>0.47518999999999778</v>
      </c>
      <c r="AC54" s="18" cm="1">
        <f t="array" ref="AC54">IF($C54="","",IF(_xll.BDP($C54&amp;" Corp",AC$1)="#N/A N/A","",_xll.BDP($C54&amp;" Corp",AC$1)))</f>
        <v>-2.4361899999999963</v>
      </c>
      <c r="AD54" s="18" cm="1">
        <f t="array" ref="AD54">IF($C54="","",IF(_xll.BDP($C54&amp;" Corp",AD$1)="#N/A N/A","",_xll.BDP($C54&amp;" Corp",AD$1)))</f>
        <v>-3.5304300000000097</v>
      </c>
      <c r="AE54" s="32" cm="1">
        <f t="array" ref="AE54">IF($C54="","",IF(_xll.BDP($C54&amp;" Corp",AE$1)="#N/A N/A","",_xll.BDP($C54&amp;" Corp",AE$1)/100))</f>
        <v>5.3612848176440092E-4</v>
      </c>
      <c r="AF54" s="32" cm="1">
        <f t="array" ref="AF54">IF($C54="","",IF(_xll.BDP($C54&amp;" Corp",AF$1)="#N/A N/A","",_xll.BDP($C54&amp;" Corp",AF$1)/100))</f>
        <v>1.4112435496679907E-2</v>
      </c>
      <c r="AG54" s="32" cm="1">
        <f t="array" ref="AG54">IF($C54="","",IF(_xll.BDP($C54&amp;" Corp",AG$1)="#N/A N/A","",_xll.BDP($C54&amp;" Corp",AG$1)/100))</f>
        <v>5.5600896045080476E-3</v>
      </c>
      <c r="AH54" s="32" cm="1">
        <f t="array" ref="AH54">IF($C54="","",IF(_xll.BDP($C54&amp;" Corp",AH$1)="#N/A N/A","",_xll.BDP($C54&amp;" Corp",AH$1)/100))</f>
        <v>-2.7566247468340566E-2</v>
      </c>
      <c r="AI54" s="32" cm="1">
        <f t="array" ref="AI54">IF($C54="","",IF(_xll.BDP($C54&amp;" Corp",AI$1)="#N/A N/A","",_xll.BDP($C54&amp;" Corp",AI$1)/100))</f>
        <v>-3.9459340984085621E-2</v>
      </c>
      <c r="AJ54" s="8" cm="1">
        <f t="array" ref="AJ54">IF($C54="","",IF(_xll.BDP($C54&amp;" Corp",AJ$1)="#N/A Field Not Applicable","",_xll.BDP($C54&amp;" Corp",AJ$1)))</f>
        <v>82.956000000000003</v>
      </c>
      <c r="AK54" s="8" cm="1">
        <f t="array" ref="AK54">IF($C54="","",IF(_xll.BDP($C54&amp;" Corp",AK$1)="#N/A Field Not Applicable","",_xll.BDP($C54&amp;" Corp",AK$1)))</f>
        <v>94.766000000000005</v>
      </c>
      <c r="AL54" s="9" t="s">
        <v>281</v>
      </c>
      <c r="AM54" s="9" t="s">
        <v>64</v>
      </c>
      <c r="AN54" s="10">
        <v>33629</v>
      </c>
      <c r="AO54" s="11">
        <v>474.35287792499997</v>
      </c>
      <c r="AP54" s="12">
        <v>9.593942884895196E-5</v>
      </c>
      <c r="AQ54" s="9" t="s">
        <v>65</v>
      </c>
      <c r="AR54" s="10">
        <v>29621</v>
      </c>
      <c r="AS54" s="11">
        <v>1.9413333333333334</v>
      </c>
      <c r="AT54" s="9" t="s">
        <v>102</v>
      </c>
      <c r="AU54" s="34">
        <f t="shared" si="0"/>
        <v>0.87488861981371724</v>
      </c>
    </row>
    <row r="55" spans="2:47" s="2" customFormat="1" x14ac:dyDescent="0.2">
      <c r="B55" s="22">
        <v>45389</v>
      </c>
      <c r="C55" s="23" t="s">
        <v>282</v>
      </c>
      <c r="D55" s="24" t="str" cm="1">
        <f t="array" ref="D55">IF($C55="","",IFERROR(_xll.BDP($C55&amp;" Corp","ID_BB_GLOBAL"),""))</f>
        <v>BBG00GKL6HQ3</v>
      </c>
      <c r="E55" s="23" t="s">
        <v>283</v>
      </c>
      <c r="F55" s="7" t="s">
        <v>284</v>
      </c>
      <c r="G55" s="16" t="s">
        <v>285</v>
      </c>
      <c r="H55" s="16" t="s">
        <v>129</v>
      </c>
      <c r="I55" s="16" t="s">
        <v>175</v>
      </c>
      <c r="J55" s="44" t="str" cm="1">
        <f t="array" ref="J55">IF(OR(_xll.BDP($C55&amp;" Corp",$J$1)="#N/A N/A",_xll.BDP($C55&amp;" Corp",$J$1)="#N/A Field Not Applicable"),"",_xll.BDP($C55&amp;" Corp",$J$1))</f>
        <v/>
      </c>
      <c r="K55" s="16" t="str" cm="1">
        <f t="array" ref="K55">IFERROR(_xll.BDP($C55&amp;" Corp",$K$1),"")</f>
        <v>Medical-Hospitals</v>
      </c>
      <c r="L55" s="28" cm="1">
        <f t="array" ref="L55">IF($C55="","",IFERROR(_xll.BDP($C55&amp;" Corp",L$1),""))</f>
        <v>82.04</v>
      </c>
      <c r="M55" s="28" cm="1">
        <f t="array" ref="M55">IF($C55="","",IFERROR(_xll.BDP($C55&amp;" Corp",M$1),""))</f>
        <v>82.373000000000005</v>
      </c>
      <c r="N55" s="28" cm="1">
        <f t="array" ref="N55">IF($C55="","",IFERROR(_xll.BDP($C55&amp;" Corp",N$1),""))</f>
        <v>5.5370876304642662</v>
      </c>
      <c r="O55" s="28" cm="1">
        <f t="array" ref="O55">IF($C55="","",IFERROR(_xll.BDP($C55&amp;" Corp",O$1),""))</f>
        <v>5.5370876304642662</v>
      </c>
      <c r="P55" s="28" cm="1">
        <f t="array" ref="P55">IF($C55="","",IFERROR(_xll.BDP($C55&amp;" Corp",P$1),""))</f>
        <v>74.788185866111064</v>
      </c>
      <c r="Q55" s="28">
        <f t="shared" si="1"/>
        <v>82.206500000000005</v>
      </c>
      <c r="R55"/>
      <c r="S55"/>
      <c r="T55"/>
      <c r="U55"/>
      <c r="V55" s="24" t="str" cm="1">
        <f t="array" ref="V55">IF($C55="","",IFERROR(_xll.BDP($C55&amp;" Corp",V$1),""))</f>
        <v>Y</v>
      </c>
      <c r="W55" s="40" cm="1">
        <f t="array" ref="W55">IF($V55="Y",IFERROR(_xll.BDP($C55&amp;" Corp",W$1)*1,""),"")</f>
        <v>53632</v>
      </c>
      <c r="X55" s="41" cm="1">
        <f t="array" ref="X55">IF($V55="Y",IFERROR(_xll.BDP($C55&amp;" Corp",X$1),""),"")</f>
        <v>100</v>
      </c>
      <c r="Y55" s="42" cm="1">
        <f t="array" ref="Y55">IF($V55="Y",IFERROR(_xll.BDP($C55&amp;" Corp",Y$1)/100, ""),"")</f>
        <v>5.5557761462218525E-2</v>
      </c>
      <c r="Z55" s="17" cm="1">
        <f t="array" ref="Z55">IF($C55="","",IF(_xll.BDP($C55&amp;" Corp",Z$1)="#N/A N/A","",_xll.BDP($C55&amp;" Corp",Z$1)))</f>
        <v>-3.6919999999994957E-2</v>
      </c>
      <c r="AA55" s="14" cm="1">
        <f t="array" ref="AA55">IF($C55="","",IF(_xll.BDP($C55&amp;" Corp",AA$1)="#N/A N/A","",_xll.BDP($C55&amp;" Corp",AA$1)))</f>
        <v>0.59024000000000854</v>
      </c>
      <c r="AB55" s="14" cm="1">
        <f t="array" ref="AB55">IF($C55="","",IF(_xll.BDP($C55&amp;" Corp",AB$1)="#N/A N/A","",_xll.BDP($C55&amp;" Corp",AB$1)))</f>
        <v>0.25397999999999854</v>
      </c>
      <c r="AC55" s="18" cm="1">
        <f t="array" ref="AC55">IF($C55="","",IF(_xll.BDP($C55&amp;" Corp",AC$1)="#N/A N/A","",_xll.BDP($C55&amp;" Corp",AC$1)))</f>
        <v>-2.4906799999999976</v>
      </c>
      <c r="AD55" s="18" cm="1">
        <f t="array" ref="AD55">IF($C55="","",IF(_xll.BDP($C55&amp;" Corp",AD$1)="#N/A N/A","",_xll.BDP($C55&amp;" Corp",AD$1)))</f>
        <v>-4.7273100000000028</v>
      </c>
      <c r="AE55" s="32" cm="1">
        <f t="array" ref="AE55">IF($C55="","",IF(_xll.BDP($C55&amp;" Corp",AE$1)="#N/A N/A","",_xll.BDP($C55&amp;" Corp",AE$1)/100))</f>
        <v>-4.4871858757189226E-4</v>
      </c>
      <c r="AF55" s="32" cm="1">
        <f t="array" ref="AF55">IF($C55="","",IF(_xll.BDP($C55&amp;" Corp",AF$1)="#N/A N/A","",_xll.BDP($C55&amp;" Corp",AF$1)/100))</f>
        <v>7.2287639749286977E-3</v>
      </c>
      <c r="AG55" s="32" cm="1">
        <f t="array" ref="AG55">IF($C55="","",IF(_xll.BDP($C55&amp;" Corp",AG$1)="#N/A N/A","",_xll.BDP($C55&amp;" Corp",AG$1)/100))</f>
        <v>3.0977764507517038E-3</v>
      </c>
      <c r="AH55" s="32" cm="1">
        <f t="array" ref="AH55">IF($C55="","",IF(_xll.BDP($C55&amp;" Corp",AH$1)="#N/A N/A","",_xll.BDP($C55&amp;" Corp",AH$1)/100))</f>
        <v>-2.9394624258696454E-2</v>
      </c>
      <c r="AI55" s="32" cm="1">
        <f t="array" ref="AI55">IF($C55="","",IF(_xll.BDP($C55&amp;" Corp",AI$1)="#N/A N/A","",_xll.BDP($C55&amp;" Corp",AI$1)/100))</f>
        <v>-5.4356183625155291E-2</v>
      </c>
      <c r="AJ55" s="8" cm="1">
        <f t="array" ref="AJ55">IF($C55="","",IF(_xll.BDP($C55&amp;" Corp",AJ$1)="#N/A Field Not Applicable","",_xll.BDP($C55&amp;" Corp",AJ$1)))</f>
        <v>79.614000000000004</v>
      </c>
      <c r="AK55" s="8" cm="1">
        <f t="array" ref="AK55">IF($C55="","",IF(_xll.BDP($C55&amp;" Corp",AK$1)="#N/A Field Not Applicable","",_xll.BDP($C55&amp;" Corp",AK$1)))</f>
        <v>92.396000000000001</v>
      </c>
      <c r="AL55" s="9" t="s">
        <v>286</v>
      </c>
      <c r="AM55" s="9" t="s">
        <v>64</v>
      </c>
      <c r="AN55" s="10">
        <v>33467</v>
      </c>
      <c r="AO55" s="11">
        <v>1274.30835</v>
      </c>
      <c r="AP55" s="12">
        <v>2.5773305268273373E-4</v>
      </c>
      <c r="AQ55" s="9" t="s">
        <v>65</v>
      </c>
      <c r="AR55" s="10">
        <v>29459</v>
      </c>
      <c r="AS55" s="11">
        <v>0.46111111111111108</v>
      </c>
      <c r="AT55" s="9" t="s">
        <v>102</v>
      </c>
      <c r="AU55" s="34">
        <f t="shared" si="0"/>
        <v>0.85964572993271782</v>
      </c>
    </row>
    <row r="56" spans="2:47" s="2" customFormat="1" x14ac:dyDescent="0.2">
      <c r="B56" s="22">
        <v>47840</v>
      </c>
      <c r="C56" s="23" t="s">
        <v>287</v>
      </c>
      <c r="D56" s="24" t="str" cm="1">
        <f t="array" ref="D56">IF($C56="","",IFERROR(_xll.BDP($C56&amp;" Corp","ID_BB_GLOBAL"),""))</f>
        <v>BBG00HVVD0Y7</v>
      </c>
      <c r="E56" s="23" t="s">
        <v>288</v>
      </c>
      <c r="F56" s="7" t="s">
        <v>289</v>
      </c>
      <c r="G56" s="16" t="s">
        <v>290</v>
      </c>
      <c r="H56" s="16" t="s">
        <v>291</v>
      </c>
      <c r="I56" s="16" t="s">
        <v>86</v>
      </c>
      <c r="J56" s="44" cm="1">
        <f t="array" ref="J56">IF(OR(_xll.BDP($C56&amp;" Corp",$J$1)="#N/A N/A",_xll.BDP($C56&amp;" Corp",$J$1)="#N/A Field Not Applicable"),"",_xll.BDP($C56&amp;" Corp",$J$1))</f>
        <v>8.1496779082985977</v>
      </c>
      <c r="K56" s="16" t="str" cm="1">
        <f t="array" ref="K56">IFERROR(_xll.BDP($C56&amp;" Corp",$K$1),"")</f>
        <v>Medical-Drugs</v>
      </c>
      <c r="L56" s="28" cm="1">
        <f t="array" ref="L56">IF($C56="","",IFERROR(_xll.BDP($C56&amp;" Corp",L$1),""))</f>
        <v>97.843000000000004</v>
      </c>
      <c r="M56" s="28" cm="1">
        <f t="array" ref="M56">IF($C56="","",IFERROR(_xll.BDP($C56&amp;" Corp",M$1),""))</f>
        <v>98.137</v>
      </c>
      <c r="N56" s="28" cm="1">
        <f t="array" ref="N56">IF($C56="","",IFERROR(_xll.BDP($C56&amp;" Corp",N$1),""))</f>
        <v>8.0909287105791883</v>
      </c>
      <c r="O56" s="28" cm="1">
        <f t="array" ref="O56">IF($C56="","",IFERROR(_xll.BDP($C56&amp;" Corp",O$1),""))</f>
        <v>8.0909287105791883</v>
      </c>
      <c r="P56" s="28" cm="1">
        <f t="array" ref="P56">IF($C56="","",IFERROR(_xll.BDP($C56&amp;" Corp",P$1),""))</f>
        <v>413.84787979197245</v>
      </c>
      <c r="Q56" s="28">
        <f t="shared" si="1"/>
        <v>97.990000000000009</v>
      </c>
      <c r="R56"/>
      <c r="S56"/>
      <c r="T56"/>
      <c r="U56"/>
      <c r="V56" s="24" t="str" cm="1">
        <f t="array" ref="V56">IF($C56="","",IFERROR(_xll.BDP($C56&amp;" Corp",V$1),""))</f>
        <v>Y</v>
      </c>
      <c r="W56" s="40" cm="1">
        <f t="array" ref="W56">IF($V56="Y",IFERROR(_xll.BDP($C56&amp;" Corp",W$1)*1,""),"")</f>
        <v>45718</v>
      </c>
      <c r="X56" s="41" cm="1">
        <f t="array" ref="X56">IF($V56="Y",IFERROR(_xll.BDP($C56&amp;" Corp",X$1),""),"")</f>
        <v>100</v>
      </c>
      <c r="Y56" s="42" cm="1">
        <f t="array" ref="Y56">IF($V56="Y",IFERROR(_xll.BDP($C56&amp;" Corp",Y$1)/100, ""),"")</f>
        <v>0.27267906091403371</v>
      </c>
      <c r="Z56" s="17" cm="1">
        <f t="array" ref="Z56">IF($C56="","",IF(_xll.BDP($C56&amp;" Corp",Z$1)="#N/A N/A","",_xll.BDP($C56&amp;" Corp",Z$1)))</f>
        <v>-6.8300000000078853E-3</v>
      </c>
      <c r="AA56" s="14" cm="1">
        <f t="array" ref="AA56">IF($C56="","",IF(_xll.BDP($C56&amp;" Corp",AA$1)="#N/A N/A","",_xll.BDP($C56&amp;" Corp",AA$1)))</f>
        <v>-0.17302000000000817</v>
      </c>
      <c r="AB56" s="14" cm="1">
        <f t="array" ref="AB56">IF($C56="","",IF(_xll.BDP($C56&amp;" Corp",AB$1)="#N/A N/A","",_xll.BDP($C56&amp;" Corp",AB$1)))</f>
        <v>-0.26413000000000864</v>
      </c>
      <c r="AC56" s="18" cm="1">
        <f t="array" ref="AC56">IF($C56="","",IF(_xll.BDP($C56&amp;" Corp",AC$1)="#N/A N/A","",_xll.BDP($C56&amp;" Corp",AC$1)))</f>
        <v>-3.4450000000006753E-2</v>
      </c>
      <c r="AD56" s="18" cm="1">
        <f t="array" ref="AD56">IF($C56="","",IF(_xll.BDP($C56&amp;" Corp",AD$1)="#N/A N/A","",_xll.BDP($C56&amp;" Corp",AD$1)))</f>
        <v>6.3963799999999935</v>
      </c>
      <c r="AE56" s="32" cm="1">
        <f t="array" ref="AE56">IF($C56="","",IF(_xll.BDP($C56&amp;" Corp",AE$1)="#N/A N/A","",_xll.BDP($C56&amp;" Corp",AE$1)/100))</f>
        <v>-6.9709633350883749E-5</v>
      </c>
      <c r="AF56" s="32" cm="1">
        <f t="array" ref="AF56">IF($C56="","",IF(_xll.BDP($C56&amp;" Corp",AF$1)="#N/A N/A","",_xll.BDP($C56&amp;" Corp",AF$1)/100))</f>
        <v>-1.7629190728240673E-3</v>
      </c>
      <c r="AG56" s="32" cm="1">
        <f t="array" ref="AG56">IF($C56="","",IF(_xll.BDP($C56&amp;" Corp",AG$1)="#N/A N/A","",_xll.BDP($C56&amp;" Corp",AG$1)/100))</f>
        <v>-2.688752447571044E-3</v>
      </c>
      <c r="AH56" s="32" cm="1">
        <f t="array" ref="AH56">IF($C56="","",IF(_xll.BDP($C56&amp;" Corp",AH$1)="#N/A N/A","",_xll.BDP($C56&amp;" Corp",AH$1)/100))</f>
        <v>-3.5151099219264751E-4</v>
      </c>
      <c r="AI56" s="32" cm="1">
        <f t="array" ref="AI56">IF($C56="","",IF(_xll.BDP($C56&amp;" Corp",AI$1)="#N/A N/A","",_xll.BDP($C56&amp;" Corp",AI$1)/100))</f>
        <v>6.9848814038471707E-2</v>
      </c>
      <c r="AJ56" s="8" cm="1">
        <f t="array" ref="AJ56">IF($C56="","",IF(_xll.BDP($C56&amp;" Corp",AJ$1)="#N/A Field Not Applicable","",_xll.BDP($C56&amp;" Corp",AJ$1)))</f>
        <v>91.522000000000006</v>
      </c>
      <c r="AK56" s="8" cm="1">
        <f t="array" ref="AK56">IF($C56="","",IF(_xll.BDP($C56&amp;" Corp",AK$1)="#N/A Field Not Applicable","",_xll.BDP($C56&amp;" Corp",AK$1)))</f>
        <v>98.796999999999997</v>
      </c>
      <c r="AL56" s="9" t="s">
        <v>292</v>
      </c>
      <c r="AM56" s="9" t="s">
        <v>64</v>
      </c>
      <c r="AN56" s="10">
        <v>37546</v>
      </c>
      <c r="AO56" s="11">
        <v>1638</v>
      </c>
      <c r="AP56" s="12">
        <v>3.312908844192364E-4</v>
      </c>
      <c r="AQ56" s="9" t="s">
        <v>65</v>
      </c>
      <c r="AR56" s="10">
        <v>33538</v>
      </c>
      <c r="AS56" s="11">
        <v>0.61111111111111105</v>
      </c>
      <c r="AT56" s="9" t="s">
        <v>293</v>
      </c>
      <c r="AU56" s="34">
        <f t="shared" si="0"/>
        <v>0.85327584192439843</v>
      </c>
    </row>
    <row r="57" spans="2:47" s="2" customFormat="1" x14ac:dyDescent="0.2">
      <c r="B57" s="22">
        <v>48501</v>
      </c>
      <c r="C57" s="23" t="s">
        <v>294</v>
      </c>
      <c r="D57" s="24" t="str" cm="1">
        <f t="array" ref="D57">IF($C57="","",IFERROR(_xll.BDP($C57&amp;" Corp","ID_BB_GLOBAL"),""))</f>
        <v>BBG00J5PNZS4</v>
      </c>
      <c r="E57" s="23" t="s">
        <v>295</v>
      </c>
      <c r="F57" s="7" t="s">
        <v>194</v>
      </c>
      <c r="G57" s="16" t="s">
        <v>296</v>
      </c>
      <c r="H57" s="16" t="s">
        <v>196</v>
      </c>
      <c r="I57" s="16" t="s">
        <v>197</v>
      </c>
      <c r="J57" s="44" cm="1">
        <f t="array" ref="J57">IF(OR(_xll.BDP($C57&amp;" Corp",$J$1)="#N/A N/A",_xll.BDP($C57&amp;" Corp",$J$1)="#N/A Field Not Applicable"),"",_xll.BDP($C57&amp;" Corp",$J$1))</f>
        <v>1.2349649383398391</v>
      </c>
      <c r="K57" s="16" t="str" cm="1">
        <f t="array" ref="K57">IFERROR(_xll.BDP($C57&amp;" Corp",$K$1),"")</f>
        <v>Medical-Drugs</v>
      </c>
      <c r="L57" s="28" cm="1">
        <f t="array" ref="L57">IF($C57="","",IFERROR(_xll.BDP($C57&amp;" Corp",L$1),""))</f>
        <v>96.04</v>
      </c>
      <c r="M57" s="28" cm="1">
        <f t="array" ref="M57">IF($C57="","",IFERROR(_xll.BDP($C57&amp;" Corp",M$1),""))</f>
        <v>96.141999999999996</v>
      </c>
      <c r="N57" s="28" cm="1">
        <f t="array" ref="N57">IF($C57="","",IFERROR(_xll.BDP($C57&amp;" Corp",N$1),""))</f>
        <v>4.3036370932803472</v>
      </c>
      <c r="O57" s="28" cm="1">
        <f t="array" ref="O57">IF($C57="","",IFERROR(_xll.BDP($C57&amp;" Corp",O$1),""))</f>
        <v>4.3036370932803472</v>
      </c>
      <c r="P57" s="28" cm="1">
        <f t="array" ref="P57">IF($C57="","",IFERROR(_xll.BDP($C57&amp;" Corp",P$1),""))</f>
        <v>7.0376507683288461</v>
      </c>
      <c r="Q57" s="28">
        <f t="shared" si="1"/>
        <v>96.091000000000008</v>
      </c>
      <c r="R57"/>
      <c r="S57"/>
      <c r="T57"/>
      <c r="U57"/>
      <c r="V57" s="24" t="str" cm="1">
        <f t="array" ref="V57">IF($C57="","",IFERROR(_xll.BDP($C57&amp;" Corp",V$1),""))</f>
        <v>Y</v>
      </c>
      <c r="W57" s="40" cm="1">
        <f t="array" ref="W57">IF($V57="Y",IFERROR(_xll.BDP($C57&amp;" Corp",W$1)*1,""),"")</f>
        <v>46675</v>
      </c>
      <c r="X57" s="41" cm="1">
        <f t="array" ref="X57">IF($V57="Y",IFERROR(_xll.BDP($C57&amp;" Corp",X$1),""),"")</f>
        <v>100</v>
      </c>
      <c r="Y57" s="42" cm="1">
        <f t="array" ref="Y57">IF($V57="Y",IFERROR(_xll.BDP($C57&amp;" Corp",Y$1)/100, ""),"")</f>
        <v>4.4297149698226818E-2</v>
      </c>
      <c r="Z57" s="17" cm="1">
        <f t="array" ref="Z57">IF($C57="","",IF(_xll.BDP($C57&amp;" Corp",Z$1)="#N/A N/A","",_xll.BDP($C57&amp;" Corp",Z$1)))</f>
        <v>-5.4119999999997503E-2</v>
      </c>
      <c r="AA57" s="14" cm="1">
        <f t="array" ref="AA57">IF($C57="","",IF(_xll.BDP($C57&amp;" Corp",AA$1)="#N/A N/A","",_xll.BDP($C57&amp;" Corp",AA$1)))</f>
        <v>0.25007000000000801</v>
      </c>
      <c r="AB57" s="14" cm="1">
        <f t="array" ref="AB57">IF($C57="","",IF(_xll.BDP($C57&amp;" Corp",AB$1)="#N/A N/A","",_xll.BDP($C57&amp;" Corp",AB$1)))</f>
        <v>0.26022000000000389</v>
      </c>
      <c r="AC57" s="18" cm="1">
        <f t="array" ref="AC57">IF($C57="","",IF(_xll.BDP($C57&amp;" Corp",AC$1)="#N/A N/A","",_xll.BDP($C57&amp;" Corp",AC$1)))</f>
        <v>0.19289999999999452</v>
      </c>
      <c r="AD57" s="18" cm="1">
        <f t="array" ref="AD57">IF($C57="","",IF(_xll.BDP($C57&amp;" Corp",AD$1)="#N/A N/A","",_xll.BDP($C57&amp;" Corp",AD$1)))</f>
        <v>0.55281000000000802</v>
      </c>
      <c r="AE57" s="32" cm="1">
        <f t="array" ref="AE57">IF($C57="","",IF(_xll.BDP($C57&amp;" Corp",AE$1)="#N/A N/A","",_xll.BDP($C57&amp;" Corp",AE$1)/100))</f>
        <v>-5.6290183593156256E-4</v>
      </c>
      <c r="AF57" s="32" cm="1">
        <f t="array" ref="AF57">IF($C57="","",IF(_xll.BDP($C57&amp;" Corp",AF$1)="#N/A N/A","",_xll.BDP($C57&amp;" Corp",AF$1)/100))</f>
        <v>2.60923205084792E-3</v>
      </c>
      <c r="AG57" s="32" cm="1">
        <f t="array" ref="AG57">IF($C57="","",IF(_xll.BDP($C57&amp;" Corp",AG$1)="#N/A N/A","",_xll.BDP($C57&amp;" Corp",AG$1)/100))</f>
        <v>2.7154247961840455E-3</v>
      </c>
      <c r="AH57" s="32" cm="1">
        <f t="array" ref="AH57">IF($C57="","",IF(_xll.BDP($C57&amp;" Corp",AH$1)="#N/A N/A","",_xll.BDP($C57&amp;" Corp",AH$1)/100))</f>
        <v>2.0115199927255188E-3</v>
      </c>
      <c r="AI57" s="32" cm="1">
        <f t="array" ref="AI57">IF($C57="","",IF(_xll.BDP($C57&amp;" Corp",AI$1)="#N/A N/A","",_xll.BDP($C57&amp;" Corp",AI$1)/100))</f>
        <v>5.7863009500332234E-3</v>
      </c>
      <c r="AJ57" s="8" cm="1">
        <f t="array" ref="AJ57">IF($C57="","",IF(_xll.BDP($C57&amp;" Corp",AJ$1)="#N/A Field Not Applicable","",_xll.BDP($C57&amp;" Corp",AJ$1)))</f>
        <v>93.248000000000005</v>
      </c>
      <c r="AK57" s="8" cm="1">
        <f t="array" ref="AK57">IF($C57="","",IF(_xll.BDP($C57&amp;" Corp",AK$1)="#N/A Field Not Applicable","",_xll.BDP($C57&amp;" Corp",AK$1)))</f>
        <v>97.917000000000002</v>
      </c>
      <c r="AL57" s="9" t="s">
        <v>198</v>
      </c>
      <c r="AM57" s="9" t="s">
        <v>64</v>
      </c>
      <c r="AN57" s="10">
        <v>30627</v>
      </c>
      <c r="AO57" s="11">
        <v>1439.4223500000001</v>
      </c>
      <c r="AP57" s="12">
        <v>2.9112790194402659E-4</v>
      </c>
      <c r="AQ57" s="9" t="s">
        <v>65</v>
      </c>
      <c r="AR57" s="10">
        <v>26599</v>
      </c>
      <c r="AS57" s="11">
        <v>1.1761111111111111</v>
      </c>
      <c r="AT57" s="9" t="s">
        <v>198</v>
      </c>
      <c r="AU57" s="34">
        <f t="shared" si="0"/>
        <v>0.77336361747697568</v>
      </c>
    </row>
    <row r="58" spans="2:47" s="2" customFormat="1" x14ac:dyDescent="0.2">
      <c r="B58" s="22">
        <v>48619</v>
      </c>
      <c r="C58" s="23" t="s">
        <v>297</v>
      </c>
      <c r="D58" s="24" t="str" cm="1">
        <f t="array" ref="D58">IF($C58="","",IFERROR(_xll.BDP($C58&amp;" Corp","ID_BB_GLOBAL"),""))</f>
        <v>BBG00GSFVV61</v>
      </c>
      <c r="E58" s="23" t="s">
        <v>298</v>
      </c>
      <c r="F58" s="7" t="s">
        <v>154</v>
      </c>
      <c r="G58" s="16" t="s">
        <v>299</v>
      </c>
      <c r="H58" s="16" t="s">
        <v>156</v>
      </c>
      <c r="I58" s="16" t="s">
        <v>157</v>
      </c>
      <c r="J58" s="44" cm="1">
        <f t="array" ref="J58">IF(OR(_xll.BDP($C58&amp;" Corp",$J$1)="#N/A N/A",_xll.BDP($C58&amp;" Corp",$J$1)="#N/A Field Not Applicable"),"",_xll.BDP($C58&amp;" Corp",$J$1))</f>
        <v>4.4670083279948747</v>
      </c>
      <c r="K58" s="16" t="str" cm="1">
        <f t="array" ref="K58">IFERROR(_xll.BDP($C58&amp;" Corp",$K$1),"")</f>
        <v>Drug Delivery Systems</v>
      </c>
      <c r="L58" s="28" cm="1">
        <f t="array" ref="L58">IF($C58="","",IFERROR(_xll.BDP($C58&amp;" Corp",L$1),""))</f>
        <v>86.501000000000005</v>
      </c>
      <c r="M58" s="28" cm="1">
        <f t="array" ref="M58">IF($C58="","",IFERROR(_xll.BDP($C58&amp;" Corp",M$1),""))</f>
        <v>86.927999999999997</v>
      </c>
      <c r="N58" s="28" cm="1">
        <f t="array" ref="N58">IF($C58="","",IFERROR(_xll.BDP($C58&amp;" Corp",N$1),""))</f>
        <v>5.7112997190210946</v>
      </c>
      <c r="O58" s="28" cm="1">
        <f t="array" ref="O58">IF($C58="","",IFERROR(_xll.BDP($C58&amp;" Corp",O$1),""))</f>
        <v>5.7112997190210946</v>
      </c>
      <c r="P58" s="28" cm="1">
        <f t="array" ref="P58">IF($C58="","",IFERROR(_xll.BDP($C58&amp;" Corp",P$1),""))</f>
        <v>93.373475940536153</v>
      </c>
      <c r="Q58" s="28">
        <f t="shared" si="1"/>
        <v>86.714500000000001</v>
      </c>
      <c r="R58"/>
      <c r="S58"/>
      <c r="T58"/>
      <c r="U58"/>
      <c r="V58" s="24" t="str" cm="1">
        <f t="array" ref="V58">IF($C58="","",IFERROR(_xll.BDP($C58&amp;" Corp",V$1),""))</f>
        <v>Y</v>
      </c>
      <c r="W58" s="40" cm="1">
        <f t="array" ref="W58">IF($V58="Y",IFERROR(_xll.BDP($C58&amp;" Corp",W$1)*1,""),"")</f>
        <v>53667</v>
      </c>
      <c r="X58" s="41" cm="1">
        <f t="array" ref="X58">IF($V58="Y",IFERROR(_xll.BDP($C58&amp;" Corp",X$1),""),"")</f>
        <v>100</v>
      </c>
      <c r="Y58" s="42" cm="1">
        <f t="array" ref="Y58">IF($V58="Y",IFERROR(_xll.BDP($C58&amp;" Corp",Y$1)/100, ""),"")</f>
        <v>5.7244583565309738E-2</v>
      </c>
      <c r="Z58" s="17" cm="1">
        <f t="array" ref="Z58">IF($C58="","",IF(_xll.BDP($C58&amp;" Corp",Z$1)="#N/A N/A","",_xll.BDP($C58&amp;" Corp",Z$1)))</f>
        <v>1.5570000000010964E-2</v>
      </c>
      <c r="AA58" s="14" cm="1">
        <f t="array" ref="AA58">IF($C58="","",IF(_xll.BDP($C58&amp;" Corp",AA$1)="#N/A N/A","",_xll.BDP($C58&amp;" Corp",AA$1)))</f>
        <v>0.77826000000000306</v>
      </c>
      <c r="AB58" s="14" cm="1">
        <f t="array" ref="AB58">IF($C58="","",IF(_xll.BDP($C58&amp;" Corp",AB$1)="#N/A N/A","",_xll.BDP($C58&amp;" Corp",AB$1)))</f>
        <v>0.61402000000001067</v>
      </c>
      <c r="AC58" s="18" cm="1">
        <f t="array" ref="AC58">IF($C58="","",IF(_xll.BDP($C58&amp;" Corp",AC$1)="#N/A N/A","",_xll.BDP($C58&amp;" Corp",AC$1)))</f>
        <v>-1.3319599999999951</v>
      </c>
      <c r="AD58" s="18" cm="1">
        <f t="array" ref="AD58">IF($C58="","",IF(_xll.BDP($C58&amp;" Corp",AD$1)="#N/A N/A","",_xll.BDP($C58&amp;" Corp",AD$1)))</f>
        <v>-5.64909999999999</v>
      </c>
      <c r="AE58" s="32" cm="1">
        <f t="array" ref="AE58">IF($C58="","",IF(_xll.BDP($C58&amp;" Corp",AE$1)="#N/A N/A","",_xll.BDP($C58&amp;" Corp",AE$1)/100))</f>
        <v>1.7957740143554615E-4</v>
      </c>
      <c r="AF58" s="32" cm="1">
        <f t="array" ref="AF58">IF($C58="","",IF(_xll.BDP($C58&amp;" Corp",AF$1)="#N/A N/A","",_xll.BDP($C58&amp;" Corp",AF$1)/100))</f>
        <v>9.0557612460753899E-3</v>
      </c>
      <c r="AG58" s="32" cm="1">
        <f t="array" ref="AG58">IF($C58="","",IF(_xll.BDP($C58&amp;" Corp",AG$1)="#N/A N/A","",_xll.BDP($C58&amp;" Corp",AG$1)/100))</f>
        <v>7.131051804010362E-3</v>
      </c>
      <c r="AH58" s="32" cm="1">
        <f t="array" ref="AH58">IF($C58="","",IF(_xll.BDP($C58&amp;" Corp",AH$1)="#N/A N/A","",_xll.BDP($C58&amp;" Corp",AH$1)/100))</f>
        <v>-1.5127126762428439E-2</v>
      </c>
      <c r="AI58" s="32" cm="1">
        <f t="array" ref="AI58">IF($C58="","",IF(_xll.BDP($C58&amp;" Corp",AI$1)="#N/A N/A","",_xll.BDP($C58&amp;" Corp",AI$1)/100))</f>
        <v>-6.1158474077071624E-2</v>
      </c>
      <c r="AJ58" s="8" cm="1">
        <f t="array" ref="AJ58">IF($C58="","",IF(_xll.BDP($C58&amp;" Corp",AJ$1)="#N/A Field Not Applicable","",_xll.BDP($C58&amp;" Corp",AJ$1)))</f>
        <v>83.317999999999998</v>
      </c>
      <c r="AK58" s="8" cm="1">
        <f t="array" ref="AK58">IF($C58="","",IF(_xll.BDP($C58&amp;" Corp",AK$1)="#N/A Field Not Applicable","",_xll.BDP($C58&amp;" Corp",AK$1)))</f>
        <v>94.63</v>
      </c>
      <c r="AL58" s="9" t="s">
        <v>158</v>
      </c>
      <c r="AM58" s="9" t="s">
        <v>64</v>
      </c>
      <c r="AN58" s="10">
        <v>28898</v>
      </c>
      <c r="AO58" s="11">
        <v>1340.9692500000001</v>
      </c>
      <c r="AP58" s="12">
        <v>2.7121543883485962E-4</v>
      </c>
      <c r="AQ58" s="9" t="s">
        <v>65</v>
      </c>
      <c r="AR58" s="10">
        <v>24870</v>
      </c>
      <c r="AS58" s="11">
        <v>6.4847222222222223E-2</v>
      </c>
      <c r="AT58" s="9" t="s">
        <v>158</v>
      </c>
      <c r="AU58" s="34">
        <f t="shared" si="0"/>
        <v>0.86964291018387541</v>
      </c>
    </row>
    <row r="59" spans="2:47" s="2" customFormat="1" x14ac:dyDescent="0.2">
      <c r="B59" s="22">
        <v>48621</v>
      </c>
      <c r="C59" s="23" t="s">
        <v>300</v>
      </c>
      <c r="D59" s="24" t="str" cm="1">
        <f t="array" ref="D59">IF($C59="","",IFERROR(_xll.BDP($C59&amp;" Corp","ID_BB_GLOBAL"),""))</f>
        <v>BBG0018Q8HT4</v>
      </c>
      <c r="E59" s="23" t="s">
        <v>301</v>
      </c>
      <c r="F59" s="7" t="s">
        <v>154</v>
      </c>
      <c r="G59" s="16" t="s">
        <v>256</v>
      </c>
      <c r="H59" s="16" t="s">
        <v>156</v>
      </c>
      <c r="I59" s="16" t="s">
        <v>157</v>
      </c>
      <c r="J59" s="44" cm="1">
        <f t="array" ref="J59">IF(OR(_xll.BDP($C59&amp;" Corp",$J$1)="#N/A N/A",_xll.BDP($C59&amp;" Corp",$J$1)="#N/A Field Not Applicable"),"",_xll.BDP($C59&amp;" Corp",$J$1))</f>
        <v>4.4670083279948747</v>
      </c>
      <c r="K59" s="16" t="str" cm="1">
        <f t="array" ref="K59">IFERROR(_xll.BDP($C59&amp;" Corp",$K$1),"")</f>
        <v>Drug Delivery Systems</v>
      </c>
      <c r="L59" s="28" cm="1">
        <f t="array" ref="L59">IF($C59="","",IFERROR(_xll.BDP($C59&amp;" Corp",L$1),""))</f>
        <v>89.524000000000001</v>
      </c>
      <c r="M59" s="28" cm="1">
        <f t="array" ref="M59">IF($C59="","",IFERROR(_xll.BDP($C59&amp;" Corp",M$1),""))</f>
        <v>90.989000000000004</v>
      </c>
      <c r="N59" s="28" cm="1">
        <f t="array" ref="N59">IF($C59="","",IFERROR(_xll.BDP($C59&amp;" Corp",N$1),""))</f>
        <v>5.883454738840614</v>
      </c>
      <c r="O59" s="28" cm="1">
        <f t="array" ref="O59">IF($C59="","",IFERROR(_xll.BDP($C59&amp;" Corp",O$1),""))</f>
        <v>5.883454738840614</v>
      </c>
      <c r="P59" s="28" cm="1">
        <f t="array" ref="P59">IF($C59="","",IFERROR(_xll.BDP($C59&amp;" Corp",P$1),""))</f>
        <v>128.92582323428158</v>
      </c>
      <c r="Q59" s="28">
        <f t="shared" si="1"/>
        <v>90.256500000000003</v>
      </c>
      <c r="R59"/>
      <c r="S59"/>
      <c r="T59"/>
      <c r="U59"/>
      <c r="V59" s="24" t="str" cm="1">
        <f t="array" ref="V59">IF($C59="","",IFERROR(_xll.BDP($C59&amp;" Corp",V$1),""))</f>
        <v>N</v>
      </c>
      <c r="W59" s="40" t="str" cm="1">
        <f t="array" ref="W59">IF($V59="Y",IFERROR(_xll.BDP($C59&amp;" Corp",W$1)*1,""),"")</f>
        <v/>
      </c>
      <c r="X59" s="41" t="str" cm="1">
        <f t="array" ref="X59">IF($V59="Y",IFERROR(_xll.BDP($C59&amp;" Corp",X$1),""),"")</f>
        <v/>
      </c>
      <c r="Y59" s="42" t="str" cm="1">
        <f t="array" ref="Y59">IF($V59="Y",IFERROR(_xll.BDP($C59&amp;" Corp",Y$1)/100, ""),"")</f>
        <v/>
      </c>
      <c r="Z59" s="17" cm="1">
        <f t="array" ref="Z59">IF($C59="","",IF(_xll.BDP($C59&amp;" Corp",Z$1)="#N/A N/A","",_xll.BDP($C59&amp;" Corp",Z$1)))</f>
        <v>4.0949999999995157E-2</v>
      </c>
      <c r="AA59" s="14" cm="1">
        <f t="array" ref="AA59">IF($C59="","",IF(_xll.BDP($C59&amp;" Corp",AA$1)="#N/A N/A","",_xll.BDP($C59&amp;" Corp",AA$1)))</f>
        <v>0.32313000000000613</v>
      </c>
      <c r="AB59" s="14" cm="1">
        <f t="array" ref="AB59">IF($C59="","",IF(_xll.BDP($C59&amp;" Corp",AB$1)="#N/A N/A","",_xll.BDP($C59&amp;" Corp",AB$1)))</f>
        <v>0.62045000000000528</v>
      </c>
      <c r="AC59" s="18" cm="1">
        <f t="array" ref="AC59">IF($C59="","",IF(_xll.BDP($C59&amp;" Corp",AC$1)="#N/A N/A","",_xll.BDP($C59&amp;" Corp",AC$1)))</f>
        <v>-1.5429500000000047</v>
      </c>
      <c r="AD59" s="18" cm="1">
        <f t="array" ref="AD59">IF($C59="","",IF(_xll.BDP($C59&amp;" Corp",AD$1)="#N/A N/A","",_xll.BDP($C59&amp;" Corp",AD$1)))</f>
        <v>3.3470800000000054</v>
      </c>
      <c r="AE59" s="32" cm="1">
        <f t="array" ref="AE59">IF($C59="","",IF(_xll.BDP($C59&amp;" Corp",AE$1)="#N/A N/A","",_xll.BDP($C59&amp;" Corp",AE$1)/100))</f>
        <v>4.5380301890375103E-4</v>
      </c>
      <c r="AF59" s="32" cm="1">
        <f t="array" ref="AF59">IF($C59="","",IF(_xll.BDP($C59&amp;" Corp",AF$1)="#N/A N/A","",_xll.BDP($C59&amp;" Corp",AF$1)/100))</f>
        <v>3.5921210122238185E-3</v>
      </c>
      <c r="AG59" s="32" cm="1">
        <f t="array" ref="AG59">IF($C59="","",IF(_xll.BDP($C59&amp;" Corp",AG$1)="#N/A N/A","",_xll.BDP($C59&amp;" Corp",AG$1)/100))</f>
        <v>6.920194084424753E-3</v>
      </c>
      <c r="AH59" s="32" cm="1">
        <f t="array" ref="AH59">IF($C59="","",IF(_xll.BDP($C59&amp;" Corp",AH$1)="#N/A N/A","",_xll.BDP($C59&amp;" Corp",AH$1)/100))</f>
        <v>-1.6803837105751885E-2</v>
      </c>
      <c r="AI59" s="32" cm="1">
        <f t="array" ref="AI59">IF($C59="","",IF(_xll.BDP($C59&amp;" Corp",AI$1)="#N/A N/A","",_xll.BDP($C59&amp;" Corp",AI$1)/100))</f>
        <v>3.8502605391892465E-2</v>
      </c>
      <c r="AJ59" s="8" cm="1">
        <f t="array" ref="AJ59">IF($C59="","",IF(_xll.BDP($C59&amp;" Corp",AJ$1)="#N/A Field Not Applicable","",_xll.BDP($C59&amp;" Corp",AJ$1)))</f>
        <v>84.195999999999998</v>
      </c>
      <c r="AK59" s="8" cm="1">
        <f t="array" ref="AK59">IF($C59="","",IF(_xll.BDP($C59&amp;" Corp",AK$1)="#N/A Field Not Applicable","",_xll.BDP($C59&amp;" Corp",AK$1)))</f>
        <v>96.561000000000007</v>
      </c>
      <c r="AL59" s="9" t="s">
        <v>158</v>
      </c>
      <c r="AM59" s="9" t="s">
        <v>64</v>
      </c>
      <c r="AN59" s="10">
        <v>28898</v>
      </c>
      <c r="AO59" s="11">
        <v>80.476940197600001</v>
      </c>
      <c r="AP59" s="12">
        <v>1.6276725698056716E-5</v>
      </c>
      <c r="AQ59" s="9" t="s">
        <v>65</v>
      </c>
      <c r="AR59" s="10">
        <v>24870</v>
      </c>
      <c r="AS59" s="11">
        <v>0.40277777777777785</v>
      </c>
      <c r="AT59" s="9" t="s">
        <v>158</v>
      </c>
      <c r="AU59" s="34">
        <f t="shared" si="0"/>
        <v>0.89261646987464627</v>
      </c>
    </row>
    <row r="60" spans="2:47" s="2" customFormat="1" x14ac:dyDescent="0.2">
      <c r="B60" s="22">
        <v>49397</v>
      </c>
      <c r="C60" s="23" t="s">
        <v>302</v>
      </c>
      <c r="D60" s="24" t="str" cm="1">
        <f t="array" ref="D60">IF($C60="","",IFERROR(_xll.BDP($C60&amp;" Corp","ID_BB_GLOBAL"),""))</f>
        <v>BBG00KP7QSP5</v>
      </c>
      <c r="E60" s="23" t="s">
        <v>303</v>
      </c>
      <c r="F60" s="7" t="s">
        <v>304</v>
      </c>
      <c r="G60" s="16" t="s">
        <v>116</v>
      </c>
      <c r="H60" s="16" t="s">
        <v>305</v>
      </c>
      <c r="I60" s="16" t="s">
        <v>166</v>
      </c>
      <c r="J60" s="44" cm="1">
        <f t="array" ref="J60">IF(OR(_xll.BDP($C60&amp;" Corp",$J$1)="#N/A N/A",_xll.BDP($C60&amp;" Corp",$J$1)="#N/A Field Not Applicable"),"",_xll.BDP($C60&amp;" Corp",$J$1))</f>
        <v>12.516233766233766</v>
      </c>
      <c r="K60" s="16" t="str" cm="1">
        <f t="array" ref="K60">IFERROR(_xll.BDP($C60&amp;" Corp",$K$1),"")</f>
        <v>Medical-Drugs</v>
      </c>
      <c r="L60" s="28" cm="1">
        <f t="array" ref="L60">IF($C60="","",IFERROR(_xll.BDP($C60&amp;" Corp",L$1),""))</f>
        <v>99.819000000000003</v>
      </c>
      <c r="M60" s="28" cm="1">
        <f t="array" ref="M60">IF($C60="","",IFERROR(_xll.BDP($C60&amp;" Corp",M$1),""))</f>
        <v>100.35599999999999</v>
      </c>
      <c r="N60" s="28" cm="1">
        <f t="array" ref="N60">IF($C60="","",IFERROR(_xll.BDP($C60&amp;" Corp",N$1),""))</f>
        <v>-3.4325614099999999</v>
      </c>
      <c r="O60" s="28" cm="1">
        <f t="array" ref="O60">IF($C60="","",IFERROR(_xll.BDP($C60&amp;" Corp",O$1),""))</f>
        <v>-7.5440910208406695E-2</v>
      </c>
      <c r="P60" s="28" cm="1">
        <f t="array" ref="P60">IF($C60="","",IFERROR(_xll.BDP($C60&amp;" Corp",P$1),""))</f>
        <v>7.2629678667772684</v>
      </c>
      <c r="Q60" s="28">
        <f t="shared" si="1"/>
        <v>100.08750000000001</v>
      </c>
      <c r="R60"/>
      <c r="S60"/>
      <c r="T60"/>
      <c r="U60"/>
      <c r="V60" s="24" t="str" cm="1">
        <f t="array" ref="V60">IF($C60="","",IFERROR(_xll.BDP($C60&amp;" Corp",V$1),""))</f>
        <v>Y</v>
      </c>
      <c r="W60" s="40" cm="1">
        <f t="array" ref="W60">IF($V60="Y",IFERROR(_xll.BDP($C60&amp;" Corp",W$1)*1,""),"")</f>
        <v>45707</v>
      </c>
      <c r="X60" s="41" cm="1">
        <f t="array" ref="X60">IF($V60="Y",IFERROR(_xll.BDP($C60&amp;" Corp",X$1),""),"")</f>
        <v>100</v>
      </c>
      <c r="Y60" s="42" cm="1">
        <f t="array" ref="Y60">IF($V60="Y",IFERROR(_xll.BDP($C60&amp;" Corp",Y$1)/100, ""),"")</f>
        <v>-3.4325614144889986E-2</v>
      </c>
      <c r="Z60" s="17" cm="1">
        <f t="array" ref="Z60">IF($C60="","",IF(_xll.BDP($C60&amp;" Corp",Z$1)="#N/A N/A","",_xll.BDP($C60&amp;" Corp",Z$1)))</f>
        <v>3.0000000000001137E-3</v>
      </c>
      <c r="AA60" s="14" cm="1">
        <f t="array" ref="AA60">IF($C60="","",IF(_xll.BDP($C60&amp;" Corp",AA$1)="#N/A N/A","",_xll.BDP($C60&amp;" Corp",AA$1)))</f>
        <v>-2.0000000000010232E-2</v>
      </c>
      <c r="AB60" s="14" cm="1">
        <f t="array" ref="AB60">IF($C60="","",IF(_xll.BDP($C60&amp;" Corp",AB$1)="#N/A N/A","",_xll.BDP($C60&amp;" Corp",AB$1)))</f>
        <v>-2.1000000000000796E-2</v>
      </c>
      <c r="AC60" s="18" cm="1">
        <f t="array" ref="AC60">IF($C60="","",IF(_xll.BDP($C60&amp;" Corp",AC$1)="#N/A N/A","",_xll.BDP($C60&amp;" Corp",AC$1)))</f>
        <v>1.2000000000000455E-2</v>
      </c>
      <c r="AD60" s="18" cm="1">
        <f t="array" ref="AD60">IF($C60="","",IF(_xll.BDP($C60&amp;" Corp",AD$1)="#N/A N/A","",_xll.BDP($C60&amp;" Corp",AD$1)))</f>
        <v>0.12399999999999523</v>
      </c>
      <c r="AE60" s="32" cm="1">
        <f t="array" ref="AE60">IF($C60="","",IF(_xll.BDP($C60&amp;" Corp",AE$1)="#N/A N/A","",_xll.BDP($C60&amp;" Corp",AE$1)/100))</f>
        <v>2.9974521656593035E-5</v>
      </c>
      <c r="AF60" s="32" cm="1">
        <f t="array" ref="AF60">IF($C60="","",IF(_xll.BDP($C60&amp;" Corp",AF$1)="#N/A N/A","",_xll.BDP($C60&amp;" Corp",AF$1)/100))</f>
        <v>-1.9978423302843162E-4</v>
      </c>
      <c r="AG60" s="32" cm="1">
        <f t="array" ref="AG60">IF($C60="","",IF(_xll.BDP($C60&amp;" Corp",AG$1)="#N/A N/A","",_xll.BDP($C60&amp;" Corp",AG$1)/100))</f>
        <v>-2.0977134922934795E-4</v>
      </c>
      <c r="AH60" s="32" cm="1">
        <f t="array" ref="AH60">IF($C60="","",IF(_xll.BDP($C60&amp;" Corp",AH$1)="#N/A N/A","",_xll.BDP($C60&amp;" Corp",AH$1)/100))</f>
        <v>1.1990886925936743E-4</v>
      </c>
      <c r="AI60" s="32" cm="1">
        <f t="array" ref="AI60">IF($C60="","",IF(_xll.BDP($C60&amp;" Corp",AI$1)="#N/A N/A","",_xll.BDP($C60&amp;" Corp",AI$1)/100))</f>
        <v>1.2404465607618266E-3</v>
      </c>
      <c r="AJ60" s="8" cm="1">
        <f t="array" ref="AJ60">IF($C60="","",IF(_xll.BDP($C60&amp;" Corp",AJ$1)="#N/A Field Not Applicable","",_xll.BDP($C60&amp;" Corp",AJ$1)))</f>
        <v>99.423000000000002</v>
      </c>
      <c r="AK60" s="8" cm="1">
        <f t="array" ref="AK60">IF($C60="","",IF(_xll.BDP($C60&amp;" Corp",AK$1)="#N/A Field Not Applicable","",_xll.BDP($C60&amp;" Corp",AK$1)))</f>
        <v>100.422</v>
      </c>
      <c r="AL60" s="9" t="s">
        <v>306</v>
      </c>
      <c r="AM60" s="9" t="s">
        <v>307</v>
      </c>
      <c r="AN60" s="10">
        <v>31567</v>
      </c>
      <c r="AO60" s="11">
        <v>493.80221940000001</v>
      </c>
      <c r="AP60" s="12">
        <v>9.9873122095975458E-5</v>
      </c>
      <c r="AQ60" s="9" t="s">
        <v>65</v>
      </c>
      <c r="AR60" s="10">
        <v>27559</v>
      </c>
      <c r="AS60" s="11">
        <v>1.2625</v>
      </c>
      <c r="AT60" s="9" t="s">
        <v>306</v>
      </c>
      <c r="AU60" s="34">
        <f t="shared" si="0"/>
        <v>2.3431231231182893E-3</v>
      </c>
    </row>
    <row r="61" spans="2:47" s="2" customFormat="1" x14ac:dyDescent="0.2">
      <c r="B61" s="22">
        <v>49401</v>
      </c>
      <c r="C61" s="23" t="s">
        <v>308</v>
      </c>
      <c r="D61" s="24" t="str" cm="1">
        <f t="array" ref="D61">IF($C61="","",IFERROR(_xll.BDP($C61&amp;" Corp","ID_BB_GLOBAL"),""))</f>
        <v>BBG00KP7PJ85</v>
      </c>
      <c r="E61" s="23" t="s">
        <v>309</v>
      </c>
      <c r="F61" s="7" t="s">
        <v>304</v>
      </c>
      <c r="G61" s="16" t="s">
        <v>310</v>
      </c>
      <c r="H61" s="16" t="s">
        <v>305</v>
      </c>
      <c r="I61" s="16" t="s">
        <v>166</v>
      </c>
      <c r="J61" s="44" cm="1">
        <f t="array" ref="J61">IF(OR(_xll.BDP($C61&amp;" Corp",$J$1)="#N/A N/A",_xll.BDP($C61&amp;" Corp",$J$1)="#N/A Field Not Applicable"),"",_xll.BDP($C61&amp;" Corp",$J$1))</f>
        <v>12.516233766233766</v>
      </c>
      <c r="K61" s="16" t="str" cm="1">
        <f t="array" ref="K61">IFERROR(_xll.BDP($C61&amp;" Corp",$K$1),"")</f>
        <v>Medical-Drugs</v>
      </c>
      <c r="L61" s="28" cm="1">
        <f t="array" ref="L61">IF($C61="","",IFERROR(_xll.BDP($C61&amp;" Corp",L$1),""))</f>
        <v>102.67400000000001</v>
      </c>
      <c r="M61" s="28" cm="1">
        <f t="array" ref="M61">IF($C61="","",IFERROR(_xll.BDP($C61&amp;" Corp",M$1),""))</f>
        <v>102.949</v>
      </c>
      <c r="N61" s="28" cm="1">
        <f t="array" ref="N61">IF($C61="","",IFERROR(_xll.BDP($C61&amp;" Corp",N$1),""))</f>
        <v>5.6120363900000001</v>
      </c>
      <c r="O61" s="28" cm="1">
        <f t="array" ref="O61">IF($C61="","",IFERROR(_xll.BDP($C61&amp;" Corp",O$1),""))</f>
        <v>5.6921182770006018</v>
      </c>
      <c r="P61" s="28" cm="1">
        <f t="array" ref="P61">IF($C61="","",IFERROR(_xll.BDP($C61&amp;" Corp",P$1),""))</f>
        <v>140.1976684170107</v>
      </c>
      <c r="Q61" s="28">
        <f t="shared" si="1"/>
        <v>102.8115</v>
      </c>
      <c r="R61"/>
      <c r="S61"/>
      <c r="T61"/>
      <c r="U61"/>
      <c r="V61" s="24" t="str" cm="1">
        <f t="array" ref="V61">IF($C61="","",IFERROR(_xll.BDP($C61&amp;" Corp",V$1),""))</f>
        <v>Y</v>
      </c>
      <c r="W61" s="40" cm="1">
        <f t="array" ref="W61">IF($V61="Y",IFERROR(_xll.BDP($C61&amp;" Corp",W$1)*1,""),"")</f>
        <v>46722</v>
      </c>
      <c r="X61" s="41" cm="1">
        <f t="array" ref="X61">IF($V61="Y",IFERROR(_xll.BDP($C61&amp;" Corp",X$1),""),"")</f>
        <v>100</v>
      </c>
      <c r="Y61" s="42" cm="1">
        <f t="array" ref="Y61">IF($V61="Y",IFERROR(_xll.BDP($C61&amp;" Corp",Y$1)/100, ""),"")</f>
        <v>5.6120363944664881E-2</v>
      </c>
      <c r="Z61" s="17" cm="1">
        <f t="array" ref="Z61">IF($C61="","",IF(_xll.BDP($C61&amp;" Corp",Z$1)="#N/A N/A","",_xll.BDP($C61&amp;" Corp",Z$1)))</f>
        <v>0</v>
      </c>
      <c r="AA61" s="14" cm="1">
        <f t="array" ref="AA61">IF($C61="","",IF(_xll.BDP($C61&amp;" Corp",AA$1)="#N/A N/A","",_xll.BDP($C61&amp;" Corp",AA$1)))</f>
        <v>9.2000000000069804E-3</v>
      </c>
      <c r="AB61" s="14" cm="1">
        <f t="array" ref="AB61">IF($C61="","",IF(_xll.BDP($C61&amp;" Corp",AB$1)="#N/A N/A","",_xll.BDP($C61&amp;" Corp",AB$1)))</f>
        <v>0.42980000000000018</v>
      </c>
      <c r="AC61" s="18" cm="1">
        <f t="array" ref="AC61">IF($C61="","",IF(_xll.BDP($C61&amp;" Corp",AC$1)="#N/A N/A","",_xll.BDP($C61&amp;" Corp",AC$1)))</f>
        <v>0.29959999999999809</v>
      </c>
      <c r="AD61" s="18" cm="1">
        <f t="array" ref="AD61">IF($C61="","",IF(_xll.BDP($C61&amp;" Corp",AD$1)="#N/A N/A","",_xll.BDP($C61&amp;" Corp",AD$1)))</f>
        <v>0.71970000000000312</v>
      </c>
      <c r="AE61" s="32" cm="1">
        <f t="array" ref="AE61">IF($C61="","",IF(_xll.BDP($C61&amp;" Corp",AE$1)="#N/A N/A","",_xll.BDP($C61&amp;" Corp",AE$1)/100))</f>
        <v>0</v>
      </c>
      <c r="AF61" s="32" cm="1">
        <f t="array" ref="AF61">IF($C61="","",IF(_xll.BDP($C61&amp;" Corp",AF$1)="#N/A N/A","",_xll.BDP($C61&amp;" Corp",AF$1)/100))</f>
        <v>8.9486067894703873E-5</v>
      </c>
      <c r="AG61" s="32" cm="1">
        <f t="array" ref="AG61">IF($C61="","",IF(_xll.BDP($C61&amp;" Corp",AG$1)="#N/A N/A","",_xll.BDP($C61&amp;" Corp",AG$1)/100))</f>
        <v>4.1977288509376541E-3</v>
      </c>
      <c r="AH61" s="32" cm="1">
        <f t="array" ref="AH61">IF($C61="","",IF(_xll.BDP($C61&amp;" Corp",AH$1)="#N/A N/A","",_xll.BDP($C61&amp;" Corp",AH$1)/100))</f>
        <v>2.922387969437812E-3</v>
      </c>
      <c r="AI61" s="32" cm="1">
        <f t="array" ref="AI61">IF($C61="","",IF(_xll.BDP($C61&amp;" Corp",AI$1)="#N/A N/A","",_xll.BDP($C61&amp;" Corp",AI$1)/100))</f>
        <v>7.0490544453020321E-3</v>
      </c>
      <c r="AJ61" s="8" cm="1">
        <f t="array" ref="AJ61">IF($C61="","",IF(_xll.BDP($C61&amp;" Corp",AJ$1)="#N/A Field Not Applicable","",_xll.BDP($C61&amp;" Corp",AJ$1)))</f>
        <v>100.496</v>
      </c>
      <c r="AK61" s="8" cm="1">
        <f t="array" ref="AK61">IF($C61="","",IF(_xll.BDP($C61&amp;" Corp",AK$1)="#N/A Field Not Applicable","",_xll.BDP($C61&amp;" Corp",AK$1)))</f>
        <v>104.7</v>
      </c>
      <c r="AL61" s="9" t="s">
        <v>306</v>
      </c>
      <c r="AM61" s="9" t="s">
        <v>64</v>
      </c>
      <c r="AN61" s="10">
        <v>31567</v>
      </c>
      <c r="AO61" s="11">
        <v>1284.4124999999999</v>
      </c>
      <c r="AP61" s="12">
        <v>2.59776650234507E-4</v>
      </c>
      <c r="AQ61" s="9" t="s">
        <v>65</v>
      </c>
      <c r="AR61" s="10">
        <v>27559</v>
      </c>
      <c r="AS61" s="11">
        <v>1.8750000000000002</v>
      </c>
      <c r="AT61" s="9" t="s">
        <v>306</v>
      </c>
      <c r="AU61" s="34">
        <f t="shared" si="0"/>
        <v>0.80244362511893486</v>
      </c>
    </row>
    <row r="62" spans="2:47" s="2" customFormat="1" x14ac:dyDescent="0.2">
      <c r="B62" s="22">
        <v>46669</v>
      </c>
      <c r="C62" s="23" t="s">
        <v>311</v>
      </c>
      <c r="D62" s="24" t="str" cm="1">
        <f t="array" ref="D62">IF($C62="","",IFERROR(_xll.BDP($C62&amp;" Corp","ID_BB_GLOBAL"),""))</f>
        <v>BBG00D7GNHX9</v>
      </c>
      <c r="E62" s="23" t="s">
        <v>312</v>
      </c>
      <c r="F62" s="7" t="s">
        <v>313</v>
      </c>
      <c r="G62" s="16" t="s">
        <v>314</v>
      </c>
      <c r="H62" s="16" t="s">
        <v>242</v>
      </c>
      <c r="I62" s="16" t="s">
        <v>63</v>
      </c>
      <c r="J62" s="44" t="str" cm="1">
        <f t="array" ref="J62">IF(OR(_xll.BDP($C62&amp;" Corp",$J$1)="#N/A N/A",_xll.BDP($C62&amp;" Corp",$J$1)="#N/A Field Not Applicable"),"",_xll.BDP($C62&amp;" Corp",$J$1))</f>
        <v/>
      </c>
      <c r="K62" s="16" t="str" cm="1">
        <f t="array" ref="K62">IFERROR(_xll.BDP($C62&amp;" Corp",$K$1),"")</f>
        <v>Medical-Hospitals</v>
      </c>
      <c r="L62" s="28" cm="1">
        <f t="array" ref="L62">IF($C62="","",IFERROR(_xll.BDP($C62&amp;" Corp",L$1),""))</f>
        <v>93.215000000000003</v>
      </c>
      <c r="M62" s="28" cm="1">
        <f t="array" ref="M62">IF($C62="","",IFERROR(_xll.BDP($C62&amp;" Corp",M$1),""))</f>
        <v>94.215000000000003</v>
      </c>
      <c r="N62" s="28" cm="1">
        <f t="array" ref="N62">IF($C62="","",IFERROR(_xll.BDP($C62&amp;" Corp",N$1),""))</f>
        <v>6.0657837893953301</v>
      </c>
      <c r="O62" s="28" cm="1">
        <f t="array" ref="O62">IF($C62="","",IFERROR(_xll.BDP($C62&amp;" Corp",O$1),""))</f>
        <v>5.7183618607768416</v>
      </c>
      <c r="P62" s="28" cm="1">
        <f t="array" ref="P62">IF($C62="","",IFERROR(_xll.BDP($C62&amp;" Corp",P$1),""))</f>
        <v>173.43332906968783</v>
      </c>
      <c r="Q62" s="28">
        <f t="shared" si="1"/>
        <v>93.715000000000003</v>
      </c>
      <c r="R62"/>
      <c r="S62"/>
      <c r="T62"/>
      <c r="U62"/>
      <c r="V62" s="24" t="str" cm="1">
        <f t="array" ref="V62">IF($C62="","",IFERROR(_xll.BDP($C62&amp;" Corp",V$1),""))</f>
        <v>N</v>
      </c>
      <c r="W62" s="40" t="str" cm="1">
        <f t="array" ref="W62">IF($V62="Y",IFERROR(_xll.BDP($C62&amp;" Corp",W$1)*1,""),"")</f>
        <v/>
      </c>
      <c r="X62" s="41" t="str" cm="1">
        <f t="array" ref="X62">IF($V62="Y",IFERROR(_xll.BDP($C62&amp;" Corp",X$1),""),"")</f>
        <v/>
      </c>
      <c r="Y62" s="42" t="str" cm="1">
        <f t="array" ref="Y62">IF($V62="Y",IFERROR(_xll.BDP($C62&amp;" Corp",Y$1)/100, ""),"")</f>
        <v/>
      </c>
      <c r="Z62" s="17" cm="1">
        <f t="array" ref="Z62">IF($C62="","",IF(_xll.BDP($C62&amp;" Corp",Z$1)="#N/A N/A","",_xll.BDP($C62&amp;" Corp",Z$1)))</f>
        <v>4.1889999999995098E-2</v>
      </c>
      <c r="AA62" s="14" cm="1">
        <f t="array" ref="AA62">IF($C62="","",IF(_xll.BDP($C62&amp;" Corp",AA$1)="#N/A N/A","",_xll.BDP($C62&amp;" Corp",AA$1)))</f>
        <v>-5.0800000000066348E-3</v>
      </c>
      <c r="AB62" s="14" cm="1">
        <f t="array" ref="AB62">IF($C62="","",IF(_xll.BDP($C62&amp;" Corp",AB$1)="#N/A N/A","",_xll.BDP($C62&amp;" Corp",AB$1)))</f>
        <v>0.28144999999999243</v>
      </c>
      <c r="AC62" s="18" cm="1">
        <f t="array" ref="AC62">IF($C62="","",IF(_xll.BDP($C62&amp;" Corp",AC$1)="#N/A N/A","",_xll.BDP($C62&amp;" Corp",AC$1)))</f>
        <v>0.73305999999999472</v>
      </c>
      <c r="AD62" s="18" cm="1">
        <f t="array" ref="AD62">IF($C62="","",IF(_xll.BDP($C62&amp;" Corp",AD$1)="#N/A N/A","",_xll.BDP($C62&amp;" Corp",AD$1)))</f>
        <v>2.3378399999999999</v>
      </c>
      <c r="AE62" s="32" cm="1">
        <f t="array" ref="AE62">IF($C62="","",IF(_xll.BDP($C62&amp;" Corp",AE$1)="#N/A N/A","",_xll.BDP($C62&amp;" Corp",AE$1)/100))</f>
        <v>4.4719157499180769E-4</v>
      </c>
      <c r="AF62" s="32" cm="1">
        <f t="array" ref="AF62">IF($C62="","",IF(_xll.BDP($C62&amp;" Corp",AF$1)="#N/A N/A","",_xll.BDP($C62&amp;" Corp",AF$1)/100))</f>
        <v>-5.4203740122159376E-5</v>
      </c>
      <c r="AG62" s="32" cm="1">
        <f t="array" ref="AG62">IF($C62="","",IF(_xll.BDP($C62&amp;" Corp",AG$1)="#N/A N/A","",_xll.BDP($C62&amp;" Corp",AG$1)/100))</f>
        <v>3.0122886822496449E-3</v>
      </c>
      <c r="AH62" s="32" cm="1">
        <f t="array" ref="AH62">IF($C62="","",IF(_xll.BDP($C62&amp;" Corp",AH$1)="#N/A N/A","",_xll.BDP($C62&amp;" Corp",AH$1)/100))</f>
        <v>7.8838635254676308E-3</v>
      </c>
      <c r="AI62" s="32" cm="1">
        <f t="array" ref="AI62">IF($C62="","",IF(_xll.BDP($C62&amp;" Corp",AI$1)="#N/A N/A","",_xll.BDP($C62&amp;" Corp",AI$1)/100))</f>
        <v>2.5584402295749886E-2</v>
      </c>
      <c r="AJ62" s="8" cm="1">
        <f t="array" ref="AJ62">IF($C62="","",IF(_xll.BDP($C62&amp;" Corp",AJ$1)="#N/A Field Not Applicable","",_xll.BDP($C62&amp;" Corp",AJ$1)))</f>
        <v>90.215999999999994</v>
      </c>
      <c r="AK62" s="8" cm="1">
        <f t="array" ref="AK62">IF($C62="","",IF(_xll.BDP($C62&amp;" Corp",AK$1)="#N/A Field Not Applicable","",_xll.BDP($C62&amp;" Corp",AK$1)))</f>
        <v>94.457999999999998</v>
      </c>
      <c r="AL62" s="9" t="s">
        <v>315</v>
      </c>
      <c r="AM62" s="9" t="s">
        <v>64</v>
      </c>
      <c r="AN62" s="10">
        <v>34032</v>
      </c>
      <c r="AO62" s="11">
        <v>50.276491397999997</v>
      </c>
      <c r="AP62" s="12">
        <v>1.0168585653687149E-5</v>
      </c>
      <c r="AQ62" s="9" t="s">
        <v>65</v>
      </c>
      <c r="AR62" s="10">
        <v>30024</v>
      </c>
      <c r="AS62" s="11">
        <v>2.2319999999999998</v>
      </c>
      <c r="AT62" s="9" t="s">
        <v>102</v>
      </c>
      <c r="AU62" s="34">
        <f t="shared" si="0"/>
        <v>0.72365826496935426</v>
      </c>
    </row>
    <row r="63" spans="2:47" s="2" customFormat="1" x14ac:dyDescent="0.2">
      <c r="B63" s="22">
        <v>48623</v>
      </c>
      <c r="C63" s="23" t="s">
        <v>316</v>
      </c>
      <c r="D63" s="24" t="str" cm="1">
        <f t="array" ref="D63">IF($C63="","",IFERROR(_xll.BDP($C63&amp;" Corp","ID_BB_GLOBAL"),""))</f>
        <v>BBG00FB94QR3</v>
      </c>
      <c r="E63" s="23" t="s">
        <v>317</v>
      </c>
      <c r="F63" s="7" t="s">
        <v>154</v>
      </c>
      <c r="G63" s="16" t="s">
        <v>318</v>
      </c>
      <c r="H63" s="16" t="s">
        <v>156</v>
      </c>
      <c r="I63" s="16" t="s">
        <v>157</v>
      </c>
      <c r="J63" s="44" cm="1">
        <f t="array" ref="J63">IF(OR(_xll.BDP($C63&amp;" Corp",$J$1)="#N/A N/A",_xll.BDP($C63&amp;" Corp",$J$1)="#N/A Field Not Applicable"),"",_xll.BDP($C63&amp;" Corp",$J$1))</f>
        <v>4.4670083279948747</v>
      </c>
      <c r="K63" s="16" t="str" cm="1">
        <f t="array" ref="K63">IFERROR(_xll.BDP($C63&amp;" Corp",$K$1),"")</f>
        <v>Drug Delivery Systems</v>
      </c>
      <c r="L63" s="28" cm="1">
        <f t="array" ref="L63">IF($C63="","",IFERROR(_xll.BDP($C63&amp;" Corp",L$1),""))</f>
        <v>98.298000000000002</v>
      </c>
      <c r="M63" s="28" cm="1">
        <f t="array" ref="M63">IF($C63="","",IFERROR(_xll.BDP($C63&amp;" Corp",M$1),""))</f>
        <v>98.488</v>
      </c>
      <c r="N63" s="28" cm="1">
        <f t="array" ref="N63">IF($C63="","",IFERROR(_xll.BDP($C63&amp;" Corp",N$1),""))</f>
        <v>2.7418777883136367</v>
      </c>
      <c r="O63" s="28" cm="1">
        <f t="array" ref="O63">IF($C63="","",IFERROR(_xll.BDP($C63&amp;" Corp",O$1),""))</f>
        <v>2.7418777883136367</v>
      </c>
      <c r="P63" s="28" cm="1">
        <f t="array" ref="P63">IF($C63="","",IFERROR(_xll.BDP($C63&amp;" Corp",P$1),""))</f>
        <v>46.50314417507397</v>
      </c>
      <c r="Q63" s="28">
        <f t="shared" si="1"/>
        <v>98.393000000000001</v>
      </c>
      <c r="R63"/>
      <c r="S63"/>
      <c r="T63"/>
      <c r="U63"/>
      <c r="V63" s="24" t="str" cm="1">
        <f t="array" ref="V63">IF($C63="","",IFERROR(_xll.BDP($C63&amp;" Corp",V$1),""))</f>
        <v>Y</v>
      </c>
      <c r="W63" s="40" cm="1">
        <f t="array" ref="W63">IF($V63="Y",IFERROR(_xll.BDP($C63&amp;" Corp",W$1)*1,""),"")</f>
        <v>46280</v>
      </c>
      <c r="X63" s="41" cm="1">
        <f t="array" ref="X63">IF($V63="Y",IFERROR(_xll.BDP($C63&amp;" Corp",X$1),""),"")</f>
        <v>100</v>
      </c>
      <c r="Y63" s="42" cm="1">
        <f t="array" ref="Y63">IF($V63="Y",IFERROR(_xll.BDP($C63&amp;" Corp",Y$1)/100, ""),"")</f>
        <v>2.8733259660044079E-2</v>
      </c>
      <c r="Z63" s="17" cm="1">
        <f t="array" ref="Z63">IF($C63="","",IF(_xll.BDP($C63&amp;" Corp",Z$1)="#N/A N/A","",_xll.BDP($C63&amp;" Corp",Z$1)))</f>
        <v>9.6999999999994202E-2</v>
      </c>
      <c r="AA63" s="14" cm="1">
        <f t="array" ref="AA63">IF($C63="","",IF(_xll.BDP($C63&amp;" Corp",AA$1)="#N/A N/A","",_xll.BDP($C63&amp;" Corp",AA$1)))</f>
        <v>8.2999999999998408E-2</v>
      </c>
      <c r="AB63" s="14" cm="1">
        <f t="array" ref="AB63">IF($C63="","",IF(_xll.BDP($C63&amp;" Corp",AB$1)="#N/A N/A","",_xll.BDP($C63&amp;" Corp",AB$1)))</f>
        <v>-0.25400000000000489</v>
      </c>
      <c r="AC63" s="18" cm="1">
        <f t="array" ref="AC63">IF($C63="","",IF(_xll.BDP($C63&amp;" Corp",AC$1)="#N/A N/A","",_xll.BDP($C63&amp;" Corp",AC$1)))</f>
        <v>0.1839999999999975</v>
      </c>
      <c r="AD63" s="18" cm="1">
        <f t="array" ref="AD63">IF($C63="","",IF(_xll.BDP($C63&amp;" Corp",AD$1)="#N/A N/A","",_xll.BDP($C63&amp;" Corp",AD$1)))</f>
        <v>2.054000000000002</v>
      </c>
      <c r="AE63" s="32" cm="1">
        <f t="array" ref="AE63">IF($C63="","",IF(_xll.BDP($C63&amp;" Corp",AE$1)="#N/A N/A","",_xll.BDP($C63&amp;" Corp",AE$1)/100))</f>
        <v>9.8681533327901641E-4</v>
      </c>
      <c r="AF63" s="32" cm="1">
        <f t="array" ref="AF63">IF($C63="","",IF(_xll.BDP($C63&amp;" Corp",AF$1)="#N/A N/A","",_xll.BDP($C63&amp;" Corp",AF$1)/100))</f>
        <v>8.442681314209991E-4</v>
      </c>
      <c r="AG63" s="32" cm="1">
        <f t="array" ref="AG63">IF($C63="","",IF(_xll.BDP($C63&amp;" Corp",AG$1)="#N/A N/A","",_xll.BDP($C63&amp;" Corp",AG$1)/100))</f>
        <v>-2.5748375520796866E-3</v>
      </c>
      <c r="AH63" s="32" cm="1">
        <f t="array" ref="AH63">IF($C63="","",IF(_xll.BDP($C63&amp;" Corp",AH$1)="#N/A N/A","",_xll.BDP($C63&amp;" Corp",AH$1)/100))</f>
        <v>1.873555376798435E-3</v>
      </c>
      <c r="AI63" s="32" cm="1">
        <f t="array" ref="AI63">IF($C63="","",IF(_xll.BDP($C63&amp;" Corp",AI$1)="#N/A N/A","",_xll.BDP($C63&amp;" Corp",AI$1)/100))</f>
        <v>2.1320545158243311E-2</v>
      </c>
      <c r="AJ63" s="8" cm="1">
        <f t="array" ref="AJ63">IF($C63="","",IF(_xll.BDP($C63&amp;" Corp",AJ$1)="#N/A Field Not Applicable","",_xll.BDP($C63&amp;" Corp",AJ$1)))</f>
        <v>95.569000000000003</v>
      </c>
      <c r="AK63" s="8" cm="1">
        <f t="array" ref="AK63">IF($C63="","",IF(_xll.BDP($C63&amp;" Corp",AK$1)="#N/A Field Not Applicable","",_xll.BDP($C63&amp;" Corp",AK$1)))</f>
        <v>98.971000000000004</v>
      </c>
      <c r="AL63" s="9" t="s">
        <v>158</v>
      </c>
      <c r="AM63" s="9" t="s">
        <v>307</v>
      </c>
      <c r="AN63" s="10">
        <v>28898</v>
      </c>
      <c r="AO63" s="11">
        <v>493.55399999999997</v>
      </c>
      <c r="AP63" s="12">
        <v>9.9822918906380817E-5</v>
      </c>
      <c r="AQ63" s="9" t="s">
        <v>65</v>
      </c>
      <c r="AR63" s="10">
        <v>24870</v>
      </c>
      <c r="AS63" s="11">
        <v>1.8841666666666665</v>
      </c>
      <c r="AT63" s="9" t="s">
        <v>158</v>
      </c>
      <c r="AU63" s="34">
        <f t="shared" si="0"/>
        <v>0.70048895355673158</v>
      </c>
    </row>
    <row r="64" spans="2:47" s="2" customFormat="1" x14ac:dyDescent="0.2">
      <c r="B64" s="22">
        <v>48624</v>
      </c>
      <c r="C64" s="23" t="s">
        <v>319</v>
      </c>
      <c r="D64" s="24" t="str" cm="1">
        <f t="array" ref="D64">IF($C64="","",IFERROR(_xll.BDP($C64&amp;" Corp","ID_BB_GLOBAL"),""))</f>
        <v>BBG00006BD04</v>
      </c>
      <c r="E64" s="23" t="s">
        <v>320</v>
      </c>
      <c r="F64" s="7" t="s">
        <v>154</v>
      </c>
      <c r="G64" s="16" t="s">
        <v>321</v>
      </c>
      <c r="H64" s="16" t="s">
        <v>156</v>
      </c>
      <c r="I64" s="16" t="s">
        <v>157</v>
      </c>
      <c r="J64" s="44" cm="1">
        <f t="array" ref="J64">IF(OR(_xll.BDP($C64&amp;" Corp",$J$1)="#N/A N/A",_xll.BDP($C64&amp;" Corp",$J$1)="#N/A Field Not Applicable"),"",_xll.BDP($C64&amp;" Corp",$J$1))</f>
        <v>4.4670083279948747</v>
      </c>
      <c r="K64" s="16" t="str" cm="1">
        <f t="array" ref="K64">IFERROR(_xll.BDP($C64&amp;" Corp",$K$1),"")</f>
        <v>Drug Delivery Systems</v>
      </c>
      <c r="L64" s="28" cm="1">
        <f t="array" ref="L64">IF($C64="","",IFERROR(_xll.BDP($C64&amp;" Corp",L$1),""))</f>
        <v>104.178</v>
      </c>
      <c r="M64" s="28" cm="1">
        <f t="array" ref="M64">IF($C64="","",IFERROR(_xll.BDP($C64&amp;" Corp",M$1),""))</f>
        <v>104.86799999999999</v>
      </c>
      <c r="N64" s="28" cm="1">
        <f t="array" ref="N64">IF($C64="","",IFERROR(_xll.BDP($C64&amp;" Corp",N$1),""))</f>
        <v>5.1618966720795649</v>
      </c>
      <c r="O64" s="28" cm="1">
        <f t="array" ref="O64">IF($C64="","",IFERROR(_xll.BDP($C64&amp;" Corp",O$1),""))</f>
        <v>5.1618966720795649</v>
      </c>
      <c r="P64" s="28" cm="1">
        <f t="array" ref="P64">IF($C64="","",IFERROR(_xll.BDP($C64&amp;" Corp",P$1),""))</f>
        <v>100.84975267957589</v>
      </c>
      <c r="Q64" s="28">
        <f t="shared" si="1"/>
        <v>104.523</v>
      </c>
      <c r="R64"/>
      <c r="S64"/>
      <c r="T64"/>
      <c r="U64"/>
      <c r="V64" s="24" t="str" cm="1">
        <f t="array" ref="V64">IF($C64="","",IFERROR(_xll.BDP($C64&amp;" Corp",V$1),""))</f>
        <v>N</v>
      </c>
      <c r="W64" s="40" t="str" cm="1">
        <f t="array" ref="W64">IF($V64="Y",IFERROR(_xll.BDP($C64&amp;" Corp",W$1)*1,""),"")</f>
        <v/>
      </c>
      <c r="X64" s="41" t="str" cm="1">
        <f t="array" ref="X64">IF($V64="Y",IFERROR(_xll.BDP($C64&amp;" Corp",X$1),""),"")</f>
        <v/>
      </c>
      <c r="Y64" s="42" t="str" cm="1">
        <f t="array" ref="Y64">IF($V64="Y",IFERROR(_xll.BDP($C64&amp;" Corp",Y$1)/100, ""),"")</f>
        <v/>
      </c>
      <c r="Z64" s="17" cm="1">
        <f t="array" ref="Z64">IF($C64="","",IF(_xll.BDP($C64&amp;" Corp",Z$1)="#N/A N/A","",_xll.BDP($C64&amp;" Corp",Z$1)))</f>
        <v>-1.5500000000002956E-2</v>
      </c>
      <c r="AA64" s="14" cm="1">
        <f t="array" ref="AA64">IF($C64="","",IF(_xll.BDP($C64&amp;" Corp",AA$1)="#N/A N/A","",_xll.BDP($C64&amp;" Corp",AA$1)))</f>
        <v>0.53340000000000032</v>
      </c>
      <c r="AB64" s="14" cm="1">
        <f t="array" ref="AB64">IF($C64="","",IF(_xll.BDP($C64&amp;" Corp",AB$1)="#N/A N/A","",_xll.BDP($C64&amp;" Corp",AB$1)))</f>
        <v>0.64440000000000452</v>
      </c>
      <c r="AC64" s="18" cm="1">
        <f t="array" ref="AC64">IF($C64="","",IF(_xll.BDP($C64&amp;" Corp",AC$1)="#N/A N/A","",_xll.BDP($C64&amp;" Corp",AC$1)))</f>
        <v>0.18599999999999284</v>
      </c>
      <c r="AD64" s="18" cm="1">
        <f t="array" ref="AD64">IF($C64="","",IF(_xll.BDP($C64&amp;" Corp",AD$1)="#N/A N/A","",_xll.BDP($C64&amp;" Corp",AD$1)))</f>
        <v>-0.47119999999999607</v>
      </c>
      <c r="AE64" s="32" cm="1">
        <f t="array" ref="AE64">IF($C64="","",IF(_xll.BDP($C64&amp;" Corp",AE$1)="#N/A N/A","",_xll.BDP($C64&amp;" Corp",AE$1)/100))</f>
        <v>-1.4842435576650605E-4</v>
      </c>
      <c r="AF64" s="32" cm="1">
        <f t="array" ref="AF64">IF($C64="","",IF(_xll.BDP($C64&amp;" Corp",AF$1)="#N/A N/A","",_xll.BDP($C64&amp;" Corp",AF$1)/100))</f>
        <v>5.1347016886564897E-3</v>
      </c>
      <c r="AG64" s="32" cm="1">
        <f t="array" ref="AG64">IF($C64="","",IF(_xll.BDP($C64&amp;" Corp",AG$1)="#N/A N/A","",_xll.BDP($C64&amp;" Corp",AG$1)/100))</f>
        <v>6.2098633136231964E-3</v>
      </c>
      <c r="AH64" s="32" cm="1">
        <f t="array" ref="AH64">IF($C64="","",IF(_xll.BDP($C64&amp;" Corp",AH$1)="#N/A N/A","",_xll.BDP($C64&amp;" Corp",AH$1)/100))</f>
        <v>1.7845355602289655E-3</v>
      </c>
      <c r="AI64" s="32" cm="1">
        <f t="array" ref="AI64">IF($C64="","",IF(_xll.BDP($C64&amp;" Corp",AI$1)="#N/A N/A","",_xll.BDP($C64&amp;" Corp",AI$1)/100))</f>
        <v>-4.4924966153728433E-3</v>
      </c>
      <c r="AJ64" s="8" cm="1">
        <f t="array" ref="AJ64">IF($C64="","",IF(_xll.BDP($C64&amp;" Corp",AJ$1)="#N/A Field Not Applicable","",_xll.BDP($C64&amp;" Corp",AJ$1)))</f>
        <v>101.30800000000001</v>
      </c>
      <c r="AK64" s="8" cm="1">
        <f t="array" ref="AK64">IF($C64="","",IF(_xll.BDP($C64&amp;" Corp",AK$1)="#N/A Field Not Applicable","",_xll.BDP($C64&amp;" Corp",AK$1)))</f>
        <v>107.40900000000001</v>
      </c>
      <c r="AL64" s="9" t="s">
        <v>158</v>
      </c>
      <c r="AM64" s="9" t="s">
        <v>64</v>
      </c>
      <c r="AN64" s="10">
        <v>28898</v>
      </c>
      <c r="AO64" s="11">
        <v>116.8293273036</v>
      </c>
      <c r="AP64" s="12">
        <v>2.3629115487493334E-5</v>
      </c>
      <c r="AQ64" s="9" t="s">
        <v>65</v>
      </c>
      <c r="AR64" s="10">
        <v>24870</v>
      </c>
      <c r="AS64" s="11">
        <v>2.4194444444444447</v>
      </c>
      <c r="AT64" s="9" t="s">
        <v>158</v>
      </c>
      <c r="AU64" s="34">
        <f t="shared" si="0"/>
        <v>0.90276890509752505</v>
      </c>
    </row>
    <row r="65" spans="2:47" s="2" customFormat="1" x14ac:dyDescent="0.2">
      <c r="B65" s="22">
        <v>48626</v>
      </c>
      <c r="C65" s="23" t="s">
        <v>322</v>
      </c>
      <c r="D65" s="24" t="str" cm="1">
        <f t="array" ref="D65">IF($C65="","",IFERROR(_xll.BDP($C65&amp;" Corp","ID_BB_GLOBAL"),""))</f>
        <v>BBG008LFMTK5</v>
      </c>
      <c r="E65" s="23" t="s">
        <v>323</v>
      </c>
      <c r="F65" s="7" t="s">
        <v>154</v>
      </c>
      <c r="G65" s="16" t="s">
        <v>324</v>
      </c>
      <c r="H65" s="16" t="s">
        <v>156</v>
      </c>
      <c r="I65" s="16" t="s">
        <v>157</v>
      </c>
      <c r="J65" s="44" cm="1">
        <f t="array" ref="J65">IF(OR(_xll.BDP($C65&amp;" Corp",$J$1)="#N/A N/A",_xll.BDP($C65&amp;" Corp",$J$1)="#N/A Field Not Applicable"),"",_xll.BDP($C65&amp;" Corp",$J$1))</f>
        <v>4.4670083279948747</v>
      </c>
      <c r="K65" s="16" t="str" cm="1">
        <f t="array" ref="K65">IFERROR(_xll.BDP($C65&amp;" Corp",$K$1),"")</f>
        <v>Drug Delivery Systems</v>
      </c>
      <c r="L65" s="28" cm="1">
        <f t="array" ref="L65">IF($C65="","",IFERROR(_xll.BDP($C65&amp;" Corp",L$1),""))</f>
        <v>86.492000000000004</v>
      </c>
      <c r="M65" s="28" cm="1">
        <f t="array" ref="M65">IF($C65="","",IFERROR(_xll.BDP($C65&amp;" Corp",M$1),""))</f>
        <v>87.682000000000002</v>
      </c>
      <c r="N65" s="28" cm="1">
        <f t="array" ref="N65">IF($C65="","",IFERROR(_xll.BDP($C65&amp;" Corp",N$1),""))</f>
        <v>5.9569951653376769</v>
      </c>
      <c r="O65" s="28" cm="1">
        <f t="array" ref="O65">IF($C65="","",IFERROR(_xll.BDP($C65&amp;" Corp",O$1),""))</f>
        <v>5.9569951653376769</v>
      </c>
      <c r="P65" s="28" cm="1">
        <f t="array" ref="P65">IF($C65="","",IFERROR(_xll.BDP($C65&amp;" Corp",P$1),""))</f>
        <v>123.19699048338948</v>
      </c>
      <c r="Q65" s="28">
        <f t="shared" si="1"/>
        <v>87.087000000000003</v>
      </c>
      <c r="R65"/>
      <c r="S65"/>
      <c r="T65"/>
      <c r="U65"/>
      <c r="V65" s="24" t="str" cm="1">
        <f t="array" ref="V65">IF($C65="","",IFERROR(_xll.BDP($C65&amp;" Corp",V$1),""))</f>
        <v>Y</v>
      </c>
      <c r="W65" s="40" cm="1">
        <f t="array" ref="W65">IF($V65="Y",IFERROR(_xll.BDP($C65&amp;" Corp",W$1)*1,""),"")</f>
        <v>52550</v>
      </c>
      <c r="X65" s="41" cm="1">
        <f t="array" ref="X65">IF($V65="Y",IFERROR(_xll.BDP($C65&amp;" Corp",X$1),""),"")</f>
        <v>100</v>
      </c>
      <c r="Y65" s="42" cm="1">
        <f t="array" ref="Y65">IF($V65="Y",IFERROR(_xll.BDP($C65&amp;" Corp",Y$1)/100, ""),"")</f>
        <v>5.9739802568052267E-2</v>
      </c>
      <c r="Z65" s="17" cm="1">
        <f t="array" ref="Z65">IF($C65="","",IF(_xll.BDP($C65&amp;" Corp",Z$1)="#N/A N/A","",_xll.BDP($C65&amp;" Corp",Z$1)))</f>
        <v>0.40652000000000044</v>
      </c>
      <c r="AA65" s="14" cm="1">
        <f t="array" ref="AA65">IF($C65="","",IF(_xll.BDP($C65&amp;" Corp",AA$1)="#N/A N/A","",_xll.BDP($C65&amp;" Corp",AA$1)))</f>
        <v>0.9538299999999964</v>
      </c>
      <c r="AB65" s="14" cm="1">
        <f t="array" ref="AB65">IF($C65="","",IF(_xll.BDP($C65&amp;" Corp",AB$1)="#N/A N/A","",_xll.BDP($C65&amp;" Corp",AB$1)))</f>
        <v>0.25843999999999312</v>
      </c>
      <c r="AC65" s="18" cm="1">
        <f t="array" ref="AC65">IF($C65="","",IF(_xll.BDP($C65&amp;" Corp",AC$1)="#N/A N/A","",_xll.BDP($C65&amp;" Corp",AC$1)))</f>
        <v>-1.3662000000000063</v>
      </c>
      <c r="AD65" s="18" cm="1">
        <f t="array" ref="AD65">IF($C65="","",IF(_xll.BDP($C65&amp;" Corp",AD$1)="#N/A N/A","",_xll.BDP($C65&amp;" Corp",AD$1)))</f>
        <v>-1.9285799999999966</v>
      </c>
      <c r="AE65" s="32" cm="1">
        <f t="array" ref="AE65">IF($C65="","",IF(_xll.BDP($C65&amp;" Corp",AE$1)="#N/A N/A","",_xll.BDP($C65&amp;" Corp",AE$1)/100))</f>
        <v>4.6877695479021556E-3</v>
      </c>
      <c r="AF65" s="32" cm="1">
        <f t="array" ref="AF65">IF($C65="","",IF(_xll.BDP($C65&amp;" Corp",AF$1)="#N/A N/A","",_xll.BDP($C65&amp;" Corp",AF$1)/100))</f>
        <v>1.1068912547780868E-2</v>
      </c>
      <c r="AG65" s="32" cm="1">
        <f t="array" ref="AG65">IF($C65="","",IF(_xll.BDP($C65&amp;" Corp",AG$1)="#N/A N/A","",_xll.BDP($C65&amp;" Corp",AG$1)/100))</f>
        <v>2.9751105593630693E-3</v>
      </c>
      <c r="AH65" s="32" cm="1">
        <f t="array" ref="AH65">IF($C65="","",IF(_xll.BDP($C65&amp;" Corp",AH$1)="#N/A N/A","",_xll.BDP($C65&amp;" Corp",AH$1)/100))</f>
        <v>-1.5438683722822472E-2</v>
      </c>
      <c r="AI65" s="32" cm="1">
        <f t="array" ref="AI65">IF($C65="","",IF(_xll.BDP($C65&amp;" Corp",AI$1)="#N/A N/A","",_xll.BDP($C65&amp;" Corp",AI$1)/100))</f>
        <v>-2.1656206017042587E-2</v>
      </c>
      <c r="AJ65" s="8" cm="1">
        <f t="array" ref="AJ65">IF($C65="","",IF(_xll.BDP($C65&amp;" Corp",AJ$1)="#N/A Field Not Applicable","",_xll.BDP($C65&amp;" Corp",AJ$1)))</f>
        <v>82.942999999999998</v>
      </c>
      <c r="AK65" s="8" cm="1">
        <f t="array" ref="AK65">IF($C65="","",IF(_xll.BDP($C65&amp;" Corp",AK$1)="#N/A Field Not Applicable","",_xll.BDP($C65&amp;" Corp",AK$1)))</f>
        <v>94.313000000000002</v>
      </c>
      <c r="AL65" s="9" t="s">
        <v>158</v>
      </c>
      <c r="AM65" s="9" t="s">
        <v>64</v>
      </c>
      <c r="AN65" s="10">
        <v>28898</v>
      </c>
      <c r="AO65" s="11">
        <v>200.4284175354</v>
      </c>
      <c r="AP65" s="12">
        <v>4.0537306293071216E-5</v>
      </c>
      <c r="AQ65" s="9" t="s">
        <v>65</v>
      </c>
      <c r="AR65" s="10">
        <v>24870</v>
      </c>
      <c r="AS65" s="11">
        <v>0.3520833333333333</v>
      </c>
      <c r="AT65" s="9" t="s">
        <v>158</v>
      </c>
      <c r="AU65" s="34">
        <f t="shared" si="0"/>
        <v>0.86653633245382589</v>
      </c>
    </row>
    <row r="66" spans="2:47" s="2" customFormat="1" x14ac:dyDescent="0.2">
      <c r="B66" s="22">
        <v>48628</v>
      </c>
      <c r="C66" s="23" t="s">
        <v>325</v>
      </c>
      <c r="D66" s="24" t="str" cm="1">
        <f t="array" ref="D66">IF($C66="","",IFERROR(_xll.BDP($C66&amp;" Corp","ID_BB_GLOBAL"),""))</f>
        <v>BBG00004M5C1</v>
      </c>
      <c r="E66" s="23" t="s">
        <v>326</v>
      </c>
      <c r="F66" s="7" t="s">
        <v>154</v>
      </c>
      <c r="G66" s="16" t="s">
        <v>98</v>
      </c>
      <c r="H66" s="16" t="s">
        <v>156</v>
      </c>
      <c r="I66" s="16" t="s">
        <v>157</v>
      </c>
      <c r="J66" s="44" cm="1">
        <f t="array" ref="J66">IF(OR(_xll.BDP($C66&amp;" Corp",$J$1)="#N/A N/A",_xll.BDP($C66&amp;" Corp",$J$1)="#N/A Field Not Applicable"),"",_xll.BDP($C66&amp;" Corp",$J$1))</f>
        <v>4.4670083279948747</v>
      </c>
      <c r="K66" s="16" t="str" cm="1">
        <f t="array" ref="K66">IFERROR(_xll.BDP($C66&amp;" Corp",$K$1),"")</f>
        <v>Drug Delivery Systems</v>
      </c>
      <c r="L66" s="28" cm="1">
        <f t="array" ref="L66">IF($C66="","",IFERROR(_xll.BDP($C66&amp;" Corp",L$1),""))</f>
        <v>105.383</v>
      </c>
      <c r="M66" s="28" cm="1">
        <f t="array" ref="M66">IF($C66="","",IFERROR(_xll.BDP($C66&amp;" Corp",M$1),""))</f>
        <v>105.718</v>
      </c>
      <c r="N66" s="28" cm="1">
        <f t="array" ref="N66">IF($C66="","",IFERROR(_xll.BDP($C66&amp;" Corp",N$1),""))</f>
        <v>4.554209381527782</v>
      </c>
      <c r="O66" s="28" cm="1">
        <f t="array" ref="O66">IF($C66="","",IFERROR(_xll.BDP($C66&amp;" Corp",O$1),""))</f>
        <v>4.554209381527782</v>
      </c>
      <c r="P66" s="28" cm="1">
        <f t="array" ref="P66">IF($C66="","",IFERROR(_xll.BDP($C66&amp;" Corp",P$1),""))</f>
        <v>40.383402639411244</v>
      </c>
      <c r="Q66" s="28">
        <f t="shared" si="1"/>
        <v>105.5505</v>
      </c>
      <c r="R66"/>
      <c r="S66"/>
      <c r="T66"/>
      <c r="U66"/>
      <c r="V66" s="24" t="str" cm="1">
        <f t="array" ref="V66">IF($C66="","",IFERROR(_xll.BDP($C66&amp;" Corp",V$1),""))</f>
        <v>N</v>
      </c>
      <c r="W66" s="40" t="str" cm="1">
        <f t="array" ref="W66">IF($V66="Y",IFERROR(_xll.BDP($C66&amp;" Corp",W$1)*1,""),"")</f>
        <v/>
      </c>
      <c r="X66" s="41" t="str" cm="1">
        <f t="array" ref="X66">IF($V66="Y",IFERROR(_xll.BDP($C66&amp;" Corp",X$1),""),"")</f>
        <v/>
      </c>
      <c r="Y66" s="42" t="str" cm="1">
        <f t="array" ref="Y66">IF($V66="Y",IFERROR(_xll.BDP($C66&amp;" Corp",Y$1)/100, ""),"")</f>
        <v/>
      </c>
      <c r="Z66" s="17" cm="1">
        <f t="array" ref="Z66">IF($C66="","",IF(_xll.BDP($C66&amp;" Corp",Z$1)="#N/A N/A","",_xll.BDP($C66&amp;" Corp",Z$1)))</f>
        <v>7.5999999999993406E-2</v>
      </c>
      <c r="AA66" s="14" cm="1">
        <f t="array" ref="AA66">IF($C66="","",IF(_xll.BDP($C66&amp;" Corp",AA$1)="#N/A N/A","",_xll.BDP($C66&amp;" Corp",AA$1)))</f>
        <v>0.20229999999999393</v>
      </c>
      <c r="AB66" s="14" cm="1">
        <f t="array" ref="AB66">IF($C66="","",IF(_xll.BDP($C66&amp;" Corp",AB$1)="#N/A N/A","",_xll.BDP($C66&amp;" Corp",AB$1)))</f>
        <v>5.2000000000020918E-3</v>
      </c>
      <c r="AC66" s="18" cm="1">
        <f t="array" ref="AC66">IF($C66="","",IF(_xll.BDP($C66&amp;" Corp",AC$1)="#N/A N/A","",_xll.BDP($C66&amp;" Corp",AC$1)))</f>
        <v>0.21979999999999222</v>
      </c>
      <c r="AD66" s="18" cm="1">
        <f t="array" ref="AD66">IF($C66="","",IF(_xll.BDP($C66&amp;" Corp",AD$1)="#N/A N/A","",_xll.BDP($C66&amp;" Corp",AD$1)))</f>
        <v>-1.3050999999999959</v>
      </c>
      <c r="AE66" s="32" cm="1">
        <f t="array" ref="AE66">IF($C66="","",IF(_xll.BDP($C66&amp;" Corp",AE$1)="#N/A N/A","",_xll.BDP($C66&amp;" Corp",AE$1)/100))</f>
        <v>7.2055057648780327E-4</v>
      </c>
      <c r="AF66" s="32" cm="1">
        <f t="array" ref="AF66">IF($C66="","",IF(_xll.BDP($C66&amp;" Corp",AF$1)="#N/A N/A","",_xll.BDP($C66&amp;" Corp",AF$1)/100))</f>
        <v>1.9202912995520958E-3</v>
      </c>
      <c r="AG66" s="32" cm="1">
        <f t="array" ref="AG66">IF($C66="","",IF(_xll.BDP($C66&amp;" Corp",AG$1)="#N/A N/A","",_xll.BDP($C66&amp;" Corp",AG$1)/100))</f>
        <v>4.9267757947525023E-5</v>
      </c>
      <c r="AH66" s="32" cm="1">
        <f t="array" ref="AH66">IF($C66="","",IF(_xll.BDP($C66&amp;" Corp",AH$1)="#N/A N/A","",_xll.BDP($C66&amp;" Corp",AH$1)/100))</f>
        <v>2.0867531052081692E-3</v>
      </c>
      <c r="AI66" s="32" cm="1">
        <f t="array" ref="AI66">IF($C66="","",IF(_xll.BDP($C66&amp;" Corp",AI$1)="#N/A N/A","",_xll.BDP($C66&amp;" Corp",AI$1)/100))</f>
        <v>-1.221363330089088E-2</v>
      </c>
      <c r="AJ66" s="8" cm="1">
        <f t="array" ref="AJ66">IF($C66="","",IF(_xll.BDP($C66&amp;" Corp",AJ$1)="#N/A Field Not Applicable","",_xll.BDP($C66&amp;" Corp",AJ$1)))</f>
        <v>102.408</v>
      </c>
      <c r="AK66" s="8" cm="1">
        <f t="array" ref="AK66">IF($C66="","",IF(_xll.BDP($C66&amp;" Corp",AK$1)="#N/A Field Not Applicable","",_xll.BDP($C66&amp;" Corp",AK$1)))</f>
        <v>107.483</v>
      </c>
      <c r="AL66" s="9" t="s">
        <v>158</v>
      </c>
      <c r="AM66" s="9" t="s">
        <v>64</v>
      </c>
      <c r="AN66" s="10">
        <v>28898</v>
      </c>
      <c r="AO66" s="11">
        <v>122.57637406480001</v>
      </c>
      <c r="AP66" s="12">
        <v>2.4791474586587752E-5</v>
      </c>
      <c r="AQ66" s="9" t="s">
        <v>65</v>
      </c>
      <c r="AR66" s="10">
        <v>24870</v>
      </c>
      <c r="AS66" s="11">
        <v>2.5277777777777781</v>
      </c>
      <c r="AT66" s="9" t="s">
        <v>158</v>
      </c>
      <c r="AU66" s="34">
        <f t="shared" si="0"/>
        <v>0.86684871921182283</v>
      </c>
    </row>
    <row r="67" spans="2:47" s="2" customFormat="1" x14ac:dyDescent="0.2">
      <c r="B67" s="22">
        <v>48630</v>
      </c>
      <c r="C67" s="23" t="s">
        <v>327</v>
      </c>
      <c r="D67" s="24" t="str" cm="1">
        <f t="array" ref="D67">IF($C67="","",IFERROR(_xll.BDP($C67&amp;" Corp","ID_BB_GLOBAL"),""))</f>
        <v>BBG00GSFVMR8</v>
      </c>
      <c r="E67" s="23" t="s">
        <v>328</v>
      </c>
      <c r="F67" s="7" t="s">
        <v>154</v>
      </c>
      <c r="G67" s="16" t="s">
        <v>180</v>
      </c>
      <c r="H67" s="16" t="s">
        <v>156</v>
      </c>
      <c r="I67" s="16" t="s">
        <v>157</v>
      </c>
      <c r="J67" s="44" cm="1">
        <f t="array" ref="J67">IF(OR(_xll.BDP($C67&amp;" Corp",$J$1)="#N/A N/A",_xll.BDP($C67&amp;" Corp",$J$1)="#N/A Field Not Applicable"),"",_xll.BDP($C67&amp;" Corp",$J$1))</f>
        <v>4.4670083279948747</v>
      </c>
      <c r="K67" s="16" t="str" cm="1">
        <f t="array" ref="K67">IFERROR(_xll.BDP($C67&amp;" Corp",$K$1),"")</f>
        <v>Drug Delivery Systems</v>
      </c>
      <c r="L67" s="28" cm="1">
        <f t="array" ref="L67">IF($C67="","",IFERROR(_xll.BDP($C67&amp;" Corp",L$1),""))</f>
        <v>97.841999999999999</v>
      </c>
      <c r="M67" s="28" cm="1">
        <f t="array" ref="M67">IF($C67="","",IFERROR(_xll.BDP($C67&amp;" Corp",M$1),""))</f>
        <v>97.921999999999997</v>
      </c>
      <c r="N67" s="28" cm="1">
        <f t="array" ref="N67">IF($C67="","",IFERROR(_xll.BDP($C67&amp;" Corp",N$1),""))</f>
        <v>4.6425957260337753</v>
      </c>
      <c r="O67" s="28" cm="1">
        <f t="array" ref="O67">IF($C67="","",IFERROR(_xll.BDP($C67&amp;" Corp",O$1),""))</f>
        <v>4.6425957260337753</v>
      </c>
      <c r="P67" s="28" cm="1">
        <f t="array" ref="P67">IF($C67="","",IFERROR(_xll.BDP($C67&amp;" Corp",P$1),""))</f>
        <v>42.882218115041745</v>
      </c>
      <c r="Q67" s="28">
        <f t="shared" si="1"/>
        <v>97.882000000000005</v>
      </c>
      <c r="R67"/>
      <c r="S67"/>
      <c r="T67"/>
      <c r="U67"/>
      <c r="V67" s="24" t="str" cm="1">
        <f t="array" ref="V67">IF($C67="","",IFERROR(_xll.BDP($C67&amp;" Corp",V$1),""))</f>
        <v>Y</v>
      </c>
      <c r="W67" s="40" cm="1">
        <f t="array" ref="W67">IF($V67="Y",IFERROR(_xll.BDP($C67&amp;" Corp",W$1)*1,""),"")</f>
        <v>46452</v>
      </c>
      <c r="X67" s="41" cm="1">
        <f t="array" ref="X67">IF($V67="Y",IFERROR(_xll.BDP($C67&amp;" Corp",X$1),""),"")</f>
        <v>100</v>
      </c>
      <c r="Y67" s="42" cm="1">
        <f t="array" ref="Y67">IF($V67="Y",IFERROR(_xll.BDP($C67&amp;" Corp",Y$1)/100, ""),"")</f>
        <v>4.7529167602894169E-2</v>
      </c>
      <c r="Z67" s="17" cm="1">
        <f t="array" ref="Z67">IF($C67="","",IF(_xll.BDP($C67&amp;" Corp",Z$1)="#N/A N/A","",_xll.BDP($C67&amp;" Corp",Z$1)))</f>
        <v>-9.7000000000093678E-3</v>
      </c>
      <c r="AA67" s="14" cm="1">
        <f t="array" ref="AA67">IF($C67="","",IF(_xll.BDP($C67&amp;" Corp",AA$1)="#N/A N/A","",_xll.BDP($C67&amp;" Corp",AA$1)))</f>
        <v>0.15113999999999805</v>
      </c>
      <c r="AB67" s="14" cm="1">
        <f t="array" ref="AB67">IF($C67="","",IF(_xll.BDP($C67&amp;" Corp",AB$1)="#N/A N/A","",_xll.BDP($C67&amp;" Corp",AB$1)))</f>
        <v>0.25705999999999563</v>
      </c>
      <c r="AC67" s="18" cm="1">
        <f t="array" ref="AC67">IF($C67="","",IF(_xll.BDP($C67&amp;" Corp",AC$1)="#N/A N/A","",_xll.BDP($C67&amp;" Corp",AC$1)))</f>
        <v>0.169399999999996</v>
      </c>
      <c r="AD67" s="18" cm="1">
        <f t="array" ref="AD67">IF($C67="","",IF(_xll.BDP($C67&amp;" Corp",AD$1)="#N/A N/A","",_xll.BDP($C67&amp;" Corp",AD$1)))</f>
        <v>1.3044999999999902</v>
      </c>
      <c r="AE67" s="32" cm="1">
        <f t="array" ref="AE67">IF($C67="","",IF(_xll.BDP($C67&amp;" Corp",AE$1)="#N/A N/A","",_xll.BDP($C67&amp;" Corp",AE$1)/100))</f>
        <v>-9.9079834342698423E-5</v>
      </c>
      <c r="AF67" s="32" cm="1">
        <f t="array" ref="AF67">IF($C67="","",IF(_xll.BDP($C67&amp;" Corp",AF$1)="#N/A N/A","",_xll.BDP($C67&amp;" Corp",AF$1)/100))</f>
        <v>1.5463472942144991E-3</v>
      </c>
      <c r="AG67" s="32" cm="1">
        <f t="array" ref="AG67">IF($C67="","",IF(_xll.BDP($C67&amp;" Corp",AG$1)="#N/A N/A","",_xll.BDP($C67&amp;" Corp",AG$1)/100))</f>
        <v>2.6328918516062951E-3</v>
      </c>
      <c r="AH67" s="32" cm="1">
        <f t="array" ref="AH67">IF($C67="","",IF(_xll.BDP($C67&amp;" Corp",AH$1)="#N/A N/A","",_xll.BDP($C67&amp;" Corp",AH$1)/100))</f>
        <v>1.7334933113661594E-3</v>
      </c>
      <c r="AI67" s="32" cm="1">
        <f t="array" ref="AI67">IF($C67="","",IF(_xll.BDP($C67&amp;" Corp",AI$1)="#N/A N/A","",_xll.BDP($C67&amp;" Corp",AI$1)/100))</f>
        <v>1.3506007300180615E-2</v>
      </c>
      <c r="AJ67" s="8" cm="1">
        <f t="array" ref="AJ67">IF($C67="","",IF(_xll.BDP($C67&amp;" Corp",AJ$1)="#N/A Field Not Applicable","",_xll.BDP($C67&amp;" Corp",AJ$1)))</f>
        <v>94.834999999999994</v>
      </c>
      <c r="AK67" s="8" cm="1">
        <f t="array" ref="AK67">IF($C67="","",IF(_xll.BDP($C67&amp;" Corp",AK$1)="#N/A Field Not Applicable","",_xll.BDP($C67&amp;" Corp",AK$1)))</f>
        <v>99.147000000000006</v>
      </c>
      <c r="AL67" s="9" t="s">
        <v>158</v>
      </c>
      <c r="AM67" s="9" t="s">
        <v>64</v>
      </c>
      <c r="AN67" s="10">
        <v>28898</v>
      </c>
      <c r="AO67" s="11">
        <v>1688.6496180078</v>
      </c>
      <c r="AP67" s="12">
        <v>3.4153493615629409E-4</v>
      </c>
      <c r="AQ67" s="9" t="s">
        <v>65</v>
      </c>
      <c r="AR67" s="10">
        <v>24870</v>
      </c>
      <c r="AS67" s="11">
        <v>5.1388888888888894E-2</v>
      </c>
      <c r="AT67" s="9" t="s">
        <v>158</v>
      </c>
      <c r="AU67" s="34">
        <f t="shared" si="0"/>
        <v>0.76447092764378544</v>
      </c>
    </row>
    <row r="68" spans="2:47" s="2" customFormat="1" x14ac:dyDescent="0.2">
      <c r="B68" s="22">
        <v>48635</v>
      </c>
      <c r="C68" s="23" t="s">
        <v>329</v>
      </c>
      <c r="D68" s="24" t="str" cm="1">
        <f t="array" ref="D68">IF($C68="","",IFERROR(_xll.BDP($C68&amp;" Corp","ID_BB_GLOBAL"),""))</f>
        <v>BBG007P91407</v>
      </c>
      <c r="E68" s="23" t="s">
        <v>330</v>
      </c>
      <c r="F68" s="7" t="s">
        <v>154</v>
      </c>
      <c r="G68" s="16" t="s">
        <v>331</v>
      </c>
      <c r="H68" s="16" t="s">
        <v>156</v>
      </c>
      <c r="I68" s="16" t="s">
        <v>157</v>
      </c>
      <c r="J68" s="44" cm="1">
        <f t="array" ref="J68">IF(OR(_xll.BDP($C68&amp;" Corp",$J$1)="#N/A N/A",_xll.BDP($C68&amp;" Corp",$J$1)="#N/A Field Not Applicable"),"",_xll.BDP($C68&amp;" Corp",$J$1))</f>
        <v>4.4670083279948747</v>
      </c>
      <c r="K68" s="16" t="str" cm="1">
        <f t="array" ref="K68">IFERROR(_xll.BDP($C68&amp;" Corp",$K$1),"")</f>
        <v>Drug Delivery Systems</v>
      </c>
      <c r="L68" s="28" cm="1">
        <f t="array" ref="L68">IF($C68="","",IFERROR(_xll.BDP($C68&amp;" Corp",L$1),""))</f>
        <v>86.814999999999998</v>
      </c>
      <c r="M68" s="28" cm="1">
        <f t="array" ref="M68">IF($C68="","",IFERROR(_xll.BDP($C68&amp;" Corp",M$1),""))</f>
        <v>88.465999999999994</v>
      </c>
      <c r="N68" s="28" cm="1">
        <f t="array" ref="N68">IF($C68="","",IFERROR(_xll.BDP($C68&amp;" Corp",N$1),""))</f>
        <v>5.6584888939199312</v>
      </c>
      <c r="O68" s="28" cm="1">
        <f t="array" ref="O68">IF($C68="","",IFERROR(_xll.BDP($C68&amp;" Corp",O$1),""))</f>
        <v>5.6584888939199312</v>
      </c>
      <c r="P68" s="28" cm="1">
        <f t="array" ref="P68">IF($C68="","",IFERROR(_xll.BDP($C68&amp;" Corp",P$1),""))</f>
        <v>92.856261033040255</v>
      </c>
      <c r="Q68" s="28">
        <f t="shared" si="1"/>
        <v>87.640500000000003</v>
      </c>
      <c r="R68"/>
      <c r="S68"/>
      <c r="T68"/>
      <c r="U68"/>
      <c r="V68" s="24" t="str" cm="1">
        <f t="array" ref="V68">IF($C68="","",IFERROR(_xll.BDP($C68&amp;" Corp",V$1),""))</f>
        <v>Y</v>
      </c>
      <c r="W68" s="40" cm="1">
        <f t="array" ref="W68">IF($V68="Y",IFERROR(_xll.BDP($C68&amp;" Corp",W$1)*1,""),"")</f>
        <v>52763</v>
      </c>
      <c r="X68" s="41" cm="1">
        <f t="array" ref="X68">IF($V68="Y",IFERROR(_xll.BDP($C68&amp;" Corp",X$1),""),"")</f>
        <v>100</v>
      </c>
      <c r="Y68" s="42" cm="1">
        <f t="array" ref="Y68">IF($V68="Y",IFERROR(_xll.BDP($C68&amp;" Corp",Y$1)/100, ""),"")</f>
        <v>5.6734203652419393E-2</v>
      </c>
      <c r="Z68" s="17" cm="1">
        <f t="array" ref="Z68">IF($C68="","",IF(_xll.BDP($C68&amp;" Corp",Z$1)="#N/A N/A","",_xll.BDP($C68&amp;" Corp",Z$1)))</f>
        <v>6.3369999999991933E-2</v>
      </c>
      <c r="AA68" s="14" cm="1">
        <f t="array" ref="AA68">IF($C68="","",IF(_xll.BDP($C68&amp;" Corp",AA$1)="#N/A N/A","",_xll.BDP($C68&amp;" Corp",AA$1)))</f>
        <v>0.92873999999999057</v>
      </c>
      <c r="AB68" s="14" cm="1">
        <f t="array" ref="AB68">IF($C68="","",IF(_xll.BDP($C68&amp;" Corp",AB$1)="#N/A N/A","",_xll.BDP($C68&amp;" Corp",AB$1)))</f>
        <v>0.6905399999999986</v>
      </c>
      <c r="AC68" s="18" cm="1">
        <f t="array" ref="AC68">IF($C68="","",IF(_xll.BDP($C68&amp;" Corp",AC$1)="#N/A N/A","",_xll.BDP($C68&amp;" Corp",AC$1)))</f>
        <v>-1.7553199999999975</v>
      </c>
      <c r="AD68" s="18" cm="1">
        <f t="array" ref="AD68">IF($C68="","",IF(_xll.BDP($C68&amp;" Corp",AD$1)="#N/A N/A","",_xll.BDP($C68&amp;" Corp",AD$1)))</f>
        <v>-5.7108800000000031</v>
      </c>
      <c r="AE68" s="32" cm="1">
        <f t="array" ref="AE68">IF($C68="","",IF(_xll.BDP($C68&amp;" Corp",AE$1)="#N/A N/A","",_xll.BDP($C68&amp;" Corp",AE$1)/100))</f>
        <v>7.2341413113067719E-4</v>
      </c>
      <c r="AF68" s="32" cm="1">
        <f t="array" ref="AF68">IF($C68="","",IF(_xll.BDP($C68&amp;" Corp",AF$1)="#N/A N/A","",_xll.BDP($C68&amp;" Corp",AF$1)/100))</f>
        <v>1.0708017719639695E-2</v>
      </c>
      <c r="AG68" s="32" cm="1">
        <f t="array" ref="AG68">IF($C68="","",IF(_xll.BDP($C68&amp;" Corp",AG$1)="#N/A N/A","",_xll.BDP($C68&amp;" Corp",AG$1)/100))</f>
        <v>7.9398569689739015E-3</v>
      </c>
      <c r="AH68" s="32" cm="1">
        <f t="array" ref="AH68">IF($C68="","",IF(_xll.BDP($C68&amp;" Corp",AH$1)="#N/A N/A","",_xll.BDP($C68&amp;" Corp",AH$1)/100))</f>
        <v>-1.9630675082646265E-2</v>
      </c>
      <c r="AI68" s="32" cm="1">
        <f t="array" ref="AI68">IF($C68="","",IF(_xll.BDP($C68&amp;" Corp",AI$1)="#N/A N/A","",_xll.BDP($C68&amp;" Corp",AI$1)/100))</f>
        <v>-6.1162163354708622E-2</v>
      </c>
      <c r="AJ68" s="8" cm="1">
        <f t="array" ref="AJ68">IF($C68="","",IF(_xll.BDP($C68&amp;" Corp",AJ$1)="#N/A Field Not Applicable","",_xll.BDP($C68&amp;" Corp",AJ$1)))</f>
        <v>84.266000000000005</v>
      </c>
      <c r="AK68" s="8" cm="1">
        <f t="array" ref="AK68">IF($C68="","",IF(_xll.BDP($C68&amp;" Corp",AK$1)="#N/A Field Not Applicable","",_xll.BDP($C68&amp;" Corp",AK$1)))</f>
        <v>95.132999999999996</v>
      </c>
      <c r="AL68" s="9" t="s">
        <v>158</v>
      </c>
      <c r="AM68" s="9" t="s">
        <v>64</v>
      </c>
      <c r="AN68" s="10">
        <v>28898</v>
      </c>
      <c r="AO68" s="11">
        <v>887.95576670679998</v>
      </c>
      <c r="AP68" s="12">
        <v>1.7959197269686012E-4</v>
      </c>
      <c r="AQ68" s="9" t="s">
        <v>65</v>
      </c>
      <c r="AR68" s="10">
        <v>24870</v>
      </c>
      <c r="AS68" s="11">
        <v>2.2904444444444443</v>
      </c>
      <c r="AT68" s="9" t="s">
        <v>158</v>
      </c>
      <c r="AU68" s="34">
        <f t="shared" si="0"/>
        <v>0.87068170700285252</v>
      </c>
    </row>
    <row r="69" spans="2:47" s="2" customFormat="1" x14ac:dyDescent="0.2">
      <c r="B69" s="22">
        <v>48636</v>
      </c>
      <c r="C69" s="23" t="s">
        <v>332</v>
      </c>
      <c r="D69" s="24" t="str" cm="1">
        <f t="array" ref="D69">IF($C69="","",IFERROR(_xll.BDP($C69&amp;" Corp","ID_BB_GLOBAL"),""))</f>
        <v>BBG0000BZT48</v>
      </c>
      <c r="E69" s="23" t="s">
        <v>333</v>
      </c>
      <c r="F69" s="7" t="s">
        <v>154</v>
      </c>
      <c r="G69" s="16" t="s">
        <v>334</v>
      </c>
      <c r="H69" s="16" t="s">
        <v>156</v>
      </c>
      <c r="I69" s="16" t="s">
        <v>157</v>
      </c>
      <c r="J69" s="44" cm="1">
        <f t="array" ref="J69">IF(OR(_xll.BDP($C69&amp;" Corp",$J$1)="#N/A N/A",_xll.BDP($C69&amp;" Corp",$J$1)="#N/A Field Not Applicable"),"",_xll.BDP($C69&amp;" Corp",$J$1))</f>
        <v>4.4670083279948747</v>
      </c>
      <c r="K69" s="16" t="str" cm="1">
        <f t="array" ref="K69">IFERROR(_xll.BDP($C69&amp;" Corp",$K$1),"")</f>
        <v>Drug Delivery Systems</v>
      </c>
      <c r="L69" s="28" cm="1">
        <f t="array" ref="L69">IF($C69="","",IFERROR(_xll.BDP($C69&amp;" Corp",L$1),""))</f>
        <v>100.855</v>
      </c>
      <c r="M69" s="28" cm="1">
        <f t="array" ref="M69">IF($C69="","",IFERROR(_xll.BDP($C69&amp;" Corp",M$1),""))</f>
        <v>102.128</v>
      </c>
      <c r="N69" s="28" cm="1">
        <f t="array" ref="N69">IF($C69="","",IFERROR(_xll.BDP($C69&amp;" Corp",N$1),""))</f>
        <v>5.7781229489724426</v>
      </c>
      <c r="O69" s="28" cm="1">
        <f t="array" ref="O69">IF($C69="","",IFERROR(_xll.BDP($C69&amp;" Corp",O$1),""))</f>
        <v>5.7781229489724426</v>
      </c>
      <c r="P69" s="28" cm="1">
        <f t="array" ref="P69">IF($C69="","",IFERROR(_xll.BDP($C69&amp;" Corp",P$1),""))</f>
        <v>122.51790463558746</v>
      </c>
      <c r="Q69" s="28">
        <f t="shared" si="1"/>
        <v>101.4915</v>
      </c>
      <c r="R69"/>
      <c r="S69"/>
      <c r="T69"/>
      <c r="U69"/>
      <c r="V69" s="24" t="str" cm="1">
        <f t="array" ref="V69">IF($C69="","",IFERROR(_xll.BDP($C69&amp;" Corp",V$1),""))</f>
        <v>N</v>
      </c>
      <c r="W69" s="40" t="str" cm="1">
        <f t="array" ref="W69">IF($V69="Y",IFERROR(_xll.BDP($C69&amp;" Corp",W$1)*1,""),"")</f>
        <v/>
      </c>
      <c r="X69" s="41" t="str" cm="1">
        <f t="array" ref="X69">IF($V69="Y",IFERROR(_xll.BDP($C69&amp;" Corp",X$1),""),"")</f>
        <v/>
      </c>
      <c r="Y69" s="42" t="str" cm="1">
        <f t="array" ref="Y69">IF($V69="Y",IFERROR(_xll.BDP($C69&amp;" Corp",Y$1)/100, ""),"")</f>
        <v/>
      </c>
      <c r="Z69" s="17" cm="1">
        <f t="array" ref="Z69">IF($C69="","",IF(_xll.BDP($C69&amp;" Corp",Z$1)="#N/A N/A","",_xll.BDP($C69&amp;" Corp",Z$1)))</f>
        <v>3.3099999999990359E-2</v>
      </c>
      <c r="AA69" s="14" cm="1">
        <f t="array" ref="AA69">IF($C69="","",IF(_xll.BDP($C69&amp;" Corp",AA$1)="#N/A N/A","",_xll.BDP($C69&amp;" Corp",AA$1)))</f>
        <v>0.36430000000000007</v>
      </c>
      <c r="AB69" s="14" cm="1">
        <f t="array" ref="AB69">IF($C69="","",IF(_xll.BDP($C69&amp;" Corp",AB$1)="#N/A N/A","",_xll.BDP($C69&amp;" Corp",AB$1)))</f>
        <v>0.83039999999999736</v>
      </c>
      <c r="AC69" s="18" cm="1">
        <f t="array" ref="AC69">IF($C69="","",IF(_xll.BDP($C69&amp;" Corp",AC$1)="#N/A N/A","",_xll.BDP($C69&amp;" Corp",AC$1)))</f>
        <v>-0.51940000000000452</v>
      </c>
      <c r="AD69" s="18" cm="1">
        <f t="array" ref="AD69">IF($C69="","",IF(_xll.BDP($C69&amp;" Corp",AD$1)="#N/A N/A","",_xll.BDP($C69&amp;" Corp",AD$1)))</f>
        <v>-0.25710000000000832</v>
      </c>
      <c r="AE69" s="32" cm="1">
        <f t="array" ref="AE69">IF($C69="","",IF(_xll.BDP($C69&amp;" Corp",AE$1)="#N/A N/A","",_xll.BDP($C69&amp;" Corp",AE$1)/100))</f>
        <v>3.266135796255327E-4</v>
      </c>
      <c r="AF69" s="32" cm="1">
        <f t="array" ref="AF69">IF($C69="","",IF(_xll.BDP($C69&amp;" Corp",AF$1)="#N/A N/A","",_xll.BDP($C69&amp;" Corp",AF$1)/100))</f>
        <v>3.6065093385129273E-3</v>
      </c>
      <c r="AG69" s="32" cm="1">
        <f t="array" ref="AG69">IF($C69="","",IF(_xll.BDP($C69&amp;" Corp",AG$1)="#N/A N/A","",_xll.BDP($C69&amp;" Corp",AG$1)/100))</f>
        <v>8.2589310134595258E-3</v>
      </c>
      <c r="AH69" s="32" cm="1">
        <f t="array" ref="AH69">IF($C69="","",IF(_xll.BDP($C69&amp;" Corp",AH$1)="#N/A N/A","",_xll.BDP($C69&amp;" Corp",AH$1)/100))</f>
        <v>-5.0973791776869884E-3</v>
      </c>
      <c r="AI69" s="32" cm="1">
        <f t="array" ref="AI69">IF($C69="","",IF(_xll.BDP($C69&amp;" Corp",AI$1)="#N/A N/A","",_xll.BDP($C69&amp;" Corp",AI$1)/100))</f>
        <v>-2.5296851816139637E-3</v>
      </c>
      <c r="AJ69" s="8" cm="1">
        <f t="array" ref="AJ69">IF($C69="","",IF(_xll.BDP($C69&amp;" Corp",AJ$1)="#N/A Field Not Applicable","",_xll.BDP($C69&amp;" Corp",AJ$1)))</f>
        <v>95.126999999999995</v>
      </c>
      <c r="AK69" s="8" cm="1">
        <f t="array" ref="AK69">IF($C69="","",IF(_xll.BDP($C69&amp;" Corp",AK$1)="#N/A Field Not Applicable","",_xll.BDP($C69&amp;" Corp",AK$1)))</f>
        <v>105.81</v>
      </c>
      <c r="AL69" s="9" t="s">
        <v>158</v>
      </c>
      <c r="AM69" s="9" t="s">
        <v>64</v>
      </c>
      <c r="AN69" s="10">
        <v>28898</v>
      </c>
      <c r="AO69" s="11">
        <v>123.2497166232</v>
      </c>
      <c r="AP69" s="12">
        <v>2.4927660332429907E-5</v>
      </c>
      <c r="AQ69" s="9" t="s">
        <v>65</v>
      </c>
      <c r="AR69" s="10">
        <v>24870</v>
      </c>
      <c r="AS69" s="11">
        <v>0.43333333333333329</v>
      </c>
      <c r="AT69" s="9" t="s">
        <v>158</v>
      </c>
      <c r="AU69" s="34">
        <f t="shared" ref="AU69:AU132" si="2">IFERROR((AK69-AVERAGE(L69:M69)/(AK69-AJ69))/100,"")</f>
        <v>0.96309719180005626</v>
      </c>
    </row>
    <row r="70" spans="2:47" s="2" customFormat="1" x14ac:dyDescent="0.2">
      <c r="B70" s="22">
        <v>44624</v>
      </c>
      <c r="C70" s="23" t="s">
        <v>335</v>
      </c>
      <c r="D70" s="24" t="str" cm="1">
        <f t="array" ref="D70">IF($C70="","",IFERROR(_xll.BDP($C70&amp;" Corp","ID_BB_GLOBAL"),""))</f>
        <v>BBG00F0YMTB1</v>
      </c>
      <c r="E70" s="23" t="s">
        <v>336</v>
      </c>
      <c r="F70" s="7" t="s">
        <v>337</v>
      </c>
      <c r="G70" s="16" t="s">
        <v>338</v>
      </c>
      <c r="H70" s="16" t="s">
        <v>181</v>
      </c>
      <c r="I70" s="16" t="s">
        <v>175</v>
      </c>
      <c r="J70" s="44" t="str" cm="1">
        <f t="array" ref="J70">IF(OR(_xll.BDP($C70&amp;" Corp",$J$1)="#N/A N/A",_xll.BDP($C70&amp;" Corp",$J$1)="#N/A Field Not Applicable"),"",_xll.BDP($C70&amp;" Corp",$J$1))</f>
        <v/>
      </c>
      <c r="K70" s="16" t="str" cm="1">
        <f t="array" ref="K70">IFERROR(_xll.BDP($C70&amp;" Corp",$K$1),"")</f>
        <v>Medical-Hospitals</v>
      </c>
      <c r="L70" s="28" cm="1">
        <f t="array" ref="L70">IF($C70="","",IFERROR(_xll.BDP($C70&amp;" Corp",L$1),""))</f>
        <v>79.325999999999993</v>
      </c>
      <c r="M70" s="28" cm="1">
        <f t="array" ref="M70">IF($C70="","",IFERROR(_xll.BDP($C70&amp;" Corp",M$1),""))</f>
        <v>80.578999999999994</v>
      </c>
      <c r="N70" s="28" cm="1">
        <f t="array" ref="N70">IF($C70="","",IFERROR(_xll.BDP($C70&amp;" Corp",N$1),""))</f>
        <v>5.5036866765314967</v>
      </c>
      <c r="O70" s="28" cm="1">
        <f t="array" ref="O70">IF($C70="","",IFERROR(_xll.BDP($C70&amp;" Corp",O$1),""))</f>
        <v>5.5036866765314967</v>
      </c>
      <c r="P70" s="28" cm="1">
        <f t="array" ref="P70">IF($C70="","",IFERROR(_xll.BDP($C70&amp;" Corp",P$1),""))</f>
        <v>73.900130772960466</v>
      </c>
      <c r="Q70" s="28">
        <f t="shared" ref="Q70:Q133" si="3">AVERAGE(L70:M70)</f>
        <v>79.952499999999986</v>
      </c>
      <c r="R70"/>
      <c r="S70"/>
      <c r="T70"/>
      <c r="U70"/>
      <c r="V70" s="24" t="str" cm="1">
        <f t="array" ref="V70">IF($C70="","",IFERROR(_xll.BDP($C70&amp;" Corp",V$1),""))</f>
        <v>Y</v>
      </c>
      <c r="W70" s="40" cm="1">
        <f t="array" ref="W70">IF($V70="Y",IFERROR(_xll.BDP($C70&amp;" Corp",W$1)*1,""),"")</f>
        <v>53144</v>
      </c>
      <c r="X70" s="41" cm="1">
        <f t="array" ref="X70">IF($V70="Y",IFERROR(_xll.BDP($C70&amp;" Corp",X$1),""),"")</f>
        <v>100</v>
      </c>
      <c r="Y70" s="42" cm="1">
        <f t="array" ref="Y70">IF($V70="Y",IFERROR(_xll.BDP($C70&amp;" Corp",Y$1)/100, ""),"")</f>
        <v>5.5504134770114816E-2</v>
      </c>
      <c r="Z70" s="17" cm="1">
        <f t="array" ref="Z70">IF($C70="","",IF(_xll.BDP($C70&amp;" Corp",Z$1)="#N/A N/A","",_xll.BDP($C70&amp;" Corp",Z$1)))</f>
        <v>-0.19653999999999883</v>
      </c>
      <c r="AA70" s="14" cm="1">
        <f t="array" ref="AA70">IF($C70="","",IF(_xll.BDP($C70&amp;" Corp",AA$1)="#N/A N/A","",_xll.BDP($C70&amp;" Corp",AA$1)))</f>
        <v>0.83755000000000734</v>
      </c>
      <c r="AB70" s="14" cm="1">
        <f t="array" ref="AB70">IF($C70="","",IF(_xll.BDP($C70&amp;" Corp",AB$1)="#N/A N/A","",_xll.BDP($C70&amp;" Corp",AB$1)))</f>
        <v>0.29189999999999827</v>
      </c>
      <c r="AC70" s="18" cm="1">
        <f t="array" ref="AC70">IF($C70="","",IF(_xll.BDP($C70&amp;" Corp",AC$1)="#N/A N/A","",_xll.BDP($C70&amp;" Corp",AC$1)))</f>
        <v>-1.7359699999999947</v>
      </c>
      <c r="AD70" s="18" cm="1">
        <f t="array" ref="AD70">IF($C70="","",IF(_xll.BDP($C70&amp;" Corp",AD$1)="#N/A N/A","",_xll.BDP($C70&amp;" Corp",AD$1)))</f>
        <v>-2.5642699999999934</v>
      </c>
      <c r="AE70" s="32" cm="1">
        <f t="array" ref="AE70">IF($C70="","",IF(_xll.BDP($C70&amp;" Corp",AE$1)="#N/A N/A","",_xll.BDP($C70&amp;" Corp",AE$1)/100))</f>
        <v>-2.4521880107295242E-3</v>
      </c>
      <c r="AF70" s="32" cm="1">
        <f t="array" ref="AF70">IF($C70="","",IF(_xll.BDP($C70&amp;" Corp",AF$1)="#N/A N/A","",_xll.BDP($C70&amp;" Corp",AF$1)/100))</f>
        <v>1.058652281483839E-2</v>
      </c>
      <c r="AG70" s="32" cm="1">
        <f t="array" ref="AG70">IF($C70="","",IF(_xll.BDP($C70&amp;" Corp",AG$1)="#N/A N/A","",_xll.BDP($C70&amp;" Corp",AG$1)/100))</f>
        <v>3.6643054346080688E-3</v>
      </c>
      <c r="AH70" s="32" cm="1">
        <f t="array" ref="AH70">IF($C70="","",IF(_xll.BDP($C70&amp;" Corp",AH$1)="#N/A N/A","",_xll.BDP($C70&amp;" Corp",AH$1)/100))</f>
        <v>-2.1251156530938408E-2</v>
      </c>
      <c r="AI70" s="32" cm="1">
        <f t="array" ref="AI70">IF($C70="","",IF(_xll.BDP($C70&amp;" Corp",AI$1)="#N/A N/A","",_xll.BDP($C70&amp;" Corp",AI$1)/100))</f>
        <v>-3.107582284089392E-2</v>
      </c>
      <c r="AJ70" s="8" cm="1">
        <f t="array" ref="AJ70">IF($C70="","",IF(_xll.BDP($C70&amp;" Corp",AJ$1)="#N/A Field Not Applicable","",_xll.BDP($C70&amp;" Corp",AJ$1)))</f>
        <v>77.144999999999996</v>
      </c>
      <c r="AK70" s="8" cm="1">
        <f t="array" ref="AK70">IF($C70="","",IF(_xll.BDP($C70&amp;" Corp",AK$1)="#N/A Field Not Applicable","",_xll.BDP($C70&amp;" Corp",AK$1)))</f>
        <v>88.478999999999999</v>
      </c>
      <c r="AL70" s="9" t="s">
        <v>339</v>
      </c>
      <c r="AM70" s="9" t="s">
        <v>64</v>
      </c>
      <c r="AN70" s="10">
        <v>32967</v>
      </c>
      <c r="AO70" s="11">
        <v>187.9029107385</v>
      </c>
      <c r="AP70" s="12">
        <v>3.8003981369662084E-5</v>
      </c>
      <c r="AQ70" s="9" t="s">
        <v>65</v>
      </c>
      <c r="AR70" s="10">
        <v>28959</v>
      </c>
      <c r="AS70" s="11">
        <v>1.7551111111111108</v>
      </c>
      <c r="AT70" s="9" t="s">
        <v>102</v>
      </c>
      <c r="AU70" s="34">
        <f t="shared" si="2"/>
        <v>0.81424782601023471</v>
      </c>
    </row>
    <row r="71" spans="2:47" s="2" customFormat="1" x14ac:dyDescent="0.2">
      <c r="B71" s="22">
        <v>45925</v>
      </c>
      <c r="C71" s="23" t="s">
        <v>340</v>
      </c>
      <c r="D71" s="24" t="str" cm="1">
        <f t="array" ref="D71">IF($C71="","",IFERROR(_xll.BDP($C71&amp;" Corp","ID_BB_GLOBAL"),""))</f>
        <v>BBG00DDM0L65</v>
      </c>
      <c r="E71" s="23" t="s">
        <v>341</v>
      </c>
      <c r="F71" s="7" t="s">
        <v>304</v>
      </c>
      <c r="G71" s="16" t="s">
        <v>342</v>
      </c>
      <c r="H71" s="16" t="s">
        <v>305</v>
      </c>
      <c r="I71" s="16" t="s">
        <v>166</v>
      </c>
      <c r="J71" s="44" cm="1">
        <f t="array" ref="J71">IF(OR(_xll.BDP($C71&amp;" Corp",$J$1)="#N/A N/A",_xll.BDP($C71&amp;" Corp",$J$1)="#N/A Field Not Applicable"),"",_xll.BDP($C71&amp;" Corp",$J$1))</f>
        <v>12.516233766233766</v>
      </c>
      <c r="K71" s="16" t="str" cm="1">
        <f t="array" ref="K71">IFERROR(_xll.BDP($C71&amp;" Corp",$K$1),"")</f>
        <v>Medical-Drugs</v>
      </c>
      <c r="L71" s="28" cm="1">
        <f t="array" ref="L71">IF($C71="","",IFERROR(_xll.BDP($C71&amp;" Corp",L$1),""))</f>
        <v>72.843999999999994</v>
      </c>
      <c r="M71" s="28" cm="1">
        <f t="array" ref="M71">IF($C71="","",IFERROR(_xll.BDP($C71&amp;" Corp",M$1),""))</f>
        <v>73.738</v>
      </c>
      <c r="N71" s="28" cm="1">
        <f t="array" ref="N71">IF($C71="","",IFERROR(_xll.BDP($C71&amp;" Corp",N$1),""))</f>
        <v>6.3463145760596253</v>
      </c>
      <c r="O71" s="28" cm="1">
        <f t="array" ref="O71">IF($C71="","",IFERROR(_xll.BDP($C71&amp;" Corp",O$1),""))</f>
        <v>6.3463145760596253</v>
      </c>
      <c r="P71" s="28" cm="1">
        <f t="array" ref="P71">IF($C71="","",IFERROR(_xll.BDP($C71&amp;" Corp",P$1),""))</f>
        <v>160.62980568976229</v>
      </c>
      <c r="Q71" s="28">
        <f t="shared" si="3"/>
        <v>73.290999999999997</v>
      </c>
      <c r="R71"/>
      <c r="S71"/>
      <c r="T71"/>
      <c r="U71"/>
      <c r="V71" s="24" t="str" cm="1">
        <f t="array" ref="V71">IF($C71="","",IFERROR(_xll.BDP($C71&amp;" Corp",V$1),""))</f>
        <v>N</v>
      </c>
      <c r="W71" s="40" t="str" cm="1">
        <f t="array" ref="W71">IF($V71="Y",IFERROR(_xll.BDP($C71&amp;" Corp",W$1)*1,""),"")</f>
        <v/>
      </c>
      <c r="X71" s="41" t="str" cm="1">
        <f t="array" ref="X71">IF($V71="Y",IFERROR(_xll.BDP($C71&amp;" Corp",X$1),""),"")</f>
        <v/>
      </c>
      <c r="Y71" s="42" t="str" cm="1">
        <f t="array" ref="Y71">IF($V71="Y",IFERROR(_xll.BDP($C71&amp;" Corp",Y$1)/100, ""),"")</f>
        <v/>
      </c>
      <c r="Z71" s="17" cm="1">
        <f t="array" ref="Z71">IF($C71="","",IF(_xll.BDP($C71&amp;" Corp",Z$1)="#N/A N/A","",_xll.BDP($C71&amp;" Corp",Z$1)))</f>
        <v>0</v>
      </c>
      <c r="AA71" s="14" cm="1">
        <f t="array" ref="AA71">IF($C71="","",IF(_xll.BDP($C71&amp;" Corp",AA$1)="#N/A N/A","",_xll.BDP($C71&amp;" Corp",AA$1)))</f>
        <v>9.1800000000006321E-3</v>
      </c>
      <c r="AB71" s="14" cm="1">
        <f t="array" ref="AB71">IF($C71="","",IF(_xll.BDP($C71&amp;" Corp",AB$1)="#N/A N/A","",_xll.BDP($C71&amp;" Corp",AB$1)))</f>
        <v>0.97186000000000661</v>
      </c>
      <c r="AC71" s="18" cm="1">
        <f t="array" ref="AC71">IF($C71="","",IF(_xll.BDP($C71&amp;" Corp",AC$1)="#N/A N/A","",_xll.BDP($C71&amp;" Corp",AC$1)))</f>
        <v>2.3825400000000059</v>
      </c>
      <c r="AD71" s="18" cm="1">
        <f t="array" ref="AD71">IF($C71="","",IF(_xll.BDP($C71&amp;" Corp",AD$1)="#N/A N/A","",_xll.BDP($C71&amp;" Corp",AD$1)))</f>
        <v>5.608230000000006</v>
      </c>
      <c r="AE71" s="32" cm="1">
        <f t="array" ref="AE71">IF($C71="","",IF(_xll.BDP($C71&amp;" Corp",AE$1)="#N/A N/A","",_xll.BDP($C71&amp;" Corp",AE$1)/100))</f>
        <v>0</v>
      </c>
      <c r="AF71" s="32" cm="1">
        <f t="array" ref="AF71">IF($C71="","",IF(_xll.BDP($C71&amp;" Corp",AF$1)="#N/A N/A","",_xll.BDP($C71&amp;" Corp",AF$1)/100))</f>
        <v>1.2525966136774588E-4</v>
      </c>
      <c r="AG71" s="32" cm="1">
        <f t="array" ref="AG71">IF($C71="","",IF(_xll.BDP($C71&amp;" Corp",AG$1)="#N/A N/A","",_xll.BDP($C71&amp;" Corp",AG$1)/100))</f>
        <v>1.3437385758854422E-2</v>
      </c>
      <c r="AH71" s="32" cm="1">
        <f t="array" ref="AH71">IF($C71="","",IF(_xll.BDP($C71&amp;" Corp",AH$1)="#N/A N/A","",_xll.BDP($C71&amp;" Corp",AH$1)/100))</f>
        <v>3.3597407578714704E-2</v>
      </c>
      <c r="AI71" s="32" cm="1">
        <f t="array" ref="AI71">IF($C71="","",IF(_xll.BDP($C71&amp;" Corp",AI$1)="#N/A N/A","",_xll.BDP($C71&amp;" Corp",AI$1)/100))</f>
        <v>8.285325573496681E-2</v>
      </c>
      <c r="AJ71" s="8" cm="1">
        <f t="array" ref="AJ71">IF($C71="","",IF(_xll.BDP($C71&amp;" Corp",AJ$1)="#N/A Field Not Applicable","",_xll.BDP($C71&amp;" Corp",AJ$1)))</f>
        <v>66.248999999999995</v>
      </c>
      <c r="AK71" s="8" cm="1">
        <f t="array" ref="AK71">IF($C71="","",IF(_xll.BDP($C71&amp;" Corp",AK$1)="#N/A Field Not Applicable","",_xll.BDP($C71&amp;" Corp",AK$1)))</f>
        <v>75.8</v>
      </c>
      <c r="AL71" s="9" t="s">
        <v>306</v>
      </c>
      <c r="AM71" s="9" t="s">
        <v>64</v>
      </c>
      <c r="AN71" s="10">
        <v>31567</v>
      </c>
      <c r="AO71" s="11">
        <v>1465</v>
      </c>
      <c r="AP71" s="12">
        <v>2.9630106573515339E-4</v>
      </c>
      <c r="AQ71" s="9" t="s">
        <v>65</v>
      </c>
      <c r="AR71" s="10">
        <v>27559</v>
      </c>
      <c r="AS71" s="11">
        <v>0.79722222222222205</v>
      </c>
      <c r="AT71" s="9" t="s">
        <v>306</v>
      </c>
      <c r="AU71" s="34">
        <f t="shared" si="2"/>
        <v>0.68126353261438599</v>
      </c>
    </row>
    <row r="72" spans="2:47" s="2" customFormat="1" x14ac:dyDescent="0.2">
      <c r="B72" s="22">
        <v>45927</v>
      </c>
      <c r="C72" s="23" t="s">
        <v>343</v>
      </c>
      <c r="D72" s="24" t="str" cm="1">
        <f t="array" ref="D72">IF($C72="","",IFERROR(_xll.BDP($C72&amp;" Corp","ID_BB_GLOBAL"),""))</f>
        <v>BBG0000BW204</v>
      </c>
      <c r="E72" s="23" t="s">
        <v>344</v>
      </c>
      <c r="F72" s="7" t="s">
        <v>304</v>
      </c>
      <c r="G72" s="16" t="s">
        <v>345</v>
      </c>
      <c r="H72" s="16" t="s">
        <v>305</v>
      </c>
      <c r="I72" s="16" t="s">
        <v>166</v>
      </c>
      <c r="J72" s="44" cm="1">
        <f t="array" ref="J72">IF(OR(_xll.BDP($C72&amp;" Corp",$J$1)="#N/A N/A",_xll.BDP($C72&amp;" Corp",$J$1)="#N/A Field Not Applicable"),"",_xll.BDP($C72&amp;" Corp",$J$1))</f>
        <v>12.516233766233766</v>
      </c>
      <c r="K72" s="16" t="str" cm="1">
        <f t="array" ref="K72">IFERROR(_xll.BDP($C72&amp;" Corp",$K$1),"")</f>
        <v>Medical-Generic Drugs</v>
      </c>
      <c r="L72" s="28" cm="1">
        <f t="array" ref="L72">IF($C72="","",IFERROR(_xll.BDP($C72&amp;" Corp",L$1),""))</f>
        <v>99.525999999999996</v>
      </c>
      <c r="M72" s="28" cm="1">
        <f t="array" ref="M72">IF($C72="","",IFERROR(_xll.BDP($C72&amp;" Corp",M$1),""))</f>
        <v>100.31399999999999</v>
      </c>
      <c r="N72" s="28" cm="1">
        <f t="array" ref="N72">IF($C72="","",IFERROR(_xll.BDP($C72&amp;" Corp",N$1),""))</f>
        <v>6.1103511448682921</v>
      </c>
      <c r="O72" s="28" cm="1">
        <f t="array" ref="O72">IF($C72="","",IFERROR(_xll.BDP($C72&amp;" Corp",O$1),""))</f>
        <v>6.1103511448682921</v>
      </c>
      <c r="P72" s="28" cm="1">
        <f t="array" ref="P72">IF($C72="","",IFERROR(_xll.BDP($C72&amp;" Corp",P$1),""))</f>
        <v>163.49900384851318</v>
      </c>
      <c r="Q72" s="28">
        <f t="shared" si="3"/>
        <v>99.919999999999987</v>
      </c>
      <c r="R72"/>
      <c r="S72"/>
      <c r="T72"/>
      <c r="U72"/>
      <c r="V72" s="24" t="str" cm="1">
        <f t="array" ref="V72">IF($C72="","",IFERROR(_xll.BDP($C72&amp;" Corp",V$1),""))</f>
        <v>N</v>
      </c>
      <c r="W72" s="40" t="str" cm="1">
        <f t="array" ref="W72">IF($V72="Y",IFERROR(_xll.BDP($C72&amp;" Corp",W$1)*1,""),"")</f>
        <v/>
      </c>
      <c r="X72" s="41" t="str" cm="1">
        <f t="array" ref="X72">IF($V72="Y",IFERROR(_xll.BDP($C72&amp;" Corp",X$1),""),"")</f>
        <v/>
      </c>
      <c r="Y72" s="42" t="str" cm="1">
        <f t="array" ref="Y72">IF($V72="Y",IFERROR(_xll.BDP($C72&amp;" Corp",Y$1)/100, ""),"")</f>
        <v/>
      </c>
      <c r="Z72" s="17" cm="1">
        <f t="array" ref="Z72">IF($C72="","",IF(_xll.BDP($C72&amp;" Corp",Z$1)="#N/A N/A","",_xll.BDP($C72&amp;" Corp",Z$1)))</f>
        <v>-0.62738000000000227</v>
      </c>
      <c r="AA72" s="14" cm="1">
        <f t="array" ref="AA72">IF($C72="","",IF(_xll.BDP($C72&amp;" Corp",AA$1)="#N/A N/A","",_xll.BDP($C72&amp;" Corp",AA$1)))</f>
        <v>-0.5831799999999987</v>
      </c>
      <c r="AB72" s="14" cm="1">
        <f t="array" ref="AB72">IF($C72="","",IF(_xll.BDP($C72&amp;" Corp",AB$1)="#N/A N/A","",_xll.BDP($C72&amp;" Corp",AB$1)))</f>
        <v>-0.78588000000000591</v>
      </c>
      <c r="AC72" s="18" cm="1">
        <f t="array" ref="AC72">IF($C72="","",IF(_xll.BDP($C72&amp;" Corp",AC$1)="#N/A N/A","",_xll.BDP($C72&amp;" Corp",AC$1)))</f>
        <v>-1.0047800000000109</v>
      </c>
      <c r="AD72" s="18" cm="1">
        <f t="array" ref="AD72">IF($C72="","",IF(_xll.BDP($C72&amp;" Corp",AD$1)="#N/A N/A","",_xll.BDP($C72&amp;" Corp",AD$1)))</f>
        <v>4.1077099999999973</v>
      </c>
      <c r="AE72" s="32" cm="1">
        <f t="array" ref="AE72">IF($C72="","",IF(_xll.BDP($C72&amp;" Corp",AE$1)="#N/A N/A","",_xll.BDP($C72&amp;" Corp",AE$1)/100))</f>
        <v>-6.2394828443560644E-3</v>
      </c>
      <c r="AF72" s="32" cm="1">
        <f t="array" ref="AF72">IF($C72="","",IF(_xll.BDP($C72&amp;" Corp",AF$1)="#N/A N/A","",_xll.BDP($C72&amp;" Corp",AF$1)/100))</f>
        <v>-5.8024512018211762E-3</v>
      </c>
      <c r="AG72" s="32" cm="1">
        <f t="array" ref="AG72">IF($C72="","",IF(_xll.BDP($C72&amp;" Corp",AG$1)="#N/A N/A","",_xll.BDP($C72&amp;" Corp",AG$1)/100))</f>
        <v>-7.8035121166535682E-3</v>
      </c>
      <c r="AH72" s="32" cm="1">
        <f t="array" ref="AH72">IF($C72="","",IF(_xll.BDP($C72&amp;" Corp",AH$1)="#N/A N/A","",_xll.BDP($C72&amp;" Corp",AH$1)/100))</f>
        <v>-9.9554729439182109E-3</v>
      </c>
      <c r="AI72" s="32" cm="1">
        <f t="array" ref="AI72">IF($C72="","",IF(_xll.BDP($C72&amp;" Corp",AI$1)="#N/A N/A","",_xll.BDP($C72&amp;" Corp",AI$1)/100))</f>
        <v>4.2871302597894186E-2</v>
      </c>
      <c r="AJ72" s="8" cm="1">
        <f t="array" ref="AJ72">IF($C72="","",IF(_xll.BDP($C72&amp;" Corp",AJ$1)="#N/A Field Not Applicable","",_xll.BDP($C72&amp;" Corp",AJ$1)))</f>
        <v>94.635999999999996</v>
      </c>
      <c r="AK72" s="8" cm="1">
        <f t="array" ref="AK72">IF($C72="","",IF(_xll.BDP($C72&amp;" Corp",AK$1)="#N/A Field Not Applicable","",_xll.BDP($C72&amp;" Corp",AK$1)))</f>
        <v>104.017</v>
      </c>
      <c r="AL72" s="9" t="s">
        <v>306</v>
      </c>
      <c r="AM72" s="9" t="s">
        <v>64</v>
      </c>
      <c r="AN72" s="10">
        <v>31567</v>
      </c>
      <c r="AO72" s="11">
        <v>795.53817272000003</v>
      </c>
      <c r="AP72" s="12">
        <v>1.6090021051872529E-4</v>
      </c>
      <c r="AQ72" s="9" t="s">
        <v>65</v>
      </c>
      <c r="AR72" s="10">
        <v>27559</v>
      </c>
      <c r="AS72" s="11">
        <v>2.2208333333333337</v>
      </c>
      <c r="AT72" s="9" t="s">
        <v>306</v>
      </c>
      <c r="AU72" s="34">
        <f t="shared" si="2"/>
        <v>0.93365683509220754</v>
      </c>
    </row>
    <row r="73" spans="2:47" s="2" customFormat="1" x14ac:dyDescent="0.2">
      <c r="B73" s="22">
        <v>45929</v>
      </c>
      <c r="C73" s="23" t="s">
        <v>346</v>
      </c>
      <c r="D73" s="24" t="str" cm="1">
        <f t="array" ref="D73">IF($C73="","",IFERROR(_xll.BDP($C73&amp;" Corp","ID_BB_GLOBAL"),""))</f>
        <v>BBG0088L6HJ3</v>
      </c>
      <c r="E73" s="23" t="s">
        <v>347</v>
      </c>
      <c r="F73" s="7" t="s">
        <v>304</v>
      </c>
      <c r="G73" s="16" t="s">
        <v>348</v>
      </c>
      <c r="H73" s="16" t="s">
        <v>305</v>
      </c>
      <c r="I73" s="16" t="s">
        <v>166</v>
      </c>
      <c r="J73" s="44" cm="1">
        <f t="array" ref="J73">IF(OR(_xll.BDP($C73&amp;" Corp",$J$1)="#N/A N/A",_xll.BDP($C73&amp;" Corp",$J$1)="#N/A Field Not Applicable"),"",_xll.BDP($C73&amp;" Corp",$J$1))</f>
        <v>12.516233766233766</v>
      </c>
      <c r="K73" s="16" t="str" cm="1">
        <f t="array" ref="K73">IFERROR(_xll.BDP($C73&amp;" Corp",$K$1),"")</f>
        <v>Medical-Drugs</v>
      </c>
      <c r="L73" s="28" cm="1">
        <f t="array" ref="L73">IF($C73="","",IFERROR(_xll.BDP($C73&amp;" Corp",L$1),""))</f>
        <v>96.278999999999996</v>
      </c>
      <c r="M73" s="28" cm="1">
        <f t="array" ref="M73">IF($C73="","",IFERROR(_xll.BDP($C73&amp;" Corp",M$1),""))</f>
        <v>96.927000000000007</v>
      </c>
      <c r="N73" s="28" cm="1">
        <f t="array" ref="N73">IF($C73="","",IFERROR(_xll.BDP($C73&amp;" Corp",N$1),""))</f>
        <v>3.376500015428789</v>
      </c>
      <c r="O73" s="28" cm="1">
        <f t="array" ref="O73">IF($C73="","",IFERROR(_xll.BDP($C73&amp;" Corp",O$1),""))</f>
        <v>3.376500015428789</v>
      </c>
      <c r="P73" s="28" cm="1">
        <f t="array" ref="P73">IF($C73="","",IFERROR(_xll.BDP($C73&amp;" Corp",P$1),""))</f>
        <v>121.79602466181532</v>
      </c>
      <c r="Q73" s="28">
        <f t="shared" si="3"/>
        <v>96.603000000000009</v>
      </c>
      <c r="R73"/>
      <c r="S73"/>
      <c r="T73"/>
      <c r="U73"/>
      <c r="V73" s="24" t="str" cm="1">
        <f t="array" ref="V73">IF($C73="","",IFERROR(_xll.BDP($C73&amp;" Corp",V$1),""))</f>
        <v>Y</v>
      </c>
      <c r="W73" s="40" cm="1">
        <f t="array" ref="W73">IF($V73="Y",IFERROR(_xll.BDP($C73&amp;" Corp",W$1)*1,""),"")</f>
        <v>46387</v>
      </c>
      <c r="X73" s="41" cm="1">
        <f t="array" ref="X73">IF($V73="Y",IFERROR(_xll.BDP($C73&amp;" Corp",X$1),""),"")</f>
        <v>100</v>
      </c>
      <c r="Y73" s="42" cm="1">
        <f t="array" ref="Y73">IF($V73="Y",IFERROR(_xll.BDP($C73&amp;" Corp",Y$1)/100, ""),"")</f>
        <v>3.5714519978187045E-2</v>
      </c>
      <c r="Z73" s="17" cm="1">
        <f t="array" ref="Z73">IF($C73="","",IF(_xll.BDP($C73&amp;" Corp",Z$1)="#N/A N/A","",_xll.BDP($C73&amp;" Corp",Z$1)))</f>
        <v>5.1999999999992497E-2</v>
      </c>
      <c r="AA73" s="14" cm="1">
        <f t="array" ref="AA73">IF($C73="","",IF(_xll.BDP($C73&amp;" Corp",AA$1)="#N/A N/A","",_xll.BDP($C73&amp;" Corp",AA$1)))</f>
        <v>6.2999999999988177E-2</v>
      </c>
      <c r="AB73" s="14" cm="1">
        <f t="array" ref="AB73">IF($C73="","",IF(_xll.BDP($C73&amp;" Corp",AB$1)="#N/A N/A","",_xll.BDP($C73&amp;" Corp",AB$1)))</f>
        <v>-0.44600000000001216</v>
      </c>
      <c r="AC73" s="18" cm="1">
        <f t="array" ref="AC73">IF($C73="","",IF(_xll.BDP($C73&amp;" Corp",AC$1)="#N/A N/A","",_xll.BDP($C73&amp;" Corp",AC$1)))</f>
        <v>0.49599999999999511</v>
      </c>
      <c r="AD73" s="18" cm="1">
        <f t="array" ref="AD73">IF($C73="","",IF(_xll.BDP($C73&amp;" Corp",AD$1)="#N/A N/A","",_xll.BDP($C73&amp;" Corp",AD$1)))</f>
        <v>4.9449999999999932</v>
      </c>
      <c r="AE73" s="32" cm="1">
        <f t="array" ref="AE73">IF($C73="","",IF(_xll.BDP($C73&amp;" Corp",AE$1)="#N/A N/A","",_xll.BDP($C73&amp;" Corp",AE$1)/100))</f>
        <v>5.3857546788736005E-4</v>
      </c>
      <c r="AF73" s="32" cm="1">
        <f t="array" ref="AF73">IF($C73="","",IF(_xll.BDP($C73&amp;" Corp",AF$1)="#N/A N/A","",_xll.BDP($C73&amp;" Corp",AF$1)/100))</f>
        <v>6.5257924176494902E-4</v>
      </c>
      <c r="AG73" s="32" cm="1">
        <f t="array" ref="AG73">IF($C73="","",IF(_xll.BDP($C73&amp;" Corp",AG$1)="#N/A N/A","",_xll.BDP($C73&amp;" Corp",AG$1)/100))</f>
        <v>-4.5956166472607869E-3</v>
      </c>
      <c r="AH73" s="32" cm="1">
        <f t="array" ref="AH73">IF($C73="","",IF(_xll.BDP($C73&amp;" Corp",AH$1)="#N/A N/A","",_xll.BDP($C73&amp;" Corp",AH$1)/100))</f>
        <v>5.1609143974944097E-3</v>
      </c>
      <c r="AI73" s="32" cm="1">
        <f t="array" ref="AI73">IF($C73="","",IF(_xll.BDP($C73&amp;" Corp",AI$1)="#N/A N/A","",_xll.BDP($C73&amp;" Corp",AI$1)/100))</f>
        <v>5.3950555325230673E-2</v>
      </c>
      <c r="AJ73" s="8" cm="1">
        <f t="array" ref="AJ73">IF($C73="","",IF(_xll.BDP($C73&amp;" Corp",AJ$1)="#N/A Field Not Applicable","",_xll.BDP($C73&amp;" Corp",AJ$1)))</f>
        <v>91.384</v>
      </c>
      <c r="AK73" s="8" cm="1">
        <f t="array" ref="AK73">IF($C73="","",IF(_xll.BDP($C73&amp;" Corp",AK$1)="#N/A Field Not Applicable","",_xll.BDP($C73&amp;" Corp",AK$1)))</f>
        <v>98.284000000000006</v>
      </c>
      <c r="AL73" s="9" t="s">
        <v>306</v>
      </c>
      <c r="AM73" s="9" t="s">
        <v>307</v>
      </c>
      <c r="AN73" s="10">
        <v>31567</v>
      </c>
      <c r="AO73" s="11">
        <v>677.61400000000003</v>
      </c>
      <c r="AP73" s="12">
        <v>1.370496589467988E-4</v>
      </c>
      <c r="AQ73" s="9" t="s">
        <v>65</v>
      </c>
      <c r="AR73" s="10">
        <v>27559</v>
      </c>
      <c r="AS73" s="11">
        <v>1.3125</v>
      </c>
      <c r="AT73" s="9" t="s">
        <v>306</v>
      </c>
      <c r="AU73" s="34">
        <f t="shared" si="2"/>
        <v>0.84283565217391332</v>
      </c>
    </row>
    <row r="74" spans="2:47" s="2" customFormat="1" x14ac:dyDescent="0.2">
      <c r="B74" s="22">
        <v>45931</v>
      </c>
      <c r="C74" s="23" t="s">
        <v>349</v>
      </c>
      <c r="D74" s="24" t="str" cm="1">
        <f t="array" ref="D74">IF($C74="","",IFERROR(_xll.BDP($C74&amp;" Corp","ID_BB_GLOBAL"),""))</f>
        <v>BBG00DDX7BX6</v>
      </c>
      <c r="E74" s="23" t="s">
        <v>350</v>
      </c>
      <c r="F74" s="7" t="s">
        <v>304</v>
      </c>
      <c r="G74" s="16" t="s">
        <v>351</v>
      </c>
      <c r="H74" s="16" t="s">
        <v>305</v>
      </c>
      <c r="I74" s="16" t="s">
        <v>166</v>
      </c>
      <c r="J74" s="44" cm="1">
        <f t="array" ref="J74">IF(OR(_xll.BDP($C74&amp;" Corp",$J$1)="#N/A N/A",_xll.BDP($C74&amp;" Corp",$J$1)="#N/A Field Not Applicable"),"",_xll.BDP($C74&amp;" Corp",$J$1))</f>
        <v>12.516233766233766</v>
      </c>
      <c r="K74" s="16" t="str" cm="1">
        <f t="array" ref="K74">IFERROR(_xll.BDP($C74&amp;" Corp",$K$1),"")</f>
        <v>Medical-Drugs</v>
      </c>
      <c r="L74" s="28" cm="1">
        <f t="array" ref="L74">IF($C74="","",IFERROR(_xll.BDP($C74&amp;" Corp",L$1),""))</f>
        <v>92.754999999999995</v>
      </c>
      <c r="M74" s="28" cm="1">
        <f t="array" ref="M74">IF($C74="","",IFERROR(_xll.BDP($C74&amp;" Corp",M$1),""))</f>
        <v>93.510999999999996</v>
      </c>
      <c r="N74" s="28" cm="1">
        <f t="array" ref="N74">IF($C74="","",IFERROR(_xll.BDP($C74&amp;" Corp",N$1),""))</f>
        <v>3.5266339144915575</v>
      </c>
      <c r="O74" s="28" cm="1">
        <f t="array" ref="O74">IF($C74="","",IFERROR(_xll.BDP($C74&amp;" Corp",O$1),""))</f>
        <v>3.5266339144915575</v>
      </c>
      <c r="P74" s="28" cm="1">
        <f t="array" ref="P74">IF($C74="","",IFERROR(_xll.BDP($C74&amp;" Corp",P$1),""))</f>
        <v>124.51800825270712</v>
      </c>
      <c r="Q74" s="28">
        <f t="shared" si="3"/>
        <v>93.132999999999996</v>
      </c>
      <c r="R74"/>
      <c r="S74"/>
      <c r="T74"/>
      <c r="U74"/>
      <c r="V74" s="24" t="str" cm="1">
        <f t="array" ref="V74">IF($C74="","",IFERROR(_xll.BDP($C74&amp;" Corp",V$1),""))</f>
        <v>N</v>
      </c>
      <c r="W74" s="40" t="str" cm="1">
        <f t="array" ref="W74">IF($V74="Y",IFERROR(_xll.BDP($C74&amp;" Corp",W$1)*1,""),"")</f>
        <v/>
      </c>
      <c r="X74" s="41" t="str" cm="1">
        <f t="array" ref="X74">IF($V74="Y",IFERROR(_xll.BDP($C74&amp;" Corp",X$1),""),"")</f>
        <v/>
      </c>
      <c r="Y74" s="42" t="str" cm="1">
        <f t="array" ref="Y74">IF($V74="Y",IFERROR(_xll.BDP($C74&amp;" Corp",Y$1)/100, ""),"")</f>
        <v/>
      </c>
      <c r="Z74" s="17" cm="1">
        <f t="array" ref="Z74">IF($C74="","",IF(_xll.BDP($C74&amp;" Corp",Z$1)="#N/A N/A","",_xll.BDP($C74&amp;" Corp",Z$1)))</f>
        <v>3.0999999999991701E-2</v>
      </c>
      <c r="AA74" s="14" cm="1">
        <f t="array" ref="AA74">IF($C74="","",IF(_xll.BDP($C74&amp;" Corp",AA$1)="#N/A N/A","",_xll.BDP($C74&amp;" Corp",AA$1)))</f>
        <v>0</v>
      </c>
      <c r="AB74" s="14" cm="1">
        <f t="array" ref="AB74">IF($C74="","",IF(_xll.BDP($C74&amp;" Corp",AB$1)="#N/A N/A","",_xll.BDP($C74&amp;" Corp",AB$1)))</f>
        <v>-0.11200000000000898</v>
      </c>
      <c r="AC74" s="18" cm="1">
        <f t="array" ref="AC74">IF($C74="","",IF(_xll.BDP($C74&amp;" Corp",AC$1)="#N/A N/A","",_xll.BDP($C74&amp;" Corp",AC$1)))</f>
        <v>0.84999999999999432</v>
      </c>
      <c r="AD74" s="18" cm="1">
        <f t="array" ref="AD74">IF($C74="","",IF(_xll.BDP($C74&amp;" Corp",AD$1)="#N/A N/A","",_xll.BDP($C74&amp;" Corp",AD$1)))</f>
        <v>7.1659999999999968</v>
      </c>
      <c r="AE74" s="32" cm="1">
        <f t="array" ref="AE74">IF($C74="","",IF(_xll.BDP($C74&amp;" Corp",AE$1)="#N/A N/A","",_xll.BDP($C74&amp;" Corp",AE$1)/100))</f>
        <v>3.329681424673122E-4</v>
      </c>
      <c r="AF74" s="32" cm="1">
        <f t="array" ref="AF74">IF($C74="","",IF(_xll.BDP($C74&amp;" Corp",AF$1)="#N/A N/A","",_xll.BDP($C74&amp;" Corp",AF$1)/100))</f>
        <v>0</v>
      </c>
      <c r="AG74" s="32" cm="1">
        <f t="array" ref="AG74">IF($C74="","",IF(_xll.BDP($C74&amp;" Corp",AG$1)="#N/A N/A","",_xll.BDP($C74&amp;" Corp",AG$1)/100))</f>
        <v>-1.2011367901765132E-3</v>
      </c>
      <c r="AH74" s="32" cm="1">
        <f t="array" ref="AH74">IF($C74="","",IF(_xll.BDP($C74&amp;" Corp",AH$1)="#N/A N/A","",_xll.BDP($C74&amp;" Corp",AH$1)/100))</f>
        <v>9.2107972215900464E-3</v>
      </c>
      <c r="AI74" s="32" cm="1">
        <f t="array" ref="AI74">IF($C74="","",IF(_xll.BDP($C74&amp;" Corp",AI$1)="#N/A N/A","",_xll.BDP($C74&amp;" Corp",AI$1)/100))</f>
        <v>8.335756743866829E-2</v>
      </c>
      <c r="AJ74" s="8" cm="1">
        <f t="array" ref="AJ74">IF($C74="","",IF(_xll.BDP($C74&amp;" Corp",AJ$1)="#N/A Field Not Applicable","",_xll.BDP($C74&amp;" Corp",AJ$1)))</f>
        <v>85.460999999999999</v>
      </c>
      <c r="AK74" s="8" cm="1">
        <f t="array" ref="AK74">IF($C74="","",IF(_xll.BDP($C74&amp;" Corp",AK$1)="#N/A Field Not Applicable","",_xll.BDP($C74&amp;" Corp",AK$1)))</f>
        <v>93.647999999999996</v>
      </c>
      <c r="AL74" s="9" t="s">
        <v>306</v>
      </c>
      <c r="AM74" s="9" t="s">
        <v>307</v>
      </c>
      <c r="AN74" s="10">
        <v>31567</v>
      </c>
      <c r="AO74" s="11">
        <v>698.02499999999998</v>
      </c>
      <c r="AP74" s="12">
        <v>1.4117785079165903E-4</v>
      </c>
      <c r="AQ74" s="9" t="s">
        <v>65</v>
      </c>
      <c r="AR74" s="10">
        <v>27559</v>
      </c>
      <c r="AS74" s="11">
        <v>0.25729166666666664</v>
      </c>
      <c r="AT74" s="9" t="s">
        <v>306</v>
      </c>
      <c r="AU74" s="34">
        <f t="shared" si="2"/>
        <v>0.82272282398925112</v>
      </c>
    </row>
    <row r="75" spans="2:47" s="2" customFormat="1" x14ac:dyDescent="0.2">
      <c r="B75" s="22">
        <v>48137</v>
      </c>
      <c r="C75" s="23" t="s">
        <v>352</v>
      </c>
      <c r="D75" s="24" t="str" cm="1">
        <f t="array" ref="D75">IF($C75="","",IFERROR(_xll.BDP($C75&amp;" Corp","ID_BB_GLOBAL"),""))</f>
        <v>BBG00J86KPP1</v>
      </c>
      <c r="E75" s="23" t="s">
        <v>353</v>
      </c>
      <c r="F75" s="7" t="s">
        <v>354</v>
      </c>
      <c r="G75" s="16" t="s">
        <v>128</v>
      </c>
      <c r="H75" s="16" t="s">
        <v>305</v>
      </c>
      <c r="I75" s="16" t="s">
        <v>166</v>
      </c>
      <c r="J75" s="44" cm="1">
        <f t="array" ref="J75">IF(OR(_xll.BDP($C75&amp;" Corp",$J$1)="#N/A N/A",_xll.BDP($C75&amp;" Corp",$J$1)="#N/A Field Not Applicable"),"",_xll.BDP($C75&amp;" Corp",$J$1))</f>
        <v>3.0470424342826834</v>
      </c>
      <c r="K75" s="16" t="str" cm="1">
        <f t="array" ref="K75">IFERROR(_xll.BDP($C75&amp;" Corp",$K$1),"")</f>
        <v>Disposable Medical Prod</v>
      </c>
      <c r="L75" s="28" cm="1">
        <f t="array" ref="L75">IF($C75="","",IFERROR(_xll.BDP($C75&amp;" Corp",L$1),""))</f>
        <v>98.275000000000006</v>
      </c>
      <c r="M75" s="28" cm="1">
        <f t="array" ref="M75">IF($C75="","",IFERROR(_xll.BDP($C75&amp;" Corp",M$1),""))</f>
        <v>98.483000000000004</v>
      </c>
      <c r="N75" s="28" cm="1">
        <f t="array" ref="N75">IF($C75="","",IFERROR(_xll.BDP($C75&amp;" Corp",N$1),""))</f>
        <v>5.2136667058091399</v>
      </c>
      <c r="O75" s="28" cm="1">
        <f t="array" ref="O75">IF($C75="","",IFERROR(_xll.BDP($C75&amp;" Corp",O$1),""))</f>
        <v>5.2136667058091399</v>
      </c>
      <c r="P75" s="28" cm="1">
        <f t="array" ref="P75">IF($C75="","",IFERROR(_xll.BDP($C75&amp;" Corp",P$1),""))</f>
        <v>89.676804342441798</v>
      </c>
      <c r="Q75" s="28">
        <f t="shared" si="3"/>
        <v>98.379000000000005</v>
      </c>
      <c r="R75"/>
      <c r="S75"/>
      <c r="T75"/>
      <c r="U75"/>
      <c r="V75" s="24" t="str" cm="1">
        <f t="array" ref="V75">IF($C75="","",IFERROR(_xll.BDP($C75&amp;" Corp",V$1),""))</f>
        <v>Y</v>
      </c>
      <c r="W75" s="40" cm="1">
        <f t="array" ref="W75">IF($V75="Y",IFERROR(_xll.BDP($C75&amp;" Corp",W$1)*1,""),"")</f>
        <v>45703</v>
      </c>
      <c r="X75" s="41" cm="1">
        <f t="array" ref="X75">IF($V75="Y",IFERROR(_xll.BDP($C75&amp;" Corp",X$1),""),"")</f>
        <v>100.771</v>
      </c>
      <c r="Y75" s="42" cm="1">
        <f t="array" ref="Y75">IF($V75="Y",IFERROR(_xll.BDP($C75&amp;" Corp",Y$1)/100, ""),"")</f>
        <v>0.63804218408358637</v>
      </c>
      <c r="Z75" s="17" cm="1">
        <f t="array" ref="Z75">IF($C75="","",IF(_xll.BDP($C75&amp;" Corp",Z$1)="#N/A N/A","",_xll.BDP($C75&amp;" Corp",Z$1)))</f>
        <v>8.8360000000008654E-2</v>
      </c>
      <c r="AA75" s="14" cm="1">
        <f t="array" ref="AA75">IF($C75="","",IF(_xll.BDP($C75&amp;" Corp",AA$1)="#N/A N/A","",_xll.BDP($C75&amp;" Corp",AA$1)))</f>
        <v>0.33586999999999989</v>
      </c>
      <c r="AB75" s="14" cm="1">
        <f t="array" ref="AB75">IF($C75="","",IF(_xll.BDP($C75&amp;" Corp",AB$1)="#N/A N/A","",_xll.BDP($C75&amp;" Corp",AB$1)))</f>
        <v>1.4328100000000035</v>
      </c>
      <c r="AC75" s="18" cm="1">
        <f t="array" ref="AC75">IF($C75="","",IF(_xll.BDP($C75&amp;" Corp",AC$1)="#N/A N/A","",_xll.BDP($C75&amp;" Corp",AC$1)))</f>
        <v>0.14039000000001067</v>
      </c>
      <c r="AD75" s="18" cm="1">
        <f t="array" ref="AD75">IF($C75="","",IF(_xll.BDP($C75&amp;" Corp",AD$1)="#N/A N/A","",_xll.BDP($C75&amp;" Corp",AD$1)))</f>
        <v>1.3584400000000016</v>
      </c>
      <c r="AE75" s="32" cm="1">
        <f t="array" ref="AE75">IF($C75="","",IF(_xll.BDP($C75&amp;" Corp",AE$1)="#N/A N/A","",_xll.BDP($C75&amp;" Corp",AE$1)/100))</f>
        <v>8.9903005279622821E-4</v>
      </c>
      <c r="AF75" s="32" cm="1">
        <f t="array" ref="AF75">IF($C75="","",IF(_xll.BDP($C75&amp;" Corp",AF$1)="#N/A N/A","",_xll.BDP($C75&amp;" Corp",AF$1)/100))</f>
        <v>3.4259797325865062E-3</v>
      </c>
      <c r="AG75" s="32" cm="1">
        <f t="array" ref="AG75">IF($C75="","",IF(_xll.BDP($C75&amp;" Corp",AG$1)="#N/A N/A","",_xll.BDP($C75&amp;" Corp",AG$1)/100))</f>
        <v>1.4780493969161135E-2</v>
      </c>
      <c r="AH75" s="32" cm="1">
        <f t="array" ref="AH75">IF($C75="","",IF(_xll.BDP($C75&amp;" Corp",AH$1)="#N/A N/A","",_xll.BDP($C75&amp;" Corp",AH$1)/100))</f>
        <v>1.4291724858185824E-3</v>
      </c>
      <c r="AI75" s="32" cm="1">
        <f t="array" ref="AI75">IF($C75="","",IF(_xll.BDP($C75&amp;" Corp",AI$1)="#N/A N/A","",_xll.BDP($C75&amp;" Corp",AI$1)/100))</f>
        <v>1.4002569948425813E-2</v>
      </c>
      <c r="AJ75" s="8" cm="1">
        <f t="array" ref="AJ75">IF($C75="","",IF(_xll.BDP($C75&amp;" Corp",AJ$1)="#N/A Field Not Applicable","",_xll.BDP($C75&amp;" Corp",AJ$1)))</f>
        <v>94.465999999999994</v>
      </c>
      <c r="AK75" s="8" cm="1">
        <f t="array" ref="AK75">IF($C75="","",IF(_xll.BDP($C75&amp;" Corp",AK$1)="#N/A Field Not Applicable","",_xll.BDP($C75&amp;" Corp",AK$1)))</f>
        <v>99.010999999999996</v>
      </c>
      <c r="AL75" s="9" t="s">
        <v>355</v>
      </c>
      <c r="AM75" s="9" t="s">
        <v>64</v>
      </c>
      <c r="AN75" s="10">
        <v>23399</v>
      </c>
      <c r="AO75" s="11">
        <v>487.5</v>
      </c>
      <c r="AP75" s="12">
        <v>9.8598477505725112E-5</v>
      </c>
      <c r="AQ75" s="9" t="s">
        <v>65</v>
      </c>
      <c r="AR75" s="10">
        <v>19391</v>
      </c>
      <c r="AS75" s="11">
        <v>0.33402777777777776</v>
      </c>
      <c r="AT75" s="9" t="s">
        <v>355</v>
      </c>
      <c r="AU75" s="34">
        <f t="shared" si="2"/>
        <v>0.77365455445544551</v>
      </c>
    </row>
    <row r="76" spans="2:47" s="2" customFormat="1" x14ac:dyDescent="0.2">
      <c r="B76" s="22">
        <v>50517</v>
      </c>
      <c r="C76" s="23" t="s">
        <v>356</v>
      </c>
      <c r="D76" s="24" t="str" cm="1">
        <f t="array" ref="D76">IF($C76="","",IFERROR(_xll.BDP($C76&amp;" Corp","ID_BB_GLOBAL"),""))</f>
        <v>BBG00KXXJYB9</v>
      </c>
      <c r="E76" s="23" t="s">
        <v>357</v>
      </c>
      <c r="F76" s="7" t="s">
        <v>289</v>
      </c>
      <c r="G76" s="16" t="s">
        <v>358</v>
      </c>
      <c r="H76" s="16" t="s">
        <v>359</v>
      </c>
      <c r="I76" s="16" t="s">
        <v>360</v>
      </c>
      <c r="J76" s="44" cm="1">
        <f t="array" ref="J76">IF(OR(_xll.BDP($C76&amp;" Corp",$J$1)="#N/A N/A",_xll.BDP($C76&amp;" Corp",$J$1)="#N/A Field Not Applicable"),"",_xll.BDP($C76&amp;" Corp",$J$1))</f>
        <v>8.1496779082985977</v>
      </c>
      <c r="K76" s="16" t="str" cm="1">
        <f t="array" ref="K76">IFERROR(_xll.BDP($C76&amp;" Corp",$K$1),"")</f>
        <v>Medical-Drugs</v>
      </c>
      <c r="L76" s="28" cm="1">
        <f t="array" ref="L76">IF($C76="","",IFERROR(_xll.BDP($C76&amp;" Corp",L$1),""))</f>
        <v>85.192999999999998</v>
      </c>
      <c r="M76" s="28" cm="1">
        <f t="array" ref="M76">IF($C76="","",IFERROR(_xll.BDP($C76&amp;" Corp",M$1),""))</f>
        <v>85.474000000000004</v>
      </c>
      <c r="N76" s="28" cm="1">
        <f t="array" ref="N76">IF($C76="","",IFERROR(_xll.BDP($C76&amp;" Corp",N$1),""))</f>
        <v>17.409385010498038</v>
      </c>
      <c r="O76" s="28" cm="1">
        <f t="array" ref="O76">IF($C76="","",IFERROR(_xll.BDP($C76&amp;" Corp",O$1),""))</f>
        <v>17.409385010498038</v>
      </c>
      <c r="P76" s="28" cm="1">
        <f t="array" ref="P76">IF($C76="","",IFERROR(_xll.BDP($C76&amp;" Corp",P$1),""))</f>
        <v>1331.6321557860053</v>
      </c>
      <c r="Q76" s="28">
        <f t="shared" si="3"/>
        <v>85.333500000000001</v>
      </c>
      <c r="R76"/>
      <c r="S76"/>
      <c r="T76"/>
      <c r="U76"/>
      <c r="V76" s="24" t="str" cm="1">
        <f t="array" ref="V76">IF($C76="","",IFERROR(_xll.BDP($C76&amp;" Corp",V$1),""))</f>
        <v>Y</v>
      </c>
      <c r="W76" s="40" cm="1">
        <f t="array" ref="W76">IF($V76="Y",IFERROR(_xll.BDP($C76&amp;" Corp",W$1)*1,""),"")</f>
        <v>45718</v>
      </c>
      <c r="X76" s="41" cm="1">
        <f t="array" ref="X76">IF($V76="Y",IFERROR(_xll.BDP($C76&amp;" Corp",X$1),""),"")</f>
        <v>100</v>
      </c>
      <c r="Y76" s="42" cm="1">
        <f t="array" ref="Y76">IF($V76="Y",IFERROR(_xll.BDP($C76&amp;" Corp",Y$1)/100, ""),"")</f>
        <v>2.0113426305075262</v>
      </c>
      <c r="Z76" s="17" cm="1">
        <f t="array" ref="Z76">IF($C76="","",IF(_xll.BDP($C76&amp;" Corp",Z$1)="#N/A N/A","",_xll.BDP($C76&amp;" Corp",Z$1)))</f>
        <v>1.7928700000000077</v>
      </c>
      <c r="AA76" s="14" cm="1">
        <f t="array" ref="AA76">IF($C76="","",IF(_xll.BDP($C76&amp;" Corp",AA$1)="#N/A N/A","",_xll.BDP($C76&amp;" Corp",AA$1)))</f>
        <v>1.6436600000000112</v>
      </c>
      <c r="AB76" s="14" cm="1">
        <f t="array" ref="AB76">IF($C76="","",IF(_xll.BDP($C76&amp;" Corp",AB$1)="#N/A N/A","",_xll.BDP($C76&amp;" Corp",AB$1)))</f>
        <v>2.4757600000000082</v>
      </c>
      <c r="AC76" s="18" cm="1">
        <f t="array" ref="AC76">IF($C76="","",IF(_xll.BDP($C76&amp;" Corp",AC$1)="#N/A N/A","",_xll.BDP($C76&amp;" Corp",AC$1)))</f>
        <v>6.3128300000000053</v>
      </c>
      <c r="AD76" s="18" cm="1">
        <f t="array" ref="AD76">IF($C76="","",IF(_xll.BDP($C76&amp;" Corp",AD$1)="#N/A N/A","",_xll.BDP($C76&amp;" Corp",AD$1)))</f>
        <v>30.437630000000006</v>
      </c>
      <c r="AE76" s="32" cm="1">
        <f t="array" ref="AE76">IF($C76="","",IF(_xll.BDP($C76&amp;" Corp",AE$1)="#N/A N/A","",_xll.BDP($C76&amp;" Corp",AE$1)/100))</f>
        <v>2.146118792517759E-2</v>
      </c>
      <c r="AF76" s="32" cm="1">
        <f t="array" ref="AF76">IF($C76="","",IF(_xll.BDP($C76&amp;" Corp",AF$1)="#N/A N/A","",_xll.BDP($C76&amp;" Corp",AF$1)/100))</f>
        <v>1.9640020972807658E-2</v>
      </c>
      <c r="AG76" s="32" cm="1">
        <f t="array" ref="AG76">IF($C76="","",IF(_xll.BDP($C76&amp;" Corp",AG$1)="#N/A N/A","",_xll.BDP($C76&amp;" Corp",AG$1)/100))</f>
        <v>2.9879834249809591E-2</v>
      </c>
      <c r="AH76" s="32" cm="1">
        <f t="array" ref="AH76">IF($C76="","",IF(_xll.BDP($C76&amp;" Corp",AH$1)="#N/A N/A","",_xll.BDP($C76&amp;" Corp",AH$1)/100))</f>
        <v>7.9888863789805573E-2</v>
      </c>
      <c r="AI76" s="32" cm="1">
        <f t="array" ref="AI76">IF($C76="","",IF(_xll.BDP($C76&amp;" Corp",AI$1)="#N/A N/A","",_xll.BDP($C76&amp;" Corp",AI$1)/100))</f>
        <v>0.55446645298736608</v>
      </c>
      <c r="AJ76" s="8" cm="1">
        <f t="array" ref="AJ76">IF($C76="","",IF(_xll.BDP($C76&amp;" Corp",AJ$1)="#N/A Field Not Applicable","",_xll.BDP($C76&amp;" Corp",AJ$1)))</f>
        <v>54.207999999999998</v>
      </c>
      <c r="AK76" s="8" cm="1">
        <f t="array" ref="AK76">IF($C76="","",IF(_xll.BDP($C76&amp;" Corp",AK$1)="#N/A Field Not Applicable","",_xll.BDP($C76&amp;" Corp",AK$1)))</f>
        <v>85.332999999999998</v>
      </c>
      <c r="AL76" s="9" t="s">
        <v>292</v>
      </c>
      <c r="AM76" s="9" t="s">
        <v>64</v>
      </c>
      <c r="AN76" s="10">
        <v>37546</v>
      </c>
      <c r="AO76" s="11">
        <v>544.61451750000003</v>
      </c>
      <c r="AP76" s="12">
        <v>1.101500764164412E-4</v>
      </c>
      <c r="AQ76" s="9" t="s">
        <v>65</v>
      </c>
      <c r="AR76" s="10">
        <v>33538</v>
      </c>
      <c r="AS76" s="11">
        <v>3.0930555555555554</v>
      </c>
      <c r="AT76" s="9" t="s">
        <v>293</v>
      </c>
      <c r="AU76" s="34">
        <f t="shared" si="2"/>
        <v>0.8259136144578314</v>
      </c>
    </row>
    <row r="77" spans="2:47" s="2" customFormat="1" x14ac:dyDescent="0.2">
      <c r="B77" s="22">
        <v>50906</v>
      </c>
      <c r="C77" s="23" t="s">
        <v>361</v>
      </c>
      <c r="D77" s="24" t="str" cm="1">
        <f t="array" ref="D77">IF($C77="","",IFERROR(_xll.BDP($C77&amp;" Corp","ID_BB_GLOBAL"),""))</f>
        <v>BBG00L3D8KL5</v>
      </c>
      <c r="E77" s="23" t="s">
        <v>362</v>
      </c>
      <c r="F77" s="7" t="s">
        <v>363</v>
      </c>
      <c r="G77" s="16" t="s">
        <v>364</v>
      </c>
      <c r="H77" s="16" t="s">
        <v>156</v>
      </c>
      <c r="I77" s="16" t="s">
        <v>157</v>
      </c>
      <c r="J77" s="44" cm="1">
        <f t="array" ref="J77">IF(OR(_xll.BDP($C77&amp;" Corp",$J$1)="#N/A N/A",_xll.BDP($C77&amp;" Corp",$J$1)="#N/A Field Not Applicable"),"",_xll.BDP($C77&amp;" Corp",$J$1))</f>
        <v>0.4194314202623301</v>
      </c>
      <c r="K77" s="16" t="str" cm="1">
        <f t="array" ref="K77">IFERROR(_xll.BDP($C77&amp;" Corp",$K$1),"")</f>
        <v>Medical Instruments</v>
      </c>
      <c r="L77" s="28" cm="1">
        <f t="array" ref="L77">IF($C77="","",IFERROR(_xll.BDP($C77&amp;" Corp",L$1),""))</f>
        <v>98.102000000000004</v>
      </c>
      <c r="M77" s="28" cm="1">
        <f t="array" ref="M77">IF($C77="","",IFERROR(_xll.BDP($C77&amp;" Corp",M$1),""))</f>
        <v>98.278999999999996</v>
      </c>
      <c r="N77" s="28" cm="1">
        <f t="array" ref="N77">IF($C77="","",IFERROR(_xll.BDP($C77&amp;" Corp",N$1),""))</f>
        <v>4.8578558016078324</v>
      </c>
      <c r="O77" s="28" cm="1">
        <f t="array" ref="O77">IF($C77="","",IFERROR(_xll.BDP($C77&amp;" Corp",O$1),""))</f>
        <v>4.8578558016078324</v>
      </c>
      <c r="P77" s="28" cm="1">
        <f t="array" ref="P77">IF($C77="","",IFERROR(_xll.BDP($C77&amp;" Corp",P$1),""))</f>
        <v>60.238008930595541</v>
      </c>
      <c r="Q77" s="28">
        <f t="shared" si="3"/>
        <v>98.1905</v>
      </c>
      <c r="R77"/>
      <c r="S77"/>
      <c r="T77"/>
      <c r="U77"/>
      <c r="V77" s="24" t="str" cm="1">
        <f t="array" ref="V77">IF($C77="","",IFERROR(_xll.BDP($C77&amp;" Corp",V$1),""))</f>
        <v>Y</v>
      </c>
      <c r="W77" s="40" cm="1">
        <f t="array" ref="W77">IF($V77="Y",IFERROR(_xll.BDP($C77&amp;" Corp",W$1)*1,""),"")</f>
        <v>46827</v>
      </c>
      <c r="X77" s="41" cm="1">
        <f t="array" ref="X77">IF($V77="Y",IFERROR(_xll.BDP($C77&amp;" Corp",X$1),""),"")</f>
        <v>100</v>
      </c>
      <c r="Y77" s="42" cm="1">
        <f t="array" ref="Y77">IF($V77="Y",IFERROR(_xll.BDP($C77&amp;" Corp",Y$1)/100, ""),"")</f>
        <v>4.9014036449030421E-2</v>
      </c>
      <c r="Z77" s="17" cm="1">
        <f t="array" ref="Z77">IF($C77="","",IF(_xll.BDP($C77&amp;" Corp",Z$1)="#N/A N/A","",_xll.BDP($C77&amp;" Corp",Z$1)))</f>
        <v>-4.9439999999989936E-2</v>
      </c>
      <c r="AA77" s="14" cm="1">
        <f t="array" ref="AA77">IF($C77="","",IF(_xll.BDP($C77&amp;" Corp",AA$1)="#N/A N/A","",_xll.BDP($C77&amp;" Corp",AA$1)))</f>
        <v>0.25935000000001196</v>
      </c>
      <c r="AB77" s="14" cm="1">
        <f t="array" ref="AB77">IF($C77="","",IF(_xll.BDP($C77&amp;" Corp",AB$1)="#N/A N/A","",_xll.BDP($C77&amp;" Corp",AB$1)))</f>
        <v>0.2883600000000115</v>
      </c>
      <c r="AC77" s="18" cm="1">
        <f t="array" ref="AC77">IF($C77="","",IF(_xll.BDP($C77&amp;" Corp",AC$1)="#N/A N/A","",_xll.BDP($C77&amp;" Corp",AC$1)))</f>
        <v>-6.3019999999994525E-2</v>
      </c>
      <c r="AD77" s="18" cm="1">
        <f t="array" ref="AD77">IF($C77="","",IF(_xll.BDP($C77&amp;" Corp",AD$1)="#N/A N/A","",_xll.BDP($C77&amp;" Corp",AD$1)))</f>
        <v>-1.7379999999988627E-2</v>
      </c>
      <c r="AE77" s="32" cm="1">
        <f t="array" ref="AE77">IF($C77="","",IF(_xll.BDP($C77&amp;" Corp",AE$1)="#N/A N/A","",_xll.BDP($C77&amp;" Corp",AE$1)/100))</f>
        <v>-5.0317522497082302E-4</v>
      </c>
      <c r="AF77" s="32" cm="1">
        <f t="array" ref="AF77">IF($C77="","",IF(_xll.BDP($C77&amp;" Corp",AF$1)="#N/A N/A","",_xll.BDP($C77&amp;" Corp",AF$1)/100))</f>
        <v>2.6478540896099976E-3</v>
      </c>
      <c r="AG77" s="32" cm="1">
        <f t="array" ref="AG77">IF($C77="","",IF(_xll.BDP($C77&amp;" Corp",AG$1)="#N/A N/A","",_xll.BDP($C77&amp;" Corp",AG$1)/100))</f>
        <v>2.9449061732428326E-3</v>
      </c>
      <c r="AH77" s="32" cm="1">
        <f t="array" ref="AH77">IF($C77="","",IF(_xll.BDP($C77&amp;" Corp",AH$1)="#N/A N/A","",_xll.BDP($C77&amp;" Corp",AH$1)/100))</f>
        <v>-6.4129693808690727E-4</v>
      </c>
      <c r="AI77" s="32" cm="1">
        <f t="array" ref="AI77">IF($C77="","",IF(_xll.BDP($C77&amp;" Corp",AI$1)="#N/A N/A","",_xll.BDP($C77&amp;" Corp",AI$1)/100))</f>
        <v>-1.7694255282074862E-4</v>
      </c>
      <c r="AJ77" s="8" cm="1">
        <f t="array" ref="AJ77">IF($C77="","",IF(_xll.BDP($C77&amp;" Corp",AJ$1)="#N/A Field Not Applicable","",_xll.BDP($C77&amp;" Corp",AJ$1)))</f>
        <v>95.685000000000002</v>
      </c>
      <c r="AK77" s="8" cm="1">
        <f t="array" ref="AK77">IF($C77="","",IF(_xll.BDP($C77&amp;" Corp",AK$1)="#N/A Field Not Applicable","",_xll.BDP($C77&amp;" Corp",AK$1)))</f>
        <v>100.354</v>
      </c>
      <c r="AL77" s="9" t="s">
        <v>365</v>
      </c>
      <c r="AM77" s="9" t="s">
        <v>64</v>
      </c>
      <c r="AN77" s="10">
        <v>31198</v>
      </c>
      <c r="AO77" s="11">
        <v>589.89588000000003</v>
      </c>
      <c r="AP77" s="12">
        <v>1.1930838083056393E-4</v>
      </c>
      <c r="AQ77" s="9" t="s">
        <v>65</v>
      </c>
      <c r="AR77" s="10">
        <v>27170</v>
      </c>
      <c r="AS77" s="11">
        <v>2.1022222222222222</v>
      </c>
      <c r="AT77" s="9" t="s">
        <v>365</v>
      </c>
      <c r="AU77" s="34">
        <f t="shared" si="2"/>
        <v>0.79323693724566269</v>
      </c>
    </row>
    <row r="78" spans="2:47" s="2" customFormat="1" x14ac:dyDescent="0.2">
      <c r="B78" s="22">
        <v>46158</v>
      </c>
      <c r="C78" s="23" t="s">
        <v>366</v>
      </c>
      <c r="D78" s="24" t="str" cm="1">
        <f t="array" ref="D78">IF($C78="","",IFERROR(_xll.BDP($C78&amp;" Corp","ID_BB_GLOBAL"),""))</f>
        <v>BBG0088HLW39</v>
      </c>
      <c r="E78" s="23" t="s">
        <v>367</v>
      </c>
      <c r="F78" s="7" t="s">
        <v>186</v>
      </c>
      <c r="G78" s="16" t="s">
        <v>195</v>
      </c>
      <c r="H78" s="16" t="s">
        <v>156</v>
      </c>
      <c r="I78" s="16" t="s">
        <v>157</v>
      </c>
      <c r="J78" s="44" cm="1">
        <f t="array" ref="J78">IF(OR(_xll.BDP($C78&amp;" Corp",$J$1)="#N/A N/A",_xll.BDP($C78&amp;" Corp",$J$1)="#N/A Field Not Applicable"),"",_xll.BDP($C78&amp;" Corp",$J$1))</f>
        <v>2.8994516361021212</v>
      </c>
      <c r="K78" s="16" t="str" cm="1">
        <f t="array" ref="K78">IFERROR(_xll.BDP($C78&amp;" Corp",$K$1),"")</f>
        <v>Medical Products</v>
      </c>
      <c r="L78" s="28" cm="1">
        <f t="array" ref="L78">IF($C78="","",IFERROR(_xll.BDP($C78&amp;" Corp",L$1),""))</f>
        <v>99.394000000000005</v>
      </c>
      <c r="M78" s="28" cm="1">
        <f t="array" ref="M78">IF($C78="","",IFERROR(_xll.BDP($C78&amp;" Corp",M$1),""))</f>
        <v>99.950999999999993</v>
      </c>
      <c r="N78" s="28" cm="1">
        <f t="array" ref="N78">IF($C78="","",IFERROR(_xll.BDP($C78&amp;" Corp",N$1),""))</f>
        <v>3.8008852911804771</v>
      </c>
      <c r="O78" s="28" cm="1">
        <f t="array" ref="O78">IF($C78="","",IFERROR(_xll.BDP($C78&amp;" Corp",O$1),""))</f>
        <v>3.8008852911804771</v>
      </c>
      <c r="P78" s="28" cm="1">
        <f t="array" ref="P78">IF($C78="","",IFERROR(_xll.BDP($C78&amp;" Corp",P$1),""))</f>
        <v>134.47796120842824</v>
      </c>
      <c r="Q78" s="28">
        <f t="shared" si="3"/>
        <v>99.672499999999999</v>
      </c>
      <c r="R78"/>
      <c r="S78"/>
      <c r="T78"/>
      <c r="U78"/>
      <c r="V78" s="24" t="str" cm="1">
        <f t="array" ref="V78">IF($C78="","",IFERROR(_xll.BDP($C78&amp;" Corp",V$1),""))</f>
        <v>Y</v>
      </c>
      <c r="W78" s="40" cm="1">
        <f t="array" ref="W78">IF($V78="Y",IFERROR(_xll.BDP($C78&amp;" Corp",W$1)*1,""),"")</f>
        <v>45718</v>
      </c>
      <c r="X78" s="41" cm="1">
        <f t="array" ref="X78">IF($V78="Y",IFERROR(_xll.BDP($C78&amp;" Corp",X$1),""),"")</f>
        <v>100</v>
      </c>
      <c r="Y78" s="42" cm="1">
        <f t="array" ref="Y78">IF($V78="Y",IFERROR(_xll.BDP($C78&amp;" Corp",Y$1)/100, ""),"")</f>
        <v>4.072832758474474E-2</v>
      </c>
      <c r="Z78" s="17" cm="1">
        <f t="array" ref="Z78">IF($C78="","",IF(_xll.BDP($C78&amp;" Corp",Z$1)="#N/A N/A","",_xll.BDP($C78&amp;" Corp",Z$1)))</f>
        <v>-0.19478999999999758</v>
      </c>
      <c r="AA78" s="14" cm="1">
        <f t="array" ref="AA78">IF($C78="","",IF(_xll.BDP($C78&amp;" Corp",AA$1)="#N/A N/A","",_xll.BDP($C78&amp;" Corp",AA$1)))</f>
        <v>-0.3775799999999947</v>
      </c>
      <c r="AB78" s="14" cm="1">
        <f t="array" ref="AB78">IF($C78="","",IF(_xll.BDP($C78&amp;" Corp",AB$1)="#N/A N/A","",_xll.BDP($C78&amp;" Corp",AB$1)))</f>
        <v>-0.11674999999999613</v>
      </c>
      <c r="AC78" s="18" cm="1">
        <f t="array" ref="AC78">IF($C78="","",IF(_xll.BDP($C78&amp;" Corp",AC$1)="#N/A N/A","",_xll.BDP($C78&amp;" Corp",AC$1)))</f>
        <v>0.28306999999999505</v>
      </c>
      <c r="AD78" s="18" cm="1">
        <f t="array" ref="AD78">IF($C78="","",IF(_xll.BDP($C78&amp;" Corp",AD$1)="#N/A N/A","",_xll.BDP($C78&amp;" Corp",AD$1)))</f>
        <v>1.6294400000000024</v>
      </c>
      <c r="AE78" s="32" cm="1">
        <f t="array" ref="AE78">IF($C78="","",IF(_xll.BDP($C78&amp;" Corp",AE$1)="#N/A N/A","",_xll.BDP($C78&amp;" Corp",AE$1)/100))</f>
        <v>-1.9504920088305106E-3</v>
      </c>
      <c r="AF78" s="32" cm="1">
        <f t="array" ref="AF78">IF($C78="","",IF(_xll.BDP($C78&amp;" Corp",AF$1)="#N/A N/A","",_xll.BDP($C78&amp;" Corp",AF$1)/100))</f>
        <v>-3.7739168155090084E-3</v>
      </c>
      <c r="AG78" s="32" cm="1">
        <f t="array" ref="AG78">IF($C78="","",IF(_xll.BDP($C78&amp;" Corp",AG$1)="#N/A N/A","",_xll.BDP($C78&amp;" Corp",AG$1)/100))</f>
        <v>-1.1699678131081505E-3</v>
      </c>
      <c r="AH78" s="32" cm="1">
        <f t="array" ref="AH78">IF($C78="","",IF(_xll.BDP($C78&amp;" Corp",AH$1)="#N/A N/A","",_xll.BDP($C78&amp;" Corp",AH$1)/100))</f>
        <v>2.8480947386160475E-3</v>
      </c>
      <c r="AI78" s="32" cm="1">
        <f t="array" ref="AI78">IF($C78="","",IF(_xll.BDP($C78&amp;" Corp",AI$1)="#N/A N/A","",_xll.BDP($C78&amp;" Corp",AI$1)/100))</f>
        <v>1.6619666823332838E-2</v>
      </c>
      <c r="AJ78" s="8" cm="1">
        <f t="array" ref="AJ78">IF($C78="","",IF(_xll.BDP($C78&amp;" Corp",AJ$1)="#N/A Field Not Applicable","",_xll.BDP($C78&amp;" Corp",AJ$1)))</f>
        <v>97.789000000000001</v>
      </c>
      <c r="AK78" s="8" cm="1">
        <f t="array" ref="AK78">IF($C78="","",IF(_xll.BDP($C78&amp;" Corp",AK$1)="#N/A Field Not Applicable","",_xll.BDP($C78&amp;" Corp",AK$1)))</f>
        <v>100.125</v>
      </c>
      <c r="AL78" s="9" t="s">
        <v>188</v>
      </c>
      <c r="AM78" s="9" t="s">
        <v>64</v>
      </c>
      <c r="AN78" s="10">
        <v>29365</v>
      </c>
      <c r="AO78" s="11">
        <v>859.21459401280003</v>
      </c>
      <c r="AP78" s="12">
        <v>1.7377897604176778E-4</v>
      </c>
      <c r="AQ78" s="9" t="s">
        <v>65</v>
      </c>
      <c r="AR78" s="10">
        <v>25337</v>
      </c>
      <c r="AS78" s="11">
        <v>0.69027777777777777</v>
      </c>
      <c r="AT78" s="9" t="s">
        <v>188</v>
      </c>
      <c r="AU78" s="34">
        <f t="shared" si="2"/>
        <v>0.57456977739726001</v>
      </c>
    </row>
    <row r="79" spans="2:47" s="2" customFormat="1" x14ac:dyDescent="0.2">
      <c r="B79" s="22">
        <v>45924</v>
      </c>
      <c r="C79" s="23" t="s">
        <v>368</v>
      </c>
      <c r="D79" s="24" t="str" cm="1">
        <f t="array" ref="D79">IF($C79="","",IFERROR(_xll.BDP($C79&amp;" Corp","ID_BB_GLOBAL"),""))</f>
        <v>BBG00DDM0BW8</v>
      </c>
      <c r="E79" s="23" t="s">
        <v>369</v>
      </c>
      <c r="F79" s="7" t="s">
        <v>304</v>
      </c>
      <c r="G79" s="16" t="s">
        <v>370</v>
      </c>
      <c r="H79" s="16" t="s">
        <v>305</v>
      </c>
      <c r="I79" s="16" t="s">
        <v>166</v>
      </c>
      <c r="J79" s="44" cm="1">
        <f t="array" ref="J79">IF(OR(_xll.BDP($C79&amp;" Corp",$J$1)="#N/A N/A",_xll.BDP($C79&amp;" Corp",$J$1)="#N/A Field Not Applicable"),"",_xll.BDP($C79&amp;" Corp",$J$1))</f>
        <v>12.516233766233766</v>
      </c>
      <c r="K79" s="16" t="str" cm="1">
        <f t="array" ref="K79">IFERROR(_xll.BDP($C79&amp;" Corp",$K$1),"")</f>
        <v>Medical-Drugs</v>
      </c>
      <c r="L79" s="28" cm="1">
        <f t="array" ref="L79">IF($C79="","",IFERROR(_xll.BDP($C79&amp;" Corp",L$1),""))</f>
        <v>96.784000000000006</v>
      </c>
      <c r="M79" s="28" cm="1">
        <f t="array" ref="M79">IF($C79="","",IFERROR(_xll.BDP($C79&amp;" Corp",M$1),""))</f>
        <v>96.959000000000003</v>
      </c>
      <c r="N79" s="28" cm="1">
        <f t="array" ref="N79">IF($C79="","",IFERROR(_xll.BDP($C79&amp;" Corp",N$1),""))</f>
        <v>5.0699213228282334</v>
      </c>
      <c r="O79" s="28" cm="1">
        <f t="array" ref="O79">IF($C79="","",IFERROR(_xll.BDP($C79&amp;" Corp",O$1),""))</f>
        <v>5.0699213228282334</v>
      </c>
      <c r="P79" s="28" cm="1">
        <f t="array" ref="P79">IF($C79="","",IFERROR(_xll.BDP($C79&amp;" Corp",P$1),""))</f>
        <v>97.307017318526036</v>
      </c>
      <c r="Q79" s="28">
        <f t="shared" si="3"/>
        <v>96.871499999999997</v>
      </c>
      <c r="R79"/>
      <c r="S79"/>
      <c r="T79"/>
      <c r="U79"/>
      <c r="V79" s="24" t="str" cm="1">
        <f t="array" ref="V79">IF($C79="","",IFERROR(_xll.BDP($C79&amp;" Corp",V$1),""))</f>
        <v>N</v>
      </c>
      <c r="W79" s="40" t="str" cm="1">
        <f t="array" ref="W79">IF($V79="Y",IFERROR(_xll.BDP($C79&amp;" Corp",W$1)*1,""),"")</f>
        <v/>
      </c>
      <c r="X79" s="41" t="str" cm="1">
        <f t="array" ref="X79">IF($V79="Y",IFERROR(_xll.BDP($C79&amp;" Corp",X$1),""),"")</f>
        <v/>
      </c>
      <c r="Y79" s="42" t="str" cm="1">
        <f t="array" ref="Y79">IF($V79="Y",IFERROR(_xll.BDP($C79&amp;" Corp",Y$1)/100, ""),"")</f>
        <v/>
      </c>
      <c r="Z79" s="17" cm="1">
        <f t="array" ref="Z79">IF($C79="","",IF(_xll.BDP($C79&amp;" Corp",Z$1)="#N/A N/A","",_xll.BDP($C79&amp;" Corp",Z$1)))</f>
        <v>0</v>
      </c>
      <c r="AA79" s="14" cm="1">
        <f t="array" ref="AA79">IF($C79="","",IF(_xll.BDP($C79&amp;" Corp",AA$1)="#N/A N/A","",_xll.BDP($C79&amp;" Corp",AA$1)))</f>
        <v>0.24054999999999893</v>
      </c>
      <c r="AB79" s="14" cm="1">
        <f t="array" ref="AB79">IF($C79="","",IF(_xll.BDP($C79&amp;" Corp",AB$1)="#N/A N/A","",_xll.BDP($C79&amp;" Corp",AB$1)))</f>
        <v>0.81758000000000663</v>
      </c>
      <c r="AC79" s="18" cm="1">
        <f t="array" ref="AC79">IF($C79="","",IF(_xll.BDP($C79&amp;" Corp",AC$1)="#N/A N/A","",_xll.BDP($C79&amp;" Corp",AC$1)))</f>
        <v>1.3041900000000055</v>
      </c>
      <c r="AD79" s="18" cm="1">
        <f t="array" ref="AD79">IF($C79="","",IF(_xll.BDP($C79&amp;" Corp",AD$1)="#N/A N/A","",_xll.BDP($C79&amp;" Corp",AD$1)))</f>
        <v>3.8495000000000061</v>
      </c>
      <c r="AE79" s="32" cm="1">
        <f t="array" ref="AE79">IF($C79="","",IF(_xll.BDP($C79&amp;" Corp",AE$1)="#N/A N/A","",_xll.BDP($C79&amp;" Corp",AE$1)/100))</f>
        <v>0</v>
      </c>
      <c r="AF79" s="32" cm="1">
        <f t="array" ref="AF79">IF($C79="","",IF(_xll.BDP($C79&amp;" Corp",AF$1)="#N/A N/A","",_xll.BDP($C79&amp;" Corp",AF$1)/100))</f>
        <v>2.4893098345796327E-3</v>
      </c>
      <c r="AG79" s="32" cm="1">
        <f t="array" ref="AG79">IF($C79="","",IF(_xll.BDP($C79&amp;" Corp",AG$1)="#N/A N/A","",_xll.BDP($C79&amp;" Corp",AG$1)/100))</f>
        <v>8.5114773458616257E-3</v>
      </c>
      <c r="AH79" s="32" cm="1">
        <f t="array" ref="AH79">IF($C79="","",IF(_xll.BDP($C79&amp;" Corp",AH$1)="#N/A N/A","",_xll.BDP($C79&amp;" Corp",AH$1)/100))</f>
        <v>1.364649856643705E-2</v>
      </c>
      <c r="AI79" s="32" cm="1">
        <f t="array" ref="AI79">IF($C79="","",IF(_xll.BDP($C79&amp;" Corp",AI$1)="#N/A N/A","",_xll.BDP($C79&amp;" Corp",AI$1)/100))</f>
        <v>4.138167828478298E-2</v>
      </c>
      <c r="AJ79" s="8" cm="1">
        <f t="array" ref="AJ79">IF($C79="","",IF(_xll.BDP($C79&amp;" Corp",AJ$1)="#N/A Field Not Applicable","",_xll.BDP($C79&amp;" Corp",AJ$1)))</f>
        <v>92.436000000000007</v>
      </c>
      <c r="AK79" s="8" cm="1">
        <f t="array" ref="AK79">IF($C79="","",IF(_xll.BDP($C79&amp;" Corp",AK$1)="#N/A Field Not Applicable","",_xll.BDP($C79&amp;" Corp",AK$1)))</f>
        <v>96.873999999999995</v>
      </c>
      <c r="AL79" s="9" t="s">
        <v>306</v>
      </c>
      <c r="AM79" s="9" t="s">
        <v>64</v>
      </c>
      <c r="AN79" s="10">
        <v>31567</v>
      </c>
      <c r="AO79" s="11">
        <v>3237.1194009599999</v>
      </c>
      <c r="AP79" s="12">
        <v>6.5471803987466855E-4</v>
      </c>
      <c r="AQ79" s="9" t="s">
        <v>65</v>
      </c>
      <c r="AR79" s="10">
        <v>27559</v>
      </c>
      <c r="AS79" s="11">
        <v>0.61250000000000004</v>
      </c>
      <c r="AT79" s="9" t="s">
        <v>306</v>
      </c>
      <c r="AU79" s="34">
        <f t="shared" si="2"/>
        <v>0.75046262280306375</v>
      </c>
    </row>
    <row r="80" spans="2:47" s="2" customFormat="1" x14ac:dyDescent="0.2">
      <c r="B80" s="22">
        <v>47852</v>
      </c>
      <c r="C80" s="23" t="s">
        <v>371</v>
      </c>
      <c r="D80" s="24" t="str" cm="1">
        <f t="array" ref="D80">IF($C80="","",IFERROR(_xll.BDP($C80&amp;" Corp","ID_BB_GLOBAL"),""))</f>
        <v>BBG00HMQT8K9</v>
      </c>
      <c r="E80" s="23" t="s">
        <v>372</v>
      </c>
      <c r="F80" s="7" t="s">
        <v>373</v>
      </c>
      <c r="G80" s="16" t="s">
        <v>261</v>
      </c>
      <c r="H80" s="16" t="s">
        <v>92</v>
      </c>
      <c r="I80" s="16" t="s">
        <v>157</v>
      </c>
      <c r="J80" s="44" cm="1">
        <f t="array" ref="J80">IF(OR(_xll.BDP($C80&amp;" Corp",$J$1)="#N/A N/A",_xll.BDP($C80&amp;" Corp",$J$1)="#N/A Field Not Applicable"),"",_xll.BDP($C80&amp;" Corp",$J$1))</f>
        <v>1.7884564469155415</v>
      </c>
      <c r="K80" s="16" t="str" cm="1">
        <f t="array" ref="K80">IFERROR(_xll.BDP($C80&amp;" Corp",$K$1),"")</f>
        <v>Medical-Drugs</v>
      </c>
      <c r="L80" s="28" cm="1">
        <f t="array" ref="L80">IF($C80="","",IFERROR(_xll.BDP($C80&amp;" Corp",L$1),""))</f>
        <v>77.686000000000007</v>
      </c>
      <c r="M80" s="28" cm="1">
        <f t="array" ref="M80">IF($C80="","",IFERROR(_xll.BDP($C80&amp;" Corp",M$1),""))</f>
        <v>78.194000000000003</v>
      </c>
      <c r="N80" s="28" cm="1">
        <f t="array" ref="N80">IF($C80="","",IFERROR(_xll.BDP($C80&amp;" Corp",N$1),""))</f>
        <v>5.6731032099833225</v>
      </c>
      <c r="O80" s="28" cm="1">
        <f t="array" ref="O80">IF($C80="","",IFERROR(_xll.BDP($C80&amp;" Corp",O$1),""))</f>
        <v>5.6731032099833225</v>
      </c>
      <c r="P80" s="28" cm="1">
        <f t="array" ref="P80">IF($C80="","",IFERROR(_xll.BDP($C80&amp;" Corp",P$1),""))</f>
        <v>89.632272674427767</v>
      </c>
      <c r="Q80" s="28">
        <f t="shared" si="3"/>
        <v>77.94</v>
      </c>
      <c r="R80"/>
      <c r="S80"/>
      <c r="T80"/>
      <c r="U80"/>
      <c r="V80" s="24" t="str" cm="1">
        <f t="array" ref="V80">IF($C80="","",IFERROR(_xll.BDP($C80&amp;" Corp",V$1),""))</f>
        <v>Y</v>
      </c>
      <c r="W80" s="40" cm="1">
        <f t="array" ref="W80">IF($V80="Y",IFERROR(_xll.BDP($C80&amp;" Corp",W$1)*1,""),"")</f>
        <v>53763</v>
      </c>
      <c r="X80" s="41" cm="1">
        <f t="array" ref="X80">IF($V80="Y",IFERROR(_xll.BDP($C80&amp;" Corp",X$1),""),"")</f>
        <v>100</v>
      </c>
      <c r="Y80" s="42" cm="1">
        <f t="array" ref="Y80">IF($V80="Y",IFERROR(_xll.BDP($C80&amp;" Corp",Y$1)/100, ""),"")</f>
        <v>5.696074213571789E-2</v>
      </c>
      <c r="Z80" s="17" cm="1">
        <f t="array" ref="Z80">IF($C80="","",IF(_xll.BDP($C80&amp;" Corp",Z$1)="#N/A N/A","",_xll.BDP($C80&amp;" Corp",Z$1)))</f>
        <v>-0.43880000000000052</v>
      </c>
      <c r="AA80" s="14" cm="1">
        <f t="array" ref="AA80">IF($C80="","",IF(_xll.BDP($C80&amp;" Corp",AA$1)="#N/A N/A","",_xll.BDP($C80&amp;" Corp",AA$1)))</f>
        <v>0.67969999999999686</v>
      </c>
      <c r="AB80" s="14" cm="1">
        <f t="array" ref="AB80">IF($C80="","",IF(_xll.BDP($C80&amp;" Corp",AB$1)="#N/A N/A","",_xll.BDP($C80&amp;" Corp",AB$1)))</f>
        <v>5.5949999999995725E-2</v>
      </c>
      <c r="AC80" s="18" cm="1">
        <f t="array" ref="AC80">IF($C80="","",IF(_xll.BDP($C80&amp;" Corp",AC$1)="#N/A N/A","",_xll.BDP($C80&amp;" Corp",AC$1)))</f>
        <v>-2.0737699999999961</v>
      </c>
      <c r="AD80" s="18" cm="1">
        <f t="array" ref="AD80">IF($C80="","",IF(_xll.BDP($C80&amp;" Corp",AD$1)="#N/A N/A","",_xll.BDP($C80&amp;" Corp",AD$1)))</f>
        <v>-4.7433199999999971</v>
      </c>
      <c r="AE80" s="32" cm="1">
        <f t="array" ref="AE80">IF($C80="","",IF(_xll.BDP($C80&amp;" Corp",AE$1)="#N/A N/A","",_xll.BDP($C80&amp;" Corp",AE$1)/100))</f>
        <v>-5.5995049772172446E-3</v>
      </c>
      <c r="AF80" s="32" cm="1">
        <f t="array" ref="AF80">IF($C80="","",IF(_xll.BDP($C80&amp;" Corp",AF$1)="#N/A N/A","",_xll.BDP($C80&amp;" Corp",AF$1)/100))</f>
        <v>8.7992101035696529E-3</v>
      </c>
      <c r="AG80" s="32" cm="1">
        <f t="array" ref="AG80">IF($C80="","",IF(_xll.BDP($C80&amp;" Corp",AG$1)="#N/A N/A","",_xll.BDP($C80&amp;" Corp",AG$1)/100))</f>
        <v>7.1851147537946552E-4</v>
      </c>
      <c r="AH80" s="32" cm="1">
        <f t="array" ref="AH80">IF($C80="","",IF(_xll.BDP($C80&amp;" Corp",AH$1)="#N/A N/A","",_xll.BDP($C80&amp;" Corp",AH$1)/100))</f>
        <v>-2.5922436069232783E-2</v>
      </c>
      <c r="AI80" s="32" cm="1">
        <f t="array" ref="AI80">IF($C80="","",IF(_xll.BDP($C80&amp;" Corp",AI$1)="#N/A N/A","",_xll.BDP($C80&amp;" Corp",AI$1)/100))</f>
        <v>-5.7377536014585437E-2</v>
      </c>
      <c r="AJ80" s="8" cm="1">
        <f t="array" ref="AJ80">IF($C80="","",IF(_xll.BDP($C80&amp;" Corp",AJ$1)="#N/A Field Not Applicable","",_xll.BDP($C80&amp;" Corp",AJ$1)))</f>
        <v>74.94</v>
      </c>
      <c r="AK80" s="8" cm="1">
        <f t="array" ref="AK80">IF($C80="","",IF(_xll.BDP($C80&amp;" Corp",AK$1)="#N/A Field Not Applicable","",_xll.BDP($C80&amp;" Corp",AK$1)))</f>
        <v>86.144000000000005</v>
      </c>
      <c r="AL80" s="9" t="s">
        <v>374</v>
      </c>
      <c r="AM80" s="9" t="s">
        <v>64</v>
      </c>
      <c r="AN80" s="10">
        <v>25997</v>
      </c>
      <c r="AO80" s="11">
        <v>403.62484999999998</v>
      </c>
      <c r="AP80" s="12">
        <v>8.1634452704567529E-5</v>
      </c>
      <c r="AQ80" s="9" t="s">
        <v>65</v>
      </c>
      <c r="AR80" s="10">
        <v>21989</v>
      </c>
      <c r="AS80" s="11">
        <v>0.97652777777777788</v>
      </c>
      <c r="AT80" s="9" t="s">
        <v>374</v>
      </c>
      <c r="AU80" s="34">
        <f t="shared" si="2"/>
        <v>0.79187555872902549</v>
      </c>
    </row>
    <row r="81" spans="2:47" s="2" customFormat="1" x14ac:dyDescent="0.2">
      <c r="B81" s="22">
        <v>44484</v>
      </c>
      <c r="C81" s="23" t="s">
        <v>375</v>
      </c>
      <c r="D81" s="24" t="str" cm="1">
        <f t="array" ref="D81">IF($C81="","",IFERROR(_xll.BDP($C81&amp;" Corp","ID_BB_GLOBAL"),""))</f>
        <v>BBG00D5YPQD2</v>
      </c>
      <c r="E81" s="23" t="s">
        <v>376</v>
      </c>
      <c r="F81" s="7" t="s">
        <v>377</v>
      </c>
      <c r="G81" s="16" t="s">
        <v>378</v>
      </c>
      <c r="H81" s="16" t="s">
        <v>99</v>
      </c>
      <c r="I81" s="16" t="s">
        <v>129</v>
      </c>
      <c r="J81" s="44" t="str" cm="1">
        <f t="array" ref="J81">IF(OR(_xll.BDP($C81&amp;" Corp",$J$1)="#N/A N/A",_xll.BDP($C81&amp;" Corp",$J$1)="#N/A Field Not Applicable"),"",_xll.BDP($C81&amp;" Corp",$J$1))</f>
        <v/>
      </c>
      <c r="K81" s="16" t="str" cm="1">
        <f t="array" ref="K81">IFERROR(_xll.BDP($C81&amp;" Corp",$K$1),"")</f>
        <v>Medical-Hospitals</v>
      </c>
      <c r="L81" s="28" cm="1">
        <f t="array" ref="L81">IF($C81="","",IFERROR(_xll.BDP($C81&amp;" Corp",L$1),""))</f>
        <v>78.793000000000006</v>
      </c>
      <c r="M81" s="28" cm="1">
        <f t="array" ref="M81">IF($C81="","",IFERROR(_xll.BDP($C81&amp;" Corp",M$1),""))</f>
        <v>79.992999999999995</v>
      </c>
      <c r="N81" s="28" cm="1">
        <f t="array" ref="N81">IF($C81="","",IFERROR(_xll.BDP($C81&amp;" Corp",N$1),""))</f>
        <v>5.3897709578516269</v>
      </c>
      <c r="O81" s="28" cm="1">
        <f t="array" ref="O81">IF($C81="","",IFERROR(_xll.BDP($C81&amp;" Corp",O$1),""))</f>
        <v>5.3897709578516269</v>
      </c>
      <c r="P81" s="28" cm="1">
        <f t="array" ref="P81">IF($C81="","",IFERROR(_xll.BDP($C81&amp;" Corp",P$1),""))</f>
        <v>69.716165309524612</v>
      </c>
      <c r="Q81" s="28">
        <f t="shared" si="3"/>
        <v>79.393000000000001</v>
      </c>
      <c r="R81"/>
      <c r="S81"/>
      <c r="T81"/>
      <c r="U81"/>
      <c r="V81" s="24" t="str" cm="1">
        <f t="array" ref="V81">IF($C81="","",IFERROR(_xll.BDP($C81&amp;" Corp",V$1),""))</f>
        <v>N</v>
      </c>
      <c r="W81" s="40" t="str" cm="1">
        <f t="array" ref="W81">IF($V81="Y",IFERROR(_xll.BDP($C81&amp;" Corp",W$1)*1,""),"")</f>
        <v/>
      </c>
      <c r="X81" s="41" t="str" cm="1">
        <f t="array" ref="X81">IF($V81="Y",IFERROR(_xll.BDP($C81&amp;" Corp",X$1),""),"")</f>
        <v/>
      </c>
      <c r="Y81" s="42" t="str" cm="1">
        <f t="array" ref="Y81">IF($V81="Y",IFERROR(_xll.BDP($C81&amp;" Corp",Y$1)/100, ""),"")</f>
        <v/>
      </c>
      <c r="Z81" s="17" cm="1">
        <f t="array" ref="Z81">IF($C81="","",IF(_xll.BDP($C81&amp;" Corp",Z$1)="#N/A N/A","",_xll.BDP($C81&amp;" Corp",Z$1)))</f>
        <v>0.16360000000000241</v>
      </c>
      <c r="AA81" s="14" cm="1">
        <f t="array" ref="AA81">IF($C81="","",IF(_xll.BDP($C81&amp;" Corp",AA$1)="#N/A N/A","",_xll.BDP($C81&amp;" Corp",AA$1)))</f>
        <v>0.83796999999999855</v>
      </c>
      <c r="AB81" s="14" cm="1">
        <f t="array" ref="AB81">IF($C81="","",IF(_xll.BDP($C81&amp;" Corp",AB$1)="#N/A N/A","",_xll.BDP($C81&amp;" Corp",AB$1)))</f>
        <v>0.41433999999999571</v>
      </c>
      <c r="AC81" s="18" cm="1">
        <f t="array" ref="AC81">IF($C81="","",IF(_xll.BDP($C81&amp;" Corp",AC$1)="#N/A N/A","",_xll.BDP($C81&amp;" Corp",AC$1)))</f>
        <v>-2.4331600000000009</v>
      </c>
      <c r="AD81" s="18" t="str" cm="1">
        <f t="array" ref="AD81">IF($C81="","",IF(_xll.BDP($C81&amp;" Corp",AD$1)="#N/A N/A","",_xll.BDP($C81&amp;" Corp",AD$1)))</f>
        <v/>
      </c>
      <c r="AE81" s="32" cm="1">
        <f t="array" ref="AE81">IF($C81="","",IF(_xll.BDP($C81&amp;" Corp",AE$1)="#N/A N/A","",_xll.BDP($C81&amp;" Corp",AE$1)/100))</f>
        <v>2.065009425076667E-3</v>
      </c>
      <c r="AF81" s="32" cm="1">
        <f t="array" ref="AF81">IF($C81="","",IF(_xll.BDP($C81&amp;" Corp",AF$1)="#N/A N/A","",_xll.BDP($C81&amp;" Corp",AF$1)/100))</f>
        <v>1.0667921062196318E-2</v>
      </c>
      <c r="AG81" s="32" cm="1">
        <f t="array" ref="AG81">IF($C81="","",IF(_xll.BDP($C81&amp;" Corp",AG$1)="#N/A N/A","",_xll.BDP($C81&amp;" Corp",AG$1)/100))</f>
        <v>5.2465315202151856E-3</v>
      </c>
      <c r="AH81" s="32" cm="1">
        <f t="array" ref="AH81">IF($C81="","",IF(_xll.BDP($C81&amp;" Corp",AH$1)="#N/A N/A","",_xll.BDP($C81&amp;" Corp",AH$1)/100))</f>
        <v>-2.9737387129410126E-2</v>
      </c>
      <c r="AI81" s="32" t="str" cm="1">
        <f t="array" ref="AI81">IF($C81="","",IF(_xll.BDP($C81&amp;" Corp",AI$1)="#N/A N/A","",_xll.BDP($C81&amp;" Corp",AI$1)/100))</f>
        <v/>
      </c>
      <c r="AJ81" s="8" cm="1">
        <f t="array" ref="AJ81">IF($C81="","",IF(_xll.BDP($C81&amp;" Corp",AJ$1)="#N/A Field Not Applicable","",_xll.BDP($C81&amp;" Corp",AJ$1)))</f>
        <v>75.551000000000002</v>
      </c>
      <c r="AK81" s="8" cm="1">
        <f t="array" ref="AK81">IF($C81="","",IF(_xll.BDP($C81&amp;" Corp",AK$1)="#N/A Field Not Applicable","",_xll.BDP($C81&amp;" Corp",AK$1)))</f>
        <v>89.570999999999998</v>
      </c>
      <c r="AL81" s="9" t="s">
        <v>379</v>
      </c>
      <c r="AM81" s="9" t="s">
        <v>64</v>
      </c>
      <c r="AN81" s="10">
        <v>32888</v>
      </c>
      <c r="AO81" s="11">
        <v>293.32768499999997</v>
      </c>
      <c r="AP81" s="12">
        <v>5.9326488515443939E-5</v>
      </c>
      <c r="AQ81" s="9" t="s">
        <v>65</v>
      </c>
      <c r="AR81" s="10">
        <v>28880</v>
      </c>
      <c r="AS81" s="11">
        <v>1.4671944444444445</v>
      </c>
      <c r="AT81" s="9" t="s">
        <v>102</v>
      </c>
      <c r="AU81" s="34">
        <f t="shared" si="2"/>
        <v>0.83908161198288156</v>
      </c>
    </row>
    <row r="82" spans="2:47" s="2" customFormat="1" x14ac:dyDescent="0.2">
      <c r="B82" s="22">
        <v>44487</v>
      </c>
      <c r="C82" s="23" t="s">
        <v>380</v>
      </c>
      <c r="D82" s="24" t="str" cm="1">
        <f t="array" ref="D82">IF($C82="","",IFERROR(_xll.BDP($C82&amp;" Corp","ID_BB_GLOBAL"),""))</f>
        <v>BBG0077NBKP2</v>
      </c>
      <c r="E82" s="23" t="s">
        <v>381</v>
      </c>
      <c r="F82" s="7" t="s">
        <v>115</v>
      </c>
      <c r="G82" s="16" t="s">
        <v>382</v>
      </c>
      <c r="H82" s="16" t="s">
        <v>117</v>
      </c>
      <c r="I82" s="16" t="s">
        <v>118</v>
      </c>
      <c r="J82" s="44" t="str" cm="1">
        <f t="array" ref="J82">IF(OR(_xll.BDP($C82&amp;" Corp",$J$1)="#N/A N/A",_xll.BDP($C82&amp;" Corp",$J$1)="#N/A Field Not Applicable"),"",_xll.BDP($C82&amp;" Corp",$J$1))</f>
        <v/>
      </c>
      <c r="K82" s="16" t="str" cm="1">
        <f t="array" ref="K82">IFERROR(_xll.BDP($C82&amp;" Corp",$K$1),"")</f>
        <v>Medical-Hospitals</v>
      </c>
      <c r="L82" s="28" cm="1">
        <f t="array" ref="L82">IF($C82="","",IFERROR(_xll.BDP($C82&amp;" Corp",L$1),""))</f>
        <v>89.269000000000005</v>
      </c>
      <c r="M82" s="28" cm="1">
        <f t="array" ref="M82">IF($C82="","",IFERROR(_xll.BDP($C82&amp;" Corp",M$1),""))</f>
        <v>90.186999999999998</v>
      </c>
      <c r="N82" s="28" cm="1">
        <f t="array" ref="N82">IF($C82="","",IFERROR(_xll.BDP($C82&amp;" Corp",N$1),""))</f>
        <v>5.9098510627984364</v>
      </c>
      <c r="O82" s="28" cm="1">
        <f t="array" ref="O82">IF($C82="","",IFERROR(_xll.BDP($C82&amp;" Corp",O$1),""))</f>
        <v>5.9098510627984364</v>
      </c>
      <c r="P82" s="28" cm="1">
        <f t="array" ref="P82">IF($C82="","",IFERROR(_xll.BDP($C82&amp;" Corp",P$1),""))</f>
        <v>121.02562621585149</v>
      </c>
      <c r="Q82" s="28">
        <f t="shared" si="3"/>
        <v>89.728000000000009</v>
      </c>
      <c r="R82"/>
      <c r="S82"/>
      <c r="T82"/>
      <c r="U82"/>
      <c r="V82" s="24" t="str" cm="1">
        <f t="array" ref="V82">IF($C82="","",IFERROR(_xll.BDP($C82&amp;" Corp",V$1),""))</f>
        <v>N</v>
      </c>
      <c r="W82" s="40" t="str" cm="1">
        <f t="array" ref="W82">IF($V82="Y",IFERROR(_xll.BDP($C82&amp;" Corp",W$1)*1,""),"")</f>
        <v/>
      </c>
      <c r="X82" s="41" t="str" cm="1">
        <f t="array" ref="X82">IF($V82="Y",IFERROR(_xll.BDP($C82&amp;" Corp",X$1),""),"")</f>
        <v/>
      </c>
      <c r="Y82" s="42" t="str" cm="1">
        <f t="array" ref="Y82">IF($V82="Y",IFERROR(_xll.BDP($C82&amp;" Corp",Y$1)/100, ""),"")</f>
        <v/>
      </c>
      <c r="Z82" s="17" cm="1">
        <f t="array" ref="Z82">IF($C82="","",IF(_xll.BDP($C82&amp;" Corp",Z$1)="#N/A N/A","",_xll.BDP($C82&amp;" Corp",Z$1)))</f>
        <v>-9.1790000000003147E-2</v>
      </c>
      <c r="AA82" s="14" cm="1">
        <f t="array" ref="AA82">IF($C82="","",IF(_xll.BDP($C82&amp;" Corp",AA$1)="#N/A N/A","",_xll.BDP($C82&amp;" Corp",AA$1)))</f>
        <v>0.3837999999999937</v>
      </c>
      <c r="AB82" s="14" cm="1">
        <f t="array" ref="AB82">IF($C82="","",IF(_xll.BDP($C82&amp;" Corp",AB$1)="#N/A N/A","",_xll.BDP($C82&amp;" Corp",AB$1)))</f>
        <v>-0.82321000000000311</v>
      </c>
      <c r="AC82" s="18" cm="1">
        <f t="array" ref="AC82">IF($C82="","",IF(_xll.BDP($C82&amp;" Corp",AC$1)="#N/A N/A","",_xll.BDP($C82&amp;" Corp",AC$1)))</f>
        <v>-3.594229999999996</v>
      </c>
      <c r="AD82" s="18" cm="1">
        <f t="array" ref="AD82">IF($C82="","",IF(_xll.BDP($C82&amp;" Corp",AD$1)="#N/A N/A","",_xll.BDP($C82&amp;" Corp",AD$1)))</f>
        <v>-4.6164399999999972</v>
      </c>
      <c r="AE82" s="32" cm="1">
        <f t="array" ref="AE82">IF($C82="","",IF(_xll.BDP($C82&amp;" Corp",AE$1)="#N/A N/A","",_xll.BDP($C82&amp;" Corp",AE$1)/100))</f>
        <v>-1.0220047794506466E-3</v>
      </c>
      <c r="AF82" s="32" cm="1">
        <f t="array" ref="AF82">IF($C82="","",IF(_xll.BDP($C82&amp;" Corp",AF$1)="#N/A N/A","",_xll.BDP($C82&amp;" Corp",AF$1)/100))</f>
        <v>4.296040389495652E-3</v>
      </c>
      <c r="AG82" s="32" cm="1">
        <f t="array" ref="AG82">IF($C82="","",IF(_xll.BDP($C82&amp;" Corp",AG$1)="#N/A N/A","",_xll.BDP($C82&amp;" Corp",AG$1)/100))</f>
        <v>-9.0917133110144689E-3</v>
      </c>
      <c r="AH82" s="32" cm="1">
        <f t="array" ref="AH82">IF($C82="","",IF(_xll.BDP($C82&amp;" Corp",AH$1)="#N/A N/A","",_xll.BDP($C82&amp;" Corp",AH$1)/100))</f>
        <v>-3.8516714852344321E-2</v>
      </c>
      <c r="AI82" s="32" cm="1">
        <f t="array" ref="AI82">IF($C82="","",IF(_xll.BDP($C82&amp;" Corp",AI$1)="#N/A N/A","",_xll.BDP($C82&amp;" Corp",AI$1)/100))</f>
        <v>-4.8934939693647268E-2</v>
      </c>
      <c r="AJ82" s="8" cm="1">
        <f t="array" ref="AJ82">IF($C82="","",IF(_xll.BDP($C82&amp;" Corp",AJ$1)="#N/A Field Not Applicable","",_xll.BDP($C82&amp;" Corp",AJ$1)))</f>
        <v>86.679000000000002</v>
      </c>
      <c r="AK82" s="8" cm="1">
        <f t="array" ref="AK82">IF($C82="","",IF(_xll.BDP($C82&amp;" Corp",AK$1)="#N/A Field Not Applicable","",_xll.BDP($C82&amp;" Corp",AK$1)))</f>
        <v>100.64400000000001</v>
      </c>
      <c r="AL82" s="9" t="s">
        <v>119</v>
      </c>
      <c r="AM82" s="9" t="s">
        <v>64</v>
      </c>
      <c r="AN82" s="10">
        <v>25537</v>
      </c>
      <c r="AO82" s="11">
        <v>279.21384</v>
      </c>
      <c r="AP82" s="12">
        <v>5.647191696928642E-5</v>
      </c>
      <c r="AQ82" s="9" t="s">
        <v>65</v>
      </c>
      <c r="AR82" s="10">
        <v>21529</v>
      </c>
      <c r="AS82" s="11">
        <v>0.5852222222222222</v>
      </c>
      <c r="AT82" s="9" t="s">
        <v>102</v>
      </c>
      <c r="AU82" s="34">
        <f t="shared" si="2"/>
        <v>0.94218794128177596</v>
      </c>
    </row>
    <row r="83" spans="2:47" s="2" customFormat="1" x14ac:dyDescent="0.2">
      <c r="B83" s="22">
        <v>45316</v>
      </c>
      <c r="C83" s="23" t="s">
        <v>383</v>
      </c>
      <c r="D83" s="24" t="str" cm="1">
        <f t="array" ref="D83">IF($C83="","",IFERROR(_xll.BDP($C83&amp;" Corp","ID_BB_GLOBAL"),""))</f>
        <v>BBG00GX0G367</v>
      </c>
      <c r="E83" s="23" t="s">
        <v>384</v>
      </c>
      <c r="F83" s="7" t="s">
        <v>60</v>
      </c>
      <c r="G83" s="16" t="s">
        <v>290</v>
      </c>
      <c r="H83" s="16" t="s">
        <v>62</v>
      </c>
      <c r="I83" s="16" t="s">
        <v>63</v>
      </c>
      <c r="J83" s="44" cm="1">
        <f t="array" ref="J83">IF(OR(_xll.BDP($C83&amp;" Corp",$J$1)="#N/A N/A",_xll.BDP($C83&amp;" Corp",$J$1)="#N/A Field Not Applicable"),"",_xll.BDP($C83&amp;" Corp",$J$1))</f>
        <v>3.2393390576520673</v>
      </c>
      <c r="K83" s="16" t="str" cm="1">
        <f t="array" ref="K83">IFERROR(_xll.BDP($C83&amp;" Corp",$K$1),"")</f>
        <v>Medical-Hospitals</v>
      </c>
      <c r="L83" s="28" cm="1">
        <f t="array" ref="L83">IF($C83="","",IFERROR(_xll.BDP($C83&amp;" Corp",L$1),""))</f>
        <v>92.209000000000003</v>
      </c>
      <c r="M83" s="28" cm="1">
        <f t="array" ref="M83">IF($C83="","",IFERROR(_xll.BDP($C83&amp;" Corp",M$1),""))</f>
        <v>92.533000000000001</v>
      </c>
      <c r="N83" s="28" cm="1">
        <f t="array" ref="N83">IF($C83="","",IFERROR(_xll.BDP($C83&amp;" Corp",N$1),""))</f>
        <v>6.1163537087870141</v>
      </c>
      <c r="O83" s="28" cm="1">
        <f t="array" ref="O83">IF($C83="","",IFERROR(_xll.BDP($C83&amp;" Corp",O$1),""))</f>
        <v>6.1163537087870141</v>
      </c>
      <c r="P83" s="28" cm="1">
        <f t="array" ref="P83">IF($C83="","",IFERROR(_xll.BDP($C83&amp;" Corp",P$1),""))</f>
        <v>134.71760447959497</v>
      </c>
      <c r="Q83" s="28">
        <f t="shared" si="3"/>
        <v>92.371000000000009</v>
      </c>
      <c r="R83"/>
      <c r="S83"/>
      <c r="T83"/>
      <c r="U83"/>
      <c r="V83" s="24" t="str" cm="1">
        <f t="array" ref="V83">IF($C83="","",IFERROR(_xll.BDP($C83&amp;" Corp",V$1),""))</f>
        <v>Y</v>
      </c>
      <c r="W83" s="40" cm="1">
        <f t="array" ref="W83">IF($V83="Y",IFERROR(_xll.BDP($C83&amp;" Corp",W$1)*1,""),"")</f>
        <v>53676</v>
      </c>
      <c r="X83" s="41" cm="1">
        <f t="array" ref="X83">IF($V83="Y",IFERROR(_xll.BDP($C83&amp;" Corp",X$1),""),"")</f>
        <v>100</v>
      </c>
      <c r="Y83" s="42" cm="1">
        <f t="array" ref="Y83">IF($V83="Y",IFERROR(_xll.BDP($C83&amp;" Corp",Y$1)/100, ""),"")</f>
        <v>6.1234185609991387E-2</v>
      </c>
      <c r="Z83" s="17" cm="1">
        <f t="array" ref="Z83">IF($C83="","",IF(_xll.BDP($C83&amp;" Corp",Z$1)="#N/A N/A","",_xll.BDP($C83&amp;" Corp",Z$1)))</f>
        <v>-3.0219999999999914E-2</v>
      </c>
      <c r="AA83" s="14" cm="1">
        <f t="array" ref="AA83">IF($C83="","",IF(_xll.BDP($C83&amp;" Corp",AA$1)="#N/A N/A","",_xll.BDP($C83&amp;" Corp",AA$1)))</f>
        <v>1.0447300000000013</v>
      </c>
      <c r="AB83" s="14" cm="1">
        <f t="array" ref="AB83">IF($C83="","",IF(_xll.BDP($C83&amp;" Corp",AB$1)="#N/A N/A","",_xll.BDP($C83&amp;" Corp",AB$1)))</f>
        <v>0.86614000000000146</v>
      </c>
      <c r="AC83" s="18" cm="1">
        <f t="array" ref="AC83">IF($C83="","",IF(_xll.BDP($C83&amp;" Corp",AC$1)="#N/A N/A","",_xll.BDP($C83&amp;" Corp",AC$1)))</f>
        <v>-2.08950999999999</v>
      </c>
      <c r="AD83" s="18" cm="1">
        <f t="array" ref="AD83">IF($C83="","",IF(_xll.BDP($C83&amp;" Corp",AD$1)="#N/A N/A","",_xll.BDP($C83&amp;" Corp",AD$1)))</f>
        <v>-4.3601699999999965</v>
      </c>
      <c r="AE83" s="32" cm="1">
        <f t="array" ref="AE83">IF($C83="","",IF(_xll.BDP($C83&amp;" Corp",AE$1)="#N/A N/A","",_xll.BDP($C83&amp;" Corp",AE$1)/100))</f>
        <v>-3.2701384311710979E-4</v>
      </c>
      <c r="AF83" s="32" cm="1">
        <f t="array" ref="AF83">IF($C83="","",IF(_xll.BDP($C83&amp;" Corp",AF$1)="#N/A N/A","",_xll.BDP($C83&amp;" Corp",AF$1)/100))</f>
        <v>1.1438185428387008E-2</v>
      </c>
      <c r="AG83" s="32" cm="1">
        <f t="array" ref="AG83">IF($C83="","",IF(_xll.BDP($C83&amp;" Corp",AG$1)="#N/A N/A","",_xll.BDP($C83&amp;" Corp",AG$1)/100))</f>
        <v>9.4643942242434598E-3</v>
      </c>
      <c r="AH83" s="32" cm="1">
        <f t="array" ref="AH83">IF($C83="","",IF(_xll.BDP($C83&amp;" Corp",AH$1)="#N/A N/A","",_xll.BDP($C83&amp;" Corp",AH$1)/100))</f>
        <v>-2.2117938912228036E-2</v>
      </c>
      <c r="AI83" s="32" cm="1">
        <f t="array" ref="AI83">IF($C83="","",IF(_xll.BDP($C83&amp;" Corp",AI$1)="#N/A N/A","",_xll.BDP($C83&amp;" Corp",AI$1)/100))</f>
        <v>-4.5070111267150492E-2</v>
      </c>
      <c r="AJ83" s="8" cm="1">
        <f t="array" ref="AJ83">IF($C83="","",IF(_xll.BDP($C83&amp;" Corp",AJ$1)="#N/A Field Not Applicable","",_xll.BDP($C83&amp;" Corp",AJ$1)))</f>
        <v>88.411000000000001</v>
      </c>
      <c r="AK83" s="8" cm="1">
        <f t="array" ref="AK83">IF($C83="","",IF(_xll.BDP($C83&amp;" Corp",AK$1)="#N/A Field Not Applicable","",_xll.BDP($C83&amp;" Corp",AK$1)))</f>
        <v>101.357</v>
      </c>
      <c r="AL83" s="9" t="s">
        <v>66</v>
      </c>
      <c r="AM83" s="9" t="s">
        <v>64</v>
      </c>
      <c r="AN83" s="10">
        <v>2892</v>
      </c>
      <c r="AO83" s="11">
        <v>1446.3</v>
      </c>
      <c r="AP83" s="12">
        <v>2.9251892926467738E-4</v>
      </c>
      <c r="AQ83" s="9" t="s">
        <v>65</v>
      </c>
      <c r="AR83" s="10">
        <v>2838</v>
      </c>
      <c r="AS83" s="11">
        <v>2.6888888888888891</v>
      </c>
      <c r="AT83" s="9" t="s">
        <v>66</v>
      </c>
      <c r="AU83" s="34">
        <f t="shared" si="2"/>
        <v>0.94221900355322108</v>
      </c>
    </row>
    <row r="84" spans="2:47" s="2" customFormat="1" x14ac:dyDescent="0.2">
      <c r="B84" s="22">
        <v>50901</v>
      </c>
      <c r="C84" s="23" t="s">
        <v>385</v>
      </c>
      <c r="D84" s="24" t="str" cm="1">
        <f t="array" ref="D84">IF($C84="","",IFERROR(_xll.BDP($C84&amp;" Corp","ID_BB_GLOBAL"),""))</f>
        <v>BBG00HMQT197</v>
      </c>
      <c r="E84" s="23" t="s">
        <v>386</v>
      </c>
      <c r="F84" s="7" t="s">
        <v>373</v>
      </c>
      <c r="G84" s="16" t="s">
        <v>387</v>
      </c>
      <c r="H84" s="16" t="s">
        <v>92</v>
      </c>
      <c r="I84" s="16" t="s">
        <v>157</v>
      </c>
      <c r="J84" s="44" cm="1">
        <f t="array" ref="J84">IF(OR(_xll.BDP($C84&amp;" Corp",$J$1)="#N/A N/A",_xll.BDP($C84&amp;" Corp",$J$1)="#N/A Field Not Applicable"),"",_xll.BDP($C84&amp;" Corp",$J$1))</f>
        <v>1.7884564469155415</v>
      </c>
      <c r="K84" s="16" t="str" cm="1">
        <f t="array" ref="K84">IFERROR(_xll.BDP($C84&amp;" Corp",$K$1),"")</f>
        <v>Medical-Drugs</v>
      </c>
      <c r="L84" s="28" cm="1">
        <f t="array" ref="L84">IF($C84="","",IFERROR(_xll.BDP($C84&amp;" Corp",L$1),""))</f>
        <v>95.909000000000006</v>
      </c>
      <c r="M84" s="28" cm="1">
        <f t="array" ref="M84">IF($C84="","",IFERROR(_xll.BDP($C84&amp;" Corp",M$1),""))</f>
        <v>96.009</v>
      </c>
      <c r="N84" s="28" cm="1">
        <f t="array" ref="N84">IF($C84="","",IFERROR(_xll.BDP($C84&amp;" Corp",N$1),""))</f>
        <v>4.6376258537892445</v>
      </c>
      <c r="O84" s="28" cm="1">
        <f t="array" ref="O84">IF($C84="","",IFERROR(_xll.BDP($C84&amp;" Corp",O$1),""))</f>
        <v>4.6376258537892445</v>
      </c>
      <c r="P84" s="28" cm="1">
        <f t="array" ref="P84">IF($C84="","",IFERROR(_xll.BDP($C84&amp;" Corp",P$1),""))</f>
        <v>42.565124105570995</v>
      </c>
      <c r="Q84" s="28">
        <f t="shared" si="3"/>
        <v>95.959000000000003</v>
      </c>
      <c r="R84"/>
      <c r="S84"/>
      <c r="T84"/>
      <c r="U84"/>
      <c r="V84" s="24" t="str" cm="1">
        <f t="array" ref="V84">IF($C84="","",IFERROR(_xll.BDP($C84&amp;" Corp",V$1),""))</f>
        <v>Y</v>
      </c>
      <c r="W84" s="40" cm="1">
        <f t="array" ref="W84">IF($V84="Y",IFERROR(_xll.BDP($C84&amp;" Corp",W$1)*1,""),"")</f>
        <v>46550</v>
      </c>
      <c r="X84" s="41" cm="1">
        <f t="array" ref="X84">IF($V84="Y",IFERROR(_xll.BDP($C84&amp;" Corp",X$1),""),"")</f>
        <v>100</v>
      </c>
      <c r="Y84" s="42" cm="1">
        <f t="array" ref="Y84">IF($V84="Y",IFERROR(_xll.BDP($C84&amp;" Corp",Y$1)/100, ""),"")</f>
        <v>4.8066179440754114E-2</v>
      </c>
      <c r="Z84" s="17" cm="1">
        <f t="array" ref="Z84">IF($C84="","",IF(_xll.BDP($C84&amp;" Corp",Z$1)="#N/A N/A","",_xll.BDP($C84&amp;" Corp",Z$1)))</f>
        <v>-8.0030000000007817E-2</v>
      </c>
      <c r="AA84" s="14" cm="1">
        <f t="array" ref="AA84">IF($C84="","",IF(_xll.BDP($C84&amp;" Corp",AA$1)="#N/A N/A","",_xll.BDP($C84&amp;" Corp",AA$1)))</f>
        <v>0.17643999999999949</v>
      </c>
      <c r="AB84" s="14" cm="1">
        <f t="array" ref="AB84">IF($C84="","",IF(_xll.BDP($C84&amp;" Corp",AB$1)="#N/A N/A","",_xll.BDP($C84&amp;" Corp",AB$1)))</f>
        <v>8.8229999999995812E-2</v>
      </c>
      <c r="AC84" s="18" cm="1">
        <f t="array" ref="AC84">IF($C84="","",IF(_xll.BDP($C84&amp;" Corp",AC$1)="#N/A N/A","",_xll.BDP($C84&amp;" Corp",AC$1)))</f>
        <v>4.9790000000001555E-2</v>
      </c>
      <c r="AD84" s="18" cm="1">
        <f t="array" ref="AD84">IF($C84="","",IF(_xll.BDP($C84&amp;" Corp",AD$1)="#N/A N/A","",_xll.BDP($C84&amp;" Corp",AD$1)))</f>
        <v>1.2957600000000014</v>
      </c>
      <c r="AE84" s="32" cm="1">
        <f t="array" ref="AE84">IF($C84="","",IF(_xll.BDP($C84&amp;" Corp",AE$1)="#N/A N/A","",_xll.BDP($C84&amp;" Corp",AE$1)/100))</f>
        <v>-8.3329984029555863E-4</v>
      </c>
      <c r="AF84" s="32" cm="1">
        <f t="array" ref="AF84">IF($C84="","",IF(_xll.BDP($C84&amp;" Corp",AF$1)="#N/A N/A","",_xll.BDP($C84&amp;" Corp",AF$1)/100))</f>
        <v>1.8420730358363752E-3</v>
      </c>
      <c r="AG84" s="32" cm="1">
        <f t="array" ref="AG84">IF($C84="","",IF(_xll.BDP($C84&amp;" Corp",AG$1)="#N/A N/A","",_xll.BDP($C84&amp;" Corp",AG$1)/100))</f>
        <v>9.2029339241230792E-4</v>
      </c>
      <c r="AH84" s="32" cm="1">
        <f t="array" ref="AH84">IF($C84="","",IF(_xll.BDP($C84&amp;" Corp",AH$1)="#N/A N/A","",_xll.BDP($C84&amp;" Corp",AH$1)/100))</f>
        <v>5.1913230356281318E-4</v>
      </c>
      <c r="AI84" s="32" cm="1">
        <f t="array" ref="AI84">IF($C84="","",IF(_xll.BDP($C84&amp;" Corp",AI$1)="#N/A N/A","",_xll.BDP($C84&amp;" Corp",AI$1)/100))</f>
        <v>1.368798108934046E-2</v>
      </c>
      <c r="AJ84" s="8" cm="1">
        <f t="array" ref="AJ84">IF($C84="","",IF(_xll.BDP($C84&amp;" Corp",AJ$1)="#N/A Field Not Applicable","",_xll.BDP($C84&amp;" Corp",AJ$1)))</f>
        <v>92.53</v>
      </c>
      <c r="AK84" s="8" cm="1">
        <f t="array" ref="AK84">IF($C84="","",IF(_xll.BDP($C84&amp;" Corp",AK$1)="#N/A Field Not Applicable","",_xll.BDP($C84&amp;" Corp",AK$1)))</f>
        <v>97.212999999999994</v>
      </c>
      <c r="AL84" s="9" t="s">
        <v>374</v>
      </c>
      <c r="AM84" s="9" t="s">
        <v>64</v>
      </c>
      <c r="AN84" s="10">
        <v>25997</v>
      </c>
      <c r="AO84" s="11">
        <v>721.38847499999997</v>
      </c>
      <c r="AP84" s="12">
        <v>1.4590319041061917E-4</v>
      </c>
      <c r="AQ84" s="9" t="s">
        <v>65</v>
      </c>
      <c r="AR84" s="10">
        <v>21989</v>
      </c>
      <c r="AS84" s="11">
        <v>0.7416666666666667</v>
      </c>
      <c r="AT84" s="9" t="s">
        <v>374</v>
      </c>
      <c r="AU84" s="34">
        <f t="shared" si="2"/>
        <v>0.76722075379030497</v>
      </c>
    </row>
    <row r="85" spans="2:47" s="2" customFormat="1" x14ac:dyDescent="0.2">
      <c r="B85" s="22">
        <v>42682</v>
      </c>
      <c r="C85" s="23" t="s">
        <v>388</v>
      </c>
      <c r="D85" s="24" t="str" cm="1">
        <f t="array" ref="D85">IF($C85="","",IFERROR(_xll.BDP($C85&amp;" Corp","ID_BB_GLOBAL"),""))</f>
        <v>BBG00DSJY6W3</v>
      </c>
      <c r="E85" s="23" t="s">
        <v>389</v>
      </c>
      <c r="F85" s="7" t="s">
        <v>390</v>
      </c>
      <c r="G85" s="16" t="s">
        <v>256</v>
      </c>
      <c r="H85" s="16" t="s">
        <v>305</v>
      </c>
      <c r="I85" s="16" t="s">
        <v>166</v>
      </c>
      <c r="J85" s="44" cm="1">
        <f t="array" ref="J85">IF(OR(_xll.BDP($C85&amp;" Corp",$J$1)="#N/A N/A",_xll.BDP($C85&amp;" Corp",$J$1)="#N/A Field Not Applicable"),"",_xll.BDP($C85&amp;" Corp",$J$1))</f>
        <v>4.2759051186017478</v>
      </c>
      <c r="K85" s="16" t="str" cm="1">
        <f t="array" ref="K85">IFERROR(_xll.BDP($C85&amp;" Corp",$K$1),"")</f>
        <v>Medical Labs&amp;Testing Srv</v>
      </c>
      <c r="L85" s="28" cm="1">
        <f t="array" ref="L85">IF($C85="","",IFERROR(_xll.BDP($C85&amp;" Corp",L$1),""))</f>
        <v>99.316999999999993</v>
      </c>
      <c r="M85" s="28" cm="1">
        <f t="array" ref="M85">IF($C85="","",IFERROR(_xll.BDP($C85&amp;" Corp",M$1),""))</f>
        <v>99.325999999999993</v>
      </c>
      <c r="N85" s="28" cm="1">
        <f t="array" ref="N85">IF($C85="","",IFERROR(_xll.BDP($C85&amp;" Corp",N$1),""))</f>
        <v>5.4139971069068089</v>
      </c>
      <c r="O85" s="28" cm="1">
        <f t="array" ref="O85">IF($C85="","",IFERROR(_xll.BDP($C85&amp;" Corp",O$1),""))</f>
        <v>5.4139971069068089</v>
      </c>
      <c r="P85" s="28" cm="1">
        <f t="array" ref="P85">IF($C85="","",IFERROR(_xll.BDP($C85&amp;" Corp",P$1),""))</f>
        <v>115.42604541438055</v>
      </c>
      <c r="Q85" s="28">
        <f t="shared" si="3"/>
        <v>99.321499999999986</v>
      </c>
      <c r="R85"/>
      <c r="S85"/>
      <c r="T85"/>
      <c r="U85"/>
      <c r="V85" s="24" t="str" cm="1">
        <f t="array" ref="V85">IF($C85="","",IFERROR(_xll.BDP($C85&amp;" Corp",V$1),""))</f>
        <v>Y</v>
      </c>
      <c r="W85" s="40" cm="1">
        <f t="array" ref="W85">IF($V85="Y",IFERROR(_xll.BDP($C85&amp;" Corp",W$1)*1,""),"")</f>
        <v>45718</v>
      </c>
      <c r="X85" s="41" cm="1">
        <f t="array" ref="X85">IF($V85="Y",IFERROR(_xll.BDP($C85&amp;" Corp",X$1),""),"")</f>
        <v>100</v>
      </c>
      <c r="Y85" s="42" cm="1">
        <f t="array" ref="Y85">IF($V85="Y",IFERROR(_xll.BDP($C85&amp;" Corp",Y$1)/100, ""),"")</f>
        <v>0.1272551885480159</v>
      </c>
      <c r="Z85" s="17" cm="1">
        <f t="array" ref="Z85">IF($C85="","",IF(_xll.BDP($C85&amp;" Corp",Z$1)="#N/A N/A","",_xll.BDP($C85&amp;" Corp",Z$1)))</f>
        <v>2.9250000000004661E-2</v>
      </c>
      <c r="AA85" s="14" cm="1">
        <f t="array" ref="AA85">IF($C85="","",IF(_xll.BDP($C85&amp;" Corp",AA$1)="#N/A N/A","",_xll.BDP($C85&amp;" Corp",AA$1)))</f>
        <v>0.11223000000001093</v>
      </c>
      <c r="AB85" s="14" cm="1">
        <f t="array" ref="AB85">IF($C85="","",IF(_xll.BDP($C85&amp;" Corp",AB$1)="#N/A N/A","",_xll.BDP($C85&amp;" Corp",AB$1)))</f>
        <v>0.46189000000001101</v>
      </c>
      <c r="AC85" s="18" cm="1">
        <f t="array" ref="AC85">IF($C85="","",IF(_xll.BDP($C85&amp;" Corp",AC$1)="#N/A N/A","",_xll.BDP($C85&amp;" Corp",AC$1)))</f>
        <v>0.12217000000001121</v>
      </c>
      <c r="AD85" s="18" cm="1">
        <f t="array" ref="AD85">IF($C85="","",IF(_xll.BDP($C85&amp;" Corp",AD$1)="#N/A N/A","",_xll.BDP($C85&amp;" Corp",AD$1)))</f>
        <v>0.952770000000001</v>
      </c>
      <c r="AE85" s="32" cm="1">
        <f t="array" ref="AE85">IF($C85="","",IF(_xll.BDP($C85&amp;" Corp",AE$1)="#N/A N/A","",_xll.BDP($C85&amp;" Corp",AE$1)/100))</f>
        <v>2.9458207665966949E-4</v>
      </c>
      <c r="AF85" s="32" cm="1">
        <f t="array" ref="AF85">IF($C85="","",IF(_xll.BDP($C85&amp;" Corp",AF$1)="#N/A N/A","",_xll.BDP($C85&amp;" Corp",AF$1)/100))</f>
        <v>1.1312341479302178E-3</v>
      </c>
      <c r="AG85" s="32" cm="1">
        <f t="array" ref="AG85">IF($C85="","",IF(_xll.BDP($C85&amp;" Corp",AG$1)="#N/A N/A","",_xll.BDP($C85&amp;" Corp",AG$1)/100))</f>
        <v>4.6721357159888012E-3</v>
      </c>
      <c r="AH85" s="32" cm="1">
        <f t="array" ref="AH85">IF($C85="","",IF(_xll.BDP($C85&amp;" Corp",AH$1)="#N/A N/A","",_xll.BDP($C85&amp;" Corp",AH$1)/100))</f>
        <v>1.2315488190610252E-3</v>
      </c>
      <c r="AI85" s="32" cm="1">
        <f t="array" ref="AI85">IF($C85="","",IF(_xll.BDP($C85&amp;" Corp",AI$1)="#N/A N/A","",_xll.BDP($C85&amp;" Corp",AI$1)/100))</f>
        <v>9.6856053932873123E-3</v>
      </c>
      <c r="AJ85" s="8" cm="1">
        <f t="array" ref="AJ85">IF($C85="","",IF(_xll.BDP($C85&amp;" Corp",AJ$1)="#N/A Field Not Applicable","",_xll.BDP($C85&amp;" Corp",AJ$1)))</f>
        <v>96.933000000000007</v>
      </c>
      <c r="AK85" s="8" cm="1">
        <f t="array" ref="AK85">IF($C85="","",IF(_xll.BDP($C85&amp;" Corp",AK$1)="#N/A Field Not Applicable","",_xll.BDP($C85&amp;" Corp",AK$1)))</f>
        <v>100.05500000000001</v>
      </c>
      <c r="AL85" s="9" t="s">
        <v>391</v>
      </c>
      <c r="AM85" s="9" t="s">
        <v>64</v>
      </c>
      <c r="AN85" s="10">
        <v>36526</v>
      </c>
      <c r="AO85" s="11">
        <v>1042.125</v>
      </c>
      <c r="AP85" s="12">
        <v>2.107732069141616E-4</v>
      </c>
      <c r="AQ85" s="9" t="s">
        <v>65</v>
      </c>
      <c r="AR85" s="10">
        <v>32518</v>
      </c>
      <c r="AS85" s="11">
        <v>0.77777777777777779</v>
      </c>
      <c r="AT85" s="9" t="s">
        <v>391</v>
      </c>
      <c r="AU85" s="34">
        <f t="shared" si="2"/>
        <v>0.68241579115951323</v>
      </c>
    </row>
    <row r="86" spans="2:47" s="2" customFormat="1" x14ac:dyDescent="0.2">
      <c r="B86" s="22">
        <v>49781</v>
      </c>
      <c r="C86" s="23" t="s">
        <v>392</v>
      </c>
      <c r="D86" s="24" t="str" cm="1">
        <f t="array" ref="D86">IF($C86="","",IFERROR(_xll.BDP($C86&amp;" Corp","ID_BB_GLOBAL"),""))</f>
        <v>BBG00JR5JVP1</v>
      </c>
      <c r="E86" s="23" t="s">
        <v>393</v>
      </c>
      <c r="F86" s="7" t="s">
        <v>394</v>
      </c>
      <c r="G86" s="16" t="s">
        <v>395</v>
      </c>
      <c r="H86" s="16" t="s">
        <v>129</v>
      </c>
      <c r="I86" s="16" t="s">
        <v>396</v>
      </c>
      <c r="J86" s="44" cm="1">
        <f t="array" ref="J86">IF(OR(_xll.BDP($C86&amp;" Corp",$J$1)="#N/A N/A",_xll.BDP($C86&amp;" Corp",$J$1)="#N/A Field Not Applicable"),"",_xll.BDP($C86&amp;" Corp",$J$1))</f>
        <v>4.2335182628081389</v>
      </c>
      <c r="K86" s="16" t="str" cm="1">
        <f t="array" ref="K86">IFERROR(_xll.BDP($C86&amp;" Corp",$K$1),"")</f>
        <v>Medical-Hospitals</v>
      </c>
      <c r="L86" s="28" cm="1">
        <f t="array" ref="L86">IF($C86="","",IFERROR(_xll.BDP($C86&amp;" Corp",L$1),""))</f>
        <v>96.813000000000002</v>
      </c>
      <c r="M86" s="28" cm="1">
        <f t="array" ref="M86">IF($C86="","",IFERROR(_xll.BDP($C86&amp;" Corp",M$1),""))</f>
        <v>97.102999999999994</v>
      </c>
      <c r="N86" s="28" cm="1">
        <f t="array" ref="N86">IF($C86="","",IFERROR(_xll.BDP($C86&amp;" Corp",N$1),""))</f>
        <v>6.0311037774201735</v>
      </c>
      <c r="O86" s="28" cm="1">
        <f t="array" ref="O86">IF($C86="","",IFERROR(_xll.BDP($C86&amp;" Corp",O$1),""))</f>
        <v>6.0311037774201735</v>
      </c>
      <c r="P86" s="28" cm="1">
        <f t="array" ref="P86">IF($C86="","",IFERROR(_xll.BDP($C86&amp;" Corp",P$1),""))</f>
        <v>183.77747696946713</v>
      </c>
      <c r="Q86" s="28">
        <f t="shared" si="3"/>
        <v>96.957999999999998</v>
      </c>
      <c r="R86"/>
      <c r="S86"/>
      <c r="T86"/>
      <c r="U86"/>
      <c r="V86" s="24" t="str" cm="1">
        <f t="array" ref="V86">IF($C86="","",IFERROR(_xll.BDP($C86&amp;" Corp",V$1),""))</f>
        <v>Y</v>
      </c>
      <c r="W86" s="40" cm="1">
        <f t="array" ref="W86">IF($V86="Y",IFERROR(_xll.BDP($C86&amp;" Corp",W$1)*1,""),"")</f>
        <v>46677</v>
      </c>
      <c r="X86" s="41" cm="1">
        <f t="array" ref="X86">IF($V86="Y",IFERROR(_xll.BDP($C86&amp;" Corp",X$1),""),"")</f>
        <v>100</v>
      </c>
      <c r="Y86" s="42" cm="1">
        <f t="array" ref="Y86">IF($V86="Y",IFERROR(_xll.BDP($C86&amp;" Corp",Y$1)/100, ""),"")</f>
        <v>6.1271175535354015E-2</v>
      </c>
      <c r="Z86" s="17" cm="1">
        <f t="array" ref="Z86">IF($C86="","",IF(_xll.BDP($C86&amp;" Corp",Z$1)="#N/A N/A","",_xll.BDP($C86&amp;" Corp",Z$1)))</f>
        <v>0</v>
      </c>
      <c r="AA86" s="14" cm="1">
        <f t="array" ref="AA86">IF($C86="","",IF(_xll.BDP($C86&amp;" Corp",AA$1)="#N/A N/A","",_xll.BDP($C86&amp;" Corp",AA$1)))</f>
        <v>0.10456999999999539</v>
      </c>
      <c r="AB86" s="14" cm="1">
        <f t="array" ref="AB86">IF($C86="","",IF(_xll.BDP($C86&amp;" Corp",AB$1)="#N/A N/A","",_xll.BDP($C86&amp;" Corp",AB$1)))</f>
        <v>1.3668299999999931</v>
      </c>
      <c r="AC86" s="18" cm="1">
        <f t="array" ref="AC86">IF($C86="","",IF(_xll.BDP($C86&amp;" Corp",AC$1)="#N/A N/A","",_xll.BDP($C86&amp;" Corp",AC$1)))</f>
        <v>-0.51054999999999495</v>
      </c>
      <c r="AD86" s="18" cm="1">
        <f t="array" ref="AD86">IF($C86="","",IF(_xll.BDP($C86&amp;" Corp",AD$1)="#N/A N/A","",_xll.BDP($C86&amp;" Corp",AD$1)))</f>
        <v>2.331389999999999</v>
      </c>
      <c r="AE86" s="32" cm="1">
        <f t="array" ref="AE86">IF($C86="","",IF(_xll.BDP($C86&amp;" Corp",AE$1)="#N/A N/A","",_xll.BDP($C86&amp;" Corp",AE$1)/100))</f>
        <v>0</v>
      </c>
      <c r="AF86" s="32" cm="1">
        <f t="array" ref="AF86">IF($C86="","",IF(_xll.BDP($C86&amp;" Corp",AF$1)="#N/A N/A","",_xll.BDP($C86&amp;" Corp",AF$1)/100))</f>
        <v>1.079651141661085E-3</v>
      </c>
      <c r="AG86" s="32" cm="1">
        <f t="array" ref="AG86">IF($C86="","",IF(_xll.BDP($C86&amp;" Corp",AG$1)="#N/A N/A","",_xll.BDP($C86&amp;" Corp",AG$1)/100))</f>
        <v>1.4298416935950327E-2</v>
      </c>
      <c r="AH86" s="32" cm="1">
        <f t="array" ref="AH86">IF($C86="","",IF(_xll.BDP($C86&amp;" Corp",AH$1)="#N/A N/A","",_xll.BDP($C86&amp;" Corp",AH$1)/100))</f>
        <v>-5.2379961604784855E-3</v>
      </c>
      <c r="AI86" s="32" cm="1">
        <f t="array" ref="AI86">IF($C86="","",IF(_xll.BDP($C86&amp;" Corp",AI$1)="#N/A N/A","",_xll.BDP($C86&amp;" Corp",AI$1)/100))</f>
        <v>2.4637281733396701E-2</v>
      </c>
      <c r="AJ86" s="8" cm="1">
        <f t="array" ref="AJ86">IF($C86="","",IF(_xll.BDP($C86&amp;" Corp",AJ$1)="#N/A Field Not Applicable","",_xll.BDP($C86&amp;" Corp",AJ$1)))</f>
        <v>93.74</v>
      </c>
      <c r="AK86" s="8" cm="1">
        <f t="array" ref="AK86">IF($C86="","",IF(_xll.BDP($C86&amp;" Corp",AK$1)="#N/A Field Not Applicable","",_xll.BDP($C86&amp;" Corp",AK$1)))</f>
        <v>99.6</v>
      </c>
      <c r="AL86" s="9" t="s">
        <v>397</v>
      </c>
      <c r="AM86" s="9" t="s">
        <v>64</v>
      </c>
      <c r="AN86" s="10">
        <v>35667</v>
      </c>
      <c r="AO86" s="11">
        <v>483.4375</v>
      </c>
      <c r="AP86" s="12">
        <v>9.7776823526510732E-5</v>
      </c>
      <c r="AQ86" s="9" t="s">
        <v>398</v>
      </c>
      <c r="AR86" s="10">
        <v>31659</v>
      </c>
      <c r="AS86" s="11">
        <v>1.9800000000000002</v>
      </c>
      <c r="AT86" s="9" t="s">
        <v>102</v>
      </c>
      <c r="AU86" s="34">
        <f t="shared" si="2"/>
        <v>0.83054266211604089</v>
      </c>
    </row>
    <row r="87" spans="2:47" s="2" customFormat="1" x14ac:dyDescent="0.2">
      <c r="B87" s="22">
        <v>43780</v>
      </c>
      <c r="C87" s="23" t="s">
        <v>399</v>
      </c>
      <c r="D87" s="24" t="str" cm="1">
        <f t="array" ref="D87">IF($C87="","",IFERROR(_xll.BDP($C87&amp;" Corp","ID_BB_GLOBAL"),""))</f>
        <v>BBG00FRWTJQ5</v>
      </c>
      <c r="E87" s="23" t="s">
        <v>400</v>
      </c>
      <c r="F87" s="7" t="s">
        <v>401</v>
      </c>
      <c r="G87" s="16" t="s">
        <v>387</v>
      </c>
      <c r="H87" s="16" t="s">
        <v>62</v>
      </c>
      <c r="I87" s="16" t="s">
        <v>157</v>
      </c>
      <c r="J87" s="44" cm="1">
        <f t="array" ref="J87">IF(OR(_xll.BDP($C87&amp;" Corp",$J$1)="#N/A N/A",_xll.BDP($C87&amp;" Corp",$J$1)="#N/A Field Not Applicable"),"",_xll.BDP($C87&amp;" Corp",$J$1))</f>
        <v>4.6047717842323648</v>
      </c>
      <c r="K87" s="16" t="str" cm="1">
        <f t="array" ref="K87">IFERROR(_xll.BDP($C87&amp;" Corp",$K$1),"")</f>
        <v>Dialysis Centers</v>
      </c>
      <c r="L87" s="28" cm="1">
        <f t="array" ref="L87">IF($C87="","",IFERROR(_xll.BDP($C87&amp;" Corp",L$1),""))</f>
        <v>97.486000000000004</v>
      </c>
      <c r="M87" s="28" cm="1">
        <f t="array" ref="M87">IF($C87="","",IFERROR(_xll.BDP($C87&amp;" Corp",M$1),""))</f>
        <v>98.049000000000007</v>
      </c>
      <c r="N87" s="28" cm="1">
        <f t="array" ref="N87">IF($C87="","",IFERROR(_xll.BDP($C87&amp;" Corp",N$1),""))</f>
        <v>3.3172592911045715</v>
      </c>
      <c r="O87" s="28" cm="1">
        <f t="array" ref="O87">IF($C87="","",IFERROR(_xll.BDP($C87&amp;" Corp",O$1),""))</f>
        <v>3.3172592911045715</v>
      </c>
      <c r="P87" s="28" cm="1">
        <f t="array" ref="P87">IF($C87="","",IFERROR(_xll.BDP($C87&amp;" Corp",P$1),""))</f>
        <v>70.20330818244355</v>
      </c>
      <c r="Q87" s="28">
        <f t="shared" si="3"/>
        <v>97.767500000000013</v>
      </c>
      <c r="R87"/>
      <c r="S87"/>
      <c r="T87"/>
      <c r="U87"/>
      <c r="V87" s="24" t="str" cm="1">
        <f t="array" ref="V87">IF($C87="","",IFERROR(_xll.BDP($C87&amp;" Corp",V$1),""))</f>
        <v>Y</v>
      </c>
      <c r="W87" s="40" cm="1">
        <f t="array" ref="W87">IF($V87="Y",IFERROR(_xll.BDP($C87&amp;" Corp",W$1)*1,""),"")</f>
        <v>48151</v>
      </c>
      <c r="X87" s="41" cm="1">
        <f t="array" ref="X87">IF($V87="Y",IFERROR(_xll.BDP($C87&amp;" Corp",X$1),""),"")</f>
        <v>100</v>
      </c>
      <c r="Y87" s="42" cm="1">
        <f t="array" ref="Y87">IF($V87="Y",IFERROR(_xll.BDP($C87&amp;" Corp",Y$1)/100, ""),"")</f>
        <v>3.3287121185661434E-2</v>
      </c>
      <c r="Z87" s="17" cm="1">
        <f t="array" ref="Z87">IF($C87="","",IF(_xll.BDP($C87&amp;" Corp",Z$1)="#N/A N/A","",_xll.BDP($C87&amp;" Corp",Z$1)))</f>
        <v>0.38899999999999579</v>
      </c>
      <c r="AA87" s="14" cm="1">
        <f t="array" ref="AA87">IF($C87="","",IF(_xll.BDP($C87&amp;" Corp",AA$1)="#N/A N/A","",_xll.BDP($C87&amp;" Corp",AA$1)))</f>
        <v>0.34499999999999886</v>
      </c>
      <c r="AB87" s="14" cm="1">
        <f t="array" ref="AB87">IF($C87="","",IF(_xll.BDP($C87&amp;" Corp",AB$1)="#N/A N/A","",_xll.BDP($C87&amp;" Corp",AB$1)))</f>
        <v>-0.25</v>
      </c>
      <c r="AC87" s="18" cm="1">
        <f t="array" ref="AC87">IF($C87="","",IF(_xll.BDP($C87&amp;" Corp",AC$1)="#N/A N/A","",_xll.BDP($C87&amp;" Corp",AC$1)))</f>
        <v>-7.3999999999998067E-2</v>
      </c>
      <c r="AD87" s="18" cm="1">
        <f t="array" ref="AD87">IF($C87="","",IF(_xll.BDP($C87&amp;" Corp",AD$1)="#N/A N/A","",_xll.BDP($C87&amp;" Corp",AD$1)))</f>
        <v>3.2590000000000003</v>
      </c>
      <c r="AE87" s="32" cm="1">
        <f t="array" ref="AE87">IF($C87="","",IF(_xll.BDP($C87&amp;" Corp",AE$1)="#N/A N/A","",_xll.BDP($C87&amp;" Corp",AE$1)/100))</f>
        <v>3.994701116257055E-3</v>
      </c>
      <c r="AF87" s="32" cm="1">
        <f t="array" ref="AF87">IF($C87="","",IF(_xll.BDP($C87&amp;" Corp",AF$1)="#N/A N/A","",_xll.BDP($C87&amp;" Corp",AF$1)/100))</f>
        <v>3.5412582244439082E-3</v>
      </c>
      <c r="AG87" s="32" cm="1">
        <f t="array" ref="AG87">IF($C87="","",IF(_xll.BDP($C87&amp;" Corp",AG$1)="#N/A N/A","",_xll.BDP($C87&amp;" Corp",AG$1)/100))</f>
        <v>-2.5505519394396947E-3</v>
      </c>
      <c r="AH87" s="32" cm="1">
        <f t="array" ref="AH87">IF($C87="","",IF(_xll.BDP($C87&amp;" Corp",AH$1)="#N/A N/A","",_xll.BDP($C87&amp;" Corp",AH$1)/100))</f>
        <v>-7.5632141616072926E-4</v>
      </c>
      <c r="AI87" s="32" cm="1">
        <f t="array" ref="AI87">IF($C87="","",IF(_xll.BDP($C87&amp;" Corp",AI$1)="#N/A N/A","",_xll.BDP($C87&amp;" Corp",AI$1)/100))</f>
        <v>3.4483488345025348E-2</v>
      </c>
      <c r="AJ87" s="8" cm="1">
        <f t="array" ref="AJ87">IF($C87="","",IF(_xll.BDP($C87&amp;" Corp",AJ$1)="#N/A Field Not Applicable","",_xll.BDP($C87&amp;" Corp",AJ$1)))</f>
        <v>92.671999999999997</v>
      </c>
      <c r="AK87" s="8" cm="1">
        <f t="array" ref="AK87">IF($C87="","",IF(_xll.BDP($C87&amp;" Corp",AK$1)="#N/A Field Not Applicable","",_xll.BDP($C87&amp;" Corp",AK$1)))</f>
        <v>99.847999999999999</v>
      </c>
      <c r="AL87" s="9" t="s">
        <v>402</v>
      </c>
      <c r="AM87" s="9" t="s">
        <v>307</v>
      </c>
      <c r="AN87" s="10">
        <v>12325</v>
      </c>
      <c r="AO87" s="11">
        <v>495.63204999999999</v>
      </c>
      <c r="AP87" s="12">
        <v>1.0024321134982856E-4</v>
      </c>
      <c r="AQ87" s="9" t="s">
        <v>169</v>
      </c>
      <c r="AR87" s="10">
        <v>15329</v>
      </c>
      <c r="AS87" s="11">
        <v>2.6</v>
      </c>
      <c r="AT87" s="9" t="s">
        <v>102</v>
      </c>
      <c r="AU87" s="34">
        <f t="shared" si="2"/>
        <v>0.86223766443701222</v>
      </c>
    </row>
    <row r="88" spans="2:47" s="2" customFormat="1" x14ac:dyDescent="0.2">
      <c r="B88" s="22">
        <v>43783</v>
      </c>
      <c r="C88" s="23" t="s">
        <v>403</v>
      </c>
      <c r="D88" s="24" t="str" cm="1">
        <f t="array" ref="D88">IF($C88="","",IFERROR(_xll.BDP($C88&amp;" Corp","ID_BB_GLOBAL"),""))</f>
        <v>BBG00FRWTJP6</v>
      </c>
      <c r="E88" s="23" t="s">
        <v>404</v>
      </c>
      <c r="F88" s="7" t="s">
        <v>401</v>
      </c>
      <c r="G88" s="16" t="s">
        <v>405</v>
      </c>
      <c r="H88" s="16" t="s">
        <v>62</v>
      </c>
      <c r="I88" s="16" t="s">
        <v>157</v>
      </c>
      <c r="J88" s="44" cm="1">
        <f t="array" ref="J88">IF(OR(_xll.BDP($C88&amp;" Corp",$J$1)="#N/A N/A",_xll.BDP($C88&amp;" Corp",$J$1)="#N/A Field Not Applicable"),"",_xll.BDP($C88&amp;" Corp",$J$1))</f>
        <v>4.6047717842323648</v>
      </c>
      <c r="K88" s="16" t="str" cm="1">
        <f t="array" ref="K88">IFERROR(_xll.BDP($C88&amp;" Corp",$K$1),"")</f>
        <v>Dialysis Centers</v>
      </c>
      <c r="L88" s="28" cm="1">
        <f t="array" ref="L88">IF($C88="","",IFERROR(_xll.BDP($C88&amp;" Corp",L$1),""))</f>
        <v>98.694000000000003</v>
      </c>
      <c r="M88" s="28" cm="1">
        <f t="array" ref="M88">IF($C88="","",IFERROR(_xll.BDP($C88&amp;" Corp",M$1),""))</f>
        <v>98.915999999999997</v>
      </c>
      <c r="N88" s="28" cm="1">
        <f t="array" ref="N88">IF($C88="","",IFERROR(_xll.BDP($C88&amp;" Corp",N$1),""))</f>
        <v>2.690398478705943</v>
      </c>
      <c r="O88" s="28" cm="1">
        <f t="array" ref="O88">IF($C88="","",IFERROR(_xll.BDP($C88&amp;" Corp",O$1),""))</f>
        <v>2.690398478705943</v>
      </c>
      <c r="P88" s="28" cm="1">
        <f t="array" ref="P88">IF($C88="","",IFERROR(_xll.BDP($C88&amp;" Corp",P$1),""))</f>
        <v>42.039679909042441</v>
      </c>
      <c r="Q88" s="28">
        <f t="shared" si="3"/>
        <v>98.805000000000007</v>
      </c>
      <c r="R88"/>
      <c r="S88"/>
      <c r="T88"/>
      <c r="U88"/>
      <c r="V88" s="24" t="str" cm="1">
        <f t="array" ref="V88">IF($C88="","",IFERROR(_xll.BDP($C88&amp;" Corp",V$1),""))</f>
        <v>Y</v>
      </c>
      <c r="W88" s="40" cm="1">
        <f t="array" ref="W88">IF($V88="Y",IFERROR(_xll.BDP($C88&amp;" Corp",W$1)*1,""),"")</f>
        <v>46327</v>
      </c>
      <c r="X88" s="41" cm="1">
        <f t="array" ref="X88">IF($V88="Y",IFERROR(_xll.BDP($C88&amp;" Corp",X$1),""),"")</f>
        <v>100</v>
      </c>
      <c r="Y88" s="42" cm="1">
        <f t="array" ref="Y88">IF($V88="Y",IFERROR(_xll.BDP($C88&amp;" Corp",Y$1)/100, ""),"")</f>
        <v>2.7738760299361481E-2</v>
      </c>
      <c r="Z88" s="17" cm="1">
        <f t="array" ref="Z88">IF($C88="","",IF(_xll.BDP($C88&amp;" Corp",Z$1)="#N/A N/A","",_xll.BDP($C88&amp;" Corp",Z$1)))</f>
        <v>0.10600000000000875</v>
      </c>
      <c r="AA88" s="14" cm="1">
        <f t="array" ref="AA88">IF($C88="","",IF(_xll.BDP($C88&amp;" Corp",AA$1)="#N/A N/A","",_xll.BDP($C88&amp;" Corp",AA$1)))</f>
        <v>0.12000000000000455</v>
      </c>
      <c r="AB88" s="14" cm="1">
        <f t="array" ref="AB88">IF($C88="","",IF(_xll.BDP($C88&amp;" Corp",AB$1)="#N/A N/A","",_xll.BDP($C88&amp;" Corp",AB$1)))</f>
        <v>-0.26099999999999568</v>
      </c>
      <c r="AC88" s="18" cm="1">
        <f t="array" ref="AC88">IF($C88="","",IF(_xll.BDP($C88&amp;" Corp",AC$1)="#N/A N/A","",_xll.BDP($C88&amp;" Corp",AC$1)))</f>
        <v>8.5000000000007958E-2</v>
      </c>
      <c r="AD88" s="18" cm="1">
        <f t="array" ref="AD88">IF($C88="","",IF(_xll.BDP($C88&amp;" Corp",AD$1)="#N/A N/A","",_xll.BDP($C88&amp;" Corp",AD$1)))</f>
        <v>2.5190000000000055</v>
      </c>
      <c r="AE88" s="32" cm="1">
        <f t="array" ref="AE88">IF($C88="","",IF(_xll.BDP($C88&amp;" Corp",AE$1)="#N/A N/A","",_xll.BDP($C88&amp;" Corp",AE$1)/100))</f>
        <v>1.0739723806726387E-3</v>
      </c>
      <c r="AF88" s="32" cm="1">
        <f t="array" ref="AF88">IF($C88="","",IF(_xll.BDP($C88&amp;" Corp",AF$1)="#N/A N/A","",_xll.BDP($C88&amp;" Corp",AF$1)/100))</f>
        <v>1.2159902720778695E-3</v>
      </c>
      <c r="AG88" s="32" cm="1">
        <f t="array" ref="AG88">IF($C88="","",IF(_xll.BDP($C88&amp;" Corp",AG$1)="#N/A N/A","",_xll.BDP($C88&amp;" Corp",AG$1)/100))</f>
        <v>-2.6346072315425644E-3</v>
      </c>
      <c r="AH88" s="32" cm="1">
        <f t="array" ref="AH88">IF($C88="","",IF(_xll.BDP($C88&amp;" Corp",AH$1)="#N/A N/A","",_xll.BDP($C88&amp;" Corp",AH$1)/100))</f>
        <v>8.61021069692139E-4</v>
      </c>
      <c r="AI88" s="32" cm="1">
        <f t="array" ref="AI88">IF($C88="","",IF(_xll.BDP($C88&amp;" Corp",AI$1)="#N/A N/A","",_xll.BDP($C88&amp;" Corp",AI$1)/100))</f>
        <v>2.6161643437259886E-2</v>
      </c>
      <c r="AJ88" s="8" cm="1">
        <f t="array" ref="AJ88">IF($C88="","",IF(_xll.BDP($C88&amp;" Corp",AJ$1)="#N/A Field Not Applicable","",_xll.BDP($C88&amp;" Corp",AJ$1)))</f>
        <v>95.45</v>
      </c>
      <c r="AK88" s="8" cm="1">
        <f t="array" ref="AK88">IF($C88="","",IF(_xll.BDP($C88&amp;" Corp",AK$1)="#N/A Field Not Applicable","",_xll.BDP($C88&amp;" Corp",AK$1)))</f>
        <v>99.427999999999997</v>
      </c>
      <c r="AL88" s="9" t="s">
        <v>402</v>
      </c>
      <c r="AM88" s="9" t="s">
        <v>307</v>
      </c>
      <c r="AN88" s="10">
        <v>12325</v>
      </c>
      <c r="AO88" s="11">
        <v>694.25306999999998</v>
      </c>
      <c r="AP88" s="12">
        <v>1.4041496555010379E-4</v>
      </c>
      <c r="AQ88" s="9" t="s">
        <v>169</v>
      </c>
      <c r="AR88" s="10">
        <v>15329</v>
      </c>
      <c r="AS88" s="11">
        <v>1.8357638888888892</v>
      </c>
      <c r="AT88" s="9" t="s">
        <v>102</v>
      </c>
      <c r="AU88" s="34">
        <f t="shared" si="2"/>
        <v>0.74590141779788799</v>
      </c>
    </row>
    <row r="89" spans="2:47" s="2" customFormat="1" x14ac:dyDescent="0.2">
      <c r="B89" s="22">
        <v>46143</v>
      </c>
      <c r="C89" s="23" t="s">
        <v>406</v>
      </c>
      <c r="D89" s="24" t="str" cm="1">
        <f t="array" ref="D89">IF($C89="","",IFERROR(_xll.BDP($C89&amp;" Corp","ID_BB_GLOBAL"),""))</f>
        <v>BBG00HP9PC47</v>
      </c>
      <c r="E89" s="23" t="s">
        <v>407</v>
      </c>
      <c r="F89" s="7" t="s">
        <v>390</v>
      </c>
      <c r="G89" s="16" t="s">
        <v>408</v>
      </c>
      <c r="H89" s="16" t="s">
        <v>305</v>
      </c>
      <c r="I89" s="16" t="s">
        <v>166</v>
      </c>
      <c r="J89" s="44" cm="1">
        <f t="array" ref="J89">IF(OR(_xll.BDP($C89&amp;" Corp",$J$1)="#N/A N/A",_xll.BDP($C89&amp;" Corp",$J$1)="#N/A Field Not Applicable"),"",_xll.BDP($C89&amp;" Corp",$J$1))</f>
        <v>4.2759051186017478</v>
      </c>
      <c r="K89" s="16" t="str" cm="1">
        <f t="array" ref="K89">IFERROR(_xll.BDP($C89&amp;" Corp",$K$1),"")</f>
        <v>Medical Labs&amp;Testing Srv</v>
      </c>
      <c r="L89" s="28" cm="1">
        <f t="array" ref="L89">IF($C89="","",IFERROR(_xll.BDP($C89&amp;" Corp",L$1),""))</f>
        <v>99.432000000000002</v>
      </c>
      <c r="M89" s="28" cm="1">
        <f t="array" ref="M89">IF($C89="","",IFERROR(_xll.BDP($C89&amp;" Corp",M$1),""))</f>
        <v>100.01300000000001</v>
      </c>
      <c r="N89" s="28" cm="1">
        <f t="array" ref="N89">IF($C89="","",IFERROR(_xll.BDP($C89&amp;" Corp",N$1),""))</f>
        <v>2.0718966299999999</v>
      </c>
      <c r="O89" s="28" cm="1">
        <f t="array" ref="O89">IF($C89="","",IFERROR(_xll.BDP($C89&amp;" Corp",O$1),""))</f>
        <v>2.850581676795227</v>
      </c>
      <c r="P89" s="28" cm="1">
        <f t="array" ref="P89">IF($C89="","",IFERROR(_xll.BDP($C89&amp;" Corp",P$1),""))</f>
        <v>90.8464869874024</v>
      </c>
      <c r="Q89" s="28">
        <f t="shared" si="3"/>
        <v>99.722499999999997</v>
      </c>
      <c r="R89"/>
      <c r="S89"/>
      <c r="T89"/>
      <c r="U89"/>
      <c r="V89" s="24" t="str" cm="1">
        <f t="array" ref="V89">IF($C89="","",IFERROR(_xll.BDP($C89&amp;" Corp",V$1),""))</f>
        <v>Y</v>
      </c>
      <c r="W89" s="40" cm="1">
        <f t="array" ref="W89">IF($V89="Y",IFERROR(_xll.BDP($C89&amp;" Corp",W$1)*1,""),"")</f>
        <v>45697</v>
      </c>
      <c r="X89" s="41" cm="1">
        <f t="array" ref="X89">IF($V89="Y",IFERROR(_xll.BDP($C89&amp;" Corp",X$1),""),"")</f>
        <v>100</v>
      </c>
      <c r="Y89" s="42" cm="1">
        <f t="array" ref="Y89">IF($V89="Y",IFERROR(_xll.BDP($C89&amp;" Corp",Y$1)/100, ""),"")</f>
        <v>2.0718966260391273E-2</v>
      </c>
      <c r="Z89" s="17" cm="1">
        <f t="array" ref="Z89">IF($C89="","",IF(_xll.BDP($C89&amp;" Corp",Z$1)="#N/A N/A","",_xll.BDP($C89&amp;" Corp",Z$1)))</f>
        <v>-3.4999999999996589E-2</v>
      </c>
      <c r="AA89" s="14" cm="1">
        <f t="array" ref="AA89">IF($C89="","",IF(_xll.BDP($C89&amp;" Corp",AA$1)="#N/A N/A","",_xll.BDP($C89&amp;" Corp",AA$1)))</f>
        <v>5.1999999999992497E-2</v>
      </c>
      <c r="AB89" s="14" cm="1">
        <f t="array" ref="AB89">IF($C89="","",IF(_xll.BDP($C89&amp;" Corp",AB$1)="#N/A N/A","",_xll.BDP($C89&amp;" Corp",AB$1)))</f>
        <v>0.35599999999999454</v>
      </c>
      <c r="AC89" s="18" cm="1">
        <f t="array" ref="AC89">IF($C89="","",IF(_xll.BDP($C89&amp;" Corp",AC$1)="#N/A N/A","",_xll.BDP($C89&amp;" Corp",AC$1)))</f>
        <v>0.12099999999999511</v>
      </c>
      <c r="AD89" s="18" cm="1">
        <f t="array" ref="AD89">IF($C89="","",IF(_xll.BDP($C89&amp;" Corp",AD$1)="#N/A N/A","",_xll.BDP($C89&amp;" Corp",AD$1)))</f>
        <v>1.3089999999999975</v>
      </c>
      <c r="AE89" s="32" cm="1">
        <f t="array" ref="AE89">IF($C89="","",IF(_xll.BDP($C89&amp;" Corp",AE$1)="#N/A N/A","",_xll.BDP($C89&amp;" Corp",AE$1)/100))</f>
        <v>-3.5084905471236986E-4</v>
      </c>
      <c r="AF89" s="32" cm="1">
        <f t="array" ref="AF89">IF($C89="","",IF(_xll.BDP($C89&amp;" Corp",AF$1)="#N/A N/A","",_xll.BDP($C89&amp;" Corp",AF$1)/100))</f>
        <v>5.2171644711091988E-4</v>
      </c>
      <c r="AG89" s="32" cm="1">
        <f t="array" ref="AG89">IF($C89="","",IF(_xll.BDP($C89&amp;" Corp",AG$1)="#N/A N/A","",_xll.BDP($C89&amp;" Corp",AG$1)/100))</f>
        <v>3.5826783539806427E-3</v>
      </c>
      <c r="AH89" s="32" cm="1">
        <f t="array" ref="AH89">IF($C89="","",IF(_xll.BDP($C89&amp;" Corp",AH$1)="#N/A N/A","",_xll.BDP($C89&amp;" Corp",AH$1)/100))</f>
        <v>1.2148350434729735E-3</v>
      </c>
      <c r="AI89" s="32" cm="1">
        <f t="array" ref="AI89">IF($C89="","",IF(_xll.BDP($C89&amp;" Corp",AI$1)="#N/A N/A","",_xll.BDP($C89&amp;" Corp",AI$1)/100))</f>
        <v>1.3300953116426499E-2</v>
      </c>
      <c r="AJ89" s="8" cm="1">
        <f t="array" ref="AJ89">IF($C89="","",IF(_xll.BDP($C89&amp;" Corp",AJ$1)="#N/A Field Not Applicable","",_xll.BDP($C89&amp;" Corp",AJ$1)))</f>
        <v>98.147000000000006</v>
      </c>
      <c r="AK89" s="8" cm="1">
        <f t="array" ref="AK89">IF($C89="","",IF(_xll.BDP($C89&amp;" Corp",AK$1)="#N/A Field Not Applicable","",_xll.BDP($C89&amp;" Corp",AK$1)))</f>
        <v>99.799000000000007</v>
      </c>
      <c r="AL89" s="9" t="s">
        <v>391</v>
      </c>
      <c r="AM89" s="9" t="s">
        <v>307</v>
      </c>
      <c r="AN89" s="10">
        <v>36526</v>
      </c>
      <c r="AO89" s="11">
        <v>417.25635</v>
      </c>
      <c r="AP89" s="12">
        <v>8.4391468388914797E-5</v>
      </c>
      <c r="AQ89" s="9" t="s">
        <v>65</v>
      </c>
      <c r="AR89" s="10">
        <v>32518</v>
      </c>
      <c r="AS89" s="11">
        <v>0.6947916666666667</v>
      </c>
      <c r="AT89" s="9" t="s">
        <v>391</v>
      </c>
      <c r="AU89" s="34">
        <f t="shared" si="2"/>
        <v>0.3943429055690077</v>
      </c>
    </row>
    <row r="90" spans="2:47" s="2" customFormat="1" x14ac:dyDescent="0.2">
      <c r="B90" s="22">
        <v>51278</v>
      </c>
      <c r="C90" s="23" t="s">
        <v>409</v>
      </c>
      <c r="D90" s="24" t="str" cm="1">
        <f t="array" ref="D90">IF($C90="","",IFERROR(_xll.BDP($C90&amp;" Corp","ID_BB_GLOBAL"),""))</f>
        <v>BBG00LPCPCV1</v>
      </c>
      <c r="E90" s="23" t="s">
        <v>410</v>
      </c>
      <c r="F90" s="7" t="s">
        <v>60</v>
      </c>
      <c r="G90" s="16" t="s">
        <v>161</v>
      </c>
      <c r="H90" s="16" t="s">
        <v>62</v>
      </c>
      <c r="I90" s="16" t="s">
        <v>63</v>
      </c>
      <c r="J90" s="44" cm="1">
        <f t="array" ref="J90">IF(OR(_xll.BDP($C90&amp;" Corp",$J$1)="#N/A N/A",_xll.BDP($C90&amp;" Corp",$J$1)="#N/A Field Not Applicable"),"",_xll.BDP($C90&amp;" Corp",$J$1))</f>
        <v>3.2393390576520673</v>
      </c>
      <c r="K90" s="16" t="str" cm="1">
        <f t="array" ref="K90">IFERROR(_xll.BDP($C90&amp;" Corp",$K$1),"")</f>
        <v>Medical-Hospitals</v>
      </c>
      <c r="L90" s="28" cm="1">
        <f t="array" ref="L90">IF($C90="","",IFERROR(_xll.BDP($C90&amp;" Corp",L$1),""))</f>
        <v>100.453</v>
      </c>
      <c r="M90" s="28" cm="1">
        <f t="array" ref="M90">IF($C90="","",IFERROR(_xll.BDP($C90&amp;" Corp",M$1),""))</f>
        <v>100.494</v>
      </c>
      <c r="N90" s="28" cm="1">
        <f t="array" ref="N90">IF($C90="","",IFERROR(_xll.BDP($C90&amp;" Corp",N$1),""))</f>
        <v>4.8968978700000001</v>
      </c>
      <c r="O90" s="28" cm="1">
        <f t="array" ref="O90">IF($C90="","",IFERROR(_xll.BDP($C90&amp;" Corp",O$1),""))</f>
        <v>5.0433620310591758</v>
      </c>
      <c r="P90" s="28" cm="1">
        <f t="array" ref="P90">IF($C90="","",IFERROR(_xll.BDP($C90&amp;" Corp",P$1),""))</f>
        <v>68.679854943463496</v>
      </c>
      <c r="Q90" s="28">
        <f t="shared" si="3"/>
        <v>100.4735</v>
      </c>
      <c r="R90"/>
      <c r="S90"/>
      <c r="T90"/>
      <c r="U90"/>
      <c r="V90" s="24" t="str" cm="1">
        <f t="array" ref="V90">IF($C90="","",IFERROR(_xll.BDP($C90&amp;" Corp",V$1),""))</f>
        <v>Y</v>
      </c>
      <c r="W90" s="40" cm="1">
        <f t="array" ref="W90">IF($V90="Y",IFERROR(_xll.BDP($C90&amp;" Corp",W$1)*1,""),"")</f>
        <v>46082</v>
      </c>
      <c r="X90" s="41" cm="1">
        <f t="array" ref="X90">IF($V90="Y",IFERROR(_xll.BDP($C90&amp;" Corp",X$1),""),"")</f>
        <v>100</v>
      </c>
      <c r="Y90" s="42" cm="1">
        <f t="array" ref="Y90">IF($V90="Y",IFERROR(_xll.BDP($C90&amp;" Corp",Y$1)/100, ""),"")</f>
        <v>4.8968978654601578E-2</v>
      </c>
      <c r="Z90" s="17" cm="1">
        <f t="array" ref="Z90">IF($C90="","",IF(_xll.BDP($C90&amp;" Corp",Z$1)="#N/A N/A","",_xll.BDP($C90&amp;" Corp",Z$1)))</f>
        <v>-3.3599999999992747E-2</v>
      </c>
      <c r="AA90" s="14" cm="1">
        <f t="array" ref="AA90">IF($C90="","",IF(_xll.BDP($C90&amp;" Corp",AA$1)="#N/A N/A","",_xll.BDP($C90&amp;" Corp",AA$1)))</f>
        <v>8.9600000000004343E-2</v>
      </c>
      <c r="AB90" s="14" cm="1">
        <f t="array" ref="AB90">IF($C90="","",IF(_xll.BDP($C90&amp;" Corp",AB$1)="#N/A N/A","",_xll.BDP($C90&amp;" Corp",AB$1)))</f>
        <v>4.590000000000316E-2</v>
      </c>
      <c r="AC90" s="18" cm="1">
        <f t="array" ref="AC90">IF($C90="","",IF(_xll.BDP($C90&amp;" Corp",AC$1)="#N/A N/A","",_xll.BDP($C90&amp;" Corp",AC$1)))</f>
        <v>-7.4899999999999523E-2</v>
      </c>
      <c r="AD90" s="18" cm="1">
        <f t="array" ref="AD90">IF($C90="","",IF(_xll.BDP($C90&amp;" Corp",AD$1)="#N/A N/A","",_xll.BDP($C90&amp;" Corp",AD$1)))</f>
        <v>0.10020000000000095</v>
      </c>
      <c r="AE90" s="32" cm="1">
        <f t="array" ref="AE90">IF($C90="","",IF(_xll.BDP($C90&amp;" Corp",AE$1)="#N/A N/A","",_xll.BDP($C90&amp;" Corp",AE$1)/100))</f>
        <v>-3.3431006263331606E-4</v>
      </c>
      <c r="AF90" s="32" cm="1">
        <f t="array" ref="AF90">IF($C90="","",IF(_xll.BDP($C90&amp;" Corp",AF$1)="#N/A N/A","",_xll.BDP($C90&amp;" Corp",AF$1)/100))</f>
        <v>8.9258763746202622E-4</v>
      </c>
      <c r="AG90" s="32" cm="1">
        <f t="array" ref="AG90">IF($C90="","",IF(_xll.BDP($C90&amp;" Corp",AG$1)="#N/A N/A","",_xll.BDP($C90&amp;" Corp",AG$1)/100))</f>
        <v>4.5705295441422701E-4</v>
      </c>
      <c r="AH90" s="32" cm="1">
        <f t="array" ref="AH90">IF($C90="","",IF(_xll.BDP($C90&amp;" Corp",AH$1)="#N/A N/A","",_xll.BDP($C90&amp;" Corp",AH$1)/100))</f>
        <v>-7.4492674058249011E-4</v>
      </c>
      <c r="AI90" s="32" cm="1">
        <f t="array" ref="AI90">IF($C90="","",IF(_xll.BDP($C90&amp;" Corp",AI$1)="#N/A N/A","",_xll.BDP($C90&amp;" Corp",AI$1)/100))</f>
        <v>9.9828935845463367E-4</v>
      </c>
      <c r="AJ90" s="8" cm="1">
        <f t="array" ref="AJ90">IF($C90="","",IF(_xll.BDP($C90&amp;" Corp",AJ$1)="#N/A Field Not Applicable","",_xll.BDP($C90&amp;" Corp",AJ$1)))</f>
        <v>99.093000000000004</v>
      </c>
      <c r="AK90" s="8" cm="1">
        <f t="array" ref="AK90">IF($C90="","",IF(_xll.BDP($C90&amp;" Corp",AK$1)="#N/A Field Not Applicable","",_xll.BDP($C90&amp;" Corp",AK$1)))</f>
        <v>101.291</v>
      </c>
      <c r="AL90" s="9" t="s">
        <v>66</v>
      </c>
      <c r="AM90" s="9" t="s">
        <v>64</v>
      </c>
      <c r="AN90" s="10">
        <v>2892</v>
      </c>
      <c r="AO90" s="11">
        <v>1006.3267</v>
      </c>
      <c r="AP90" s="12">
        <v>2.0353288306330374E-4</v>
      </c>
      <c r="AQ90" s="9" t="s">
        <v>65</v>
      </c>
      <c r="AR90" s="10">
        <v>2838</v>
      </c>
      <c r="AS90" s="11">
        <v>1.4930555555555556</v>
      </c>
      <c r="AT90" s="9" t="s">
        <v>66</v>
      </c>
      <c r="AU90" s="34">
        <f t="shared" si="2"/>
        <v>0.55579671519563101</v>
      </c>
    </row>
    <row r="91" spans="2:47" s="2" customFormat="1" x14ac:dyDescent="0.2">
      <c r="B91" s="22">
        <v>51279</v>
      </c>
      <c r="C91" s="23" t="s">
        <v>411</v>
      </c>
      <c r="D91" s="24" t="str" cm="1">
        <f t="array" ref="D91">IF($C91="","",IFERROR(_xll.BDP($C91&amp;" Corp","ID_BB_GLOBAL"),""))</f>
        <v>BBG00LPD4NB0</v>
      </c>
      <c r="E91" s="23" t="s">
        <v>412</v>
      </c>
      <c r="F91" s="7" t="s">
        <v>60</v>
      </c>
      <c r="G91" s="16" t="s">
        <v>413</v>
      </c>
      <c r="H91" s="16" t="s">
        <v>62</v>
      </c>
      <c r="I91" s="16" t="s">
        <v>63</v>
      </c>
      <c r="J91" s="44" cm="1">
        <f t="array" ref="J91">IF(OR(_xll.BDP($C91&amp;" Corp",$J$1)="#N/A N/A",_xll.BDP($C91&amp;" Corp",$J$1)="#N/A Field Not Applicable"),"",_xll.BDP($C91&amp;" Corp",$J$1))</f>
        <v>3.2393390576520673</v>
      </c>
      <c r="K91" s="16" t="str" cm="1">
        <f t="array" ref="K91">IFERROR(_xll.BDP($C91&amp;" Corp",$K$1),"")</f>
        <v>Medical-Hospitals</v>
      </c>
      <c r="L91" s="28" cm="1">
        <f t="array" ref="L91">IF($C91="","",IFERROR(_xll.BDP($C91&amp;" Corp",L$1),""))</f>
        <v>101.524</v>
      </c>
      <c r="M91" s="28" cm="1">
        <f t="array" ref="M91">IF($C91="","",IFERROR(_xll.BDP($C91&amp;" Corp",M$1),""))</f>
        <v>101.657</v>
      </c>
      <c r="N91" s="28" cm="1">
        <f t="array" ref="N91">IF($C91="","",IFERROR(_xll.BDP($C91&amp;" Corp",N$1),""))</f>
        <v>5.0363387499999996</v>
      </c>
      <c r="O91" s="28" cm="1">
        <f t="array" ref="O91">IF($C91="","",IFERROR(_xll.BDP($C91&amp;" Corp",O$1),""))</f>
        <v>5.1115449779204374</v>
      </c>
      <c r="P91" s="28" cm="1">
        <f t="array" ref="P91">IF($C91="","",IFERROR(_xll.BDP($C91&amp;" Corp",P$1),""))</f>
        <v>72.667184579297711</v>
      </c>
      <c r="Q91" s="28">
        <f t="shared" si="3"/>
        <v>101.59049999999999</v>
      </c>
      <c r="R91"/>
      <c r="S91"/>
      <c r="T91"/>
      <c r="U91"/>
      <c r="V91" s="24" t="str" cm="1">
        <f t="array" ref="V91">IF($C91="","",IFERROR(_xll.BDP($C91&amp;" Corp",V$1),""))</f>
        <v>Y</v>
      </c>
      <c r="W91" s="40" cm="1">
        <f t="array" ref="W91">IF($V91="Y",IFERROR(_xll.BDP($C91&amp;" Corp",W$1)*1,""),"")</f>
        <v>46813</v>
      </c>
      <c r="X91" s="41" cm="1">
        <f t="array" ref="X91">IF($V91="Y",IFERROR(_xll.BDP($C91&amp;" Corp",X$1),""),"")</f>
        <v>100</v>
      </c>
      <c r="Y91" s="42" cm="1">
        <f t="array" ref="Y91">IF($V91="Y",IFERROR(_xll.BDP($C91&amp;" Corp",Y$1)/100, ""),"")</f>
        <v>5.0363387470420191E-2</v>
      </c>
      <c r="Z91" s="17" cm="1">
        <f t="array" ref="Z91">IF($C91="","",IF(_xll.BDP($C91&amp;" Corp",Z$1)="#N/A N/A","",_xll.BDP($C91&amp;" Corp",Z$1)))</f>
        <v>-3.6100000000004684E-2</v>
      </c>
      <c r="AA91" s="14" cm="1">
        <f t="array" ref="AA91">IF($C91="","",IF(_xll.BDP($C91&amp;" Corp",AA$1)="#N/A N/A","",_xll.BDP($C91&amp;" Corp",AA$1)))</f>
        <v>0.38620000000000232</v>
      </c>
      <c r="AB91" s="14" cm="1">
        <f t="array" ref="AB91">IF($C91="","",IF(_xll.BDP($C91&amp;" Corp",AB$1)="#N/A N/A","",_xll.BDP($C91&amp;" Corp",AB$1)))</f>
        <v>0.14629999999999654</v>
      </c>
      <c r="AC91" s="18" cm="1">
        <f t="array" ref="AC91">IF($C91="","",IF(_xll.BDP($C91&amp;" Corp",AC$1)="#N/A N/A","",_xll.BDP($C91&amp;" Corp",AC$1)))</f>
        <v>-0.47350000000000136</v>
      </c>
      <c r="AD91" s="18" cm="1">
        <f t="array" ref="AD91">IF($C91="","",IF(_xll.BDP($C91&amp;" Corp",AD$1)="#N/A N/A","",_xll.BDP($C91&amp;" Corp",AD$1)))</f>
        <v>2.7000000000001023E-2</v>
      </c>
      <c r="AE91" s="32" cm="1">
        <f t="array" ref="AE91">IF($C91="","",IF(_xll.BDP($C91&amp;" Corp",AE$1)="#N/A N/A","",_xll.BDP($C91&amp;" Corp",AE$1)/100))</f>
        <v>-3.5524538008800129E-4</v>
      </c>
      <c r="AF91" s="32" cm="1">
        <f t="array" ref="AF91">IF($C91="","",IF(_xll.BDP($C91&amp;" Corp",AF$1)="#N/A N/A","",_xll.BDP($C91&amp;" Corp",AF$1)/100))</f>
        <v>3.8162960386412558E-3</v>
      </c>
      <c r="AG91" s="32" cm="1">
        <f t="array" ref="AG91">IF($C91="","",IF(_xll.BDP($C91&amp;" Corp",AG$1)="#N/A N/A","",_xll.BDP($C91&amp;" Corp",AG$1)/100))</f>
        <v>1.4422674060381667E-3</v>
      </c>
      <c r="AH91" s="32" cm="1">
        <f t="array" ref="AH91">IF($C91="","",IF(_xll.BDP($C91&amp;" Corp",AH$1)="#N/A N/A","",_xll.BDP($C91&amp;" Corp",AH$1)/100))</f>
        <v>-4.639550527007881E-3</v>
      </c>
      <c r="AI91" s="32" cm="1">
        <f t="array" ref="AI91">IF($C91="","",IF(_xll.BDP($C91&amp;" Corp",AI$1)="#N/A N/A","",_xll.BDP($C91&amp;" Corp",AI$1)/100))</f>
        <v>2.6586107478771508E-4</v>
      </c>
      <c r="AJ91" s="8" cm="1">
        <f t="array" ref="AJ91">IF($C91="","",IF(_xll.BDP($C91&amp;" Corp",AJ$1)="#N/A Field Not Applicable","",_xll.BDP($C91&amp;" Corp",AJ$1)))</f>
        <v>99.128</v>
      </c>
      <c r="AK91" s="8" cm="1">
        <f t="array" ref="AK91">IF($C91="","",IF(_xll.BDP($C91&amp;" Corp",AK$1)="#N/A Field Not Applicable","",_xll.BDP($C91&amp;" Corp",AK$1)))</f>
        <v>104.122</v>
      </c>
      <c r="AL91" s="9" t="s">
        <v>66</v>
      </c>
      <c r="AM91" s="9" t="s">
        <v>64</v>
      </c>
      <c r="AN91" s="10">
        <v>2892</v>
      </c>
      <c r="AO91" s="11">
        <v>1531.614</v>
      </c>
      <c r="AP91" s="12">
        <v>3.0977396620811005E-4</v>
      </c>
      <c r="AQ91" s="9" t="s">
        <v>65</v>
      </c>
      <c r="AR91" s="10">
        <v>2838</v>
      </c>
      <c r="AS91" s="11">
        <v>1.5625</v>
      </c>
      <c r="AT91" s="9" t="s">
        <v>66</v>
      </c>
      <c r="AU91" s="34">
        <f t="shared" si="2"/>
        <v>0.83779488986784145</v>
      </c>
    </row>
    <row r="92" spans="2:47" s="2" customFormat="1" x14ac:dyDescent="0.2">
      <c r="B92" s="22">
        <v>49479</v>
      </c>
      <c r="C92" s="23" t="s">
        <v>414</v>
      </c>
      <c r="D92" s="24" t="str" cm="1">
        <f t="array" ref="D92">IF($C92="","",IFERROR(_xll.BDP($C92&amp;" Corp","ID_BB_GLOBAL"),""))</f>
        <v>BBG00K9MVW93</v>
      </c>
      <c r="E92" s="23" t="s">
        <v>415</v>
      </c>
      <c r="F92" s="7" t="s">
        <v>289</v>
      </c>
      <c r="G92" s="16" t="s">
        <v>416</v>
      </c>
      <c r="H92" s="16" t="s">
        <v>359</v>
      </c>
      <c r="I92" s="16" t="s">
        <v>360</v>
      </c>
      <c r="J92" s="44" cm="1">
        <f t="array" ref="J92">IF(OR(_xll.BDP($C92&amp;" Corp",$J$1)="#N/A N/A",_xll.BDP($C92&amp;" Corp",$J$1)="#N/A Field Not Applicable"),"",_xll.BDP($C92&amp;" Corp",$J$1))</f>
        <v>8.1496779082985977</v>
      </c>
      <c r="K92" s="16" t="str" cm="1">
        <f t="array" ref="K92">IFERROR(_xll.BDP($C92&amp;" Corp",$K$1),"")</f>
        <v>Medical-Drugs</v>
      </c>
      <c r="L92" s="28" cm="1">
        <f t="array" ref="L92">IF($C92="","",IFERROR(_xll.BDP($C92&amp;" Corp",L$1),""))</f>
        <v>96.613</v>
      </c>
      <c r="M92" s="28" cm="1">
        <f t="array" ref="M92">IF($C92="","",IFERROR(_xll.BDP($C92&amp;" Corp",M$1),""))</f>
        <v>96.622</v>
      </c>
      <c r="N92" s="28" cm="1">
        <f t="array" ref="N92">IF($C92="","",IFERROR(_xll.BDP($C92&amp;" Corp",N$1),""))</f>
        <v>12.419691793479592</v>
      </c>
      <c r="O92" s="28" cm="1">
        <f t="array" ref="O92">IF($C92="","",IFERROR(_xll.BDP($C92&amp;" Corp",O$1),""))</f>
        <v>12.419691793479592</v>
      </c>
      <c r="P92" s="28" cm="1">
        <f t="array" ref="P92">IF($C92="","",IFERROR(_xll.BDP($C92&amp;" Corp",P$1),""))</f>
        <v>834.59434706858849</v>
      </c>
      <c r="Q92" s="28">
        <f t="shared" si="3"/>
        <v>96.617500000000007</v>
      </c>
      <c r="R92"/>
      <c r="S92"/>
      <c r="T92"/>
      <c r="U92"/>
      <c r="V92" s="24" t="str" cm="1">
        <f t="array" ref="V92">IF($C92="","",IFERROR(_xll.BDP($C92&amp;" Corp",V$1),""))</f>
        <v>Y</v>
      </c>
      <c r="W92" s="40" cm="1">
        <f t="array" ref="W92">IF($V92="Y",IFERROR(_xll.BDP($C92&amp;" Corp",W$1)*1,""),"")</f>
        <v>45718</v>
      </c>
      <c r="X92" s="41" cm="1">
        <f t="array" ref="X92">IF($V92="Y",IFERROR(_xll.BDP($C92&amp;" Corp",X$1),""),"")</f>
        <v>100</v>
      </c>
      <c r="Y92" s="42" cm="1">
        <f t="array" ref="Y92">IF($V92="Y",IFERROR(_xll.BDP($C92&amp;" Corp",Y$1)/100, ""),"")</f>
        <v>0.48621658918386967</v>
      </c>
      <c r="Z92" s="17" cm="1">
        <f t="array" ref="Z92">IF($C92="","",IF(_xll.BDP($C92&amp;" Corp",Z$1)="#N/A N/A","",_xll.BDP($C92&amp;" Corp",Z$1)))</f>
        <v>0.27012000000000569</v>
      </c>
      <c r="AA92" s="14" cm="1">
        <f t="array" ref="AA92">IF($C92="","",IF(_xll.BDP($C92&amp;" Corp",AA$1)="#N/A N/A","",_xll.BDP($C92&amp;" Corp",AA$1)))</f>
        <v>0.58035999999999888</v>
      </c>
      <c r="AB92" s="14" cm="1">
        <f t="array" ref="AB92">IF($C92="","",IF(_xll.BDP($C92&amp;" Corp",AB$1)="#N/A N/A","",_xll.BDP($C92&amp;" Corp",AB$1)))</f>
        <v>0.71459000000000117</v>
      </c>
      <c r="AC92" s="18" cm="1">
        <f t="array" ref="AC92">IF($C92="","",IF(_xll.BDP($C92&amp;" Corp",AC$1)="#N/A N/A","",_xll.BDP($C92&amp;" Corp",AC$1)))</f>
        <v>0.18742000000000303</v>
      </c>
      <c r="AD92" s="18" cm="1">
        <f t="array" ref="AD92">IF($C92="","",IF(_xll.BDP($C92&amp;" Corp",AD$1)="#N/A N/A","",_xll.BDP($C92&amp;" Corp",AD$1)))</f>
        <v>2.4993199999999973</v>
      </c>
      <c r="AE92" s="32" cm="1">
        <f t="array" ref="AE92">IF($C92="","",IF(_xll.BDP($C92&amp;" Corp",AE$1)="#N/A N/A","",_xll.BDP($C92&amp;" Corp",AE$1)/100))</f>
        <v>2.8035887430494701E-3</v>
      </c>
      <c r="AF92" s="32" cm="1">
        <f t="array" ref="AF92">IF($C92="","",IF(_xll.BDP($C92&amp;" Corp",AF$1)="#N/A N/A","",_xll.BDP($C92&amp;" Corp",AF$1)/100))</f>
        <v>6.0430435131203566E-3</v>
      </c>
      <c r="AG92" s="32" cm="1">
        <f t="array" ref="AG92">IF($C92="","",IF(_xll.BDP($C92&amp;" Corp",AG$1)="#N/A N/A","",_xll.BDP($C92&amp;" Corp",AG$1)/100))</f>
        <v>7.4511381079329165E-3</v>
      </c>
      <c r="AH92" s="32" cm="1">
        <f t="array" ref="AH92">IF($C92="","",IF(_xll.BDP($C92&amp;" Corp",AH$1)="#N/A N/A","",_xll.BDP($C92&amp;" Corp",AH$1)/100))</f>
        <v>1.9435731215721791E-3</v>
      </c>
      <c r="AI92" s="32" cm="1">
        <f t="array" ref="AI92">IF($C92="","",IF(_xll.BDP($C92&amp;" Corp",AI$1)="#N/A N/A","",_xll.BDP($C92&amp;" Corp",AI$1)/100))</f>
        <v>2.6554966630449973E-2</v>
      </c>
      <c r="AJ92" s="8" cm="1">
        <f t="array" ref="AJ92">IF($C92="","",IF(_xll.BDP($C92&amp;" Corp",AJ$1)="#N/A Field Not Applicable","",_xll.BDP($C92&amp;" Corp",AJ$1)))</f>
        <v>83.183999999999997</v>
      </c>
      <c r="AK92" s="8" cm="1">
        <f t="array" ref="AK92">IF($C92="","",IF(_xll.BDP($C92&amp;" Corp",AK$1)="#N/A Field Not Applicable","",_xll.BDP($C92&amp;" Corp",AK$1)))</f>
        <v>97.686999999999998</v>
      </c>
      <c r="AL92" s="9" t="s">
        <v>292</v>
      </c>
      <c r="AM92" s="9" t="s">
        <v>64</v>
      </c>
      <c r="AN92" s="10">
        <v>37546</v>
      </c>
      <c r="AO92" s="11">
        <v>583.83815000000004</v>
      </c>
      <c r="AP92" s="12">
        <v>1.1808318502514701E-4</v>
      </c>
      <c r="AQ92" s="9" t="s">
        <v>65</v>
      </c>
      <c r="AR92" s="10">
        <v>33538</v>
      </c>
      <c r="AS92" s="11">
        <v>1.7986111111111112</v>
      </c>
      <c r="AT92" s="9" t="s">
        <v>293</v>
      </c>
      <c r="AU92" s="34">
        <f t="shared" si="2"/>
        <v>0.9102510246155967</v>
      </c>
    </row>
    <row r="93" spans="2:47" s="2" customFormat="1" x14ac:dyDescent="0.2">
      <c r="B93" s="22">
        <v>51643</v>
      </c>
      <c r="C93" s="23" t="s">
        <v>417</v>
      </c>
      <c r="D93" s="24" t="str" cm="1">
        <f t="array" ref="D93">IF($C93="","",IFERROR(_xll.BDP($C93&amp;" Corp","ID_BB_GLOBAL"),""))</f>
        <v>BBG00LK8HBM6</v>
      </c>
      <c r="E93" s="23" t="s">
        <v>418</v>
      </c>
      <c r="F93" s="7" t="s">
        <v>419</v>
      </c>
      <c r="G93" s="16" t="s">
        <v>420</v>
      </c>
      <c r="H93" s="16" t="s">
        <v>62</v>
      </c>
      <c r="I93" s="16" t="s">
        <v>63</v>
      </c>
      <c r="J93" s="44" t="str" cm="1">
        <f t="array" ref="J93">IF(OR(_xll.BDP($C93&amp;" Corp",$J$1)="#N/A N/A",_xll.BDP($C93&amp;" Corp",$J$1)="#N/A Field Not Applicable"),"",_xll.BDP($C93&amp;" Corp",$J$1))</f>
        <v/>
      </c>
      <c r="K93" s="16" t="str" cm="1">
        <f t="array" ref="K93">IFERROR(_xll.BDP($C93&amp;" Corp",$K$1),"")</f>
        <v>Medical-Hospitals</v>
      </c>
      <c r="L93" s="28" cm="1">
        <f t="array" ref="L93">IF($C93="","",IFERROR(_xll.BDP($C93&amp;" Corp",L$1),""))</f>
        <v>81.153000000000006</v>
      </c>
      <c r="M93" s="28" cm="1">
        <f t="array" ref="M93">IF($C93="","",IFERROR(_xll.BDP($C93&amp;" Corp",M$1),""))</f>
        <v>81.784999999999997</v>
      </c>
      <c r="N93" s="28" cm="1">
        <f t="array" ref="N93">IF($C93="","",IFERROR(_xll.BDP($C93&amp;" Corp",N$1),""))</f>
        <v>6.9953437859980045</v>
      </c>
      <c r="O93" s="28" cm="1">
        <f t="array" ref="O93">IF($C93="","",IFERROR(_xll.BDP($C93&amp;" Corp",O$1),""))</f>
        <v>6.8019820329103418</v>
      </c>
      <c r="P93" s="28" cm="1">
        <f t="array" ref="P93">IF($C93="","",IFERROR(_xll.BDP($C93&amp;" Corp",P$1),""))</f>
        <v>230.44174146971574</v>
      </c>
      <c r="Q93" s="28">
        <f t="shared" si="3"/>
        <v>81.468999999999994</v>
      </c>
      <c r="R93"/>
      <c r="S93"/>
      <c r="T93"/>
      <c r="U93"/>
      <c r="V93" s="24" t="str" cm="1">
        <f t="array" ref="V93">IF($C93="","",IFERROR(_xll.BDP($C93&amp;" Corp",V$1),""))</f>
        <v>N</v>
      </c>
      <c r="W93" s="40" t="str" cm="1">
        <f t="array" ref="W93">IF($V93="Y",IFERROR(_xll.BDP($C93&amp;" Corp",W$1)*1,""),"")</f>
        <v/>
      </c>
      <c r="X93" s="41" t="str" cm="1">
        <f t="array" ref="X93">IF($V93="Y",IFERROR(_xll.BDP($C93&amp;" Corp",X$1),""),"")</f>
        <v/>
      </c>
      <c r="Y93" s="42" t="str" cm="1">
        <f t="array" ref="Y93">IF($V93="Y",IFERROR(_xll.BDP($C93&amp;" Corp",Y$1)/100, ""),"")</f>
        <v/>
      </c>
      <c r="Z93" s="17" cm="1">
        <f t="array" ref="Z93">IF($C93="","",IF(_xll.BDP($C93&amp;" Corp",Z$1)="#N/A N/A","",_xll.BDP($C93&amp;" Corp",Z$1)))</f>
        <v>-0.81199999999999761</v>
      </c>
      <c r="AA93" s="14" t="str" cm="1">
        <f t="array" ref="AA93">IF($C93="","",IF(_xll.BDP($C93&amp;" Corp",AA$1)="#N/A N/A","",_xll.BDP($C93&amp;" Corp",AA$1)))</f>
        <v/>
      </c>
      <c r="AB93" s="14" cm="1">
        <f t="array" ref="AB93">IF($C93="","",IF(_xll.BDP($C93&amp;" Corp",AB$1)="#N/A N/A","",_xll.BDP($C93&amp;" Corp",AB$1)))</f>
        <v>-1.8325999999999993</v>
      </c>
      <c r="AC93" s="18" cm="1">
        <f t="array" ref="AC93">IF($C93="","",IF(_xll.BDP($C93&amp;" Corp",AC$1)="#N/A N/A","",_xll.BDP($C93&amp;" Corp",AC$1)))</f>
        <v>-6.364379999999997</v>
      </c>
      <c r="AD93" s="18" cm="1">
        <f t="array" ref="AD93">IF($C93="","",IF(_xll.BDP($C93&amp;" Corp",AD$1)="#N/A N/A","",_xll.BDP($C93&amp;" Corp",AD$1)))</f>
        <v>5.8411600000000021</v>
      </c>
      <c r="AE93" s="32" cm="1">
        <f t="array" ref="AE93">IF($C93="","",IF(_xll.BDP($C93&amp;" Corp",AE$1)="#N/A N/A","",_xll.BDP($C93&amp;" Corp",AE$1)/100))</f>
        <v>-9.8687420841932234E-3</v>
      </c>
      <c r="AF93" s="32" t="str" cm="1">
        <f t="array" ref="AF93">IF($C93="","",IF(_xll.BDP($C93&amp;" Corp",AF$1)="#N/A N/A","",_xll.BDP($C93&amp;" Corp",AF$1)/100))</f>
        <v/>
      </c>
      <c r="AG93" s="32" cm="1">
        <f t="array" ref="AG93">IF($C93="","",IF(_xll.BDP($C93&amp;" Corp",AG$1)="#N/A N/A","",_xll.BDP($C93&amp;" Corp",AG$1)/100))</f>
        <v>-2.1999844178774715E-2</v>
      </c>
      <c r="AH93" s="32" cm="1">
        <f t="array" ref="AH93">IF($C93="","",IF(_xll.BDP($C93&amp;" Corp",AH$1)="#N/A N/A","",_xll.BDP($C93&amp;" Corp",AH$1)/100))</f>
        <v>-7.2460529073734403E-2</v>
      </c>
      <c r="AI93" s="32" cm="1">
        <f t="array" ref="AI93">IF($C93="","",IF(_xll.BDP($C93&amp;" Corp",AI$1)="#N/A N/A","",_xll.BDP($C93&amp;" Corp",AI$1)/100))</f>
        <v>7.7236610340536582E-2</v>
      </c>
      <c r="AJ93" s="8" cm="1">
        <f t="array" ref="AJ93">IF($C93="","",IF(_xll.BDP($C93&amp;" Corp",AJ$1)="#N/A Field Not Applicable","",_xll.BDP($C93&amp;" Corp",AJ$1)))</f>
        <v>72.182000000000002</v>
      </c>
      <c r="AK93" s="8" cm="1">
        <f t="array" ref="AK93">IF($C93="","",IF(_xll.BDP($C93&amp;" Corp",AK$1)="#N/A Field Not Applicable","",_xll.BDP($C93&amp;" Corp",AK$1)))</f>
        <v>88.745000000000005</v>
      </c>
      <c r="AL93" s="9" t="s">
        <v>421</v>
      </c>
      <c r="AM93" s="9" t="s">
        <v>64</v>
      </c>
      <c r="AN93" s="10">
        <v>37594</v>
      </c>
      <c r="AO93" s="11">
        <v>418.42662844500001</v>
      </c>
      <c r="AP93" s="12">
        <v>8.4628161051345088E-5</v>
      </c>
      <c r="AQ93" s="9" t="s">
        <v>65</v>
      </c>
      <c r="AR93" s="10">
        <v>33586</v>
      </c>
      <c r="AS93" s="11">
        <v>0.5828888888888889</v>
      </c>
      <c r="AT93" s="9" t="s">
        <v>102</v>
      </c>
      <c r="AU93" s="34">
        <f t="shared" si="2"/>
        <v>0.83826265471231065</v>
      </c>
    </row>
    <row r="94" spans="2:47" s="2" customFormat="1" x14ac:dyDescent="0.2">
      <c r="B94" s="22">
        <v>48382</v>
      </c>
      <c r="C94" s="23" t="s">
        <v>422</v>
      </c>
      <c r="D94" s="24" t="str" cm="1">
        <f t="array" ref="D94">IF($C94="","",IFERROR(_xll.BDP($C94&amp;" Corp","ID_BB_GLOBAL"),""))</f>
        <v>BBG00JDYTSN1</v>
      </c>
      <c r="E94" s="23" t="s">
        <v>423</v>
      </c>
      <c r="F94" s="7" t="s">
        <v>289</v>
      </c>
      <c r="G94" s="16" t="s">
        <v>424</v>
      </c>
      <c r="H94" s="16" t="s">
        <v>359</v>
      </c>
      <c r="I94" s="16" t="s">
        <v>360</v>
      </c>
      <c r="J94" s="44" cm="1">
        <f t="array" ref="J94">IF(OR(_xll.BDP($C94&amp;" Corp",$J$1)="#N/A N/A",_xll.BDP($C94&amp;" Corp",$J$1)="#N/A Field Not Applicable"),"",_xll.BDP($C94&amp;" Corp",$J$1))</f>
        <v>8.1496779082985977</v>
      </c>
      <c r="K94" s="16" t="str" cm="1">
        <f t="array" ref="K94">IFERROR(_xll.BDP($C94&amp;" Corp",$K$1),"")</f>
        <v>Medical-Drugs</v>
      </c>
      <c r="L94" s="28" cm="1">
        <f t="array" ref="L94">IF($C94="","",IFERROR(_xll.BDP($C94&amp;" Corp",L$1),""))</f>
        <v>97.230999999999995</v>
      </c>
      <c r="M94" s="28" cm="1">
        <f t="array" ref="M94">IF($C94="","",IFERROR(_xll.BDP($C94&amp;" Corp",M$1),""))</f>
        <v>97.234999999999999</v>
      </c>
      <c r="N94" s="28" cm="1">
        <f t="array" ref="N94">IF($C94="","",IFERROR(_xll.BDP($C94&amp;" Corp",N$1),""))</f>
        <v>12.410080659066121</v>
      </c>
      <c r="O94" s="28" cm="1">
        <f t="array" ref="O94">IF($C94="","",IFERROR(_xll.BDP($C94&amp;" Corp",O$1),""))</f>
        <v>12.410080659066121</v>
      </c>
      <c r="P94" s="28" cm="1">
        <f t="array" ref="P94">IF($C94="","",IFERROR(_xll.BDP($C94&amp;" Corp",P$1),""))</f>
        <v>830.85751194978116</v>
      </c>
      <c r="Q94" s="28">
        <f t="shared" si="3"/>
        <v>97.233000000000004</v>
      </c>
      <c r="R94"/>
      <c r="S94"/>
      <c r="T94"/>
      <c r="U94"/>
      <c r="V94" s="24" t="str" cm="1">
        <f t="array" ref="V94">IF($C94="","",IFERROR(_xll.BDP($C94&amp;" Corp",V$1),""))</f>
        <v>Y</v>
      </c>
      <c r="W94" s="40" cm="1">
        <f t="array" ref="W94">IF($V94="Y",IFERROR(_xll.BDP($C94&amp;" Corp",W$1)*1,""),"")</f>
        <v>45718</v>
      </c>
      <c r="X94" s="41" cm="1">
        <f t="array" ref="X94">IF($V94="Y",IFERROR(_xll.BDP($C94&amp;" Corp",X$1),""),"")</f>
        <v>100</v>
      </c>
      <c r="Y94" s="42" cm="1">
        <f t="array" ref="Y94">IF($V94="Y",IFERROR(_xll.BDP($C94&amp;" Corp",Y$1)/100, ""),"")</f>
        <v>0.41784497046658275</v>
      </c>
      <c r="Z94" s="17" cm="1">
        <f t="array" ref="Z94">IF($C94="","",IF(_xll.BDP($C94&amp;" Corp",Z$1)="#N/A N/A","",_xll.BDP($C94&amp;" Corp",Z$1)))</f>
        <v>0.5531999999999897</v>
      </c>
      <c r="AA94" s="14" cm="1">
        <f t="array" ref="AA94">IF($C94="","",IF(_xll.BDP($C94&amp;" Corp",AA$1)="#N/A N/A","",_xll.BDP($C94&amp;" Corp",AA$1)))</f>
        <v>0.14464999999999861</v>
      </c>
      <c r="AB94" s="14" cm="1">
        <f t="array" ref="AB94">IF($C94="","",IF(_xll.BDP($C94&amp;" Corp",AB$1)="#N/A N/A","",_xll.BDP($C94&amp;" Corp",AB$1)))</f>
        <v>0.55491999999999564</v>
      </c>
      <c r="AC94" s="18" cm="1">
        <f t="array" ref="AC94">IF($C94="","",IF(_xll.BDP($C94&amp;" Corp",AC$1)="#N/A N/A","",_xll.BDP($C94&amp;" Corp",AC$1)))</f>
        <v>-0.8565100000000001</v>
      </c>
      <c r="AD94" s="18" cm="1">
        <f t="array" ref="AD94">IF($C94="","",IF(_xll.BDP($C94&amp;" Corp",AD$1)="#N/A N/A","",_xll.BDP($C94&amp;" Corp",AD$1)))</f>
        <v>2.4092199999999906</v>
      </c>
      <c r="AE94" s="32" cm="1">
        <f t="array" ref="AE94">IF($C94="","",IF(_xll.BDP($C94&amp;" Corp",AE$1)="#N/A N/A","",_xll.BDP($C94&amp;" Corp",AE$1)/100))</f>
        <v>5.7219960167376625E-3</v>
      </c>
      <c r="AF94" s="32" cm="1">
        <f t="array" ref="AF94">IF($C94="","",IF(_xll.BDP($C94&amp;" Corp",AF$1)="#N/A N/A","",_xll.BDP($C94&amp;" Corp",AF$1)/100))</f>
        <v>1.4898839301623846E-3</v>
      </c>
      <c r="AG94" s="32" cm="1">
        <f t="array" ref="AG94">IF($C94="","",IF(_xll.BDP($C94&amp;" Corp",AG$1)="#N/A N/A","",_xll.BDP($C94&amp;" Corp",AG$1)/100))</f>
        <v>5.7398888659374713E-3</v>
      </c>
      <c r="AH94" s="32" cm="1">
        <f t="array" ref="AH94">IF($C94="","",IF(_xll.BDP($C94&amp;" Corp",AH$1)="#N/A N/A","",_xll.BDP($C94&amp;" Corp",AH$1)/100))</f>
        <v>-8.7319447613326898E-3</v>
      </c>
      <c r="AI94" s="32" cm="1">
        <f t="array" ref="AI94">IF($C94="","",IF(_xll.BDP($C94&amp;" Corp",AI$1)="#N/A N/A","",_xll.BDP($C94&amp;" Corp",AI$1)/100))</f>
        <v>2.5407406790276532E-2</v>
      </c>
      <c r="AJ94" s="8" cm="1">
        <f t="array" ref="AJ94">IF($C94="","",IF(_xll.BDP($C94&amp;" Corp",AJ$1)="#N/A Field Not Applicable","",_xll.BDP($C94&amp;" Corp",AJ$1)))</f>
        <v>88.840999999999994</v>
      </c>
      <c r="AK94" s="8" cm="1">
        <f t="array" ref="AK94">IF($C94="","",IF(_xll.BDP($C94&amp;" Corp",AK$1)="#N/A Field Not Applicable","",_xll.BDP($C94&amp;" Corp",AK$1)))</f>
        <v>98.887</v>
      </c>
      <c r="AL94" s="9" t="s">
        <v>292</v>
      </c>
      <c r="AM94" s="9" t="s">
        <v>64</v>
      </c>
      <c r="AN94" s="10">
        <v>37546</v>
      </c>
      <c r="AO94" s="11">
        <v>522.88039000000003</v>
      </c>
      <c r="AP94" s="12">
        <v>1.0575427768533286E-4</v>
      </c>
      <c r="AQ94" s="9" t="s">
        <v>65</v>
      </c>
      <c r="AR94" s="10">
        <v>33538</v>
      </c>
      <c r="AS94" s="11">
        <v>4.3999999999999995</v>
      </c>
      <c r="AT94" s="9" t="s">
        <v>293</v>
      </c>
      <c r="AU94" s="34">
        <f t="shared" si="2"/>
        <v>0.89208222377065516</v>
      </c>
    </row>
    <row r="95" spans="2:47" s="2" customFormat="1" x14ac:dyDescent="0.2">
      <c r="B95" s="22">
        <v>51378</v>
      </c>
      <c r="C95" s="23" t="s">
        <v>425</v>
      </c>
      <c r="D95" s="24" t="str" cm="1">
        <f t="array" ref="D95">IF($C95="","",IFERROR(_xll.BDP($C95&amp;" Corp","ID_BB_GLOBAL"),""))</f>
        <v>BBG00P9KKX05</v>
      </c>
      <c r="E95" s="23" t="s">
        <v>426</v>
      </c>
      <c r="F95" s="7" t="s">
        <v>427</v>
      </c>
      <c r="G95" s="16" t="s">
        <v>428</v>
      </c>
      <c r="H95" s="16" t="s">
        <v>85</v>
      </c>
      <c r="I95" s="16" t="s">
        <v>429</v>
      </c>
      <c r="J95" s="44" cm="1">
        <f t="array" ref="J95">IF(OR(_xll.BDP($C95&amp;" Corp",$J$1)="#N/A N/A",_xll.BDP($C95&amp;" Corp",$J$1)="#N/A Field Not Applicable"),"",_xll.BDP($C95&amp;" Corp",$J$1))</f>
        <v>3.1503976861894434</v>
      </c>
      <c r="K95" s="16" t="str" cm="1">
        <f t="array" ref="K95">IFERROR(_xll.BDP($C95&amp;" Corp",$K$1),"")</f>
        <v>Veterinary Diagnostics</v>
      </c>
      <c r="L95" s="28" cm="1">
        <f t="array" ref="L95">IF($C95="","",IFERROR(_xll.BDP($C95&amp;" Corp",L$1),""))</f>
        <v>102.60599999999999</v>
      </c>
      <c r="M95" s="28" cm="1">
        <f t="array" ref="M95">IF($C95="","",IFERROR(_xll.BDP($C95&amp;" Corp",M$1),""))</f>
        <v>102.792</v>
      </c>
      <c r="N95" s="28" cm="1">
        <f t="array" ref="N95">IF($C95="","",IFERROR(_xll.BDP($C95&amp;" Corp",N$1),""))</f>
        <v>5.7172935999999996</v>
      </c>
      <c r="O95" s="28" cm="1">
        <f t="array" ref="O95">IF($C95="","",IFERROR(_xll.BDP($C95&amp;" Corp",O$1),""))</f>
        <v>5.7725901982685981</v>
      </c>
      <c r="P95" s="28" cm="1">
        <f t="array" ref="P95">IF($C95="","",IFERROR(_xll.BDP($C95&amp;" Corp",P$1),""))</f>
        <v>146.06150169695675</v>
      </c>
      <c r="Q95" s="28">
        <f t="shared" si="3"/>
        <v>102.699</v>
      </c>
      <c r="R95"/>
      <c r="S95"/>
      <c r="T95"/>
      <c r="U95"/>
      <c r="V95" s="24" t="str" cm="1">
        <f t="array" ref="V95">IF($C95="","",IFERROR(_xll.BDP($C95&amp;" Corp",V$1),""))</f>
        <v>Y</v>
      </c>
      <c r="W95" s="40" cm="1">
        <f t="array" ref="W95">IF($V95="Y",IFERROR(_xll.BDP($C95&amp;" Corp",W$1)*1,""),"")</f>
        <v>46901</v>
      </c>
      <c r="X95" s="41" cm="1">
        <f t="array" ref="X95">IF($V95="Y",IFERROR(_xll.BDP($C95&amp;" Corp",X$1),""),"")</f>
        <v>100</v>
      </c>
      <c r="Y95" s="42" cm="1">
        <f t="array" ref="Y95">IF($V95="Y",IFERROR(_xll.BDP($C95&amp;" Corp",Y$1)/100, ""),"")</f>
        <v>5.7172936359691881E-2</v>
      </c>
      <c r="Z95" s="17" cm="1">
        <f t="array" ref="Z95">IF($C95="","",IF(_xll.BDP($C95&amp;" Corp",Z$1)="#N/A N/A","",_xll.BDP($C95&amp;" Corp",Z$1)))</f>
        <v>0.19879999999999143</v>
      </c>
      <c r="AA95" s="14" cm="1">
        <f t="array" ref="AA95">IF($C95="","",IF(_xll.BDP($C95&amp;" Corp",AA$1)="#N/A N/A","",_xll.BDP($C95&amp;" Corp",AA$1)))</f>
        <v>0.6366999999999905</v>
      </c>
      <c r="AB95" s="14" cm="1">
        <f t="array" ref="AB95">IF($C95="","",IF(_xll.BDP($C95&amp;" Corp",AB$1)="#N/A N/A","",_xll.BDP($C95&amp;" Corp",AB$1)))</f>
        <v>0.74239999999998929</v>
      </c>
      <c r="AC95" s="18" cm="1">
        <f t="array" ref="AC95">IF($C95="","",IF(_xll.BDP($C95&amp;" Corp",AC$1)="#N/A N/A","",_xll.BDP($C95&amp;" Corp",AC$1)))</f>
        <v>-0.23290000000000077</v>
      </c>
      <c r="AD95" s="18" cm="1">
        <f t="array" ref="AD95">IF($C95="","",IF(_xll.BDP($C95&amp;" Corp",AD$1)="#N/A N/A","",_xll.BDP($C95&amp;" Corp",AD$1)))</f>
        <v>0.35289999999999111</v>
      </c>
      <c r="AE95" s="32" cm="1">
        <f t="array" ref="AE95">IF($C95="","",IF(_xll.BDP($C95&amp;" Corp",AE$1)="#N/A N/A","",_xll.BDP($C95&amp;" Corp",AE$1)/100))</f>
        <v>1.9394535384782649E-3</v>
      </c>
      <c r="AF95" s="32" cm="1">
        <f t="array" ref="AF95">IF($C95="","",IF(_xll.BDP($C95&amp;" Corp",AF$1)="#N/A N/A","",_xll.BDP($C95&amp;" Corp",AF$1)/100))</f>
        <v>6.238169327057513E-3</v>
      </c>
      <c r="AG95" s="32" cm="1">
        <f t="array" ref="AG95">IF($C95="","",IF(_xll.BDP($C95&amp;" Corp",AG$1)="#N/A N/A","",_xll.BDP($C95&amp;" Corp",AG$1)/100))</f>
        <v>7.2813224858888992E-3</v>
      </c>
      <c r="AH95" s="32" cm="1">
        <f t="array" ref="AH95">IF($C95="","",IF(_xll.BDP($C95&amp;" Corp",AH$1)="#N/A N/A","",_xll.BDP($C95&amp;" Corp",AH$1)/100))</f>
        <v>-2.2625972945981418E-3</v>
      </c>
      <c r="AI95" s="32" cm="1">
        <f t="array" ref="AI95">IF($C95="","",IF(_xll.BDP($C95&amp;" Corp",AI$1)="#N/A N/A","",_xll.BDP($C95&amp;" Corp",AI$1)/100))</f>
        <v>3.4480063312781863E-3</v>
      </c>
      <c r="AJ95" s="8" cm="1">
        <f t="array" ref="AJ95">IF($C95="","",IF(_xll.BDP($C95&amp;" Corp",AJ$1)="#N/A Field Not Applicable","",_xll.BDP($C95&amp;" Corp",AJ$1)))</f>
        <v>99.326999999999998</v>
      </c>
      <c r="AK95" s="8" cm="1">
        <f t="array" ref="AK95">IF($C95="","",IF(_xll.BDP($C95&amp;" Corp",AK$1)="#N/A Field Not Applicable","",_xll.BDP($C95&amp;" Corp",AK$1)))</f>
        <v>104.682</v>
      </c>
      <c r="AL95" s="9" t="s">
        <v>430</v>
      </c>
      <c r="AM95" s="9" t="s">
        <v>64</v>
      </c>
      <c r="AN95" s="10">
        <v>37309</v>
      </c>
      <c r="AO95" s="11">
        <v>769.6875</v>
      </c>
      <c r="AP95" s="12">
        <v>1.556718269850006E-4</v>
      </c>
      <c r="AQ95" s="9" t="s">
        <v>65</v>
      </c>
      <c r="AR95" s="10">
        <v>33301</v>
      </c>
      <c r="AS95" s="11">
        <v>1.4019444444444444</v>
      </c>
      <c r="AT95" s="9" t="s">
        <v>430</v>
      </c>
      <c r="AU95" s="34">
        <f t="shared" si="2"/>
        <v>0.85503848739495825</v>
      </c>
    </row>
    <row r="96" spans="2:47" s="2" customFormat="1" x14ac:dyDescent="0.2">
      <c r="B96" s="22">
        <v>48736</v>
      </c>
      <c r="C96" s="23" t="s">
        <v>431</v>
      </c>
      <c r="D96" s="24" t="str" cm="1">
        <f t="array" ref="D96">IF($C96="","",IFERROR(_xll.BDP($C96&amp;" Corp","ID_BB_GLOBAL"),""))</f>
        <v>BBG00JRP7050</v>
      </c>
      <c r="E96" s="23" t="s">
        <v>432</v>
      </c>
      <c r="F96" s="7" t="s">
        <v>433</v>
      </c>
      <c r="G96" s="16" t="s">
        <v>128</v>
      </c>
      <c r="H96" s="16" t="s">
        <v>305</v>
      </c>
      <c r="I96" s="16" t="s">
        <v>396</v>
      </c>
      <c r="J96" s="44" cm="1">
        <f t="array" ref="J96">IF(OR(_xll.BDP($C96&amp;" Corp",$J$1)="#N/A N/A",_xll.BDP($C96&amp;" Corp",$J$1)="#N/A Field Not Applicable"),"",_xll.BDP($C96&amp;" Corp",$J$1))</f>
        <v>2.2304271209196944</v>
      </c>
      <c r="K96" s="16" t="str" cm="1">
        <f t="array" ref="K96">IFERROR(_xll.BDP($C96&amp;" Corp",$K$1),"")</f>
        <v>Diagnostic Kits</v>
      </c>
      <c r="L96" s="28" cm="1">
        <f t="array" ref="L96">IF($C96="","",IFERROR(_xll.BDP($C96&amp;" Corp",L$1),""))</f>
        <v>97.703000000000003</v>
      </c>
      <c r="M96" s="28" cm="1">
        <f t="array" ref="M96">IF($C96="","",IFERROR(_xll.BDP($C96&amp;" Corp",M$1),""))</f>
        <v>97.980999999999995</v>
      </c>
      <c r="N96" s="28" cm="1">
        <f t="array" ref="N96">IF($C96="","",IFERROR(_xll.BDP($C96&amp;" Corp",N$1),""))</f>
        <v>5.3625494243379936</v>
      </c>
      <c r="O96" s="28" cm="1">
        <f t="array" ref="O96">IF($C96="","",IFERROR(_xll.BDP($C96&amp;" Corp",O$1),""))</f>
        <v>5.3625494243379936</v>
      </c>
      <c r="P96" s="28" cm="1">
        <f t="array" ref="P96">IF($C96="","",IFERROR(_xll.BDP($C96&amp;" Corp",P$1),""))</f>
        <v>107.33091219487207</v>
      </c>
      <c r="Q96" s="28">
        <f t="shared" si="3"/>
        <v>97.841999999999999</v>
      </c>
      <c r="R96"/>
      <c r="S96"/>
      <c r="T96"/>
      <c r="U96"/>
      <c r="V96" s="24" t="str" cm="1">
        <f t="array" ref="V96">IF($C96="","",IFERROR(_xll.BDP($C96&amp;" Corp",V$1),""))</f>
        <v>Y</v>
      </c>
      <c r="W96" s="40" cm="1">
        <f t="array" ref="W96">IF($V96="Y",IFERROR(_xll.BDP($C96&amp;" Corp",W$1)*1,""),"")</f>
        <v>45718</v>
      </c>
      <c r="X96" s="41" cm="1">
        <f t="array" ref="X96">IF($V96="Y",IFERROR(_xll.BDP($C96&amp;" Corp",X$1),""),"")</f>
        <v>100.77</v>
      </c>
      <c r="Y96" s="42" cm="1">
        <f t="array" ref="Y96">IF($V96="Y",IFERROR(_xll.BDP($C96&amp;" Corp",Y$1)/100, ""),"")</f>
        <v>0.4085395441554901</v>
      </c>
      <c r="Z96" s="17" cm="1">
        <f t="array" ref="Z96">IF($C96="","",IF(_xll.BDP($C96&amp;" Corp",Z$1)="#N/A N/A","",_xll.BDP($C96&amp;" Corp",Z$1)))</f>
        <v>-0.18509000000000242</v>
      </c>
      <c r="AA96" s="14" cm="1">
        <f t="array" ref="AA96">IF($C96="","",IF(_xll.BDP($C96&amp;" Corp",AA$1)="#N/A N/A","",_xll.BDP($C96&amp;" Corp",AA$1)))</f>
        <v>0.26702000000000226</v>
      </c>
      <c r="AB96" s="14" cm="1">
        <f t="array" ref="AB96">IF($C96="","",IF(_xll.BDP($C96&amp;" Corp",AB$1)="#N/A N/A","",_xll.BDP($C96&amp;" Corp",AB$1)))</f>
        <v>0.94898999999999489</v>
      </c>
      <c r="AC96" s="18" cm="1">
        <f t="array" ref="AC96">IF($C96="","",IF(_xll.BDP($C96&amp;" Corp",AC$1)="#N/A N/A","",_xll.BDP($C96&amp;" Corp",AC$1)))</f>
        <v>-0.1754099999999994</v>
      </c>
      <c r="AD96" s="18" cm="1">
        <f t="array" ref="AD96">IF($C96="","",IF(_xll.BDP($C96&amp;" Corp",AD$1)="#N/A N/A","",_xll.BDP($C96&amp;" Corp",AD$1)))</f>
        <v>1.2634400000000028</v>
      </c>
      <c r="AE96" s="32" cm="1">
        <f t="array" ref="AE96">IF($C96="","",IF(_xll.BDP($C96&amp;" Corp",AE$1)="#N/A N/A","",_xll.BDP($C96&amp;" Corp",AE$1)/100))</f>
        <v>-1.888200841156825E-3</v>
      </c>
      <c r="AF96" s="32" cm="1">
        <f t="array" ref="AF96">IF($C96="","",IF(_xll.BDP($C96&amp;" Corp",AF$1)="#N/A N/A","",_xll.BDP($C96&amp;" Corp",AF$1)/100))</f>
        <v>2.7366339791510983E-3</v>
      </c>
      <c r="AG96" s="32" cm="1">
        <f t="array" ref="AG96">IF($C96="","",IF(_xll.BDP($C96&amp;" Corp",AG$1)="#N/A N/A","",_xll.BDP($C96&amp;" Corp",AG$1)/100))</f>
        <v>9.7944637474590614E-3</v>
      </c>
      <c r="AH96" s="32" cm="1">
        <f t="array" ref="AH96">IF($C96="","",IF(_xll.BDP($C96&amp;" Corp",AH$1)="#N/A N/A","",_xll.BDP($C96&amp;" Corp",AH$1)/100))</f>
        <v>-1.7896267759426191E-3</v>
      </c>
      <c r="AI96" s="32" cm="1">
        <f t="array" ref="AI96">IF($C96="","",IF(_xll.BDP($C96&amp;" Corp",AI$1)="#N/A N/A","",_xll.BDP($C96&amp;" Corp",AI$1)/100))</f>
        <v>1.3082339297548075E-2</v>
      </c>
      <c r="AJ96" s="8" cm="1">
        <f t="array" ref="AJ96">IF($C96="","",IF(_xll.BDP($C96&amp;" Corp",AJ$1)="#N/A Field Not Applicable","",_xll.BDP($C96&amp;" Corp",AJ$1)))</f>
        <v>94.751000000000005</v>
      </c>
      <c r="AK96" s="8" cm="1">
        <f t="array" ref="AK96">IF($C96="","",IF(_xll.BDP($C96&amp;" Corp",AK$1)="#N/A Field Not Applicable","",_xll.BDP($C96&amp;" Corp",AK$1)))</f>
        <v>98.551000000000002</v>
      </c>
      <c r="AL96" s="9" t="s">
        <v>434</v>
      </c>
      <c r="AM96" s="9" t="s">
        <v>64</v>
      </c>
      <c r="AN96" s="10">
        <v>19733</v>
      </c>
      <c r="AO96" s="11">
        <v>390.5</v>
      </c>
      <c r="AP96" s="12">
        <v>7.8979908648175708E-5</v>
      </c>
      <c r="AQ96" s="9" t="s">
        <v>65</v>
      </c>
      <c r="AR96" s="10">
        <v>15706</v>
      </c>
      <c r="AS96" s="11">
        <v>1.6701388888888886</v>
      </c>
      <c r="AT96" s="9" t="s">
        <v>434</v>
      </c>
      <c r="AU96" s="34">
        <f t="shared" si="2"/>
        <v>0.72803105263157875</v>
      </c>
    </row>
    <row r="97" spans="2:47" s="2" customFormat="1" x14ac:dyDescent="0.2">
      <c r="B97" s="22">
        <v>48511</v>
      </c>
      <c r="C97" s="23" t="s">
        <v>435</v>
      </c>
      <c r="D97" s="24" t="str" cm="1">
        <f t="array" ref="D97">IF($C97="","",IFERROR(_xll.BDP($C97&amp;" Corp","ID_BB_GLOBAL"),""))</f>
        <v>BBG00J7JF878</v>
      </c>
      <c r="E97" s="23" t="s">
        <v>436</v>
      </c>
      <c r="F97" s="7" t="s">
        <v>437</v>
      </c>
      <c r="G97" s="16" t="s">
        <v>438</v>
      </c>
      <c r="H97" s="16" t="s">
        <v>156</v>
      </c>
      <c r="I97" s="16" t="s">
        <v>108</v>
      </c>
      <c r="J97" s="44" cm="1">
        <f t="array" ref="J97">IF(OR(_xll.BDP($C97&amp;" Corp",$J$1)="#N/A N/A",_xll.BDP($C97&amp;" Corp",$J$1)="#N/A Field Not Applicable"),"",_xll.BDP($C97&amp;" Corp",$J$1))</f>
        <v>2.97958404884564</v>
      </c>
      <c r="K97" s="16" t="str" cm="1">
        <f t="array" ref="K97">IFERROR(_xll.BDP($C97&amp;" Corp",$K$1),"")</f>
        <v>Medical-HMO</v>
      </c>
      <c r="L97" s="28" cm="1">
        <f t="array" ref="L97">IF($C97="","",IFERROR(_xll.BDP($C97&amp;" Corp",L$1),""))</f>
        <v>97.335999999999999</v>
      </c>
      <c r="M97" s="28" cm="1">
        <f t="array" ref="M97">IF($C97="","",IFERROR(_xll.BDP($C97&amp;" Corp",M$1),""))</f>
        <v>97.388999999999996</v>
      </c>
      <c r="N97" s="28" cm="1">
        <f t="array" ref="N97">IF($C97="","",IFERROR(_xll.BDP($C97&amp;" Corp",N$1),""))</f>
        <v>4.642333038117159</v>
      </c>
      <c r="O97" s="28" cm="1">
        <f t="array" ref="O97">IF($C97="","",IFERROR(_xll.BDP($C97&amp;" Corp",O$1),""))</f>
        <v>4.642333038117159</v>
      </c>
      <c r="P97" s="28" cm="1">
        <f t="array" ref="P97">IF($C97="","",IFERROR(_xll.BDP($C97&amp;" Corp",P$1),""))</f>
        <v>39.801022882164787</v>
      </c>
      <c r="Q97" s="28">
        <f t="shared" si="3"/>
        <v>97.362499999999997</v>
      </c>
      <c r="R97"/>
      <c r="S97"/>
      <c r="T97"/>
      <c r="U97"/>
      <c r="V97" s="24" t="str" cm="1">
        <f t="array" ref="V97">IF($C97="","",IFERROR(_xll.BDP($C97&amp;" Corp",V$1),""))</f>
        <v>Y</v>
      </c>
      <c r="W97" s="40" cm="1">
        <f t="array" ref="W97">IF($V97="Y",IFERROR(_xll.BDP($C97&amp;" Corp",W$1)*1,""),"")</f>
        <v>46631</v>
      </c>
      <c r="X97" s="41" cm="1">
        <f t="array" ref="X97">IF($V97="Y",IFERROR(_xll.BDP($C97&amp;" Corp",X$1),""),"")</f>
        <v>100</v>
      </c>
      <c r="Y97" s="42" cm="1">
        <f t="array" ref="Y97">IF($V97="Y",IFERROR(_xll.BDP($C97&amp;" Corp",Y$1)/100, ""),"")</f>
        <v>4.7356955334162842E-2</v>
      </c>
      <c r="Z97" s="17" cm="1">
        <f t="array" ref="Z97">IF($C97="","",IF(_xll.BDP($C97&amp;" Corp",Z$1)="#N/A N/A","",_xll.BDP($C97&amp;" Corp",Z$1)))</f>
        <v>-3.6940000000001305E-2</v>
      </c>
      <c r="AA97" s="14" cm="1">
        <f t="array" ref="AA97">IF($C97="","",IF(_xll.BDP($C97&amp;" Corp",AA$1)="#N/A N/A","",_xll.BDP($C97&amp;" Corp",AA$1)))</f>
        <v>0.31647999999999854</v>
      </c>
      <c r="AB97" s="14" cm="1">
        <f t="array" ref="AB97">IF($C97="","",IF(_xll.BDP($C97&amp;" Corp",AB$1)="#N/A N/A","",_xll.BDP($C97&amp;" Corp",AB$1)))</f>
        <v>-5.1010000000005107E-2</v>
      </c>
      <c r="AC97" s="18" cm="1">
        <f t="array" ref="AC97">IF($C97="","",IF(_xll.BDP($C97&amp;" Corp",AC$1)="#N/A N/A","",_xll.BDP($C97&amp;" Corp",AC$1)))</f>
        <v>0.28470000000000084</v>
      </c>
      <c r="AD97" s="18" cm="1">
        <f t="array" ref="AD97">IF($C97="","",IF(_xll.BDP($C97&amp;" Corp",AD$1)="#N/A N/A","",_xll.BDP($C97&amp;" Corp",AD$1)))</f>
        <v>1.2700499999999977</v>
      </c>
      <c r="AE97" s="32" cm="1">
        <f t="array" ref="AE97">IF($C97="","",IF(_xll.BDP($C97&amp;" Corp",AE$1)="#N/A N/A","",_xll.BDP($C97&amp;" Corp",AE$1)/100))</f>
        <v>-3.7926335024448117E-4</v>
      </c>
      <c r="AF97" s="32" cm="1">
        <f t="array" ref="AF97">IF($C97="","",IF(_xll.BDP($C97&amp;" Corp",AF$1)="#N/A N/A","",_xll.BDP($C97&amp;" Corp",AF$1)/100))</f>
        <v>3.2611365835884553E-3</v>
      </c>
      <c r="AG97" s="32" cm="1">
        <f t="array" ref="AG97">IF($C97="","",IF(_xll.BDP($C97&amp;" Corp",AG$1)="#N/A N/A","",_xll.BDP($C97&amp;" Corp",AG$1)/100))</f>
        <v>-5.2364453723573688E-4</v>
      </c>
      <c r="AH97" s="32" cm="1">
        <f t="array" ref="AH97">IF($C97="","",IF(_xll.BDP($C97&amp;" Corp",AH$1)="#N/A N/A","",_xll.BDP($C97&amp;" Corp",AH$1)/100))</f>
        <v>2.9327023610983866E-3</v>
      </c>
      <c r="AI97" s="32" cm="1">
        <f t="array" ref="AI97">IF($C97="","",IF(_xll.BDP($C97&amp;" Corp",AI$1)="#N/A N/A","",_xll.BDP($C97&amp;" Corp",AI$1)/100))</f>
        <v>1.3216973047282097E-2</v>
      </c>
      <c r="AJ97" s="8" cm="1">
        <f t="array" ref="AJ97">IF($C97="","",IF(_xll.BDP($C97&amp;" Corp",AJ$1)="#N/A Field Not Applicable","",_xll.BDP($C97&amp;" Corp",AJ$1)))</f>
        <v>94.260999999999996</v>
      </c>
      <c r="AK97" s="8" cm="1">
        <f t="array" ref="AK97">IF($C97="","",IF(_xll.BDP($C97&amp;" Corp",AK$1)="#N/A Field Not Applicable","",_xll.BDP($C97&amp;" Corp",AK$1)))</f>
        <v>98.998999999999995</v>
      </c>
      <c r="AL97" s="9" t="s">
        <v>439</v>
      </c>
      <c r="AM97" s="9" t="s">
        <v>64</v>
      </c>
      <c r="AN97" s="10">
        <v>25257</v>
      </c>
      <c r="AO97" s="11">
        <v>1558.54928</v>
      </c>
      <c r="AP97" s="12">
        <v>3.1522171512952631E-4</v>
      </c>
      <c r="AQ97" s="9" t="s">
        <v>65</v>
      </c>
      <c r="AR97" s="10">
        <v>21249</v>
      </c>
      <c r="AS97" s="11">
        <v>0.10138888888888889</v>
      </c>
      <c r="AT97" s="9" t="s">
        <v>102</v>
      </c>
      <c r="AU97" s="34">
        <f t="shared" si="2"/>
        <v>0.78449717602363866</v>
      </c>
    </row>
    <row r="98" spans="2:47" s="2" customFormat="1" x14ac:dyDescent="0.2">
      <c r="B98" s="22">
        <v>54179</v>
      </c>
      <c r="C98" s="23" t="s">
        <v>440</v>
      </c>
      <c r="D98" s="24" t="str" cm="1">
        <f t="array" ref="D98">IF($C98="","",IFERROR(_xll.BDP($C98&amp;" Corp","ID_BB_GLOBAL"),""))</f>
        <v>BBG00P33VBR6</v>
      </c>
      <c r="E98" s="23" t="s">
        <v>441</v>
      </c>
      <c r="F98" s="7" t="s">
        <v>390</v>
      </c>
      <c r="G98" s="16" t="s">
        <v>256</v>
      </c>
      <c r="H98" s="16" t="s">
        <v>305</v>
      </c>
      <c r="I98" s="16" t="s">
        <v>166</v>
      </c>
      <c r="J98" s="44" cm="1">
        <f t="array" ref="J98">IF(OR(_xll.BDP($C98&amp;" Corp",$J$1)="#N/A N/A",_xll.BDP($C98&amp;" Corp",$J$1)="#N/A Field Not Applicable"),"",_xll.BDP($C98&amp;" Corp",$J$1))</f>
        <v>4.2759051186017478</v>
      </c>
      <c r="K98" s="16" t="str" cm="1">
        <f t="array" ref="K98">IFERROR(_xll.BDP($C98&amp;" Corp",$K$1),"")</f>
        <v>Medical Labs&amp;Testing Srv</v>
      </c>
      <c r="L98" s="28" cm="1">
        <f t="array" ref="L98">IF($C98="","",IFERROR(_xll.BDP($C98&amp;" Corp",L$1),""))</f>
        <v>98.87</v>
      </c>
      <c r="M98" s="28" cm="1">
        <f t="array" ref="M98">IF($C98="","",IFERROR(_xll.BDP($C98&amp;" Corp",M$1),""))</f>
        <v>98.87</v>
      </c>
      <c r="N98" s="28" cm="1">
        <f t="array" ref="N98">IF($C98="","",IFERROR(_xll.BDP($C98&amp;" Corp",N$1),""))</f>
        <v>5.5284526233939832</v>
      </c>
      <c r="O98" s="28" cm="1">
        <f t="array" ref="O98">IF($C98="","",IFERROR(_xll.BDP($C98&amp;" Corp",O$1),""))</f>
        <v>5.5284526233939832</v>
      </c>
      <c r="P98" s="28" cm="1">
        <f t="array" ref="P98">IF($C98="","",IFERROR(_xll.BDP($C98&amp;" Corp",P$1),""))</f>
        <v>119.58814711222843</v>
      </c>
      <c r="Q98" s="28">
        <f t="shared" si="3"/>
        <v>98.87</v>
      </c>
      <c r="R98"/>
      <c r="S98"/>
      <c r="T98"/>
      <c r="U98"/>
      <c r="V98" s="24" t="str" cm="1">
        <f t="array" ref="V98">IF($C98="","",IFERROR(_xll.BDP($C98&amp;" Corp",V$1),""))</f>
        <v>Y</v>
      </c>
      <c r="W98" s="40" cm="1">
        <f t="array" ref="W98">IF($V98="Y",IFERROR(_xll.BDP($C98&amp;" Corp",W$1)*1,""),"")</f>
        <v>45718</v>
      </c>
      <c r="X98" s="41" cm="1">
        <f t="array" ref="X98">IF($V98="Y",IFERROR(_xll.BDP($C98&amp;" Corp",X$1),""),"")</f>
        <v>100</v>
      </c>
      <c r="Y98" s="42" cm="1">
        <f t="array" ref="Y98">IF($V98="Y",IFERROR(_xll.BDP($C98&amp;" Corp",Y$1)/100, ""),"")</f>
        <v>0.18136081950613359</v>
      </c>
      <c r="Z98" s="17" cm="1">
        <f t="array" ref="Z98">IF($C98="","",IF(_xll.BDP($C98&amp;" Corp",Z$1)="#N/A N/A","",_xll.BDP($C98&amp;" Corp",Z$1)))</f>
        <v>-9.2999999999960892E-3</v>
      </c>
      <c r="AA98" s="14" cm="1">
        <f t="array" ref="AA98">IF($C98="","",IF(_xll.BDP($C98&amp;" Corp",AA$1)="#N/A N/A","",_xll.BDP($C98&amp;" Corp",AA$1)))</f>
        <v>0.15837999999999397</v>
      </c>
      <c r="AB98" s="14" cm="1">
        <f t="array" ref="AB98">IF($C98="","",IF(_xll.BDP($C98&amp;" Corp",AB$1)="#N/A N/A","",_xll.BDP($C98&amp;" Corp",AB$1)))</f>
        <v>0.67690999999999235</v>
      </c>
      <c r="AC98" s="18" cm="1">
        <f t="array" ref="AC98">IF($C98="","",IF(_xll.BDP($C98&amp;" Corp",AC$1)="#N/A N/A","",_xll.BDP($C98&amp;" Corp",AC$1)))</f>
        <v>-0.18363000000000795</v>
      </c>
      <c r="AD98" s="18" cm="1">
        <f t="array" ref="AD98">IF($C98="","",IF(_xll.BDP($C98&amp;" Corp",AD$1)="#N/A N/A","",_xll.BDP($C98&amp;" Corp",AD$1)))</f>
        <v>0.96674000000000149</v>
      </c>
      <c r="AE98" s="32" cm="1">
        <f t="array" ref="AE98">IF($C98="","",IF(_xll.BDP($C98&amp;" Corp",AE$1)="#N/A N/A","",_xll.BDP($C98&amp;" Corp",AE$1)/100))</f>
        <v>-9.4054339743046472E-5</v>
      </c>
      <c r="AF98" s="32" cm="1">
        <f t="array" ref="AF98">IF($C98="","",IF(_xll.BDP($C98&amp;" Corp",AF$1)="#N/A N/A","",_xll.BDP($C98&amp;" Corp",AF$1)/100))</f>
        <v>1.6044764061024603E-3</v>
      </c>
      <c r="AG98" s="32" cm="1">
        <f t="array" ref="AG98">IF($C98="","",IF(_xll.BDP($C98&amp;" Corp",AG$1)="#N/A N/A","",_xll.BDP($C98&amp;" Corp",AG$1)/100))</f>
        <v>6.8936826325350972E-3</v>
      </c>
      <c r="AH98" s="32" cm="1">
        <f t="array" ref="AH98">IF($C98="","",IF(_xll.BDP($C98&amp;" Corp",AH$1)="#N/A N/A","",_xll.BDP($C98&amp;" Corp",AH$1)/100))</f>
        <v>-1.8538496531263658E-3</v>
      </c>
      <c r="AI98" s="32" cm="1">
        <f t="array" ref="AI98">IF($C98="","",IF(_xll.BDP($C98&amp;" Corp",AI$1)="#N/A N/A","",_xll.BDP($C98&amp;" Corp",AI$1)/100))</f>
        <v>9.8744706110550223E-3</v>
      </c>
      <c r="AJ98" s="8" cm="1">
        <f t="array" ref="AJ98">IF($C98="","",IF(_xll.BDP($C98&amp;" Corp",AJ$1)="#N/A Field Not Applicable","",_xll.BDP($C98&amp;" Corp",AJ$1)))</f>
        <v>96.146000000000001</v>
      </c>
      <c r="AK98" s="8" cm="1">
        <f t="array" ref="AK98">IF($C98="","",IF(_xll.BDP($C98&amp;" Corp",AK$1)="#N/A Field Not Applicable","",_xll.BDP($C98&amp;" Corp",AK$1)))</f>
        <v>99.789000000000001</v>
      </c>
      <c r="AL98" s="9" t="s">
        <v>391</v>
      </c>
      <c r="AM98" s="9" t="s">
        <v>64</v>
      </c>
      <c r="AN98" s="10">
        <v>36526</v>
      </c>
      <c r="AO98" s="11">
        <v>1090.8699999999999</v>
      </c>
      <c r="AP98" s="12">
        <v>2.2063204339829815E-4</v>
      </c>
      <c r="AQ98" s="9" t="s">
        <v>65</v>
      </c>
      <c r="AR98" s="10">
        <v>32518</v>
      </c>
      <c r="AS98" s="11">
        <v>0.3611111111111111</v>
      </c>
      <c r="AT98" s="9" t="s">
        <v>391</v>
      </c>
      <c r="AU98" s="34">
        <f t="shared" si="2"/>
        <v>0.72649279989020044</v>
      </c>
    </row>
    <row r="99" spans="2:47" s="2" customFormat="1" x14ac:dyDescent="0.2">
      <c r="B99" s="22">
        <v>55361</v>
      </c>
      <c r="C99" s="23" t="s">
        <v>442</v>
      </c>
      <c r="D99" s="24" t="str" cm="1">
        <f t="array" ref="D99">IF($C99="","",IFERROR(_xll.BDP($C99&amp;" Corp","ID_BB_GLOBAL"),""))</f>
        <v>BBG00Q6XM0Z0</v>
      </c>
      <c r="E99" s="23" t="s">
        <v>443</v>
      </c>
      <c r="F99" s="7" t="s">
        <v>227</v>
      </c>
      <c r="G99" s="16" t="s">
        <v>116</v>
      </c>
      <c r="H99" s="16" t="s">
        <v>305</v>
      </c>
      <c r="I99" s="16" t="s">
        <v>229</v>
      </c>
      <c r="J99" s="44" cm="1">
        <f t="array" ref="J99">IF(OR(_xll.BDP($C99&amp;" Corp",$J$1)="#N/A N/A",_xll.BDP($C99&amp;" Corp",$J$1)="#N/A Field Not Applicable"),"",_xll.BDP($C99&amp;" Corp",$J$1))</f>
        <v>2.5134674088705333</v>
      </c>
      <c r="K99" s="16" t="str" cm="1">
        <f t="array" ref="K99">IFERROR(_xll.BDP($C99&amp;" Corp",$K$1),"")</f>
        <v>Phys Therapy/Rehab Cntrs</v>
      </c>
      <c r="L99" s="28" cm="1">
        <f t="array" ref="L99">IF($C99="","",IFERROR(_xll.BDP($C99&amp;" Corp",L$1),""))</f>
        <v>97.465000000000003</v>
      </c>
      <c r="M99" s="28" cm="1">
        <f t="array" ref="M99">IF($C99="","",IFERROR(_xll.BDP($C99&amp;" Corp",M$1),""))</f>
        <v>97.625</v>
      </c>
      <c r="N99" s="28" cm="1">
        <f t="array" ref="N99">IF($C99="","",IFERROR(_xll.BDP($C99&amp;" Corp",N$1),""))</f>
        <v>5.3676718372621286</v>
      </c>
      <c r="O99" s="28" cm="1">
        <f t="array" ref="O99">IF($C99="","",IFERROR(_xll.BDP($C99&amp;" Corp",O$1),""))</f>
        <v>5.3676718372621286</v>
      </c>
      <c r="P99" s="28" cm="1">
        <f t="array" ref="P99">IF($C99="","",IFERROR(_xll.BDP($C99&amp;" Corp",P$1),""))</f>
        <v>107.27762001484497</v>
      </c>
      <c r="Q99" s="28">
        <f t="shared" si="3"/>
        <v>97.545000000000002</v>
      </c>
      <c r="R99"/>
      <c r="S99"/>
      <c r="T99"/>
      <c r="U99"/>
      <c r="V99" s="24" t="str" cm="1">
        <f t="array" ref="V99">IF($C99="","",IFERROR(_xll.BDP($C99&amp;" Corp",V$1),""))</f>
        <v>Y</v>
      </c>
      <c r="W99" s="40" cm="1">
        <f t="array" ref="W99">IF($V99="Y",IFERROR(_xll.BDP($C99&amp;" Corp",W$1)*1,""),"")</f>
        <v>45718</v>
      </c>
      <c r="X99" s="41" cm="1">
        <f t="array" ref="X99">IF($V99="Y",IFERROR(_xll.BDP($C99&amp;" Corp",X$1),""),"")</f>
        <v>100</v>
      </c>
      <c r="Y99" s="42" cm="1">
        <f t="array" ref="Y99">IF($V99="Y",IFERROR(_xll.BDP($C99&amp;" Corp",Y$1)/100, ""),"")</f>
        <v>0.35177632406196579</v>
      </c>
      <c r="Z99" s="17" cm="1">
        <f t="array" ref="Z99">IF($C99="","",IF(_xll.BDP($C99&amp;" Corp",Z$1)="#N/A N/A","",_xll.BDP($C99&amp;" Corp",Z$1)))</f>
        <v>-0.18050999999999817</v>
      </c>
      <c r="AA99" s="14" cm="1">
        <f t="array" ref="AA99">IF($C99="","",IF(_xll.BDP($C99&amp;" Corp",AA$1)="#N/A N/A","",_xll.BDP($C99&amp;" Corp",AA$1)))</f>
        <v>-4.4699999999991746E-2</v>
      </c>
      <c r="AB99" s="14" cm="1">
        <f t="array" ref="AB99">IF($C99="","",IF(_xll.BDP($C99&amp;" Corp",AB$1)="#N/A N/A","",_xll.BDP($C99&amp;" Corp",AB$1)))</f>
        <v>1.027000000000001</v>
      </c>
      <c r="AC99" s="18" cm="1">
        <f t="array" ref="AC99">IF($C99="","",IF(_xll.BDP($C99&amp;" Corp",AC$1)="#N/A N/A","",_xll.BDP($C99&amp;" Corp",AC$1)))</f>
        <v>1.4500000000012392E-2</v>
      </c>
      <c r="AD99" s="18" cm="1">
        <f t="array" ref="AD99">IF($C99="","",IF(_xll.BDP($C99&amp;" Corp",AD$1)="#N/A N/A","",_xll.BDP($C99&amp;" Corp",AD$1)))</f>
        <v>2.2630000000000052</v>
      </c>
      <c r="AE99" s="32" cm="1">
        <f t="array" ref="AE99">IF($C99="","",IF(_xll.BDP($C99&amp;" Corp",AE$1)="#N/A N/A","",_xll.BDP($C99&amp;" Corp",AE$1)/100))</f>
        <v>-1.8469953965806198E-3</v>
      </c>
      <c r="AF99" s="32" cm="1">
        <f t="array" ref="AF99">IF($C99="","",IF(_xll.BDP($C99&amp;" Corp",AF$1)="#N/A N/A","",_xll.BDP($C99&amp;" Corp",AF$1)/100))</f>
        <v>-4.5801109042595695E-4</v>
      </c>
      <c r="AG99" s="32" cm="1">
        <f t="array" ref="AG99">IF($C99="","",IF(_xll.BDP($C99&amp;" Corp",AG$1)="#N/A N/A","",_xll.BDP($C99&amp;" Corp",AG$1)/100))</f>
        <v>1.0639819924932818E-2</v>
      </c>
      <c r="AH99" s="32" cm="1">
        <f t="array" ref="AH99">IF($C99="","",IF(_xll.BDP($C99&amp;" Corp",AH$1)="#N/A N/A","",_xll.BDP($C99&amp;" Corp",AH$1)/100))</f>
        <v>1.4866200606164094E-4</v>
      </c>
      <c r="AI99" s="32" cm="1">
        <f t="array" ref="AI99">IF($C99="","",IF(_xll.BDP($C99&amp;" Corp",AI$1)="#N/A N/A","",_xll.BDP($C99&amp;" Corp",AI$1)/100))</f>
        <v>2.3749008140463213E-2</v>
      </c>
      <c r="AJ99" s="8" cm="1">
        <f t="array" ref="AJ99">IF($C99="","",IF(_xll.BDP($C99&amp;" Corp",AJ$1)="#N/A Field Not Applicable","",_xll.BDP($C99&amp;" Corp",AJ$1)))</f>
        <v>93.322999999999993</v>
      </c>
      <c r="AK99" s="8" cm="1">
        <f t="array" ref="AK99">IF($C99="","",IF(_xll.BDP($C99&amp;" Corp",AK$1)="#N/A Field Not Applicable","",_xll.BDP($C99&amp;" Corp",AK$1)))</f>
        <v>98.412999999999997</v>
      </c>
      <c r="AL99" s="9" t="s">
        <v>230</v>
      </c>
      <c r="AM99" s="9" t="s">
        <v>64</v>
      </c>
      <c r="AN99" s="10">
        <v>35091</v>
      </c>
      <c r="AO99" s="11">
        <v>782</v>
      </c>
      <c r="AP99" s="12">
        <v>1.5816207058354264E-4</v>
      </c>
      <c r="AQ99" s="9" t="s">
        <v>65</v>
      </c>
      <c r="AR99" s="10">
        <v>31083</v>
      </c>
      <c r="AS99" s="11">
        <v>1.625</v>
      </c>
      <c r="AT99" s="9" t="s">
        <v>230</v>
      </c>
      <c r="AU99" s="34">
        <f t="shared" si="2"/>
        <v>0.79248952848722998</v>
      </c>
    </row>
    <row r="100" spans="2:47" s="2" customFormat="1" x14ac:dyDescent="0.2">
      <c r="B100" s="22">
        <v>55097</v>
      </c>
      <c r="C100" s="23" t="s">
        <v>444</v>
      </c>
      <c r="D100" s="24" t="str" cm="1">
        <f t="array" ref="D100">IF($C100="","",IFERROR(_xll.BDP($C100&amp;" Corp","ID_BB_GLOBAL"),""))</f>
        <v>BBG00PC757V0</v>
      </c>
      <c r="E100" s="23" t="s">
        <v>445</v>
      </c>
      <c r="F100" s="7" t="s">
        <v>60</v>
      </c>
      <c r="G100" s="16" t="s">
        <v>446</v>
      </c>
      <c r="H100" s="16" t="s">
        <v>62</v>
      </c>
      <c r="I100" s="16" t="s">
        <v>63</v>
      </c>
      <c r="J100" s="44" cm="1">
        <f t="array" ref="J100">IF(OR(_xll.BDP($C100&amp;" Corp",$J$1)="#N/A N/A",_xll.BDP($C100&amp;" Corp",$J$1)="#N/A Field Not Applicable"),"",_xll.BDP($C100&amp;" Corp",$J$1))</f>
        <v>3.2393390576520673</v>
      </c>
      <c r="K100" s="16" t="str" cm="1">
        <f t="array" ref="K100">IFERROR(_xll.BDP($C100&amp;" Corp",$K$1),"")</f>
        <v>Medical-Hospitals</v>
      </c>
      <c r="L100" s="28" cm="1">
        <f t="array" ref="L100">IF($C100="","",IFERROR(_xll.BDP($C100&amp;" Corp",L$1),""))</f>
        <v>91.971000000000004</v>
      </c>
      <c r="M100" s="28" cm="1">
        <f t="array" ref="M100">IF($C100="","",IFERROR(_xll.BDP($C100&amp;" Corp",M$1),""))</f>
        <v>92.488</v>
      </c>
      <c r="N100" s="28" cm="1">
        <f t="array" ref="N100">IF($C100="","",IFERROR(_xll.BDP($C100&amp;" Corp",N$1),""))</f>
        <v>5.9070721740363537</v>
      </c>
      <c r="O100" s="28" cm="1">
        <f t="array" ref="O100">IF($C100="","",IFERROR(_xll.BDP($C100&amp;" Corp",O$1),""))</f>
        <v>5.9070721740363537</v>
      </c>
      <c r="P100" s="28" cm="1">
        <f t="array" ref="P100">IF($C100="","",IFERROR(_xll.BDP($C100&amp;" Corp",P$1),""))</f>
        <v>129.07225571899664</v>
      </c>
      <c r="Q100" s="28">
        <f t="shared" si="3"/>
        <v>92.229500000000002</v>
      </c>
      <c r="R100"/>
      <c r="S100"/>
      <c r="T100"/>
      <c r="U100"/>
      <c r="V100" s="24" t="str" cm="1">
        <f t="array" ref="V100">IF($C100="","",IFERROR(_xll.BDP($C100&amp;" Corp",V$1),""))</f>
        <v>Y</v>
      </c>
      <c r="W100" s="40" cm="1">
        <f t="array" ref="W100">IF($V100="Y",IFERROR(_xll.BDP($C100&amp;" Corp",W$1)*1,""),"")</f>
        <v>50754</v>
      </c>
      <c r="X100" s="41" cm="1">
        <f t="array" ref="X100">IF($V100="Y",IFERROR(_xll.BDP($C100&amp;" Corp",X$1),""),"")</f>
        <v>100</v>
      </c>
      <c r="Y100" s="42" cm="1">
        <f t="array" ref="Y100">IF($V100="Y",IFERROR(_xll.BDP($C100&amp;" Corp",Y$1)/100, ""),"")</f>
        <v>5.9260518084481191E-2</v>
      </c>
      <c r="Z100" s="17" cm="1">
        <f t="array" ref="Z100">IF($C100="","",IF(_xll.BDP($C100&amp;" Corp",Z$1)="#N/A N/A","",_xll.BDP($C100&amp;" Corp",Z$1)))</f>
        <v>0.21880999999999062</v>
      </c>
      <c r="AA100" s="14" cm="1">
        <f t="array" ref="AA100">IF($C100="","",IF(_xll.BDP($C100&amp;" Corp",AA$1)="#N/A N/A","",_xll.BDP($C100&amp;" Corp",AA$1)))</f>
        <v>1.2402999999999906</v>
      </c>
      <c r="AB100" s="14" cm="1">
        <f t="array" ref="AB100">IF($C100="","",IF(_xll.BDP($C100&amp;" Corp",AB$1)="#N/A N/A","",_xll.BDP($C100&amp;" Corp",AB$1)))</f>
        <v>0.46465999999999497</v>
      </c>
      <c r="AC100" s="18" cm="1">
        <f t="array" ref="AC100">IF($C100="","",IF(_xll.BDP($C100&amp;" Corp",AC$1)="#N/A N/A","",_xll.BDP($C100&amp;" Corp",AC$1)))</f>
        <v>-2.1227600000000137</v>
      </c>
      <c r="AD100" s="18" cm="1">
        <f t="array" ref="AD100">IF($C100="","",IF(_xll.BDP($C100&amp;" Corp",AD$1)="#N/A N/A","",_xll.BDP($C100&amp;" Corp",AD$1)))</f>
        <v>-2.9496400000000023</v>
      </c>
      <c r="AE100" s="32" cm="1">
        <f t="array" ref="AE100">IF($C100="","",IF(_xll.BDP($C100&amp;" Corp",AE$1)="#N/A N/A","",_xll.BDP($C100&amp;" Corp",AE$1)/100))</f>
        <v>2.3782061927918713E-3</v>
      </c>
      <c r="AF100" s="32" cm="1">
        <f t="array" ref="AF100">IF($C100="","",IF(_xll.BDP($C100&amp;" Corp",AF$1)="#N/A N/A","",_xll.BDP($C100&amp;" Corp",AF$1)/100))</f>
        <v>1.3631942819478705E-2</v>
      </c>
      <c r="AG100" s="32" cm="1">
        <f t="array" ref="AG100">IF($C100="","",IF(_xll.BDP($C100&amp;" Corp",AG$1)="#N/A N/A","",_xll.BDP($C100&amp;" Corp",AG$1)/100))</f>
        <v>5.0638363120850951E-3</v>
      </c>
      <c r="AH100" s="32" cm="1">
        <f t="array" ref="AH100">IF($C100="","",IF(_xll.BDP($C100&amp;" Corp",AH$1)="#N/A N/A","",_xll.BDP($C100&amp;" Corp",AH$1)/100))</f>
        <v>-2.2499284297719999E-2</v>
      </c>
      <c r="AI100" s="32" cm="1">
        <f t="array" ref="AI100">IF($C100="","",IF(_xll.BDP($C100&amp;" Corp",AI$1)="#N/A N/A","",_xll.BDP($C100&amp;" Corp",AI$1)/100))</f>
        <v>-3.0991826930603587E-2</v>
      </c>
      <c r="AJ100" s="8" cm="1">
        <f t="array" ref="AJ100">IF($C100="","",IF(_xll.BDP($C100&amp;" Corp",AJ$1)="#N/A Field Not Applicable","",_xll.BDP($C100&amp;" Corp",AJ$1)))</f>
        <v>88.435000000000002</v>
      </c>
      <c r="AK100" s="8" cm="1">
        <f t="array" ref="AK100">IF($C100="","",IF(_xll.BDP($C100&amp;" Corp",AK$1)="#N/A Field Not Applicable","",_xll.BDP($C100&amp;" Corp",AK$1)))</f>
        <v>99.756</v>
      </c>
      <c r="AL100" s="9" t="s">
        <v>66</v>
      </c>
      <c r="AM100" s="9" t="s">
        <v>64</v>
      </c>
      <c r="AN100" s="10">
        <v>2892</v>
      </c>
      <c r="AO100" s="11">
        <v>953.61</v>
      </c>
      <c r="AP100" s="12">
        <v>1.9287075719842979E-4</v>
      </c>
      <c r="AQ100" s="9" t="s">
        <v>65</v>
      </c>
      <c r="AR100" s="10">
        <v>2838</v>
      </c>
      <c r="AS100" s="11">
        <v>2.5055555555555555</v>
      </c>
      <c r="AT100" s="9" t="s">
        <v>66</v>
      </c>
      <c r="AU100" s="34">
        <f t="shared" si="2"/>
        <v>0.91609237346524153</v>
      </c>
    </row>
    <row r="101" spans="2:47" s="2" customFormat="1" x14ac:dyDescent="0.2">
      <c r="B101" s="22">
        <v>55166</v>
      </c>
      <c r="C101" s="23" t="s">
        <v>447</v>
      </c>
      <c r="D101" s="24" t="str" cm="1">
        <f t="array" ref="D101">IF($C101="","",IFERROR(_xll.BDP($C101&amp;" Corp","ID_BB_GLOBAL"),""))</f>
        <v>BBG00PVJL7M5</v>
      </c>
      <c r="E101" s="23" t="s">
        <v>448</v>
      </c>
      <c r="F101" s="7" t="s">
        <v>390</v>
      </c>
      <c r="G101" s="16" t="s">
        <v>449</v>
      </c>
      <c r="H101" s="16" t="s">
        <v>305</v>
      </c>
      <c r="I101" s="16" t="s">
        <v>166</v>
      </c>
      <c r="J101" s="44" cm="1">
        <f t="array" ref="J101">IF(OR(_xll.BDP($C101&amp;" Corp",$J$1)="#N/A N/A",_xll.BDP($C101&amp;" Corp",$J$1)="#N/A Field Not Applicable"),"",_xll.BDP($C101&amp;" Corp",$J$1))</f>
        <v>4.2759051186017478</v>
      </c>
      <c r="K101" s="16" t="str" cm="1">
        <f t="array" ref="K101">IFERROR(_xll.BDP($C101&amp;" Corp",$K$1),"")</f>
        <v>Medical Labs&amp;Testing Srv</v>
      </c>
      <c r="L101" s="28" cm="1">
        <f t="array" ref="L101">IF($C101="","",IFERROR(_xll.BDP($C101&amp;" Corp",L$1),""))</f>
        <v>95.992999999999995</v>
      </c>
      <c r="M101" s="28" cm="1">
        <f t="array" ref="M101">IF($C101="","",IFERROR(_xll.BDP($C101&amp;" Corp",M$1),""))</f>
        <v>96.695999999999998</v>
      </c>
      <c r="N101" s="28" cm="1">
        <f t="array" ref="N101">IF($C101="","",IFERROR(_xll.BDP($C101&amp;" Corp",N$1),""))</f>
        <v>3.4370177597408755</v>
      </c>
      <c r="O101" s="28" cm="1">
        <f t="array" ref="O101">IF($C101="","",IFERROR(_xll.BDP($C101&amp;" Corp",O$1),""))</f>
        <v>3.4370177597408755</v>
      </c>
      <c r="P101" s="28" cm="1">
        <f t="array" ref="P101">IF($C101="","",IFERROR(_xll.BDP($C101&amp;" Corp",P$1),""))</f>
        <v>125.6503445468658</v>
      </c>
      <c r="Q101" s="28">
        <f t="shared" si="3"/>
        <v>96.344499999999996</v>
      </c>
      <c r="R101"/>
      <c r="S101"/>
      <c r="T101"/>
      <c r="U101"/>
      <c r="V101" s="24" t="str" cm="1">
        <f t="array" ref="V101">IF($C101="","",IFERROR(_xll.BDP($C101&amp;" Corp",V$1),""))</f>
        <v>Y</v>
      </c>
      <c r="W101" s="40" cm="1">
        <f t="array" ref="W101">IF($V101="Y",IFERROR(_xll.BDP($C101&amp;" Corp",W$1)*1,""),"")</f>
        <v>45697</v>
      </c>
      <c r="X101" s="41" cm="1">
        <f t="array" ref="X101">IF($V101="Y",IFERROR(_xll.BDP($C101&amp;" Corp",X$1),""),"")</f>
        <v>100</v>
      </c>
      <c r="Y101" s="42" cm="1">
        <f t="array" ref="Y101">IF($V101="Y",IFERROR(_xll.BDP($C101&amp;" Corp",Y$1)/100, ""),"")</f>
        <v>2.0709958319775716</v>
      </c>
      <c r="Z101" s="17" cm="1">
        <f t="array" ref="Z101">IF($C101="","",IF(_xll.BDP($C101&amp;" Corp",Z$1)="#N/A N/A","",_xll.BDP($C101&amp;" Corp",Z$1)))</f>
        <v>0.21800000000000352</v>
      </c>
      <c r="AA101" s="14" cm="1">
        <f t="array" ref="AA101">IF($C101="","",IF(_xll.BDP($C101&amp;" Corp",AA$1)="#N/A N/A","",_xll.BDP($C101&amp;" Corp",AA$1)))</f>
        <v>0.35599999999999454</v>
      </c>
      <c r="AB101" s="14" cm="1">
        <f t="array" ref="AB101">IF($C101="","",IF(_xll.BDP($C101&amp;" Corp",AB$1)="#N/A N/A","",_xll.BDP($C101&amp;" Corp",AB$1)))</f>
        <v>6.6999999999993065E-2</v>
      </c>
      <c r="AC101" s="18" cm="1">
        <f t="array" ref="AC101">IF($C101="","",IF(_xll.BDP($C101&amp;" Corp",AC$1)="#N/A N/A","",_xll.BDP($C101&amp;" Corp",AC$1)))</f>
        <v>0.21599999999999397</v>
      </c>
      <c r="AD101" s="18" cm="1">
        <f t="array" ref="AD101">IF($C101="","",IF(_xll.BDP($C101&amp;" Corp",AD$1)="#N/A N/A","",_xll.BDP($C101&amp;" Corp",AD$1)))</f>
        <v>2.5480000000000018</v>
      </c>
      <c r="AE101" s="32" cm="1">
        <f t="array" ref="AE101">IF($C101="","",IF(_xll.BDP($C101&amp;" Corp",AE$1)="#N/A N/A","",_xll.BDP($C101&amp;" Corp",AE$1)/100))</f>
        <v>2.2678331790236201E-3</v>
      </c>
      <c r="AF101" s="32" cm="1">
        <f t="array" ref="AF101">IF($C101="","",IF(_xll.BDP($C101&amp;" Corp",AF$1)="#N/A N/A","",_xll.BDP($C101&amp;" Corp",AF$1)/100))</f>
        <v>3.7087582952212705E-3</v>
      </c>
      <c r="AG101" s="32" cm="1">
        <f t="array" ref="AG101">IF($C101="","",IF(_xll.BDP($C101&amp;" Corp",AG$1)="#N/A N/A","",_xll.BDP($C101&amp;" Corp",AG$1)/100))</f>
        <v>6.959014520450473E-4</v>
      </c>
      <c r="AH101" s="32" cm="1">
        <f t="array" ref="AH101">IF($C101="","",IF(_xll.BDP($C101&amp;" Corp",AH$1)="#N/A N/A","",_xll.BDP($C101&amp;" Corp",AH$1)/100))</f>
        <v>2.2469806197920913E-3</v>
      </c>
      <c r="AI101" s="32" cm="1">
        <f t="array" ref="AI101">IF($C101="","",IF(_xll.BDP($C101&amp;" Corp",AI$1)="#N/A N/A","",_xll.BDP($C101&amp;" Corp",AI$1)/100))</f>
        <v>2.7165047922641468E-2</v>
      </c>
      <c r="AJ101" s="8" cm="1">
        <f t="array" ref="AJ101">IF($C101="","",IF(_xll.BDP($C101&amp;" Corp",AJ$1)="#N/A Field Not Applicable","",_xll.BDP($C101&amp;" Corp",AJ$1)))</f>
        <v>92.195999999999998</v>
      </c>
      <c r="AK101" s="8" cm="1">
        <f t="array" ref="AK101">IF($C101="","",IF(_xll.BDP($C101&amp;" Corp",AK$1)="#N/A Field Not Applicable","",_xll.BDP($C101&amp;" Corp",AK$1)))</f>
        <v>96.760999999999996</v>
      </c>
      <c r="AL101" s="9" t="s">
        <v>391</v>
      </c>
      <c r="AM101" s="9" t="s">
        <v>307</v>
      </c>
      <c r="AN101" s="10">
        <v>36526</v>
      </c>
      <c r="AO101" s="11">
        <v>692.721</v>
      </c>
      <c r="AP101" s="12">
        <v>1.4010509935639671E-4</v>
      </c>
      <c r="AQ101" s="9" t="s">
        <v>65</v>
      </c>
      <c r="AR101" s="10">
        <v>32518</v>
      </c>
      <c r="AS101" s="11">
        <v>2.0437500000000002</v>
      </c>
      <c r="AT101" s="9" t="s">
        <v>391</v>
      </c>
      <c r="AU101" s="34">
        <f t="shared" si="2"/>
        <v>0.75655961664841176</v>
      </c>
    </row>
    <row r="102" spans="2:47" s="2" customFormat="1" x14ac:dyDescent="0.2">
      <c r="B102" s="22">
        <v>58553</v>
      </c>
      <c r="C102" s="23" t="s">
        <v>450</v>
      </c>
      <c r="D102" s="24" t="str" cm="1">
        <f t="array" ref="D102">IF($C102="","",IFERROR(_xll.BDP($C102&amp;" Corp","ID_BB_GLOBAL"),""))</f>
        <v>BBG00XK3C4M2</v>
      </c>
      <c r="E102" s="23" t="s">
        <v>451</v>
      </c>
      <c r="F102" s="7" t="s">
        <v>452</v>
      </c>
      <c r="G102" s="16" t="s">
        <v>453</v>
      </c>
      <c r="H102" s="16" t="s">
        <v>454</v>
      </c>
      <c r="I102" s="16" t="s">
        <v>229</v>
      </c>
      <c r="J102" s="44" cm="1">
        <f t="array" ref="J102">IF(OR(_xll.BDP($C102&amp;" Corp",$J$1)="#N/A N/A",_xll.BDP($C102&amp;" Corp",$J$1)="#N/A Field Not Applicable"),"",_xll.BDP($C102&amp;" Corp",$J$1))</f>
        <v>6.8589928057553955</v>
      </c>
      <c r="K102" s="16" t="str" cm="1">
        <f t="array" ref="K102">IFERROR(_xll.BDP($C102&amp;" Corp",$K$1),"")</f>
        <v>X-Ray Equipment</v>
      </c>
      <c r="L102" s="28" cm="1">
        <f t="array" ref="L102">IF($C102="","",IFERROR(_xll.BDP($C102&amp;" Corp",L$1),""))</f>
        <v>103.185</v>
      </c>
      <c r="M102" s="28" cm="1">
        <f t="array" ref="M102">IF($C102="","",IFERROR(_xll.BDP($C102&amp;" Corp",M$1),""))</f>
        <v>103.402</v>
      </c>
      <c r="N102" s="28" cm="1">
        <f t="array" ref="N102">IF($C102="","",IFERROR(_xll.BDP($C102&amp;" Corp",N$1),""))</f>
        <v>5.6441554800000002</v>
      </c>
      <c r="O102" s="28" cm="1">
        <f t="array" ref="O102">IF($C102="","",IFERROR(_xll.BDP($C102&amp;" Corp",O$1),""))</f>
        <v>6.4777618927948097</v>
      </c>
      <c r="P102" s="28" cm="1">
        <f t="array" ref="P102">IF($C102="","",IFERROR(_xll.BDP($C102&amp;" Corp",P$1),""))</f>
        <v>134.20856977752987</v>
      </c>
      <c r="Q102" s="28">
        <f t="shared" si="3"/>
        <v>103.29349999999999</v>
      </c>
      <c r="R102"/>
      <c r="S102"/>
      <c r="T102"/>
      <c r="U102"/>
      <c r="V102" s="24" t="str" cm="1">
        <f t="array" ref="V102">IF($C102="","",IFERROR(_xll.BDP($C102&amp;" Corp",V$1),""))</f>
        <v>Y</v>
      </c>
      <c r="W102" s="40" cm="1">
        <f t="array" ref="W102">IF($V102="Y",IFERROR(_xll.BDP($C102&amp;" Corp",W$1)*1,""),"")</f>
        <v>45718</v>
      </c>
      <c r="X102" s="41" cm="1">
        <f t="array" ref="X102">IF($V102="Y",IFERROR(_xll.BDP($C102&amp;" Corp",X$1),""),"")</f>
        <v>103.938</v>
      </c>
      <c r="Y102" s="42" cm="1">
        <f t="array" ref="Y102">IF($V102="Y",IFERROR(_xll.BDP($C102&amp;" Corp",Y$1)/100, ""),"")</f>
        <v>0.13336564609154122</v>
      </c>
      <c r="Z102" s="17" cm="1">
        <f t="array" ref="Z102">IF($C102="","",IF(_xll.BDP($C102&amp;" Corp",Z$1)="#N/A N/A","",_xll.BDP($C102&amp;" Corp",Z$1)))</f>
        <v>-1.2699999999995271E-2</v>
      </c>
      <c r="AA102" s="14" cm="1">
        <f t="array" ref="AA102">IF($C102="","",IF(_xll.BDP($C102&amp;" Corp",AA$1)="#N/A N/A","",_xll.BDP($C102&amp;" Corp",AA$1)))</f>
        <v>0.27429999999999666</v>
      </c>
      <c r="AB102" s="14" cm="1">
        <f t="array" ref="AB102">IF($C102="","",IF(_xll.BDP($C102&amp;" Corp",AB$1)="#N/A N/A","",_xll.BDP($C102&amp;" Corp",AB$1)))</f>
        <v>0.88450000000000273</v>
      </c>
      <c r="AC102" s="18" cm="1">
        <f t="array" ref="AC102">IF($C102="","",IF(_xll.BDP($C102&amp;" Corp",AC$1)="#N/A N/A","",_xll.BDP($C102&amp;" Corp",AC$1)))</f>
        <v>1.6225000000000023</v>
      </c>
      <c r="AD102" s="18" cm="1">
        <f t="array" ref="AD102">IF($C102="","",IF(_xll.BDP($C102&amp;" Corp",AD$1)="#N/A N/A","",_xll.BDP($C102&amp;" Corp",AD$1)))</f>
        <v>1.3462999999999994</v>
      </c>
      <c r="AE102" s="32" cm="1">
        <f t="array" ref="AE102">IF($C102="","",IF(_xll.BDP($C102&amp;" Corp",AE$1)="#N/A N/A","",_xll.BDP($C102&amp;" Corp",AE$1)/100))</f>
        <v>-1.2294395594923162E-4</v>
      </c>
      <c r="AF102" s="32" cm="1">
        <f t="array" ref="AF102">IF($C102="","",IF(_xll.BDP($C102&amp;" Corp",AF$1)="#N/A N/A","",_xll.BDP($C102&amp;" Corp",AF$1)/100))</f>
        <v>2.662793982454456E-3</v>
      </c>
      <c r="AG102" s="32" cm="1">
        <f t="array" ref="AG102">IF($C102="","",IF(_xll.BDP($C102&amp;" Corp",AG$1)="#N/A N/A","",_xll.BDP($C102&amp;" Corp",AG$1)/100))</f>
        <v>8.6375350457364823E-3</v>
      </c>
      <c r="AH102" s="32" cm="1">
        <f t="array" ref="AH102">IF($C102="","",IF(_xll.BDP($C102&amp;" Corp",AH$1)="#N/A N/A","",_xll.BDP($C102&amp;" Corp",AH$1)/100))</f>
        <v>1.5959450699805953E-2</v>
      </c>
      <c r="AI102" s="32" cm="1">
        <f t="array" ref="AI102">IF($C102="","",IF(_xll.BDP($C102&amp;" Corp",AI$1)="#N/A N/A","",_xll.BDP($C102&amp;" Corp",AI$1)/100))</f>
        <v>1.3206775351407341E-2</v>
      </c>
      <c r="AJ102" s="8" cm="1">
        <f t="array" ref="AJ102">IF($C102="","",IF(_xll.BDP($C102&amp;" Corp",AJ$1)="#N/A Field Not Applicable","",_xll.BDP($C102&amp;" Corp",AJ$1)))</f>
        <v>100.753</v>
      </c>
      <c r="AK102" s="8" cm="1">
        <f t="array" ref="AK102">IF($C102="","",IF(_xll.BDP($C102&amp;" Corp",AK$1)="#N/A Field Not Applicable","",_xll.BDP($C102&amp;" Corp",AK$1)))</f>
        <v>103.321</v>
      </c>
      <c r="AL102" s="9" t="s">
        <v>455</v>
      </c>
      <c r="AM102" s="9" t="s">
        <v>64</v>
      </c>
      <c r="AN102" s="10">
        <v>42432</v>
      </c>
      <c r="AO102" s="11">
        <v>248.4675</v>
      </c>
      <c r="AP102" s="12">
        <v>5.025336863518719E-5</v>
      </c>
      <c r="AQ102" s="9" t="s">
        <v>65</v>
      </c>
      <c r="AR102" s="10">
        <v>38424</v>
      </c>
      <c r="AS102" s="11">
        <v>1.2250000000000001</v>
      </c>
      <c r="AT102" s="9" t="s">
        <v>455</v>
      </c>
      <c r="AU102" s="34">
        <f t="shared" si="2"/>
        <v>0.63097674454828623</v>
      </c>
    </row>
    <row r="103" spans="2:47" s="2" customFormat="1" x14ac:dyDescent="0.2">
      <c r="B103" s="22">
        <v>56236</v>
      </c>
      <c r="C103" s="23" t="s">
        <v>456</v>
      </c>
      <c r="D103" s="24" t="str" cm="1">
        <f t="array" ref="D103">IF($C103="","",IFERROR(_xll.BDP($C103&amp;" Corp","ID_BB_GLOBAL"),""))</f>
        <v>BBG00XY98CK3</v>
      </c>
      <c r="E103" s="23" t="s">
        <v>457</v>
      </c>
      <c r="F103" s="7" t="s">
        <v>122</v>
      </c>
      <c r="G103" s="16" t="s">
        <v>458</v>
      </c>
      <c r="H103" s="16" t="s">
        <v>117</v>
      </c>
      <c r="I103" s="16" t="s">
        <v>118</v>
      </c>
      <c r="J103" s="44" cm="1">
        <f t="array" ref="J103">IF(OR(_xll.BDP($C103&amp;" Corp",$J$1)="#N/A N/A",_xll.BDP($C103&amp;" Corp",$J$1)="#N/A Field Not Applicable"),"",_xll.BDP($C103&amp;" Corp",$J$1))</f>
        <v>3.20435488233703</v>
      </c>
      <c r="K103" s="16" t="str" cm="1">
        <f t="array" ref="K103">IFERROR(_xll.BDP($C103&amp;" Corp",$K$1),"")</f>
        <v>Medical-Drugs</v>
      </c>
      <c r="L103" s="28" cm="1">
        <f t="array" ref="L103">IF($C103="","",IFERROR(_xll.BDP($C103&amp;" Corp",L$1),""))</f>
        <v>82.091999999999999</v>
      </c>
      <c r="M103" s="28" cm="1">
        <f t="array" ref="M103">IF($C103="","",IFERROR(_xll.BDP($C103&amp;" Corp",M$1),""))</f>
        <v>82.325999999999993</v>
      </c>
      <c r="N103" s="28" cm="1">
        <f t="array" ref="N103">IF($C103="","",IFERROR(_xll.BDP($C103&amp;" Corp",N$1),""))</f>
        <v>5.5729387863445208</v>
      </c>
      <c r="O103" s="28" cm="1">
        <f t="array" ref="O103">IF($C103="","",IFERROR(_xll.BDP($C103&amp;" Corp",O$1),""))</f>
        <v>5.5729387863445208</v>
      </c>
      <c r="P103" s="28" cm="1">
        <f t="array" ref="P103">IF($C103="","",IFERROR(_xll.BDP($C103&amp;" Corp",P$1),""))</f>
        <v>79.944412592882784</v>
      </c>
      <c r="Q103" s="28">
        <f t="shared" si="3"/>
        <v>82.209000000000003</v>
      </c>
      <c r="R103"/>
      <c r="S103"/>
      <c r="T103"/>
      <c r="U103"/>
      <c r="V103" s="24" t="str" cm="1">
        <f t="array" ref="V103">IF($C103="","",IFERROR(_xll.BDP($C103&amp;" Corp",V$1),""))</f>
        <v>Y</v>
      </c>
      <c r="W103" s="40" cm="1">
        <f t="array" ref="W103">IF($V103="Y",IFERROR(_xll.BDP($C103&amp;" Corp",W$1)*1,""),"")</f>
        <v>54564</v>
      </c>
      <c r="X103" s="41" cm="1">
        <f t="array" ref="X103">IF($V103="Y",IFERROR(_xll.BDP($C103&amp;" Corp",X$1),""),"")</f>
        <v>100</v>
      </c>
      <c r="Y103" s="42" cm="1">
        <f t="array" ref="Y103">IF($V103="Y",IFERROR(_xll.BDP($C103&amp;" Corp",Y$1)/100, ""),"")</f>
        <v>5.5875903349045221E-2</v>
      </c>
      <c r="Z103" s="17" cm="1">
        <f t="array" ref="Z103">IF($C103="","",IF(_xll.BDP($C103&amp;" Corp",Z$1)="#N/A N/A","",_xll.BDP($C103&amp;" Corp",Z$1)))</f>
        <v>1.8370000000004438E-2</v>
      </c>
      <c r="AA103" s="14" cm="1">
        <f t="array" ref="AA103">IF($C103="","",IF(_xll.BDP($C103&amp;" Corp",AA$1)="#N/A N/A","",_xll.BDP($C103&amp;" Corp",AA$1)))</f>
        <v>0.61068000000000211</v>
      </c>
      <c r="AB103" s="14" cm="1">
        <f t="array" ref="AB103">IF($C103="","",IF(_xll.BDP($C103&amp;" Corp",AB$1)="#N/A N/A","",_xll.BDP($C103&amp;" Corp",AB$1)))</f>
        <v>0.20226999999999862</v>
      </c>
      <c r="AC103" s="18" cm="1">
        <f t="array" ref="AC103">IF($C103="","",IF(_xll.BDP($C103&amp;" Corp",AC$1)="#N/A N/A","",_xll.BDP($C103&amp;" Corp",AC$1)))</f>
        <v>-2.8288999999999902</v>
      </c>
      <c r="AD103" s="18" cm="1">
        <f t="array" ref="AD103">IF($C103="","",IF(_xll.BDP($C103&amp;" Corp",AD$1)="#N/A N/A","",_xll.BDP($C103&amp;" Corp",AD$1)))</f>
        <v>-5.5850899999999939</v>
      </c>
      <c r="AE103" s="32" cm="1">
        <f t="array" ref="AE103">IF($C103="","",IF(_xll.BDP($C103&amp;" Corp",AE$1)="#N/A N/A","",_xll.BDP($C103&amp;" Corp",AE$1)/100))</f>
        <v>2.2350150574563653E-4</v>
      </c>
      <c r="AF103" s="32" cm="1">
        <f t="array" ref="AF103">IF($C103="","",IF(_xll.BDP($C103&amp;" Corp",AF$1)="#N/A N/A","",_xll.BDP($C103&amp;" Corp",AF$1)/100))</f>
        <v>7.4838666350161833E-3</v>
      </c>
      <c r="AG103" s="32" cm="1">
        <f t="array" ref="AG103">IF($C103="","",IF(_xll.BDP($C103&amp;" Corp",AG$1)="#N/A N/A","",_xll.BDP($C103&amp;" Corp",AG$1)/100))</f>
        <v>2.4664684907339291E-3</v>
      </c>
      <c r="AH103" s="32" cm="1">
        <f t="array" ref="AH103">IF($C103="","",IF(_xll.BDP($C103&amp;" Corp",AH$1)="#N/A N/A","",_xll.BDP($C103&amp;" Corp",AH$1)/100))</f>
        <v>-3.3265870256638276E-2</v>
      </c>
      <c r="AI103" s="32" cm="1">
        <f t="array" ref="AI103">IF($C103="","",IF(_xll.BDP($C103&amp;" Corp",AI$1)="#N/A N/A","",_xll.BDP($C103&amp;" Corp",AI$1)/100))</f>
        <v>-6.3614908770742787E-2</v>
      </c>
      <c r="AJ103" s="8" cm="1">
        <f t="array" ref="AJ103">IF($C103="","",IF(_xll.BDP($C103&amp;" Corp",AJ$1)="#N/A Field Not Applicable","",_xll.BDP($C103&amp;" Corp",AJ$1)))</f>
        <v>79.244</v>
      </c>
      <c r="AK103" s="8" cm="1">
        <f t="array" ref="AK103">IF($C103="","",IF(_xll.BDP($C103&amp;" Corp",AK$1)="#N/A Field Not Applicable","",_xll.BDP($C103&amp;" Corp",AK$1)))</f>
        <v>91.801000000000002</v>
      </c>
      <c r="AL103" s="9" t="s">
        <v>124</v>
      </c>
      <c r="AM103" s="9" t="s">
        <v>64</v>
      </c>
      <c r="AN103" s="10">
        <v>26626</v>
      </c>
      <c r="AO103" s="11">
        <v>4942.9875000000002</v>
      </c>
      <c r="AP103" s="12">
        <v>9.9973547042016492E-4</v>
      </c>
      <c r="AQ103" s="9" t="s">
        <v>65</v>
      </c>
      <c r="AR103" s="10">
        <v>22618</v>
      </c>
      <c r="AS103" s="11">
        <v>0.2361111111111111</v>
      </c>
      <c r="AT103" s="9" t="s">
        <v>124</v>
      </c>
      <c r="AU103" s="34">
        <f t="shared" si="2"/>
        <v>0.85254133710281121</v>
      </c>
    </row>
    <row r="104" spans="2:47" s="2" customFormat="1" x14ac:dyDescent="0.2">
      <c r="B104" s="22">
        <v>52876</v>
      </c>
      <c r="C104" s="23" t="s">
        <v>459</v>
      </c>
      <c r="D104" s="24" t="str" cm="1">
        <f t="array" ref="D104">IF($C104="","",IFERROR(_xll.BDP($C104&amp;" Corp","ID_BB_GLOBAL"),""))</f>
        <v>BBG00N5C1TS2</v>
      </c>
      <c r="E104" s="23" t="s">
        <v>460</v>
      </c>
      <c r="F104" s="7" t="s">
        <v>83</v>
      </c>
      <c r="G104" s="16" t="s">
        <v>91</v>
      </c>
      <c r="H104" s="16" t="s">
        <v>454</v>
      </c>
      <c r="I104" s="16" t="s">
        <v>86</v>
      </c>
      <c r="J104" s="44" cm="1">
        <f t="array" ref="J104">IF(OR(_xll.BDP($C104&amp;" Corp",$J$1)="#N/A N/A",_xll.BDP($C104&amp;" Corp",$J$1)="#N/A Field Not Applicable"),"",_xll.BDP($C104&amp;" Corp",$J$1))</f>
        <v>1.993649318463445</v>
      </c>
      <c r="K104" s="16" t="str" cm="1">
        <f t="array" ref="K104">IFERROR(_xll.BDP($C104&amp;" Corp",$K$1),"")</f>
        <v>Medical-Hospitals</v>
      </c>
      <c r="L104" s="28" cm="1">
        <f t="array" ref="L104">IF($C104="","",IFERROR(_xll.BDP($C104&amp;" Corp",L$1),""))</f>
        <v>100.131</v>
      </c>
      <c r="M104" s="28" cm="1">
        <f t="array" ref="M104">IF($C104="","",IFERROR(_xll.BDP($C104&amp;" Corp",M$1),""))</f>
        <v>100.199</v>
      </c>
      <c r="N104" s="28" cm="1">
        <f t="array" ref="N104">IF($C104="","",IFERROR(_xll.BDP($C104&amp;" Corp",N$1),""))</f>
        <v>1.13355907</v>
      </c>
      <c r="O104" s="28" cm="1">
        <f t="array" ref="O104">IF($C104="","",IFERROR(_xll.BDP($C104&amp;" Corp",O$1),""))</f>
        <v>6.1427444302717866</v>
      </c>
      <c r="P104" s="28" cm="1">
        <f t="array" ref="P104">IF($C104="","",IFERROR(_xll.BDP($C104&amp;" Corp",P$1),""))</f>
        <v>-235.27141675769502</v>
      </c>
      <c r="Q104" s="28">
        <f t="shared" si="3"/>
        <v>100.16499999999999</v>
      </c>
      <c r="R104"/>
      <c r="S104"/>
      <c r="T104"/>
      <c r="U104"/>
      <c r="V104" s="24" t="str" cm="1">
        <f t="array" ref="V104">IF($C104="","",IFERROR(_xll.BDP($C104&amp;" Corp",V$1),""))</f>
        <v>Y</v>
      </c>
      <c r="W104" s="40" cm="1">
        <f t="array" ref="W104">IF($V104="Y",IFERROR(_xll.BDP($C104&amp;" Corp",W$1)*1,""),"")</f>
        <v>45703</v>
      </c>
      <c r="X104" s="41" cm="1">
        <f t="array" ref="X104">IF($V104="Y",IFERROR(_xll.BDP($C104&amp;" Corp",X$1),""),"")</f>
        <v>100</v>
      </c>
      <c r="Y104" s="42" cm="1">
        <f t="array" ref="Y104">IF($V104="Y",IFERROR(_xll.BDP($C104&amp;" Corp",Y$1)/100, ""),"")</f>
        <v>1.133559070722882E-2</v>
      </c>
      <c r="Z104" s="17" cm="1">
        <f t="array" ref="Z104">IF($C104="","",IF(_xll.BDP($C104&amp;" Corp",Z$1)="#N/A N/A","",_xll.BDP($C104&amp;" Corp",Z$1)))</f>
        <v>-2.2400000000004638E-2</v>
      </c>
      <c r="AA104" s="14" cm="1">
        <f t="array" ref="AA104">IF($C104="","",IF(_xll.BDP($C104&amp;" Corp",AA$1)="#N/A N/A","",_xll.BDP($C104&amp;" Corp",AA$1)))</f>
        <v>5.31999999999897E-2</v>
      </c>
      <c r="AB104" s="14" cm="1">
        <f t="array" ref="AB104">IF($C104="","",IF(_xll.BDP($C104&amp;" Corp",AB$1)="#N/A N/A","",_xll.BDP($C104&amp;" Corp",AB$1)))</f>
        <v>0.17172999999999661</v>
      </c>
      <c r="AC104" s="18" cm="1">
        <f t="array" ref="AC104">IF($C104="","",IF(_xll.BDP($C104&amp;" Corp",AC$1)="#N/A N/A","",_xll.BDP($C104&amp;" Corp",AC$1)))</f>
        <v>2.9999999999574811E-4</v>
      </c>
      <c r="AD104" s="18" cm="1">
        <f t="array" ref="AD104">IF($C104="","",IF(_xll.BDP($C104&amp;" Corp",AD$1)="#N/A N/A","",_xll.BDP($C104&amp;" Corp",AD$1)))</f>
        <v>0.44271999999999423</v>
      </c>
      <c r="AE104" s="32" cm="1">
        <f t="array" ref="AE104">IF($C104="","",IF(_xll.BDP($C104&amp;" Corp",AE$1)="#N/A N/A","",_xll.BDP($C104&amp;" Corp",AE$1)/100))</f>
        <v>-2.2360667585721354E-4</v>
      </c>
      <c r="AF104" s="32" cm="1">
        <f t="array" ref="AF104">IF($C104="","",IF(_xll.BDP($C104&amp;" Corp",AF$1)="#N/A N/A","",_xll.BDP($C104&amp;" Corp",AF$1)/100))</f>
        <v>5.3146693866042063E-4</v>
      </c>
      <c r="AG104" s="32" cm="1">
        <f t="array" ref="AG104">IF($C104="","",IF(_xll.BDP($C104&amp;" Corp",AG$1)="#N/A N/A","",_xll.BDP($C104&amp;" Corp",AG$1)/100))</f>
        <v>1.7176131208719012E-3</v>
      </c>
      <c r="AH104" s="32" cm="1">
        <f t="array" ref="AH104">IF($C104="","",IF(_xll.BDP($C104&amp;" Corp",AH$1)="#N/A N/A","",_xll.BDP($C104&amp;" Corp",AH$1)/100))</f>
        <v>2.995411030259124E-6</v>
      </c>
      <c r="AI104" s="32" cm="1">
        <f t="array" ref="AI104">IF($C104="","",IF(_xll.BDP($C104&amp;" Corp",AI$1)="#N/A N/A","",_xll.BDP($C104&amp;" Corp",AI$1)/100))</f>
        <v>4.4400414879915114E-3</v>
      </c>
      <c r="AJ104" s="8" cm="1">
        <f t="array" ref="AJ104">IF($C104="","",IF(_xll.BDP($C104&amp;" Corp",AJ$1)="#N/A Field Not Applicable","",_xll.BDP($C104&amp;" Corp",AJ$1)))</f>
        <v>99.533000000000001</v>
      </c>
      <c r="AK104" s="8" cm="1">
        <f t="array" ref="AK104">IF($C104="","",IF(_xll.BDP($C104&amp;" Corp",AK$1)="#N/A Field Not Applicable","",_xll.BDP($C104&amp;" Corp",AK$1)))</f>
        <v>100.682</v>
      </c>
      <c r="AL104" s="9" t="s">
        <v>87</v>
      </c>
      <c r="AM104" s="9" t="s">
        <v>64</v>
      </c>
      <c r="AN104" s="10">
        <v>2276</v>
      </c>
      <c r="AO104" s="11">
        <v>1500</v>
      </c>
      <c r="AP104" s="12">
        <v>3.0337993078684647E-4</v>
      </c>
      <c r="AQ104" s="9" t="s">
        <v>65</v>
      </c>
      <c r="AR104" s="10">
        <v>2307</v>
      </c>
      <c r="AS104" s="11">
        <v>2.2569444444444442</v>
      </c>
      <c r="AT104" s="9" t="s">
        <v>87</v>
      </c>
      <c r="AU104" s="34">
        <f t="shared" si="2"/>
        <v>0.13506194952132361</v>
      </c>
    </row>
    <row r="105" spans="2:47" s="2" customFormat="1" x14ac:dyDescent="0.2">
      <c r="B105" s="22">
        <v>58537</v>
      </c>
      <c r="C105" s="23" t="s">
        <v>461</v>
      </c>
      <c r="D105" s="24" t="str" cm="1">
        <f t="array" ref="D105">IF($C105="","",IFERROR(_xll.BDP($C105&amp;" Corp","ID_BB_GLOBAL"),""))</f>
        <v>BBG00XGCXMD4</v>
      </c>
      <c r="E105" s="23" t="s">
        <v>462</v>
      </c>
      <c r="F105" s="7" t="s">
        <v>463</v>
      </c>
      <c r="G105" s="16" t="s">
        <v>464</v>
      </c>
      <c r="H105" s="16" t="s">
        <v>465</v>
      </c>
      <c r="I105" s="16" t="s">
        <v>129</v>
      </c>
      <c r="J105" s="44" t="str" cm="1">
        <f t="array" ref="J105">IF(OR(_xll.BDP($C105&amp;" Corp",$J$1)="#N/A N/A",_xll.BDP($C105&amp;" Corp",$J$1)="#N/A Field Not Applicable"),"",_xll.BDP($C105&amp;" Corp",$J$1))</f>
        <v/>
      </c>
      <c r="K105" s="16" t="str" cm="1">
        <f t="array" ref="K105">IFERROR(_xll.BDP($C105&amp;" Corp",$K$1),"")</f>
        <v>Medical-Outptnt/Home Med</v>
      </c>
      <c r="L105" s="28" cm="1">
        <f t="array" ref="L105">IF($C105="","",IFERROR(_xll.BDP($C105&amp;" Corp",L$1),""))</f>
        <v>97.445999999999998</v>
      </c>
      <c r="M105" s="28" cm="1">
        <f t="array" ref="M105">IF($C105="","",IFERROR(_xll.BDP($C105&amp;" Corp",M$1),""))</f>
        <v>99.784999999999997</v>
      </c>
      <c r="N105" s="28" cm="1">
        <f t="array" ref="N105">IF($C105="","",IFERROR(_xll.BDP($C105&amp;" Corp",N$1),""))</f>
        <v>6.8164358144331834</v>
      </c>
      <c r="O105" s="28" cm="1">
        <f t="array" ref="O105">IF($C105="","",IFERROR(_xll.BDP($C105&amp;" Corp",O$1),""))</f>
        <v>6.8164358144331834</v>
      </c>
      <c r="P105" s="28" cm="1">
        <f t="array" ref="P105">IF($C105="","",IFERROR(_xll.BDP($C105&amp;" Corp",P$1),""))</f>
        <v>448.32378032309447</v>
      </c>
      <c r="Q105" s="28">
        <f t="shared" si="3"/>
        <v>98.615499999999997</v>
      </c>
      <c r="R105"/>
      <c r="S105"/>
      <c r="T105"/>
      <c r="U105"/>
      <c r="V105" s="24" t="str" cm="1">
        <f t="array" ref="V105">IF($C105="","",IFERROR(_xll.BDP($C105&amp;" Corp",V$1),""))</f>
        <v>Y</v>
      </c>
      <c r="W105" s="40" cm="1">
        <f t="array" ref="W105">IF($V105="Y",IFERROR(_xll.BDP($C105&amp;" Corp",W$1)*1,""),"")</f>
        <v>45718</v>
      </c>
      <c r="X105" s="41" cm="1">
        <f t="array" ref="X105">IF($V105="Y",IFERROR(_xll.BDP($C105&amp;" Corp",X$1),""),"")</f>
        <v>100</v>
      </c>
      <c r="Y105" s="42" cm="1">
        <f t="array" ref="Y105">IF($V105="Y",IFERROR(_xll.BDP($C105&amp;" Corp",Y$1)/100, ""),"")</f>
        <v>8.8245484234832888E-2</v>
      </c>
      <c r="Z105" s="17" cm="1">
        <f t="array" ref="Z105">IF($C105="","",IF(_xll.BDP($C105&amp;" Corp",Z$1)="#N/A N/A","",_xll.BDP($C105&amp;" Corp",Z$1)))</f>
        <v>-0.29097000000000151</v>
      </c>
      <c r="AA105" s="14" cm="1">
        <f t="array" ref="AA105">IF($C105="","",IF(_xll.BDP($C105&amp;" Corp",AA$1)="#N/A N/A","",_xll.BDP($C105&amp;" Corp",AA$1)))</f>
        <v>-1.030469999999994</v>
      </c>
      <c r="AB105" s="14" cm="1">
        <f t="array" ref="AB105">IF($C105="","",IF(_xll.BDP($C105&amp;" Corp",AB$1)="#N/A N/A","",_xll.BDP($C105&amp;" Corp",AB$1)))</f>
        <v>0.32097000000000264</v>
      </c>
      <c r="AC105" s="18" cm="1">
        <f t="array" ref="AC105">IF($C105="","",IF(_xll.BDP($C105&amp;" Corp",AC$1)="#N/A N/A","",_xll.BDP($C105&amp;" Corp",AC$1)))</f>
        <v>0.72230999999999312</v>
      </c>
      <c r="AD105" s="18" cm="1">
        <f t="array" ref="AD105">IF($C105="","",IF(_xll.BDP($C105&amp;" Corp",AD$1)="#N/A N/A","",_xll.BDP($C105&amp;" Corp",AD$1)))</f>
        <v>12.390289999999993</v>
      </c>
      <c r="AE105" s="32" cm="1">
        <f t="array" ref="AE105">IF($C105="","",IF(_xll.BDP($C105&amp;" Corp",AE$1)="#N/A N/A","",_xll.BDP($C105&amp;" Corp",AE$1)/100))</f>
        <v>-2.9418752900472619E-3</v>
      </c>
      <c r="AF105" s="32" cm="1">
        <f t="array" ref="AF105">IF($C105="","",IF(_xll.BDP($C105&amp;" Corp",AF$1)="#N/A N/A","",_xll.BDP($C105&amp;" Corp",AF$1)/100))</f>
        <v>-1.0341328987272863E-2</v>
      </c>
      <c r="AG105" s="32" cm="1">
        <f t="array" ref="AG105">IF($C105="","",IF(_xll.BDP($C105&amp;" Corp",AG$1)="#N/A N/A","",_xll.BDP($C105&amp;" Corp",AG$1)/100))</f>
        <v>3.2653958986049929E-3</v>
      </c>
      <c r="AH105" s="32" cm="1">
        <f t="array" ref="AH105">IF($C105="","",IF(_xll.BDP($C105&amp;" Corp",AH$1)="#N/A N/A","",_xll.BDP($C105&amp;" Corp",AH$1)/100))</f>
        <v>7.3785648864443353E-3</v>
      </c>
      <c r="AI105" s="32" cm="1">
        <f t="array" ref="AI105">IF($C105="","",IF(_xll.BDP($C105&amp;" Corp",AI$1)="#N/A N/A","",_xll.BDP($C105&amp;" Corp",AI$1)/100))</f>
        <v>0.14369712092914066</v>
      </c>
      <c r="AJ105" s="8" cm="1">
        <f t="array" ref="AJ105">IF($C105="","",IF(_xll.BDP($C105&amp;" Corp",AJ$1)="#N/A Field Not Applicable","",_xll.BDP($C105&amp;" Corp",AJ$1)))</f>
        <v>85.248999999999995</v>
      </c>
      <c r="AK105" s="8" cm="1">
        <f t="array" ref="AK105">IF($C105="","",IF(_xll.BDP($C105&amp;" Corp",AK$1)="#N/A Field Not Applicable","",_xll.BDP($C105&amp;" Corp",AK$1)))</f>
        <v>100.274</v>
      </c>
      <c r="AL105" s="9" t="s">
        <v>466</v>
      </c>
      <c r="AM105" s="9" t="s">
        <v>64</v>
      </c>
      <c r="AN105" s="10">
        <v>22480</v>
      </c>
      <c r="AO105" s="11">
        <v>19.762833749999999</v>
      </c>
      <c r="AP105" s="12">
        <v>3.9970980901513028E-6</v>
      </c>
      <c r="AQ105" s="9" t="s">
        <v>65</v>
      </c>
      <c r="AR105" s="10">
        <v>18452</v>
      </c>
      <c r="AS105" s="11">
        <v>1.2638888888888888</v>
      </c>
      <c r="AT105" s="9" t="s">
        <v>102</v>
      </c>
      <c r="AU105" s="34">
        <f t="shared" si="2"/>
        <v>0.93710572379367718</v>
      </c>
    </row>
    <row r="106" spans="2:47" s="2" customFormat="1" x14ac:dyDescent="0.2">
      <c r="B106" s="22">
        <v>53696</v>
      </c>
      <c r="C106" s="23" t="s">
        <v>467</v>
      </c>
      <c r="D106" s="24" t="str" cm="1">
        <f t="array" ref="D106">IF($C106="","",IFERROR(_xll.BDP($C106&amp;" Corp","ID_BB_GLOBAL"),""))</f>
        <v>BBG00MS93CM7</v>
      </c>
      <c r="E106" s="23" t="s">
        <v>468</v>
      </c>
      <c r="F106" s="7" t="s">
        <v>260</v>
      </c>
      <c r="G106" s="16" t="s">
        <v>469</v>
      </c>
      <c r="H106" s="16" t="s">
        <v>62</v>
      </c>
      <c r="I106" s="16" t="s">
        <v>63</v>
      </c>
      <c r="J106" s="44" cm="1">
        <f t="array" ref="J106">IF(OR(_xll.BDP($C106&amp;" Corp",$J$1)="#N/A N/A",_xll.BDP($C106&amp;" Corp",$J$1)="#N/A Field Not Applicable"),"",_xll.BDP($C106&amp;" Corp",$J$1))</f>
        <v>6.3409846446097822</v>
      </c>
      <c r="K106" s="16" t="str" cm="1">
        <f t="array" ref="K106">IFERROR(_xll.BDP($C106&amp;" Corp",$K$1),"")</f>
        <v>Medical-Generic Drugs</v>
      </c>
      <c r="L106" s="28" cm="1">
        <f t="array" ref="L106">IF($C106="","",IFERROR(_xll.BDP($C106&amp;" Corp",L$1),""))</f>
        <v>98.212999999999994</v>
      </c>
      <c r="M106" s="28" cm="1">
        <f t="array" ref="M106">IF($C106="","",IFERROR(_xll.BDP($C106&amp;" Corp",M$1),""))</f>
        <v>98.355999999999995</v>
      </c>
      <c r="N106" s="28" cm="1">
        <f t="array" ref="N106">IF($C106="","",IFERROR(_xll.BDP($C106&amp;" Corp",N$1),""))</f>
        <v>5.1101422057499448</v>
      </c>
      <c r="O106" s="28" cm="1">
        <f t="array" ref="O106">IF($C106="","",IFERROR(_xll.BDP($C106&amp;" Corp",O$1),""))</f>
        <v>5.1101422057499448</v>
      </c>
      <c r="P106" s="28" cm="1">
        <f t="array" ref="P106">IF($C106="","",IFERROR(_xll.BDP($C106&amp;" Corp",P$1),""))</f>
        <v>85.539761685911941</v>
      </c>
      <c r="Q106" s="28">
        <f t="shared" si="3"/>
        <v>98.284499999999994</v>
      </c>
      <c r="R106"/>
      <c r="S106"/>
      <c r="T106"/>
      <c r="U106"/>
      <c r="V106" s="24" t="str" cm="1">
        <f t="array" ref="V106">IF($C106="","",IFERROR(_xll.BDP($C106&amp;" Corp",V$1),""))</f>
        <v>Y</v>
      </c>
      <c r="W106" s="40" cm="1">
        <f t="array" ref="W106">IF($V106="Y",IFERROR(_xll.BDP($C106&amp;" Corp",W$1)*1,""),"")</f>
        <v>46767</v>
      </c>
      <c r="X106" s="41" cm="1">
        <f t="array" ref="X106">IF($V106="Y",IFERROR(_xll.BDP($C106&amp;" Corp",X$1),""),"")</f>
        <v>100</v>
      </c>
      <c r="Y106" s="42" cm="1">
        <f t="array" ref="Y106">IF($V106="Y",IFERROR(_xll.BDP($C106&amp;" Corp",Y$1)/100, ""),"")</f>
        <v>5.1565394509294052E-2</v>
      </c>
      <c r="Z106" s="17" cm="1">
        <f t="array" ref="Z106">IF($C106="","",IF(_xll.BDP($C106&amp;" Corp",Z$1)="#N/A N/A","",_xll.BDP($C106&amp;" Corp",Z$1)))</f>
        <v>7.7099999999887814E-3</v>
      </c>
      <c r="AA106" s="14" cm="1">
        <f t="array" ref="AA106">IF($C106="","",IF(_xll.BDP($C106&amp;" Corp",AA$1)="#N/A N/A","",_xll.BDP($C106&amp;" Corp",AA$1)))</f>
        <v>0.42378999999999678</v>
      </c>
      <c r="AB106" s="14" cm="1">
        <f t="array" ref="AB106">IF($C106="","",IF(_xll.BDP($C106&amp;" Corp",AB$1)="#N/A N/A","",_xll.BDP($C106&amp;" Corp",AB$1)))</f>
        <v>0.17119999999999891</v>
      </c>
      <c r="AC106" s="18" cm="1">
        <f t="array" ref="AC106">IF($C106="","",IF(_xll.BDP($C106&amp;" Corp",AC$1)="#N/A N/A","",_xll.BDP($C106&amp;" Corp",AC$1)))</f>
        <v>0.25909000000000049</v>
      </c>
      <c r="AD106" s="18" cm="1">
        <f t="array" ref="AD106">IF($C106="","",IF(_xll.BDP($C106&amp;" Corp",AD$1)="#N/A N/A","",_xll.BDP($C106&amp;" Corp",AD$1)))</f>
        <v>0.87940999999999292</v>
      </c>
      <c r="AE106" s="32" cm="1">
        <f t="array" ref="AE106">IF($C106="","",IF(_xll.BDP($C106&amp;" Corp",AE$1)="#N/A N/A","",_xll.BDP($C106&amp;" Corp",AE$1)/100))</f>
        <v>7.8464401789729051E-5</v>
      </c>
      <c r="AF106" s="32" cm="1">
        <f t="array" ref="AF106">IF($C106="","",IF(_xll.BDP($C106&amp;" Corp",AF$1)="#N/A N/A","",_xll.BDP($C106&amp;" Corp",AF$1)/100))</f>
        <v>4.3312364121880558E-3</v>
      </c>
      <c r="AG106" s="32" cm="1">
        <f t="array" ref="AG106">IF($C106="","",IF(_xll.BDP($C106&amp;" Corp",AG$1)="#N/A N/A","",_xll.BDP($C106&amp;" Corp",AG$1)/100))</f>
        <v>1.7452001643668549E-3</v>
      </c>
      <c r="AH106" s="32" cm="1">
        <f t="array" ref="AH106">IF($C106="","",IF(_xll.BDP($C106&amp;" Corp",AH$1)="#N/A N/A","",_xll.BDP($C106&amp;" Corp",AH$1)/100))</f>
        <v>2.6435127774035571E-3</v>
      </c>
      <c r="AI106" s="32" cm="1">
        <f t="array" ref="AI106">IF($C106="","",IF(_xll.BDP($C106&amp;" Corp",AI$1)="#N/A N/A","",_xll.BDP($C106&amp;" Corp",AI$1)/100))</f>
        <v>9.0298309611043272E-3</v>
      </c>
      <c r="AJ106" s="8" cm="1">
        <f t="array" ref="AJ106">IF($C106="","",IF(_xll.BDP($C106&amp;" Corp",AJ$1)="#N/A Field Not Applicable","",_xll.BDP($C106&amp;" Corp",AJ$1)))</f>
        <v>94.88</v>
      </c>
      <c r="AK106" s="8" cm="1">
        <f t="array" ref="AK106">IF($C106="","",IF(_xll.BDP($C106&amp;" Corp",AK$1)="#N/A Field Not Applicable","",_xll.BDP($C106&amp;" Corp",AK$1)))</f>
        <v>100.14100000000001</v>
      </c>
      <c r="AL106" s="9" t="s">
        <v>262</v>
      </c>
      <c r="AM106" s="9" t="s">
        <v>64</v>
      </c>
      <c r="AN106" s="10">
        <v>21884</v>
      </c>
      <c r="AO106" s="11">
        <v>740.09062500000005</v>
      </c>
      <c r="AP106" s="12">
        <v>1.4968576172566265E-4</v>
      </c>
      <c r="AQ106" s="9" t="s">
        <v>65</v>
      </c>
      <c r="AR106" s="10">
        <v>17856</v>
      </c>
      <c r="AS106" s="11">
        <v>0.70777777777777773</v>
      </c>
      <c r="AT106" s="9" t="s">
        <v>262</v>
      </c>
      <c r="AU106" s="34">
        <f t="shared" si="2"/>
        <v>0.81459285497053824</v>
      </c>
    </row>
    <row r="107" spans="2:47" s="2" customFormat="1" x14ac:dyDescent="0.2">
      <c r="B107" s="22">
        <v>58523</v>
      </c>
      <c r="C107" s="23" t="s">
        <v>470</v>
      </c>
      <c r="D107" s="24" t="str" cm="1">
        <f t="array" ref="D107">IF($C107="","",IFERROR(_xll.BDP($C107&amp;" Corp","ID_BB_GLOBAL"),""))</f>
        <v>BBG00XKL2YC8</v>
      </c>
      <c r="E107" s="23" t="s">
        <v>471</v>
      </c>
      <c r="F107" s="7" t="s">
        <v>472</v>
      </c>
      <c r="G107" s="16" t="s">
        <v>387</v>
      </c>
      <c r="H107" s="16" t="s">
        <v>242</v>
      </c>
      <c r="I107" s="16" t="s">
        <v>63</v>
      </c>
      <c r="J107" s="44" cm="1">
        <f t="array" ref="J107">IF(OR(_xll.BDP($C107&amp;" Corp",$J$1)="#N/A N/A",_xll.BDP($C107&amp;" Corp",$J$1)="#N/A Field Not Applicable"),"",_xll.BDP($C107&amp;" Corp",$J$1))</f>
        <v>4.3490612648221347</v>
      </c>
      <c r="K107" s="16" t="str" cm="1">
        <f t="array" ref="K107">IFERROR(_xll.BDP($C107&amp;" Corp",$K$1),"")</f>
        <v>Medical-HMO</v>
      </c>
      <c r="L107" s="28" cm="1">
        <f t="array" ref="L107">IF($C107="","",IFERROR(_xll.BDP($C107&amp;" Corp",L$1),""))</f>
        <v>86.626000000000005</v>
      </c>
      <c r="M107" s="28" cm="1">
        <f t="array" ref="M107">IF($C107="","",IFERROR(_xll.BDP($C107&amp;" Corp",M$1),""))</f>
        <v>86.847999999999999</v>
      </c>
      <c r="N107" s="28" cm="1">
        <f t="array" ref="N107">IF($C107="","",IFERROR(_xll.BDP($C107&amp;" Corp",N$1),""))</f>
        <v>5.734266061929759</v>
      </c>
      <c r="O107" s="28" cm="1">
        <f t="array" ref="O107">IF($C107="","",IFERROR(_xll.BDP($C107&amp;" Corp",O$1),""))</f>
        <v>5.734266061929759</v>
      </c>
      <c r="P107" s="28" cm="1">
        <f t="array" ref="P107">IF($C107="","",IFERROR(_xll.BDP($C107&amp;" Corp",P$1),""))</f>
        <v>141.10092612282648</v>
      </c>
      <c r="Q107" s="28">
        <f t="shared" si="3"/>
        <v>86.736999999999995</v>
      </c>
      <c r="R107"/>
      <c r="S107"/>
      <c r="T107"/>
      <c r="U107"/>
      <c r="V107" s="24" t="str" cm="1">
        <f t="array" ref="V107">IF($C107="","",IFERROR(_xll.BDP($C107&amp;" Corp",V$1),""))</f>
        <v>Y</v>
      </c>
      <c r="W107" s="40" cm="1">
        <f t="array" ref="W107">IF($V107="Y",IFERROR(_xll.BDP($C107&amp;" Corp",W$1)*1,""),"")</f>
        <v>47679</v>
      </c>
      <c r="X107" s="41" cm="1">
        <f t="array" ref="X107">IF($V107="Y",IFERROR(_xll.BDP($C107&amp;" Corp",X$1),""),"")</f>
        <v>100</v>
      </c>
      <c r="Y107" s="42" cm="1">
        <f t="array" ref="Y107">IF($V107="Y",IFERROR(_xll.BDP($C107&amp;" Corp",Y$1)/100, ""),"")</f>
        <v>5.8504266052730562E-2</v>
      </c>
      <c r="Z107" s="17" cm="1">
        <f t="array" ref="Z107">IF($C107="","",IF(_xll.BDP($C107&amp;" Corp",Z$1)="#N/A N/A","",_xll.BDP($C107&amp;" Corp",Z$1)))</f>
        <v>-4.4280000000000541E-2</v>
      </c>
      <c r="AA107" s="14" cm="1">
        <f t="array" ref="AA107">IF($C107="","",IF(_xll.BDP($C107&amp;" Corp",AA$1)="#N/A N/A","",_xll.BDP($C107&amp;" Corp",AA$1)))</f>
        <v>0.5463799999999992</v>
      </c>
      <c r="AB107" s="14" cm="1">
        <f t="array" ref="AB107">IF($C107="","",IF(_xll.BDP($C107&amp;" Corp",AB$1)="#N/A N/A","",_xll.BDP($C107&amp;" Corp",AB$1)))</f>
        <v>0.25043999999999755</v>
      </c>
      <c r="AC107" s="18" cm="1">
        <f t="array" ref="AC107">IF($C107="","",IF(_xll.BDP($C107&amp;" Corp",AC$1)="#N/A N/A","",_xll.BDP($C107&amp;" Corp",AC$1)))</f>
        <v>-0.22035999999999945</v>
      </c>
      <c r="AD107" s="18" cm="1">
        <f t="array" ref="AD107">IF($C107="","",IF(_xll.BDP($C107&amp;" Corp",AD$1)="#N/A N/A","",_xll.BDP($C107&amp;" Corp",AD$1)))</f>
        <v>0.36583000000000254</v>
      </c>
      <c r="AE107" s="32" cm="1">
        <f t="array" ref="AE107">IF($C107="","",IF(_xll.BDP($C107&amp;" Corp",AE$1)="#N/A N/A","",_xll.BDP($C107&amp;" Corp",AE$1)/100))</f>
        <v>-5.1026846136428296E-4</v>
      </c>
      <c r="AF107" s="32" cm="1">
        <f t="array" ref="AF107">IF($C107="","",IF(_xll.BDP($C107&amp;" Corp",AF$1)="#N/A N/A","",_xll.BDP($C107&amp;" Corp",AF$1)/100))</f>
        <v>6.3394571745522647E-3</v>
      </c>
      <c r="AG107" s="32" cm="1">
        <f t="array" ref="AG107">IF($C107="","",IF(_xll.BDP($C107&amp;" Corp",AG$1)="#N/A N/A","",_xll.BDP($C107&amp;" Corp",AG$1)/100))</f>
        <v>2.8958248851538738E-3</v>
      </c>
      <c r="AH107" s="32" cm="1">
        <f t="array" ref="AH107">IF($C107="","",IF(_xll.BDP($C107&amp;" Corp",AH$1)="#N/A N/A","",_xll.BDP($C107&amp;" Corp",AH$1)/100))</f>
        <v>-2.5342155322939336E-3</v>
      </c>
      <c r="AI107" s="32" cm="1">
        <f t="array" ref="AI107">IF($C107="","",IF(_xll.BDP($C107&amp;" Corp",AI$1)="#N/A N/A","",_xll.BDP($C107&amp;" Corp",AI$1)/100))</f>
        <v>4.2357250519696656E-3</v>
      </c>
      <c r="AJ107" s="8" cm="1">
        <f t="array" ref="AJ107">IF($C107="","",IF(_xll.BDP($C107&amp;" Corp",AJ$1)="#N/A Field Not Applicable","",_xll.BDP($C107&amp;" Corp",AJ$1)))</f>
        <v>83.331999999999994</v>
      </c>
      <c r="AK107" s="8" cm="1">
        <f t="array" ref="AK107">IF($C107="","",IF(_xll.BDP($C107&amp;" Corp",AK$1)="#N/A Field Not Applicable","",_xll.BDP($C107&amp;" Corp",AK$1)))</f>
        <v>90.132000000000005</v>
      </c>
      <c r="AL107" s="9" t="s">
        <v>473</v>
      </c>
      <c r="AM107" s="9" t="s">
        <v>64</v>
      </c>
      <c r="AN107" s="10">
        <v>17359</v>
      </c>
      <c r="AO107" s="11">
        <v>1928.1679999999999</v>
      </c>
      <c r="AP107" s="12">
        <v>3.8997831625694151E-4</v>
      </c>
      <c r="AQ107" s="9" t="s">
        <v>65</v>
      </c>
      <c r="AR107" s="10">
        <v>13351</v>
      </c>
      <c r="AS107" s="11">
        <v>0.46666666666666662</v>
      </c>
      <c r="AT107" s="9" t="s">
        <v>473</v>
      </c>
      <c r="AU107" s="34">
        <f t="shared" si="2"/>
        <v>0.7737655882352944</v>
      </c>
    </row>
    <row r="108" spans="2:47" s="2" customFormat="1" x14ac:dyDescent="0.2">
      <c r="B108" s="22">
        <v>57399</v>
      </c>
      <c r="C108" s="23" t="s">
        <v>474</v>
      </c>
      <c r="D108" s="24" t="str" cm="1">
        <f t="array" ref="D108">IF($C108="","",IFERROR(_xll.BDP($C108&amp;" Corp","ID_BB_GLOBAL"),""))</f>
        <v>BBG00V30XND6</v>
      </c>
      <c r="E108" s="23" t="s">
        <v>475</v>
      </c>
      <c r="F108" s="7" t="s">
        <v>476</v>
      </c>
      <c r="G108" s="16" t="s">
        <v>128</v>
      </c>
      <c r="H108" s="16" t="s">
        <v>477</v>
      </c>
      <c r="I108" s="16" t="s">
        <v>229</v>
      </c>
      <c r="J108" s="44" cm="1">
        <f t="array" ref="J108">IF(OR(_xll.BDP($C108&amp;" Corp",$J$1)="#N/A N/A",_xll.BDP($C108&amp;" Corp",$J$1)="#N/A Field Not Applicable"),"",_xll.BDP($C108&amp;" Corp",$J$1))</f>
        <v>4.5857003494275528</v>
      </c>
      <c r="K108" s="16" t="str" cm="1">
        <f t="array" ref="K108">IFERROR(_xll.BDP($C108&amp;" Corp",$K$1),"")</f>
        <v>Dialysis Centers</v>
      </c>
      <c r="L108" s="28" cm="1">
        <f t="array" ref="L108">IF($C108="","",IFERROR(_xll.BDP($C108&amp;" Corp",L$1),""))</f>
        <v>92.74</v>
      </c>
      <c r="M108" s="28" cm="1">
        <f t="array" ref="M108">IF($C108="","",IFERROR(_xll.BDP($C108&amp;" Corp",M$1),""))</f>
        <v>92.972999999999999</v>
      </c>
      <c r="N108" s="28" cm="1">
        <f t="array" ref="N108">IF($C108="","",IFERROR(_xll.BDP($C108&amp;" Corp",N$1),""))</f>
        <v>6.1903701207304866</v>
      </c>
      <c r="O108" s="28" cm="1">
        <f t="array" ref="O108">IF($C108="","",IFERROR(_xll.BDP($C108&amp;" Corp",O$1),""))</f>
        <v>6.1903701207304866</v>
      </c>
      <c r="P108" s="28" cm="1">
        <f t="array" ref="P108">IF($C108="","",IFERROR(_xll.BDP($C108&amp;" Corp",P$1),""))</f>
        <v>184.58892325400342</v>
      </c>
      <c r="Q108" s="28">
        <f t="shared" si="3"/>
        <v>92.856499999999997</v>
      </c>
      <c r="R108"/>
      <c r="S108"/>
      <c r="T108"/>
      <c r="U108"/>
      <c r="V108" s="24" t="str" cm="1">
        <f t="array" ref="V108">IF($C108="","",IFERROR(_xll.BDP($C108&amp;" Corp",V$1),""))</f>
        <v>Y</v>
      </c>
      <c r="W108" s="40" cm="1">
        <f t="array" ref="W108">IF($V108="Y",IFERROR(_xll.BDP($C108&amp;" Corp",W$1)*1,""),"")</f>
        <v>45809</v>
      </c>
      <c r="X108" s="41" cm="1">
        <f t="array" ref="X108">IF($V108="Y",IFERROR(_xll.BDP($C108&amp;" Corp",X$1),""),"")</f>
        <v>102.313</v>
      </c>
      <c r="Y108" s="42" cm="1">
        <f t="array" ref="Y108">IF($V108="Y",IFERROR(_xll.BDP($C108&amp;" Corp",Y$1)/100, ""),"")</f>
        <v>0.34823623953931232</v>
      </c>
      <c r="Z108" s="17" cm="1">
        <f t="array" ref="Z108">IF($C108="","",IF(_xll.BDP($C108&amp;" Corp",Z$1)="#N/A N/A","",_xll.BDP($C108&amp;" Corp",Z$1)))</f>
        <v>-0.14981000000000222</v>
      </c>
      <c r="AA108" s="14" cm="1">
        <f t="array" ref="AA108">IF($C108="","",IF(_xll.BDP($C108&amp;" Corp",AA$1)="#N/A N/A","",_xll.BDP($C108&amp;" Corp",AA$1)))</f>
        <v>0.2509900000000016</v>
      </c>
      <c r="AB108" s="14" cm="1">
        <f t="array" ref="AB108">IF($C108="","",IF(_xll.BDP($C108&amp;" Corp",AB$1)="#N/A N/A","",_xll.BDP($C108&amp;" Corp",AB$1)))</f>
        <v>0.92616999999999905</v>
      </c>
      <c r="AC108" s="18" cm="1">
        <f t="array" ref="AC108">IF($C108="","",IF(_xll.BDP($C108&amp;" Corp",AC$1)="#N/A N/A","",_xll.BDP($C108&amp;" Corp",AC$1)))</f>
        <v>0.31946999999999548</v>
      </c>
      <c r="AD108" s="18" cm="1">
        <f t="array" ref="AD108">IF($C108="","",IF(_xll.BDP($C108&amp;" Corp",AD$1)="#N/A N/A","",_xll.BDP($C108&amp;" Corp",AD$1)))</f>
        <v>4.4317999999999955</v>
      </c>
      <c r="AE108" s="32" cm="1">
        <f t="array" ref="AE108">IF($C108="","",IF(_xll.BDP($C108&amp;" Corp",AE$1)="#N/A N/A","",_xll.BDP($C108&amp;" Corp",AE$1)/100))</f>
        <v>-1.6105879737317757E-3</v>
      </c>
      <c r="AF108" s="32" cm="1">
        <f t="array" ref="AF108">IF($C108="","",IF(_xll.BDP($C108&amp;" Corp",AF$1)="#N/A N/A","",_xll.BDP($C108&amp;" Corp",AF$1)/100))</f>
        <v>2.7100385121533507E-3</v>
      </c>
      <c r="AG108" s="32" cm="1">
        <f t="array" ref="AG108">IF($C108="","",IF(_xll.BDP($C108&amp;" Corp",AG$1)="#N/A N/A","",_xll.BDP($C108&amp;" Corp",AG$1)/100))</f>
        <v>1.0073663466962155E-2</v>
      </c>
      <c r="AH108" s="32" cm="1">
        <f t="array" ref="AH108">IF($C108="","",IF(_xll.BDP($C108&amp;" Corp",AH$1)="#N/A N/A","",_xll.BDP($C108&amp;" Corp",AH$1)/100))</f>
        <v>3.4519966408215752E-3</v>
      </c>
      <c r="AI108" s="32" cm="1">
        <f t="array" ref="AI108">IF($C108="","",IF(_xll.BDP($C108&amp;" Corp",AI$1)="#N/A N/A","",_xll.BDP($C108&amp;" Corp",AI$1)/100))</f>
        <v>5.0114147131689289E-2</v>
      </c>
      <c r="AJ108" s="8" cm="1">
        <f t="array" ref="AJ108">IF($C108="","",IF(_xll.BDP($C108&amp;" Corp",AJ$1)="#N/A Field Not Applicable","",_xll.BDP($C108&amp;" Corp",AJ$1)))</f>
        <v>86.629000000000005</v>
      </c>
      <c r="AK108" s="8" cm="1">
        <f t="array" ref="AK108">IF($C108="","",IF(_xll.BDP($C108&amp;" Corp",AK$1)="#N/A Field Not Applicable","",_xll.BDP($C108&amp;" Corp",AK$1)))</f>
        <v>95.68</v>
      </c>
      <c r="AL108" s="9" t="s">
        <v>478</v>
      </c>
      <c r="AM108" s="9" t="s">
        <v>64</v>
      </c>
      <c r="AN108" s="10">
        <v>3015</v>
      </c>
      <c r="AO108" s="11">
        <v>2567.8125</v>
      </c>
      <c r="AP108" s="12">
        <v>5.1934851901573283E-4</v>
      </c>
      <c r="AQ108" s="9" t="s">
        <v>65</v>
      </c>
      <c r="AR108" s="10">
        <v>2955</v>
      </c>
      <c r="AS108" s="11">
        <v>0.12847222222222221</v>
      </c>
      <c r="AT108" s="9" t="s">
        <v>478</v>
      </c>
      <c r="AU108" s="34">
        <f t="shared" si="2"/>
        <v>0.85420746878797926</v>
      </c>
    </row>
    <row r="109" spans="2:47" s="2" customFormat="1" x14ac:dyDescent="0.2">
      <c r="B109" s="22">
        <v>56196</v>
      </c>
      <c r="C109" s="23" t="s">
        <v>479</v>
      </c>
      <c r="D109" s="24" t="str" cm="1">
        <f t="array" ref="D109">IF($C109="","",IFERROR(_xll.BDP($C109&amp;" Corp","ID_BB_GLOBAL"),""))</f>
        <v>BBG00R45N6D1</v>
      </c>
      <c r="E109" s="23" t="s">
        <v>480</v>
      </c>
      <c r="F109" s="7" t="s">
        <v>289</v>
      </c>
      <c r="G109" s="16" t="s">
        <v>143</v>
      </c>
      <c r="H109" s="16" t="s">
        <v>359</v>
      </c>
      <c r="I109" s="16" t="s">
        <v>360</v>
      </c>
      <c r="J109" s="44" cm="1">
        <f t="array" ref="J109">IF(OR(_xll.BDP($C109&amp;" Corp",$J$1)="#N/A N/A",_xll.BDP($C109&amp;" Corp",$J$1)="#N/A Field Not Applicable"),"",_xll.BDP($C109&amp;" Corp",$J$1))</f>
        <v>8.1496779082985977</v>
      </c>
      <c r="K109" s="16" t="str" cm="1">
        <f t="array" ref="K109">IFERROR(_xll.BDP($C109&amp;" Corp",$K$1),"")</f>
        <v>Medical-Drugs</v>
      </c>
      <c r="L109" s="28" cm="1">
        <f t="array" ref="L109">IF($C109="","",IFERROR(_xll.BDP($C109&amp;" Corp",L$1),""))</f>
        <v>53.31</v>
      </c>
      <c r="M109" s="28" cm="1">
        <f t="array" ref="M109">IF($C109="","",IFERROR(_xll.BDP($C109&amp;" Corp",M$1),""))</f>
        <v>54.064</v>
      </c>
      <c r="N109" s="28" cm="1">
        <f t="array" ref="N109">IF($C109="","",IFERROR(_xll.BDP($C109&amp;" Corp",N$1),""))</f>
        <v>20.2973833371212</v>
      </c>
      <c r="O109" s="28" cm="1">
        <f t="array" ref="O109">IF($C109="","",IFERROR(_xll.BDP($C109&amp;" Corp",O$1),""))</f>
        <v>20.2973833371212</v>
      </c>
      <c r="P109" s="28" cm="1">
        <f t="array" ref="P109">IF($C109="","",IFERROR(_xll.BDP($C109&amp;" Corp",P$1),""))</f>
        <v>1619.1244616935403</v>
      </c>
      <c r="Q109" s="28">
        <f t="shared" si="3"/>
        <v>53.686999999999998</v>
      </c>
      <c r="R109"/>
      <c r="S109"/>
      <c r="T109"/>
      <c r="U109"/>
      <c r="V109" s="24" t="str" cm="1">
        <f t="array" ref="V109">IF($C109="","",IFERROR(_xll.BDP($C109&amp;" Corp",V$1),""))</f>
        <v>Y</v>
      </c>
      <c r="W109" s="40" cm="1">
        <f t="array" ref="W109">IF($V109="Y",IFERROR(_xll.BDP($C109&amp;" Corp",W$1)*1,""),"")</f>
        <v>45703</v>
      </c>
      <c r="X109" s="41" cm="1">
        <f t="array" ref="X109">IF($V109="Y",IFERROR(_xll.BDP($C109&amp;" Corp",X$1),""),"")</f>
        <v>102.625</v>
      </c>
      <c r="Y109" s="42" cm="1">
        <f t="array" ref="Y109">IF($V109="Y",IFERROR(_xll.BDP($C109&amp;" Corp",Y$1)/100, ""),"")</f>
        <v>21.654224622669435</v>
      </c>
      <c r="Z109" s="17" cm="1">
        <f t="array" ref="Z109">IF($C109="","",IF(_xll.BDP($C109&amp;" Corp",Z$1)="#N/A N/A","",_xll.BDP($C109&amp;" Corp",Z$1)))</f>
        <v>0.28638000000000119</v>
      </c>
      <c r="AA109" s="14" cm="1">
        <f t="array" ref="AA109">IF($C109="","",IF(_xll.BDP($C109&amp;" Corp",AA$1)="#N/A N/A","",_xll.BDP($C109&amp;" Corp",AA$1)))</f>
        <v>-1.1143299999999954</v>
      </c>
      <c r="AB109" s="14" cm="1">
        <f t="array" ref="AB109">IF($C109="","",IF(_xll.BDP($C109&amp;" Corp",AB$1)="#N/A N/A","",_xll.BDP($C109&amp;" Corp",AB$1)))</f>
        <v>-1.1764099999999971</v>
      </c>
      <c r="AC109" s="18" cm="1">
        <f t="array" ref="AC109">IF($C109="","",IF(_xll.BDP($C109&amp;" Corp",AC$1)="#N/A N/A","",_xll.BDP($C109&amp;" Corp",AC$1)))</f>
        <v>-0.61467999999999989</v>
      </c>
      <c r="AD109" s="18" cm="1">
        <f t="array" ref="AD109">IF($C109="","",IF(_xll.BDP($C109&amp;" Corp",AD$1)="#N/A N/A","",_xll.BDP($C109&amp;" Corp",AD$1)))</f>
        <v>12.603270000000002</v>
      </c>
      <c r="AE109" s="32" cm="1">
        <f t="array" ref="AE109">IF($C109="","",IF(_xll.BDP($C109&amp;" Corp",AE$1)="#N/A N/A","",_xll.BDP($C109&amp;" Corp",AE$1)/100))</f>
        <v>5.3631633937037456E-3</v>
      </c>
      <c r="AF109" s="32" cm="1">
        <f t="array" ref="AF109">IF($C109="","",IF(_xll.BDP($C109&amp;" Corp",AF$1)="#N/A N/A","",_xll.BDP($C109&amp;" Corp",AF$1)/100))</f>
        <v>-2.0335119885105845E-2</v>
      </c>
      <c r="AG109" s="32" cm="1">
        <f t="array" ref="AG109">IF($C109="","",IF(_xll.BDP($C109&amp;" Corp",AG$1)="#N/A N/A","",_xll.BDP($C109&amp;" Corp",AG$1)/100))</f>
        <v>-2.1443708556156502E-2</v>
      </c>
      <c r="AH109" s="32" cm="1">
        <f t="array" ref="AH109">IF($C109="","",IF(_xll.BDP($C109&amp;" Corp",AH$1)="#N/A N/A","",_xll.BDP($C109&amp;" Corp",AH$1)/100))</f>
        <v>-1.1320355110117837E-2</v>
      </c>
      <c r="AI109" s="32" cm="1">
        <f t="array" ref="AI109">IF($C109="","",IF(_xll.BDP($C109&amp;" Corp",AI$1)="#N/A N/A","",_xll.BDP($C109&amp;" Corp",AI$1)/100))</f>
        <v>0.30679297090848018</v>
      </c>
      <c r="AJ109" s="8" cm="1">
        <f t="array" ref="AJ109">IF($C109="","",IF(_xll.BDP($C109&amp;" Corp",AJ$1)="#N/A Field Not Applicable","",_xll.BDP($C109&amp;" Corp",AJ$1)))</f>
        <v>40.805999999999997</v>
      </c>
      <c r="AK109" s="8" cm="1">
        <f t="array" ref="AK109">IF($C109="","",IF(_xll.BDP($C109&amp;" Corp",AK$1)="#N/A Field Not Applicable","",_xll.BDP($C109&amp;" Corp",AK$1)))</f>
        <v>60.223999999999997</v>
      </c>
      <c r="AL109" s="9" t="s">
        <v>292</v>
      </c>
      <c r="AM109" s="9" t="s">
        <v>64</v>
      </c>
      <c r="AN109" s="10">
        <v>37546</v>
      </c>
      <c r="AO109" s="11">
        <v>441.76300687999998</v>
      </c>
      <c r="AP109" s="12">
        <v>8.9348020300962394E-5</v>
      </c>
      <c r="AQ109" s="9" t="s">
        <v>65</v>
      </c>
      <c r="AR109" s="10">
        <v>33538</v>
      </c>
      <c r="AS109" s="11">
        <v>1.9104166666666664</v>
      </c>
      <c r="AT109" s="9" t="s">
        <v>293</v>
      </c>
      <c r="AU109" s="34">
        <f t="shared" si="2"/>
        <v>0.57459194149757953</v>
      </c>
    </row>
    <row r="110" spans="2:47" s="2" customFormat="1" x14ac:dyDescent="0.2">
      <c r="B110" s="22">
        <v>58563</v>
      </c>
      <c r="C110" s="23" t="s">
        <v>481</v>
      </c>
      <c r="D110" s="24" t="str" cm="1">
        <f t="array" ref="D110">IF($C110="","",IFERROR(_xll.BDP($C110&amp;" Corp","ID_BB_GLOBAL"),""))</f>
        <v>BBG00XP7BXN4</v>
      </c>
      <c r="E110" s="23" t="s">
        <v>482</v>
      </c>
      <c r="F110" s="7" t="s">
        <v>483</v>
      </c>
      <c r="G110" s="16" t="s">
        <v>256</v>
      </c>
      <c r="H110" s="16" t="s">
        <v>477</v>
      </c>
      <c r="I110" s="16" t="s">
        <v>429</v>
      </c>
      <c r="J110" s="44" cm="1">
        <f t="array" ref="J110">IF(OR(_xll.BDP($C110&amp;" Corp",$J$1)="#N/A N/A",_xll.BDP($C110&amp;" Corp",$J$1)="#N/A Field Not Applicable"),"",_xll.BDP($C110&amp;" Corp",$J$1))</f>
        <v>3.1605069484514368</v>
      </c>
      <c r="K110" s="16" t="str" cm="1">
        <f t="array" ref="K110">IFERROR(_xll.BDP($C110&amp;" Corp",$K$1),"")</f>
        <v>Medical-Hospitals</v>
      </c>
      <c r="L110" s="28" cm="1">
        <f t="array" ref="L110">IF($C110="","",IFERROR(_xll.BDP($C110&amp;" Corp",L$1),""))</f>
        <v>94.822000000000003</v>
      </c>
      <c r="M110" s="28" cm="1">
        <f t="array" ref="M110">IF($C110="","",IFERROR(_xll.BDP($C110&amp;" Corp",M$1),""))</f>
        <v>95.272999999999996</v>
      </c>
      <c r="N110" s="28" cm="1">
        <f t="array" ref="N110">IF($C110="","",IFERROR(_xll.BDP($C110&amp;" Corp",N$1),""))</f>
        <v>6.2942286731427561</v>
      </c>
      <c r="O110" s="28" cm="1">
        <f t="array" ref="O110">IF($C110="","",IFERROR(_xll.BDP($C110&amp;" Corp",O$1),""))</f>
        <v>6.2942286731427561</v>
      </c>
      <c r="P110" s="28" cm="1">
        <f t="array" ref="P110">IF($C110="","",IFERROR(_xll.BDP($C110&amp;" Corp",P$1),""))</f>
        <v>201.93265038215307</v>
      </c>
      <c r="Q110" s="28">
        <f t="shared" si="3"/>
        <v>95.047499999999999</v>
      </c>
      <c r="R110"/>
      <c r="S110"/>
      <c r="T110"/>
      <c r="U110"/>
      <c r="V110" s="24" t="str" cm="1">
        <f t="array" ref="V110">IF($C110="","",IFERROR(_xll.BDP($C110&amp;" Corp",V$1),""))</f>
        <v>Y</v>
      </c>
      <c r="W110" s="40" cm="1">
        <f t="array" ref="W110">IF($V110="Y",IFERROR(_xll.BDP($C110&amp;" Corp",W$1)*1,""),"")</f>
        <v>45718</v>
      </c>
      <c r="X110" s="41" cm="1">
        <f t="array" ref="X110">IF($V110="Y",IFERROR(_xll.BDP($C110&amp;" Corp",X$1),""),"")</f>
        <v>101.25</v>
      </c>
      <c r="Y110" s="42" cm="1">
        <f t="array" ref="Y110">IF($V110="Y",IFERROR(_xll.BDP($C110&amp;" Corp",Y$1)/100, ""),"")</f>
        <v>0.769136923472312</v>
      </c>
      <c r="Z110" s="17" cm="1">
        <f t="array" ref="Z110">IF($C110="","",IF(_xll.BDP($C110&amp;" Corp",Z$1)="#N/A N/A","",_xll.BDP($C110&amp;" Corp",Z$1)))</f>
        <v>-6.0439999999999827E-2</v>
      </c>
      <c r="AA110" s="14" cm="1">
        <f t="array" ref="AA110">IF($C110="","",IF(_xll.BDP($C110&amp;" Corp",AA$1)="#N/A N/A","",_xll.BDP($C110&amp;" Corp",AA$1)))</f>
        <v>0.26556000000000779</v>
      </c>
      <c r="AB110" s="14" cm="1">
        <f t="array" ref="AB110">IF($C110="","",IF(_xll.BDP($C110&amp;" Corp",AB$1)="#N/A N/A","",_xll.BDP($C110&amp;" Corp",AB$1)))</f>
        <v>1.5464800000000025</v>
      </c>
      <c r="AC110" s="18" cm="1">
        <f t="array" ref="AC110">IF($C110="","",IF(_xll.BDP($C110&amp;" Corp",AC$1)="#N/A N/A","",_xll.BDP($C110&amp;" Corp",AC$1)))</f>
        <v>-1.0111699999999928</v>
      </c>
      <c r="AD110" s="18" cm="1">
        <f t="array" ref="AD110">IF($C110="","",IF(_xll.BDP($C110&amp;" Corp",AD$1)="#N/A N/A","",_xll.BDP($C110&amp;" Corp",AD$1)))</f>
        <v>-0.57536000000000342</v>
      </c>
      <c r="AE110" s="32" cm="1">
        <f t="array" ref="AE110">IF($C110="","",IF(_xll.BDP($C110&amp;" Corp",AE$1)="#N/A N/A","",_xll.BDP($C110&amp;" Corp",AE$1)/100))</f>
        <v>-6.349662598007928E-4</v>
      </c>
      <c r="AF110" s="32" cm="1">
        <f t="array" ref="AF110">IF($C110="","",IF(_xll.BDP($C110&amp;" Corp",AF$1)="#N/A N/A","",_xll.BDP($C110&amp;" Corp",AF$1)/100))</f>
        <v>2.7994892692570607E-3</v>
      </c>
      <c r="AG110" s="32" cm="1">
        <f t="array" ref="AG110">IF($C110="","",IF(_xll.BDP($C110&amp;" Corp",AG$1)="#N/A N/A","",_xll.BDP($C110&amp;" Corp",AG$1)/100))</f>
        <v>1.6525887579339205E-2</v>
      </c>
      <c r="AH110" s="32" cm="1">
        <f t="array" ref="AH110">IF($C110="","",IF(_xll.BDP($C110&amp;" Corp",AH$1)="#N/A N/A","",_xll.BDP($C110&amp;" Corp",AH$1)/100))</f>
        <v>-1.0518022790210843E-2</v>
      </c>
      <c r="AI110" s="32" cm="1">
        <f t="array" ref="AI110">IF($C110="","",IF(_xll.BDP($C110&amp;" Corp",AI$1)="#N/A N/A","",_xll.BDP($C110&amp;" Corp",AI$1)/100))</f>
        <v>-6.0120533644970713E-3</v>
      </c>
      <c r="AJ110" s="8" cm="1">
        <f t="array" ref="AJ110">IF($C110="","",IF(_xll.BDP($C110&amp;" Corp",AJ$1)="#N/A Field Not Applicable","",_xll.BDP($C110&amp;" Corp",AJ$1)))</f>
        <v>92.534999999999997</v>
      </c>
      <c r="AK110" s="8" cm="1">
        <f t="array" ref="AK110">IF($C110="","",IF(_xll.BDP($C110&amp;" Corp",AK$1)="#N/A Field Not Applicable","",_xll.BDP($C110&amp;" Corp",AK$1)))</f>
        <v>97.613</v>
      </c>
      <c r="AL110" s="9" t="s">
        <v>484</v>
      </c>
      <c r="AM110" s="9" t="s">
        <v>64</v>
      </c>
      <c r="AN110" s="10">
        <v>23859</v>
      </c>
      <c r="AO110" s="11">
        <v>452.6275</v>
      </c>
      <c r="AP110" s="12">
        <v>9.1545399748148908E-5</v>
      </c>
      <c r="AQ110" s="9" t="s">
        <v>65</v>
      </c>
      <c r="AR110" s="10">
        <v>19851</v>
      </c>
      <c r="AS110" s="11">
        <v>0.77777777777777779</v>
      </c>
      <c r="AT110" s="9" t="s">
        <v>484</v>
      </c>
      <c r="AU110" s="34">
        <f t="shared" si="2"/>
        <v>0.78895493107522652</v>
      </c>
    </row>
    <row r="111" spans="2:47" s="2" customFormat="1" x14ac:dyDescent="0.2">
      <c r="B111" s="22">
        <v>58588</v>
      </c>
      <c r="C111" s="23" t="s">
        <v>485</v>
      </c>
      <c r="D111" s="24" t="str" cm="1">
        <f t="array" ref="D111">IF($C111="","",IFERROR(_xll.BDP($C111&amp;" Corp","ID_BB_GLOBAL"),""))</f>
        <v>BBG00WGHTLN1</v>
      </c>
      <c r="E111" s="23" t="s">
        <v>486</v>
      </c>
      <c r="F111" s="7" t="s">
        <v>249</v>
      </c>
      <c r="G111" s="16" t="s">
        <v>405</v>
      </c>
      <c r="H111" s="16" t="s">
        <v>107</v>
      </c>
      <c r="I111" s="16" t="s">
        <v>182</v>
      </c>
      <c r="J111" s="44" cm="1">
        <f t="array" ref="J111">IF(OR(_xll.BDP($C111&amp;" Corp",$J$1)="#N/A N/A",_xll.BDP($C111&amp;" Corp",$J$1)="#N/A Field Not Applicable"),"",_xll.BDP($C111&amp;" Corp",$J$1))</f>
        <v>2.1212447073055984</v>
      </c>
      <c r="K111" s="16" t="str" cm="1">
        <f t="array" ref="K111">IFERROR(_xll.BDP($C111&amp;" Corp",$K$1),"")</f>
        <v>Medical-Drugs</v>
      </c>
      <c r="L111" s="28" cm="1">
        <f t="array" ref="L111">IF($C111="","",IFERROR(_xll.BDP($C111&amp;" Corp",L$1),""))</f>
        <v>54.55</v>
      </c>
      <c r="M111" s="28" cm="1">
        <f t="array" ref="M111">IF($C111="","",IFERROR(_xll.BDP($C111&amp;" Corp",M$1),""))</f>
        <v>54.899000000000001</v>
      </c>
      <c r="N111" s="28" cm="1">
        <f t="array" ref="N111">IF($C111="","",IFERROR(_xll.BDP($C111&amp;" Corp",N$1),""))</f>
        <v>5.4028644076599983</v>
      </c>
      <c r="O111" s="28" cm="1">
        <f t="array" ref="O111">IF($C111="","",IFERROR(_xll.BDP($C111&amp;" Corp",O$1),""))</f>
        <v>5.4028644076599983</v>
      </c>
      <c r="P111" s="28" cm="1">
        <f t="array" ref="P111">IF($C111="","",IFERROR(_xll.BDP($C111&amp;" Corp",P$1),""))</f>
        <v>62.353576850700698</v>
      </c>
      <c r="Q111" s="28">
        <f t="shared" si="3"/>
        <v>54.724499999999999</v>
      </c>
      <c r="R111"/>
      <c r="S111"/>
      <c r="T111"/>
      <c r="U111"/>
      <c r="V111" s="24" t="str" cm="1">
        <f t="array" ref="V111">IF($C111="","",IFERROR(_xll.BDP($C111&amp;" Corp",V$1),""))</f>
        <v>Y</v>
      </c>
      <c r="W111" s="40" cm="1">
        <f t="array" ref="W111">IF($V111="Y",IFERROR(_xll.BDP($C111&amp;" Corp",W$1)*1,""),"")</f>
        <v>54825</v>
      </c>
      <c r="X111" s="41" cm="1">
        <f t="array" ref="X111">IF($V111="Y",IFERROR(_xll.BDP($C111&amp;" Corp",X$1),""),"")</f>
        <v>100</v>
      </c>
      <c r="Y111" s="42" cm="1">
        <f t="array" ref="Y111">IF($V111="Y",IFERROR(_xll.BDP($C111&amp;" Corp",Y$1)/100, ""),"")</f>
        <v>5.4485309613823238E-2</v>
      </c>
      <c r="Z111" s="17" cm="1">
        <f t="array" ref="Z111">IF($C111="","",IF(_xll.BDP($C111&amp;" Corp",Z$1)="#N/A N/A","",_xll.BDP($C111&amp;" Corp",Z$1)))</f>
        <v>0</v>
      </c>
      <c r="AA111" s="14" cm="1">
        <f t="array" ref="AA111">IF($C111="","",IF(_xll.BDP($C111&amp;" Corp",AA$1)="#N/A N/A","",_xll.BDP($C111&amp;" Corp",AA$1)))</f>
        <v>0.82227999999999923</v>
      </c>
      <c r="AB111" s="14" cm="1">
        <f t="array" ref="AB111">IF($C111="","",IF(_xll.BDP($C111&amp;" Corp",AB$1)="#N/A N/A","",_xll.BDP($C111&amp;" Corp",AB$1)))</f>
        <v>-8.9919999999999334E-2</v>
      </c>
      <c r="AC111" s="18" cm="1">
        <f t="array" ref="AC111">IF($C111="","",IF(_xll.BDP($C111&amp;" Corp",AC$1)="#N/A N/A","",_xll.BDP($C111&amp;" Corp",AC$1)))</f>
        <v>-2.3688900000000004</v>
      </c>
      <c r="AD111" s="18" cm="1">
        <f t="array" ref="AD111">IF($C111="","",IF(_xll.BDP($C111&amp;" Corp",AD$1)="#N/A N/A","",_xll.BDP($C111&amp;" Corp",AD$1)))</f>
        <v>-6.8326199999999986</v>
      </c>
      <c r="AE111" s="32" cm="1">
        <f t="array" ref="AE111">IF($C111="","",IF(_xll.BDP($C111&amp;" Corp",AE$1)="#N/A N/A","",_xll.BDP($C111&amp;" Corp",AE$1)/100))</f>
        <v>0</v>
      </c>
      <c r="AF111" s="32" cm="1">
        <f t="array" ref="AF111">IF($C111="","",IF(_xll.BDP($C111&amp;" Corp",AF$1)="#N/A N/A","",_xll.BDP($C111&amp;" Corp",AF$1)/100))</f>
        <v>1.5255661457451091E-2</v>
      </c>
      <c r="AG111" s="32" cm="1">
        <f t="array" ref="AG111">IF($C111="","",IF(_xll.BDP($C111&amp;" Corp",AG$1)="#N/A N/A","",_xll.BDP($C111&amp;" Corp",AG$1)/100))</f>
        <v>-1.6405109885227964E-3</v>
      </c>
      <c r="AH111" s="32" cm="1">
        <f t="array" ref="AH111">IF($C111="","",IF(_xll.BDP($C111&amp;" Corp",AH$1)="#N/A N/A","",_xll.BDP($C111&amp;" Corp",AH$1)/100))</f>
        <v>-4.1493113820073028E-2</v>
      </c>
      <c r="AI111" s="32" cm="1">
        <f t="array" ref="AI111">IF($C111="","",IF(_xll.BDP($C111&amp;" Corp",AI$1)="#N/A N/A","",_xll.BDP($C111&amp;" Corp",AI$1)/100))</f>
        <v>-0.11100044204449068</v>
      </c>
      <c r="AJ111" s="8" cm="1">
        <f t="array" ref="AJ111">IF($C111="","",IF(_xll.BDP($C111&amp;" Corp",AJ$1)="#N/A Field Not Applicable","",_xll.BDP($C111&amp;" Corp",AJ$1)))</f>
        <v>52.168999999999997</v>
      </c>
      <c r="AK111" s="8" cm="1">
        <f t="array" ref="AK111">IF($C111="","",IF(_xll.BDP($C111&amp;" Corp",AK$1)="#N/A Field Not Applicable","",_xll.BDP($C111&amp;" Corp",AK$1)))</f>
        <v>63.32</v>
      </c>
      <c r="AL111" s="9" t="s">
        <v>250</v>
      </c>
      <c r="AM111" s="9" t="s">
        <v>64</v>
      </c>
      <c r="AN111" s="10">
        <v>30270</v>
      </c>
      <c r="AO111" s="11">
        <v>287.51325000000003</v>
      </c>
      <c r="AP111" s="12">
        <v>5.8150499923534194E-5</v>
      </c>
      <c r="AQ111" s="9" t="s">
        <v>169</v>
      </c>
      <c r="AR111" s="10">
        <v>26242</v>
      </c>
      <c r="AS111" s="11">
        <v>0.73784722222222232</v>
      </c>
      <c r="AT111" s="9" t="s">
        <v>102</v>
      </c>
      <c r="AU111" s="34">
        <f t="shared" si="2"/>
        <v>0.58412413236481031</v>
      </c>
    </row>
    <row r="112" spans="2:47" s="2" customFormat="1" x14ac:dyDescent="0.2">
      <c r="B112" s="22">
        <v>58603</v>
      </c>
      <c r="C112" s="23" t="s">
        <v>487</v>
      </c>
      <c r="D112" s="24" t="str" cm="1">
        <f t="array" ref="D112">IF($C112="","",IFERROR(_xll.BDP($C112&amp;" Corp","ID_BB_GLOBAL"),""))</f>
        <v>BBG00WKHRLS3</v>
      </c>
      <c r="E112" s="23" t="s">
        <v>488</v>
      </c>
      <c r="F112" s="7" t="s">
        <v>489</v>
      </c>
      <c r="G112" s="16" t="s">
        <v>490</v>
      </c>
      <c r="H112" s="16" t="s">
        <v>92</v>
      </c>
      <c r="I112" s="16" t="s">
        <v>93</v>
      </c>
      <c r="J112" s="44" cm="1">
        <f t="array" ref="J112">IF(OR(_xll.BDP($C112&amp;" Corp",$J$1)="#N/A N/A",_xll.BDP($C112&amp;" Corp",$J$1)="#N/A Field Not Applicable"),"",_xll.BDP($C112&amp;" Corp",$J$1))</f>
        <v>0.60861149249364155</v>
      </c>
      <c r="K112" s="16" t="str" cm="1">
        <f t="array" ref="K112">IFERROR(_xll.BDP($C112&amp;" Corp",$K$1),"")</f>
        <v>Medical-Biomedical/Gene</v>
      </c>
      <c r="L112" s="28" cm="1">
        <f t="array" ref="L112">IF($C112="","",IFERROR(_xll.BDP($C112&amp;" Corp",L$1),""))</f>
        <v>59.002000000000002</v>
      </c>
      <c r="M112" s="28" cm="1">
        <f t="array" ref="M112">IF($C112="","",IFERROR(_xll.BDP($C112&amp;" Corp",M$1),""))</f>
        <v>59.326999999999998</v>
      </c>
      <c r="N112" s="28" cm="1">
        <f t="array" ref="N112">IF($C112="","",IFERROR(_xll.BDP($C112&amp;" Corp",N$1),""))</f>
        <v>5.8967696938497571</v>
      </c>
      <c r="O112" s="28" cm="1">
        <f t="array" ref="O112">IF($C112="","",IFERROR(_xll.BDP($C112&amp;" Corp",O$1),""))</f>
        <v>5.8967696938497571</v>
      </c>
      <c r="P112" s="28" cm="1">
        <f t="array" ref="P112">IF($C112="","",IFERROR(_xll.BDP($C112&amp;" Corp",P$1),""))</f>
        <v>113.12672566912013</v>
      </c>
      <c r="Q112" s="28">
        <f t="shared" si="3"/>
        <v>59.164500000000004</v>
      </c>
      <c r="R112"/>
      <c r="S112"/>
      <c r="T112"/>
      <c r="U112"/>
      <c r="V112" s="24" t="str" cm="1">
        <f t="array" ref="V112">IF($C112="","",IFERROR(_xll.BDP($C112&amp;" Corp",V$1),""))</f>
        <v>Y</v>
      </c>
      <c r="W112" s="40" cm="1">
        <f t="array" ref="W112">IF($V112="Y",IFERROR(_xll.BDP($C112&amp;" Corp",W$1)*1,""),"")</f>
        <v>54862</v>
      </c>
      <c r="X112" s="41" cm="1">
        <f t="array" ref="X112">IF($V112="Y",IFERROR(_xll.BDP($C112&amp;" Corp",X$1),""),"")</f>
        <v>100</v>
      </c>
      <c r="Y112" s="42" cm="1">
        <f t="array" ref="Y112">IF($V112="Y",IFERROR(_xll.BDP($C112&amp;" Corp",Y$1)/100, ""),"")</f>
        <v>5.9350594738655262E-2</v>
      </c>
      <c r="Z112" s="17" cm="1">
        <f t="array" ref="Z112">IF($C112="","",IF(_xll.BDP($C112&amp;" Corp",Z$1)="#N/A N/A","",_xll.BDP($C112&amp;" Corp",Z$1)))</f>
        <v>3.2229999999998427E-2</v>
      </c>
      <c r="AA112" s="14" cm="1">
        <f t="array" ref="AA112">IF($C112="","",IF(_xll.BDP($C112&amp;" Corp",AA$1)="#N/A N/A","",_xll.BDP($C112&amp;" Corp",AA$1)))</f>
        <v>0.42927999999999855</v>
      </c>
      <c r="AB112" s="14" cm="1">
        <f t="array" ref="AB112">IF($C112="","",IF(_xll.BDP($C112&amp;" Corp",AB$1)="#N/A N/A","",_xll.BDP($C112&amp;" Corp",AB$1)))</f>
        <v>-0.27868000000000137</v>
      </c>
      <c r="AC112" s="18" cm="1">
        <f t="array" ref="AC112">IF($C112="","",IF(_xll.BDP($C112&amp;" Corp",AC$1)="#N/A N/A","",_xll.BDP($C112&amp;" Corp",AC$1)))</f>
        <v>-3.2093600000000038</v>
      </c>
      <c r="AD112" s="18" cm="1">
        <f t="array" ref="AD112">IF($C112="","",IF(_xll.BDP($C112&amp;" Corp",AD$1)="#N/A N/A","",_xll.BDP($C112&amp;" Corp",AD$1)))</f>
        <v>-5.2359899999999939</v>
      </c>
      <c r="AE112" s="32" cm="1">
        <f t="array" ref="AE112">IF($C112="","",IF(_xll.BDP($C112&amp;" Corp",AE$1)="#N/A N/A","",_xll.BDP($C112&amp;" Corp",AE$1)/100))</f>
        <v>5.4507848081568008E-4</v>
      </c>
      <c r="AF112" s="32" cm="1">
        <f t="array" ref="AF112">IF($C112="","",IF(_xll.BDP($C112&amp;" Corp",AF$1)="#N/A N/A","",_xll.BDP($C112&amp;" Corp",AF$1)/100))</f>
        <v>7.3091267885251505E-3</v>
      </c>
      <c r="AG112" s="32" cm="1">
        <f t="array" ref="AG112">IF($C112="","",IF(_xll.BDP($C112&amp;" Corp",AG$1)="#N/A N/A","",_xll.BDP($C112&amp;" Corp",AG$1)/100))</f>
        <v>-4.6884245140605017E-3</v>
      </c>
      <c r="AH112" s="32" cm="1">
        <f t="array" ref="AH112">IF($C112="","",IF(_xll.BDP($C112&amp;" Corp",AH$1)="#N/A N/A","",_xll.BDP($C112&amp;" Corp",AH$1)/100))</f>
        <v>-5.145622086271618E-2</v>
      </c>
      <c r="AI112" s="32" cm="1">
        <f t="array" ref="AI112">IF($C112="","",IF(_xll.BDP($C112&amp;" Corp",AI$1)="#N/A N/A","",_xll.BDP($C112&amp;" Corp",AI$1)/100))</f>
        <v>-8.1307576153790168E-2</v>
      </c>
      <c r="AJ112" s="8" cm="1">
        <f t="array" ref="AJ112">IF($C112="","",IF(_xll.BDP($C112&amp;" Corp",AJ$1)="#N/A Field Not Applicable","",_xll.BDP($C112&amp;" Corp",AJ$1)))</f>
        <v>56.832000000000001</v>
      </c>
      <c r="AK112" s="8" cm="1">
        <f t="array" ref="AK112">IF($C112="","",IF(_xll.BDP($C112&amp;" Corp",AK$1)="#N/A Field Not Applicable","",_xll.BDP($C112&amp;" Corp",AK$1)))</f>
        <v>67.897000000000006</v>
      </c>
      <c r="AL112" s="9" t="s">
        <v>491</v>
      </c>
      <c r="AM112" s="9" t="s">
        <v>64</v>
      </c>
      <c r="AN112" s="10">
        <v>42453</v>
      </c>
      <c r="AO112" s="11">
        <v>467.71312499999999</v>
      </c>
      <c r="AP112" s="12">
        <v>9.4596516993733116E-5</v>
      </c>
      <c r="AQ112" s="9" t="s">
        <v>65</v>
      </c>
      <c r="AR112" s="10">
        <v>38445</v>
      </c>
      <c r="AS112" s="11">
        <v>0.66888888888888887</v>
      </c>
      <c r="AT112" s="9" t="s">
        <v>491</v>
      </c>
      <c r="AU112" s="34">
        <f t="shared" si="2"/>
        <v>0.62550004970628115</v>
      </c>
    </row>
    <row r="113" spans="2:47" s="2" customFormat="1" x14ac:dyDescent="0.2">
      <c r="B113" s="22">
        <v>54859</v>
      </c>
      <c r="C113" s="23" t="s">
        <v>492</v>
      </c>
      <c r="D113" s="24" t="str" cm="1">
        <f t="array" ref="D113">IF($C113="","",IFERROR(_xll.BDP($C113&amp;" Corp","ID_BB_GLOBAL"),""))</f>
        <v>BBG00PK2H213</v>
      </c>
      <c r="E113" s="23" t="s">
        <v>493</v>
      </c>
      <c r="F113" s="7" t="s">
        <v>494</v>
      </c>
      <c r="G113" s="16" t="s">
        <v>256</v>
      </c>
      <c r="H113" s="16" t="s">
        <v>495</v>
      </c>
      <c r="I113" s="16" t="s">
        <v>496</v>
      </c>
      <c r="J113" s="44" cm="1">
        <f t="array" ref="J113">IF(OR(_xll.BDP($C113&amp;" Corp",$J$1)="#N/A N/A",_xll.BDP($C113&amp;" Corp",$J$1)="#N/A Field Not Applicable"),"",_xll.BDP($C113&amp;" Corp",$J$1))</f>
        <v>12.3675</v>
      </c>
      <c r="K113" s="16" t="str" cm="1">
        <f t="array" ref="K113">IFERROR(_xll.BDP($C113&amp;" Corp",$K$1),"")</f>
        <v>Medical Labs&amp;Testing Srv</v>
      </c>
      <c r="L113" s="28" cm="1">
        <f t="array" ref="L113">IF($C113="","",IFERROR(_xll.BDP($C113&amp;" Corp",L$1),""))</f>
        <v>99.75</v>
      </c>
      <c r="M113" s="28" cm="1">
        <f t="array" ref="M113">IF($C113="","",IFERROR(_xll.BDP($C113&amp;" Corp",M$1),""))</f>
        <v>99.75</v>
      </c>
      <c r="N113" s="28" t="str" cm="1">
        <f t="array" ref="N113">IF($C113="","",IFERROR(_xll.BDP($C113&amp;" Corp",N$1),""))</f>
        <v>#N/A N/A</v>
      </c>
      <c r="O113" s="28" t="str" cm="1">
        <f t="array" ref="O113">IF($C113="","",IFERROR(_xll.BDP($C113&amp;" Corp",O$1),""))</f>
        <v>#N/A N/A</v>
      </c>
      <c r="P113" s="28" t="str" cm="1">
        <f t="array" ref="P113">IF($C113="","",IFERROR(_xll.BDP($C113&amp;" Corp",P$1),""))</f>
        <v>#N/A N/A</v>
      </c>
      <c r="Q113" s="28">
        <f t="shared" si="3"/>
        <v>99.75</v>
      </c>
      <c r="R113"/>
      <c r="S113"/>
      <c r="T113"/>
      <c r="U113"/>
      <c r="V113" s="24" t="str" cm="1">
        <f t="array" ref="V113">IF($C113="","",IFERROR(_xll.BDP($C113&amp;" Corp",V$1),""))</f>
        <v>Y</v>
      </c>
      <c r="W113" s="40" t="str" cm="1">
        <f t="array" ref="W113">IF($V113="Y",IFERROR(_xll.BDP($C113&amp;" Corp",W$1)*1,""),"")</f>
        <v/>
      </c>
      <c r="X113" s="41" t="str" cm="1">
        <f t="array" ref="X113">IF($V113="Y",IFERROR(_xll.BDP($C113&amp;" Corp",X$1),""),"")</f>
        <v>#N/A Field Not Applicable</v>
      </c>
      <c r="Y113" s="42" t="str" cm="1">
        <f t="array" ref="Y113">IF($V113="Y",IFERROR(_xll.BDP($C113&amp;" Corp",Y$1)/100, ""),"")</f>
        <v/>
      </c>
      <c r="Z113" s="17" t="str" cm="1">
        <f t="array" ref="Z113">IF($C113="","",IF(_xll.BDP($C113&amp;" Corp",Z$1)="#N/A N/A","",_xll.BDP($C113&amp;" Corp",Z$1)))</f>
        <v/>
      </c>
      <c r="AA113" s="14" t="str" cm="1">
        <f t="array" ref="AA113">IF($C113="","",IF(_xll.BDP($C113&amp;" Corp",AA$1)="#N/A N/A","",_xll.BDP($C113&amp;" Corp",AA$1)))</f>
        <v/>
      </c>
      <c r="AB113" s="14" t="str" cm="1">
        <f t="array" ref="AB113">IF($C113="","",IF(_xll.BDP($C113&amp;" Corp",AB$1)="#N/A N/A","",_xll.BDP($C113&amp;" Corp",AB$1)))</f>
        <v/>
      </c>
      <c r="AC113" s="18" cm="1">
        <f t="array" ref="AC113">IF($C113="","",IF(_xll.BDP($C113&amp;" Corp",AC$1)="#N/A N/A","",_xll.BDP($C113&amp;" Corp",AC$1)))</f>
        <v>0.75</v>
      </c>
      <c r="AD113" s="18" cm="1">
        <f t="array" ref="AD113">IF($C113="","",IF(_xll.BDP($C113&amp;" Corp",AD$1)="#N/A N/A","",_xll.BDP($C113&amp;" Corp",AD$1)))</f>
        <v>3.409000000000006</v>
      </c>
      <c r="AE113" s="32" t="str" cm="1">
        <f t="array" ref="AE113">IF($C113="","",IF(_xll.BDP($C113&amp;" Corp",AE$1)="#N/A N/A","",_xll.BDP($C113&amp;" Corp",AE$1)/100))</f>
        <v/>
      </c>
      <c r="AF113" s="32" t="str" cm="1">
        <f t="array" ref="AF113">IF($C113="","",IF(_xll.BDP($C113&amp;" Corp",AF$1)="#N/A N/A","",_xll.BDP($C113&amp;" Corp",AF$1)/100))</f>
        <v/>
      </c>
      <c r="AG113" s="32" t="str" cm="1">
        <f t="array" ref="AG113">IF($C113="","",IF(_xll.BDP($C113&amp;" Corp",AG$1)="#N/A N/A","",_xll.BDP($C113&amp;" Corp",AG$1)/100))</f>
        <v/>
      </c>
      <c r="AH113" s="32" cm="1">
        <f t="array" ref="AH113">IF($C113="","",IF(_xll.BDP($C113&amp;" Corp",AH$1)="#N/A N/A","",_xll.BDP($C113&amp;" Corp",AH$1)/100))</f>
        <v>7.575757575757576E-3</v>
      </c>
      <c r="AI113" s="32" cm="1">
        <f t="array" ref="AI113">IF($C113="","",IF(_xll.BDP($C113&amp;" Corp",AI$1)="#N/A N/A","",_xll.BDP($C113&amp;" Corp",AI$1)/100))</f>
        <v>3.5384727167042135E-2</v>
      </c>
      <c r="AJ113" s="8" cm="1">
        <f t="array" ref="AJ113">IF($C113="","",IF(_xll.BDP($C113&amp;" Corp",AJ$1)="#N/A Field Not Applicable","",_xll.BDP($C113&amp;" Corp",AJ$1)))</f>
        <v>96.25</v>
      </c>
      <c r="AK113" s="8" cm="1">
        <f t="array" ref="AK113">IF($C113="","",IF(_xll.BDP($C113&amp;" Corp",AK$1)="#N/A Field Not Applicable","",_xll.BDP($C113&amp;" Corp",AK$1)))</f>
        <v>100.291</v>
      </c>
      <c r="AL113" s="9" t="s">
        <v>497</v>
      </c>
      <c r="AM113" s="9" t="s">
        <v>64</v>
      </c>
      <c r="AN113" s="10">
        <v>19256</v>
      </c>
      <c r="AO113" s="11">
        <v>498.125</v>
      </c>
      <c r="AP113" s="12">
        <v>1.0074741868213194E-4</v>
      </c>
      <c r="AQ113" s="9" t="s">
        <v>65</v>
      </c>
      <c r="AR113" s="10">
        <v>15228</v>
      </c>
      <c r="AS113" s="11">
        <v>2.0277777777777781</v>
      </c>
      <c r="AT113" s="9" t="s">
        <v>497</v>
      </c>
      <c r="AU113" s="34">
        <f t="shared" si="2"/>
        <v>0.75606515961395671</v>
      </c>
    </row>
    <row r="114" spans="2:47" s="2" customFormat="1" x14ac:dyDescent="0.2">
      <c r="B114" s="22">
        <v>55999</v>
      </c>
      <c r="C114" s="23" t="s">
        <v>498</v>
      </c>
      <c r="D114" s="24" t="str" cm="1">
        <f t="array" ref="D114">IF($C114="","",IFERROR(_xll.BDP($C114&amp;" Corp","ID_BB_GLOBAL"),""))</f>
        <v>BBG00T5K2GV4</v>
      </c>
      <c r="E114" s="23" t="s">
        <v>499</v>
      </c>
      <c r="F114" s="7" t="s">
        <v>472</v>
      </c>
      <c r="G114" s="16" t="s">
        <v>128</v>
      </c>
      <c r="H114" s="16" t="s">
        <v>242</v>
      </c>
      <c r="I114" s="16" t="s">
        <v>63</v>
      </c>
      <c r="J114" s="44" cm="1">
        <f t="array" ref="J114">IF(OR(_xll.BDP($C114&amp;" Corp",$J$1)="#N/A N/A",_xll.BDP($C114&amp;" Corp",$J$1)="#N/A Field Not Applicable"),"",_xll.BDP($C114&amp;" Corp",$J$1))</f>
        <v>4.3490612648221347</v>
      </c>
      <c r="K114" s="16" t="str" cm="1">
        <f t="array" ref="K114">IFERROR(_xll.BDP($C114&amp;" Corp",$K$1),"")</f>
        <v>Medical-HMO</v>
      </c>
      <c r="L114" s="28" cm="1">
        <f t="array" ref="L114">IF($C114="","",IFERROR(_xll.BDP($C114&amp;" Corp",L$1),""))</f>
        <v>95.198999999999998</v>
      </c>
      <c r="M114" s="28" cm="1">
        <f t="array" ref="M114">IF($C114="","",IFERROR(_xll.BDP($C114&amp;" Corp",M$1),""))</f>
        <v>95.388000000000005</v>
      </c>
      <c r="N114" s="28" cm="1">
        <f t="array" ref="N114">IF($C114="","",IFERROR(_xll.BDP($C114&amp;" Corp",N$1),""))</f>
        <v>5.7215689586221883</v>
      </c>
      <c r="O114" s="28" cm="1">
        <f t="array" ref="O114">IF($C114="","",IFERROR(_xll.BDP($C114&amp;" Corp",O$1),""))</f>
        <v>5.7215689586221883</v>
      </c>
      <c r="P114" s="28" cm="1">
        <f t="array" ref="P114">IF($C114="","",IFERROR(_xll.BDP($C114&amp;" Corp",P$1),""))</f>
        <v>134.44516680638105</v>
      </c>
      <c r="Q114" s="28">
        <f t="shared" si="3"/>
        <v>95.293499999999995</v>
      </c>
      <c r="R114"/>
      <c r="S114"/>
      <c r="T114"/>
      <c r="U114"/>
      <c r="V114" s="24" t="str" cm="1">
        <f t="array" ref="V114">IF($C114="","",IFERROR(_xll.BDP($C114&amp;" Corp",V$1),""))</f>
        <v>Y</v>
      </c>
      <c r="W114" s="40" cm="1">
        <f t="array" ref="W114">IF($V114="Y",IFERROR(_xll.BDP($C114&amp;" Corp",W$1)*1,""),"")</f>
        <v>45718</v>
      </c>
      <c r="X114" s="41" cm="1">
        <f t="array" ref="X114">IF($V114="Y",IFERROR(_xll.BDP($C114&amp;" Corp",X$1),""),"")</f>
        <v>102.313</v>
      </c>
      <c r="Y114" s="42" cm="1">
        <f t="array" ref="Y114">IF($V114="Y",IFERROR(_xll.BDP($C114&amp;" Corp",Y$1)/100, ""),"")</f>
        <v>0.88607278104421328</v>
      </c>
      <c r="Z114" s="17" cm="1">
        <f t="array" ref="Z114">IF($C114="","",IF(_xll.BDP($C114&amp;" Corp",Z$1)="#N/A N/A","",_xll.BDP($C114&amp;" Corp",Z$1)))</f>
        <v>-2.4290000000007694E-2</v>
      </c>
      <c r="AA114" s="14" cm="1">
        <f t="array" ref="AA114">IF($C114="","",IF(_xll.BDP($C114&amp;" Corp",AA$1)="#N/A N/A","",_xll.BDP($C114&amp;" Corp",AA$1)))</f>
        <v>0.52996000000000265</v>
      </c>
      <c r="AB114" s="14" cm="1">
        <f t="array" ref="AB114">IF($C114="","",IF(_xll.BDP($C114&amp;" Corp",AB$1)="#N/A N/A","",_xll.BDP($C114&amp;" Corp",AB$1)))</f>
        <v>0.56883999999999446</v>
      </c>
      <c r="AC114" s="18" cm="1">
        <f t="array" ref="AC114">IF($C114="","",IF(_xll.BDP($C114&amp;" Corp",AC$1)="#N/A N/A","",_xll.BDP($C114&amp;" Corp",AC$1)))</f>
        <v>-0.22163000000000466</v>
      </c>
      <c r="AD114" s="18" cm="1">
        <f t="array" ref="AD114">IF($C114="","",IF(_xll.BDP($C114&amp;" Corp",AD$1)="#N/A N/A","",_xll.BDP($C114&amp;" Corp",AD$1)))</f>
        <v>-0.16843000000000075</v>
      </c>
      <c r="AE114" s="32" cm="1">
        <f t="array" ref="AE114">IF($C114="","",IF(_xll.BDP($C114&amp;" Corp",AE$1)="#N/A N/A","",_xll.BDP($C114&amp;" Corp",AE$1)/100))</f>
        <v>-2.548620256317089E-4</v>
      </c>
      <c r="AF114" s="32" cm="1">
        <f t="array" ref="AF114">IF($C114="","",IF(_xll.BDP($C114&amp;" Corp",AF$1)="#N/A N/A","",_xll.BDP($C114&amp;" Corp",AF$1)/100))</f>
        <v>5.5931143354741733E-3</v>
      </c>
      <c r="AG114" s="32" cm="1">
        <f t="array" ref="AG114">IF($C114="","",IF(_xll.BDP($C114&amp;" Corp",AG$1)="#N/A N/A","",_xll.BDP($C114&amp;" Corp",AG$1)/100))</f>
        <v>6.0059121555632441E-3</v>
      </c>
      <c r="AH114" s="32" cm="1">
        <f t="array" ref="AH114">IF($C114="","",IF(_xll.BDP($C114&amp;" Corp",AH$1)="#N/A N/A","",_xll.BDP($C114&amp;" Corp",AH$1)/100))</f>
        <v>-2.3206404016761703E-3</v>
      </c>
      <c r="AI114" s="32" cm="1">
        <f t="array" ref="AI114">IF($C114="","",IF(_xll.BDP($C114&amp;" Corp",AI$1)="#N/A N/A","",_xll.BDP($C114&amp;" Corp",AI$1)/100))</f>
        <v>-1.7645775129148022E-3</v>
      </c>
      <c r="AJ114" s="8" cm="1">
        <f t="array" ref="AJ114">IF($C114="","",IF(_xll.BDP($C114&amp;" Corp",AJ$1)="#N/A Field Not Applicable","",_xll.BDP($C114&amp;" Corp",AJ$1)))</f>
        <v>92.691000000000003</v>
      </c>
      <c r="AK114" s="8" cm="1">
        <f t="array" ref="AK114">IF($C114="","",IF(_xll.BDP($C114&amp;" Corp",AK$1)="#N/A Field Not Applicable","",_xll.BDP($C114&amp;" Corp",AK$1)))</f>
        <v>98.4</v>
      </c>
      <c r="AL114" s="9" t="s">
        <v>473</v>
      </c>
      <c r="AM114" s="9" t="s">
        <v>64</v>
      </c>
      <c r="AN114" s="10">
        <v>17359</v>
      </c>
      <c r="AO114" s="11">
        <v>3354.5477000000001</v>
      </c>
      <c r="AP114" s="12">
        <v>6.7846829936478339E-4</v>
      </c>
      <c r="AQ114" s="9" t="s">
        <v>65</v>
      </c>
      <c r="AR114" s="10">
        <v>13351</v>
      </c>
      <c r="AS114" s="11">
        <v>2.2611111111111111</v>
      </c>
      <c r="AT114" s="9" t="s">
        <v>473</v>
      </c>
      <c r="AU114" s="34">
        <f t="shared" si="2"/>
        <v>0.81708197582764075</v>
      </c>
    </row>
    <row r="115" spans="2:47" s="2" customFormat="1" x14ac:dyDescent="0.2">
      <c r="B115" s="22">
        <v>56076</v>
      </c>
      <c r="C115" s="23" t="s">
        <v>500</v>
      </c>
      <c r="D115" s="24" t="str" cm="1">
        <f t="array" ref="D115">IF($C115="","",IFERROR(_xll.BDP($C115&amp;" Corp","ID_BB_GLOBAL"),""))</f>
        <v>BBG00QVCW5Q6</v>
      </c>
      <c r="E115" s="23" t="s">
        <v>501</v>
      </c>
      <c r="F115" s="7" t="s">
        <v>502</v>
      </c>
      <c r="G115" s="16" t="s">
        <v>84</v>
      </c>
      <c r="H115" s="16" t="s">
        <v>359</v>
      </c>
      <c r="I115" s="16" t="s">
        <v>503</v>
      </c>
      <c r="J115" s="44" cm="1">
        <f t="array" ref="J115">IF(OR(_xll.BDP($C115&amp;" Corp",$J$1)="#N/A N/A",_xll.BDP($C115&amp;" Corp",$J$1)="#N/A Field Not Applicable"),"",_xll.BDP($C115&amp;" Corp",$J$1))</f>
        <v>9.656847133757962</v>
      </c>
      <c r="K115" s="16" t="str" cm="1">
        <f t="array" ref="K115">IFERROR(_xll.BDP($C115&amp;" Corp",$K$1),"")</f>
        <v>Medical-Hospitals</v>
      </c>
      <c r="L115" s="28" cm="1">
        <f t="array" ref="L115">IF($C115="","",IFERROR(_xll.BDP($C115&amp;" Corp",L$1),""))</f>
        <v>71.474999999999994</v>
      </c>
      <c r="M115" s="28" cm="1">
        <f t="array" ref="M115">IF($C115="","",IFERROR(_xll.BDP($C115&amp;" Corp",M$1),""))</f>
        <v>71.828999999999994</v>
      </c>
      <c r="N115" s="28" cm="1">
        <f t="array" ref="N115">IF($C115="","",IFERROR(_xll.BDP($C115&amp;" Corp",N$1),""))</f>
        <v>19.127231124303876</v>
      </c>
      <c r="O115" s="28" cm="1">
        <f t="array" ref="O115">IF($C115="","",IFERROR(_xll.BDP($C115&amp;" Corp",O$1),""))</f>
        <v>19.127231124303876</v>
      </c>
      <c r="P115" s="28" cm="1">
        <f t="array" ref="P115">IF($C115="","",IFERROR(_xll.BDP($C115&amp;" Corp",P$1),""))</f>
        <v>1498.7290312319496</v>
      </c>
      <c r="Q115" s="28">
        <f t="shared" si="3"/>
        <v>71.651999999999987</v>
      </c>
      <c r="R115"/>
      <c r="S115"/>
      <c r="T115"/>
      <c r="U115"/>
      <c r="V115" s="24" t="str" cm="1">
        <f t="array" ref="V115">IF($C115="","",IFERROR(_xll.BDP($C115&amp;" Corp",V$1),""))</f>
        <v>Y</v>
      </c>
      <c r="W115" s="40" cm="1">
        <f t="array" ref="W115">IF($V115="Y",IFERROR(_xll.BDP($C115&amp;" Corp",W$1)*1,""),"")</f>
        <v>45703</v>
      </c>
      <c r="X115" s="41" cm="1">
        <f t="array" ref="X115">IF($V115="Y",IFERROR(_xll.BDP($C115&amp;" Corp",X$1),""),"")</f>
        <v>101.71900000000001</v>
      </c>
      <c r="Y115" s="42" cm="1">
        <f t="array" ref="Y115">IF($V115="Y",IFERROR(_xll.BDP($C115&amp;" Corp",Y$1)/100, ""),"")</f>
        <v>10.462331693364867</v>
      </c>
      <c r="Z115" s="17" cm="1">
        <f t="array" ref="Z115">IF($C115="","",IF(_xll.BDP($C115&amp;" Corp",Z$1)="#N/A N/A","",_xll.BDP($C115&amp;" Corp",Z$1)))</f>
        <v>-0.42404000000000508</v>
      </c>
      <c r="AA115" s="14" cm="1">
        <f t="array" ref="AA115">IF($C115="","",IF(_xll.BDP($C115&amp;" Corp",AA$1)="#N/A N/A","",_xll.BDP($C115&amp;" Corp",AA$1)))</f>
        <v>-1.2145300000000105</v>
      </c>
      <c r="AB115" s="14" cm="1">
        <f t="array" ref="AB115">IF($C115="","",IF(_xll.BDP($C115&amp;" Corp",AB$1)="#N/A N/A","",_xll.BDP($C115&amp;" Corp",AB$1)))</f>
        <v>-1.8040200000000084</v>
      </c>
      <c r="AC115" s="18" cm="1">
        <f t="array" ref="AC115">IF($C115="","",IF(_xll.BDP($C115&amp;" Corp",AC$1)="#N/A N/A","",_xll.BDP($C115&amp;" Corp",AC$1)))</f>
        <v>-11.259910000000005</v>
      </c>
      <c r="AD115" s="18" cm="1">
        <f t="array" ref="AD115">IF($C115="","",IF(_xll.BDP($C115&amp;" Corp",AD$1)="#N/A N/A","",_xll.BDP($C115&amp;" Corp",AD$1)))</f>
        <v>7.549759999999992</v>
      </c>
      <c r="AE115" s="32" cm="1">
        <f t="array" ref="AE115">IF($C115="","",IF(_xll.BDP($C115&amp;" Corp",AE$1)="#N/A N/A","",_xll.BDP($C115&amp;" Corp",AE$1)/100))</f>
        <v>-5.8832580351966708E-3</v>
      </c>
      <c r="AF115" s="32" cm="1">
        <f t="array" ref="AF115">IF($C115="","",IF(_xll.BDP($C115&amp;" Corp",AF$1)="#N/A N/A","",_xll.BDP($C115&amp;" Corp",AF$1)/100))</f>
        <v>-1.6667947553186669E-2</v>
      </c>
      <c r="AG115" s="32" cm="1">
        <f t="array" ref="AG115">IF($C115="","",IF(_xll.BDP($C115&amp;" Corp",AG$1)="#N/A N/A","",_xll.BDP($C115&amp;" Corp",AG$1)/100))</f>
        <v>-2.4559295542659912E-2</v>
      </c>
      <c r="AH115" s="32" cm="1">
        <f t="array" ref="AH115">IF($C115="","",IF(_xll.BDP($C115&amp;" Corp",AH$1)="#N/A N/A","",_xll.BDP($C115&amp;" Corp",AH$1)/100))</f>
        <v>-0.13580624081702466</v>
      </c>
      <c r="AI115" s="32" cm="1">
        <f t="array" ref="AI115">IF($C115="","",IF(_xll.BDP($C115&amp;" Corp",AI$1)="#N/A N/A","",_xll.BDP($C115&amp;" Corp",AI$1)/100))</f>
        <v>0.11777745780117926</v>
      </c>
      <c r="AJ115" s="8" cm="1">
        <f t="array" ref="AJ115">IF($C115="","",IF(_xll.BDP($C115&amp;" Corp",AJ$1)="#N/A Field Not Applicable","",_xll.BDP($C115&amp;" Corp",AJ$1)))</f>
        <v>64.013999999999996</v>
      </c>
      <c r="AK115" s="8" cm="1">
        <f t="array" ref="AK115">IF($C115="","",IF(_xll.BDP($C115&amp;" Corp",AK$1)="#N/A Field Not Applicable","",_xll.BDP($C115&amp;" Corp",AK$1)))</f>
        <v>84.816999999999993</v>
      </c>
      <c r="AL115" s="9" t="s">
        <v>504</v>
      </c>
      <c r="AM115" s="9" t="s">
        <v>64</v>
      </c>
      <c r="AN115" s="10">
        <v>558</v>
      </c>
      <c r="AO115" s="11">
        <v>470.97846249999998</v>
      </c>
      <c r="AP115" s="12">
        <v>9.5256942236896915E-5</v>
      </c>
      <c r="AQ115" s="9" t="s">
        <v>65</v>
      </c>
      <c r="AR115" s="10">
        <v>569</v>
      </c>
      <c r="AS115" s="11">
        <v>3.3611111111111112</v>
      </c>
      <c r="AT115" s="9" t="s">
        <v>504</v>
      </c>
      <c r="AU115" s="34">
        <f t="shared" si="2"/>
        <v>0.81372689083305294</v>
      </c>
    </row>
    <row r="116" spans="2:47" s="2" customFormat="1" x14ac:dyDescent="0.2">
      <c r="B116" s="22">
        <v>56255</v>
      </c>
      <c r="C116" s="23" t="s">
        <v>505</v>
      </c>
      <c r="D116" s="24" t="str" cm="1">
        <f t="array" ref="D116">IF($C116="","",IFERROR(_xll.BDP($C116&amp;" Corp","ID_BB_GLOBAL"),""))</f>
        <v>BBG00QV8CK20</v>
      </c>
      <c r="E116" s="23" t="s">
        <v>506</v>
      </c>
      <c r="F116" s="7" t="s">
        <v>507</v>
      </c>
      <c r="G116" s="16" t="s">
        <v>508</v>
      </c>
      <c r="H116" s="16" t="s">
        <v>62</v>
      </c>
      <c r="I116" s="16" t="s">
        <v>157</v>
      </c>
      <c r="J116" s="44" t="str" cm="1">
        <f t="array" ref="J116">IF(OR(_xll.BDP($C116&amp;" Corp",$J$1)="#N/A N/A",_xll.BDP($C116&amp;" Corp",$J$1)="#N/A Field Not Applicable"),"",_xll.BDP($C116&amp;" Corp",$J$1))</f>
        <v/>
      </c>
      <c r="K116" s="16" t="str" cm="1">
        <f t="array" ref="K116">IFERROR(_xll.BDP($C116&amp;" Corp",$K$1),"")</f>
        <v>Medical-Hospitals</v>
      </c>
      <c r="L116" s="28" cm="1">
        <f t="array" ref="L116">IF($C116="","",IFERROR(_xll.BDP($C116&amp;" Corp",L$1),""))</f>
        <v>64.718000000000004</v>
      </c>
      <c r="M116" s="28" cm="1">
        <f t="array" ref="M116">IF($C116="","",IFERROR(_xll.BDP($C116&amp;" Corp",M$1),""))</f>
        <v>65.605000000000004</v>
      </c>
      <c r="N116" s="28" cm="1">
        <f t="array" ref="N116">IF($C116="","",IFERROR(_xll.BDP($C116&amp;" Corp",N$1),""))</f>
        <v>6.735558280356102</v>
      </c>
      <c r="O116" s="28" cm="1">
        <f t="array" ref="O116">IF($C116="","",IFERROR(_xll.BDP($C116&amp;" Corp",O$1),""))</f>
        <v>6.5885950601794274</v>
      </c>
      <c r="P116" s="28" cm="1">
        <f t="array" ref="P116">IF($C116="","",IFERROR(_xll.BDP($C116&amp;" Corp",P$1),""))</f>
        <v>200.14000741850003</v>
      </c>
      <c r="Q116" s="28">
        <f t="shared" si="3"/>
        <v>65.161500000000004</v>
      </c>
      <c r="R116"/>
      <c r="S116"/>
      <c r="T116"/>
      <c r="U116"/>
      <c r="V116" s="24" t="str" cm="1">
        <f t="array" ref="V116">IF($C116="","",IFERROR(_xll.BDP($C116&amp;" Corp",V$1),""))</f>
        <v>Y</v>
      </c>
      <c r="W116" s="40" cm="1">
        <f t="array" ref="W116">IF($V116="Y",IFERROR(_xll.BDP($C116&amp;" Corp",W$1)*1,""),"")</f>
        <v>54424</v>
      </c>
      <c r="X116" s="41" cm="1">
        <f t="array" ref="X116">IF($V116="Y",IFERROR(_xll.BDP($C116&amp;" Corp",X$1),""),"")</f>
        <v>100</v>
      </c>
      <c r="Y116" s="42" cm="1">
        <f t="array" ref="Y116">IF($V116="Y",IFERROR(_xll.BDP($C116&amp;" Corp",Y$1)/100, ""),"")</f>
        <v>6.6215720782955595E-2</v>
      </c>
      <c r="Z116" s="17" cm="1">
        <f t="array" ref="Z116">IF($C116="","",IF(_xll.BDP($C116&amp;" Corp",Z$1)="#N/A N/A","",_xll.BDP($C116&amp;" Corp",Z$1)))</f>
        <v>4.2360000000002174E-2</v>
      </c>
      <c r="AA116" s="14" cm="1">
        <f t="array" ref="AA116">IF($C116="","",IF(_xll.BDP($C116&amp;" Corp",AA$1)="#N/A N/A","",_xll.BDP($C116&amp;" Corp",AA$1)))</f>
        <v>0.59271000000001095</v>
      </c>
      <c r="AB116" s="14" cm="1">
        <f t="array" ref="AB116">IF($C116="","",IF(_xll.BDP($C116&amp;" Corp",AB$1)="#N/A N/A","",_xll.BDP($C116&amp;" Corp",AB$1)))</f>
        <v>-1.333289999999991</v>
      </c>
      <c r="AC116" s="18" cm="1">
        <f t="array" ref="AC116">IF($C116="","",IF(_xll.BDP($C116&amp;" Corp",AC$1)="#N/A N/A","",_xll.BDP($C116&amp;" Corp",AC$1)))</f>
        <v>-1.7418199999999899</v>
      </c>
      <c r="AD116" s="18" cm="1">
        <f t="array" ref="AD116">IF($C116="","",IF(_xll.BDP($C116&amp;" Corp",AD$1)="#N/A N/A","",_xll.BDP($C116&amp;" Corp",AD$1)))</f>
        <v>-10.823819999999998</v>
      </c>
      <c r="AE116" s="32" cm="1">
        <f t="array" ref="AE116">IF($C116="","",IF(_xll.BDP($C116&amp;" Corp",AE$1)="#N/A N/A","",_xll.BDP($C116&amp;" Corp",AE$1)/100))</f>
        <v>6.5054374768489008E-4</v>
      </c>
      <c r="AF116" s="32" cm="1">
        <f t="array" ref="AF116">IF($C116="","",IF(_xll.BDP($C116&amp;" Corp",AF$1)="#N/A N/A","",_xll.BDP($C116&amp;" Corp",AF$1)/100))</f>
        <v>9.1801350000721912E-3</v>
      </c>
      <c r="AG116" s="32" cm="1">
        <f t="array" ref="AG116">IF($C116="","",IF(_xll.BDP($C116&amp;" Corp",AG$1)="#N/A N/A","",_xll.BDP($C116&amp;" Corp",AG$1)/100))</f>
        <v>-2.0052365446385292E-2</v>
      </c>
      <c r="AH116" s="32" cm="1">
        <f t="array" ref="AH116">IF($C116="","",IF(_xll.BDP($C116&amp;" Corp",AH$1)="#N/A N/A","",_xll.BDP($C116&amp;" Corp",AH$1)/100))</f>
        <v>-2.6036585930957801E-2</v>
      </c>
      <c r="AI116" s="32" cm="1">
        <f t="array" ref="AI116">IF($C116="","",IF(_xll.BDP($C116&amp;" Corp",AI$1)="#N/A N/A","",_xll.BDP($C116&amp;" Corp",AI$1)/100))</f>
        <v>-0.14245441027710368</v>
      </c>
      <c r="AJ116" s="8" cm="1">
        <f t="array" ref="AJ116">IF($C116="","",IF(_xll.BDP($C116&amp;" Corp",AJ$1)="#N/A Field Not Applicable","",_xll.BDP($C116&amp;" Corp",AJ$1)))</f>
        <v>64.088999999999999</v>
      </c>
      <c r="AK116" s="8" cm="1">
        <f t="array" ref="AK116">IF($C116="","",IF(_xll.BDP($C116&amp;" Corp",AK$1)="#N/A Field Not Applicable","",_xll.BDP($C116&amp;" Corp",AK$1)))</f>
        <v>78.561999999999998</v>
      </c>
      <c r="AL116" s="9" t="s">
        <v>509</v>
      </c>
      <c r="AM116" s="9" t="s">
        <v>64</v>
      </c>
      <c r="AN116" s="10">
        <v>41269</v>
      </c>
      <c r="AO116" s="11">
        <v>343.33654999999999</v>
      </c>
      <c r="AP116" s="12">
        <v>6.9440945850396445E-5</v>
      </c>
      <c r="AQ116" s="9" t="s">
        <v>65</v>
      </c>
      <c r="AR116" s="10">
        <v>37261</v>
      </c>
      <c r="AS116" s="11">
        <v>1.6608888888888889</v>
      </c>
      <c r="AT116" s="9" t="s">
        <v>102</v>
      </c>
      <c r="AU116" s="34">
        <f t="shared" si="2"/>
        <v>0.74059719892213083</v>
      </c>
    </row>
    <row r="117" spans="2:47" s="2" customFormat="1" x14ac:dyDescent="0.2">
      <c r="B117" s="22">
        <v>56604</v>
      </c>
      <c r="C117" s="23" t="s">
        <v>510</v>
      </c>
      <c r="D117" s="24" t="str" cm="1">
        <f t="array" ref="D117">IF($C117="","",IFERROR(_xll.BDP($C117&amp;" Corp","ID_BB_GLOBAL"),""))</f>
        <v>BBG00RN21J61</v>
      </c>
      <c r="E117" s="23" t="s">
        <v>511</v>
      </c>
      <c r="F117" s="7" t="s">
        <v>472</v>
      </c>
      <c r="G117" s="16" t="s">
        <v>224</v>
      </c>
      <c r="H117" s="16" t="s">
        <v>242</v>
      </c>
      <c r="I117" s="16" t="s">
        <v>63</v>
      </c>
      <c r="J117" s="44" cm="1">
        <f t="array" ref="J117">IF(OR(_xll.BDP($C117&amp;" Corp",$J$1)="#N/A N/A",_xll.BDP($C117&amp;" Corp",$J$1)="#N/A Field Not Applicable"),"",_xll.BDP($C117&amp;" Corp",$J$1))</f>
        <v>4.3490612648221347</v>
      </c>
      <c r="K117" s="16" t="str" cm="1">
        <f t="array" ref="K117">IFERROR(_xll.BDP($C117&amp;" Corp",$K$1),"")</f>
        <v>Medical-HMO</v>
      </c>
      <c r="L117" s="28" cm="1">
        <f t="array" ref="L117">IF($C117="","",IFERROR(_xll.BDP($C117&amp;" Corp",L$1),""))</f>
        <v>89.531000000000006</v>
      </c>
      <c r="M117" s="28" cm="1">
        <f t="array" ref="M117">IF($C117="","",IFERROR(_xll.BDP($C117&amp;" Corp",M$1),""))</f>
        <v>89.736000000000004</v>
      </c>
      <c r="N117" s="28" cm="1">
        <f t="array" ref="N117">IF($C117="","",IFERROR(_xll.BDP($C117&amp;" Corp",N$1),""))</f>
        <v>5.7498093668213803</v>
      </c>
      <c r="O117" s="28" cm="1">
        <f t="array" ref="O117">IF($C117="","",IFERROR(_xll.BDP($C117&amp;" Corp",O$1),""))</f>
        <v>5.7498093668213803</v>
      </c>
      <c r="P117" s="28" cm="1">
        <f t="array" ref="P117">IF($C117="","",IFERROR(_xll.BDP($C117&amp;" Corp",P$1),""))</f>
        <v>144.9423514651308</v>
      </c>
      <c r="Q117" s="28">
        <f t="shared" si="3"/>
        <v>89.633499999999998</v>
      </c>
      <c r="R117"/>
      <c r="S117"/>
      <c r="T117"/>
      <c r="U117"/>
      <c r="V117" s="24" t="str" cm="1">
        <f t="array" ref="V117">IF($C117="","",IFERROR(_xll.BDP($C117&amp;" Corp",V$1),""))</f>
        <v>Y</v>
      </c>
      <c r="W117" s="40" cm="1">
        <f t="array" ref="W117">IF($V117="Y",IFERROR(_xll.BDP($C117&amp;" Corp",W$1)*1,""),"")</f>
        <v>45703</v>
      </c>
      <c r="X117" s="41" cm="1">
        <f t="array" ref="X117">IF($V117="Y",IFERROR(_xll.BDP($C117&amp;" Corp",X$1),""),"")</f>
        <v>101.688</v>
      </c>
      <c r="Y117" s="42" cm="1">
        <f t="array" ref="Y117">IF($V117="Y",IFERROR(_xll.BDP($C117&amp;" Corp",Y$1)/100, ""),"")</f>
        <v>3.4034887173570909</v>
      </c>
      <c r="Z117" s="17" cm="1">
        <f t="array" ref="Z117">IF($C117="","",IF(_xll.BDP($C117&amp;" Corp",Z$1)="#N/A N/A","",_xll.BDP($C117&amp;" Corp",Z$1)))</f>
        <v>-2.4219999999999686E-2</v>
      </c>
      <c r="AA117" s="14" cm="1">
        <f t="array" ref="AA117">IF($C117="","",IF(_xll.BDP($C117&amp;" Corp",AA$1)="#N/A N/A","",_xll.BDP($C117&amp;" Corp",AA$1)))</f>
        <v>0.550619999999995</v>
      </c>
      <c r="AB117" s="14" cm="1">
        <f t="array" ref="AB117">IF($C117="","",IF(_xll.BDP($C117&amp;" Corp",AB$1)="#N/A N/A","",_xll.BDP($C117&amp;" Corp",AB$1)))</f>
        <v>0.58703999999998757</v>
      </c>
      <c r="AC117" s="18" cm="1">
        <f t="array" ref="AC117">IF($C117="","",IF(_xll.BDP($C117&amp;" Corp",AC$1)="#N/A N/A","",_xll.BDP($C117&amp;" Corp",AC$1)))</f>
        <v>-2.2970000000000823E-2</v>
      </c>
      <c r="AD117" s="18" cm="1">
        <f t="array" ref="AD117">IF($C117="","",IF(_xll.BDP($C117&amp;" Corp",AD$1)="#N/A N/A","",_xll.BDP($C117&amp;" Corp",AD$1)))</f>
        <v>0.34368999999999517</v>
      </c>
      <c r="AE117" s="32" cm="1">
        <f t="array" ref="AE117">IF($C117="","",IF(_xll.BDP($C117&amp;" Corp",AE$1)="#N/A N/A","",_xll.BDP($C117&amp;" Corp",AE$1)/100))</f>
        <v>-2.7013218073961665E-4</v>
      </c>
      <c r="AF117" s="32" cm="1">
        <f t="array" ref="AF117">IF($C117="","",IF(_xll.BDP($C117&amp;" Corp",AF$1)="#N/A N/A","",_xll.BDP($C117&amp;" Corp",AF$1)/100))</f>
        <v>6.1808406064456775E-3</v>
      </c>
      <c r="AG117" s="32" cm="1">
        <f t="array" ref="AG117">IF($C117="","",IF(_xll.BDP($C117&amp;" Corp",AG$1)="#N/A N/A","",_xll.BDP($C117&amp;" Corp",AG$1)/100))</f>
        <v>6.5923588873708508E-3</v>
      </c>
      <c r="AH117" s="32" cm="1">
        <f t="array" ref="AH117">IF($C117="","",IF(_xll.BDP($C117&amp;" Corp",AH$1)="#N/A N/A","",_xll.BDP($C117&amp;" Corp",AH$1)/100))</f>
        <v>-2.5619416595583095E-4</v>
      </c>
      <c r="AI117" s="32" cm="1">
        <f t="array" ref="AI117">IF($C117="","",IF(_xll.BDP($C117&amp;" Corp",AI$1)="#N/A N/A","",_xll.BDP($C117&amp;" Corp",AI$1)/100))</f>
        <v>3.8490613370305168E-3</v>
      </c>
      <c r="AJ117" s="8" cm="1">
        <f t="array" ref="AJ117">IF($C117="","",IF(_xll.BDP($C117&amp;" Corp",AJ$1)="#N/A Field Not Applicable","",_xll.BDP($C117&amp;" Corp",AJ$1)))</f>
        <v>86.352999999999994</v>
      </c>
      <c r="AK117" s="8" cm="1">
        <f t="array" ref="AK117">IF($C117="","",IF(_xll.BDP($C117&amp;" Corp",AK$1)="#N/A Field Not Applicable","",_xll.BDP($C117&amp;" Corp",AK$1)))</f>
        <v>92.564999999999998</v>
      </c>
      <c r="AL117" s="9" t="s">
        <v>473</v>
      </c>
      <c r="AM117" s="9" t="s">
        <v>64</v>
      </c>
      <c r="AN117" s="10">
        <v>17359</v>
      </c>
      <c r="AO117" s="11">
        <v>2.4284591010000001</v>
      </c>
      <c r="AP117" s="12">
        <v>4.9116383598671159E-7</v>
      </c>
      <c r="AQ117" s="9" t="s">
        <v>65</v>
      </c>
      <c r="AR117" s="10">
        <v>13351</v>
      </c>
      <c r="AS117" s="11">
        <v>1.0875000000000001</v>
      </c>
      <c r="AT117" s="9" t="s">
        <v>473</v>
      </c>
      <c r="AU117" s="34">
        <f t="shared" si="2"/>
        <v>0.78135911139729552</v>
      </c>
    </row>
    <row r="118" spans="2:47" s="2" customFormat="1" x14ac:dyDescent="0.2">
      <c r="B118" s="22">
        <v>56537</v>
      </c>
      <c r="C118" s="23" t="s">
        <v>512</v>
      </c>
      <c r="D118" s="24" t="str" cm="1">
        <f t="array" ref="D118">IF($C118="","",IFERROR(_xll.BDP($C118&amp;" Corp","ID_BB_GLOBAL"),""))</f>
        <v>BBG00RFBZTH9</v>
      </c>
      <c r="E118" s="23" t="s">
        <v>513</v>
      </c>
      <c r="F118" s="7" t="s">
        <v>514</v>
      </c>
      <c r="G118" s="16" t="s">
        <v>416</v>
      </c>
      <c r="H118" s="16" t="s">
        <v>515</v>
      </c>
      <c r="I118" s="16" t="s">
        <v>129</v>
      </c>
      <c r="J118" s="44" t="str" cm="1">
        <f t="array" ref="J118">IF(OR(_xll.BDP($C118&amp;" Corp",$J$1)="#N/A N/A",_xll.BDP($C118&amp;" Corp",$J$1)="#N/A Field Not Applicable"),"",_xll.BDP($C118&amp;" Corp",$J$1))</f>
        <v/>
      </c>
      <c r="K118" s="16" t="str" cm="1">
        <f t="array" ref="K118">IFERROR(_xll.BDP($C118&amp;" Corp",$K$1),"")</f>
        <v>MRI/Medical Diag Imaging</v>
      </c>
      <c r="L118" s="28" cm="1">
        <f t="array" ref="L118">IF($C118="","",IFERROR(_xll.BDP($C118&amp;" Corp",L$1),""))</f>
        <v>83.07</v>
      </c>
      <c r="M118" s="28" cm="1">
        <f t="array" ref="M118">IF($C118="","",IFERROR(_xll.BDP($C118&amp;" Corp",M$1),""))</f>
        <v>84.07</v>
      </c>
      <c r="N118" s="28" cm="1">
        <f t="array" ref="N118">IF($C118="","",IFERROR(_xll.BDP($C118&amp;" Corp",N$1),""))</f>
        <v>16.15837241822544</v>
      </c>
      <c r="O118" s="28" cm="1">
        <f t="array" ref="O118">IF($C118="","",IFERROR(_xll.BDP($C118&amp;" Corp",O$1),""))</f>
        <v>16.15837241822544</v>
      </c>
      <c r="P118" s="28" cm="1">
        <f t="array" ref="P118">IF($C118="","",IFERROR(_xll.BDP($C118&amp;" Corp",P$1),""))</f>
        <v>1215.6270452520216</v>
      </c>
      <c r="Q118" s="28">
        <f t="shared" si="3"/>
        <v>83.57</v>
      </c>
      <c r="R118"/>
      <c r="S118"/>
      <c r="T118"/>
      <c r="U118"/>
      <c r="V118" s="24" t="str" cm="1">
        <f t="array" ref="V118">IF($C118="","",IFERROR(_xll.BDP($C118&amp;" Corp",V$1),""))</f>
        <v>Y</v>
      </c>
      <c r="W118" s="40" cm="1">
        <f t="array" ref="W118">IF($V118="Y",IFERROR(_xll.BDP($C118&amp;" Corp",W$1)*1,""),"")</f>
        <v>45718</v>
      </c>
      <c r="X118" s="41" cm="1">
        <f t="array" ref="X118">IF($V118="Y",IFERROR(_xll.BDP($C118&amp;" Corp",X$1),""),"")</f>
        <v>100</v>
      </c>
      <c r="Y118" s="42" cm="1">
        <f t="array" ref="Y118">IF($V118="Y",IFERROR(_xll.BDP($C118&amp;" Corp",Y$1)/100, ""),"")</f>
        <v>3.7359407122209212</v>
      </c>
      <c r="Z118" s="17" cm="1">
        <f t="array" ref="Z118">IF($C118="","",IF(_xll.BDP($C118&amp;" Corp",Z$1)="#N/A N/A","",_xll.BDP($C118&amp;" Corp",Z$1)))</f>
        <v>-0.33964000000000283</v>
      </c>
      <c r="AA118" s="14" cm="1">
        <f t="array" ref="AA118">IF($C118="","",IF(_xll.BDP($C118&amp;" Corp",AA$1)="#N/A N/A","",_xll.BDP($C118&amp;" Corp",AA$1)))</f>
        <v>-0.94685000000001196</v>
      </c>
      <c r="AB118" s="14" cm="1">
        <f t="array" ref="AB118">IF($C118="","",IF(_xll.BDP($C118&amp;" Corp",AB$1)="#N/A N/A","",_xll.BDP($C118&amp;" Corp",AB$1)))</f>
        <v>-4.4002600000000029</v>
      </c>
      <c r="AC118" s="18" cm="1">
        <f t="array" ref="AC118">IF($C118="","",IF(_xll.BDP($C118&amp;" Corp",AC$1)="#N/A N/A","",_xll.BDP($C118&amp;" Corp",AC$1)))</f>
        <v>-1.1303000000000054</v>
      </c>
      <c r="AD118" s="18" cm="1">
        <f t="array" ref="AD118">IF($C118="","",IF(_xll.BDP($C118&amp;" Corp",AD$1)="#N/A N/A","",_xll.BDP($C118&amp;" Corp",AD$1)))</f>
        <v>17.945579999999993</v>
      </c>
      <c r="AE118" s="32" cm="1">
        <f t="array" ref="AE118">IF($C118="","",IF(_xll.BDP($C118&amp;" Corp",AE$1)="#N/A N/A","",_xll.BDP($C118&amp;" Corp",AE$1)/100))</f>
        <v>-4.0477067841396593E-3</v>
      </c>
      <c r="AF118" s="32" cm="1">
        <f t="array" ref="AF118">IF($C118="","",IF(_xll.BDP($C118&amp;" Corp",AF$1)="#N/A N/A","",_xll.BDP($C118&amp;" Corp",AF$1)/100))</f>
        <v>-1.1203144476607949E-2</v>
      </c>
      <c r="AG118" s="32" cm="1">
        <f t="array" ref="AG118">IF($C118="","",IF(_xll.BDP($C118&amp;" Corp",AG$1)="#N/A N/A","",_xll.BDP($C118&amp;" Corp",AG$1)/100))</f>
        <v>-5.0020086425055163E-2</v>
      </c>
      <c r="AH118" s="32" cm="1">
        <f t="array" ref="AH118">IF($C118="","",IF(_xll.BDP($C118&amp;" Corp",AH$1)="#N/A N/A","",_xll.BDP($C118&amp;" Corp",AH$1)/100))</f>
        <v>-1.3344761918254984E-2</v>
      </c>
      <c r="AI118" s="32" cm="1">
        <f t="array" ref="AI118">IF($C118="","",IF(_xll.BDP($C118&amp;" Corp",AI$1)="#N/A N/A","",_xll.BDP($C118&amp;" Corp",AI$1)/100))</f>
        <v>0.27346054082026661</v>
      </c>
      <c r="AJ118" s="8" cm="1">
        <f t="array" ref="AJ118">IF($C118="","",IF(_xll.BDP($C118&amp;" Corp",AJ$1)="#N/A Field Not Applicable","",_xll.BDP($C118&amp;" Corp",AJ$1)))</f>
        <v>64</v>
      </c>
      <c r="AK118" s="8" cm="1">
        <f t="array" ref="AK118">IF($C118="","",IF(_xll.BDP($C118&amp;" Corp",AK$1)="#N/A Field Not Applicable","",_xll.BDP($C118&amp;" Corp",AK$1)))</f>
        <v>96.725999999999999</v>
      </c>
      <c r="AL118" s="9" t="s">
        <v>516</v>
      </c>
      <c r="AM118" s="9" t="s">
        <v>64</v>
      </c>
      <c r="AN118" s="10">
        <v>34587</v>
      </c>
      <c r="AO118" s="11">
        <v>7.9767284358000001</v>
      </c>
      <c r="AP118" s="12">
        <v>1.6133195471723161E-6</v>
      </c>
      <c r="AQ118" s="9" t="s">
        <v>65</v>
      </c>
      <c r="AR118" s="10">
        <v>30579</v>
      </c>
      <c r="AS118" s="11">
        <v>3.3402777777777772</v>
      </c>
      <c r="AT118" s="9" t="s">
        <v>102</v>
      </c>
      <c r="AU118" s="34">
        <f t="shared" si="2"/>
        <v>0.94172372914502234</v>
      </c>
    </row>
    <row r="119" spans="2:47" s="2" customFormat="1" x14ac:dyDescent="0.2">
      <c r="B119" s="22">
        <v>56663</v>
      </c>
      <c r="C119" s="23" t="s">
        <v>517</v>
      </c>
      <c r="D119" s="24" t="str" cm="1">
        <f t="array" ref="D119">IF($C119="","",IFERROR(_xll.BDP($C119&amp;" Corp","ID_BB_GLOBAL"),""))</f>
        <v>BBG00RPT2K84</v>
      </c>
      <c r="E119" s="23" t="s">
        <v>518</v>
      </c>
      <c r="F119" s="7" t="s">
        <v>519</v>
      </c>
      <c r="G119" s="16" t="s">
        <v>150</v>
      </c>
      <c r="H119" s="16" t="s">
        <v>85</v>
      </c>
      <c r="I119" s="16" t="s">
        <v>496</v>
      </c>
      <c r="J119" s="44" cm="1">
        <f t="array" ref="J119">IF(OR(_xll.BDP($C119&amp;" Corp",$J$1)="#N/A N/A",_xll.BDP($C119&amp;" Corp",$J$1)="#N/A Field Not Applicable"),"",_xll.BDP($C119&amp;" Corp",$J$1))</f>
        <v>1.1047390109890109</v>
      </c>
      <c r="K119" s="16" t="str" cm="1">
        <f t="array" ref="K119">IFERROR(_xll.BDP($C119&amp;" Corp",$K$1),"")</f>
        <v>Medical-Hospitals</v>
      </c>
      <c r="L119" s="28" cm="1">
        <f t="array" ref="L119">IF($C119="","",IFERROR(_xll.BDP($C119&amp;" Corp",L$1),""))</f>
        <v>99.944000000000003</v>
      </c>
      <c r="M119" s="28" cm="1">
        <f t="array" ref="M119">IF($C119="","",IFERROR(_xll.BDP($C119&amp;" Corp",M$1),""))</f>
        <v>99.945999999999998</v>
      </c>
      <c r="N119" s="28" cm="1">
        <f t="array" ref="N119">IF($C119="","",IFERROR(_xll.BDP($C119&amp;" Corp",N$1),""))</f>
        <v>5.8795629475836293</v>
      </c>
      <c r="O119" s="28" cm="1">
        <f t="array" ref="O119">IF($C119="","",IFERROR(_xll.BDP($C119&amp;" Corp",O$1),""))</f>
        <v>5.8795629475836293</v>
      </c>
      <c r="P119" s="28" cm="1">
        <f t="array" ref="P119">IF($C119="","",IFERROR(_xll.BDP($C119&amp;" Corp",P$1),""))</f>
        <v>135.07258799385932</v>
      </c>
      <c r="Q119" s="28">
        <f t="shared" si="3"/>
        <v>99.944999999999993</v>
      </c>
      <c r="R119"/>
      <c r="S119"/>
      <c r="T119"/>
      <c r="U119"/>
      <c r="V119" s="24" t="str" cm="1">
        <f t="array" ref="V119">IF($C119="","",IFERROR(_xll.BDP($C119&amp;" Corp",V$1),""))</f>
        <v>Y</v>
      </c>
      <c r="W119" s="40" cm="1">
        <f t="array" ref="W119">IF($V119="Y",IFERROR(_xll.BDP($C119&amp;" Corp",W$1)*1,""),"")</f>
        <v>45701</v>
      </c>
      <c r="X119" s="41" cm="1">
        <f t="array" ref="X119">IF($V119="Y",IFERROR(_xll.BDP($C119&amp;" Corp",X$1),""),"")</f>
        <v>100</v>
      </c>
      <c r="Y119" s="42" cm="1">
        <f t="array" ref="Y119">IF($V119="Y",IFERROR(_xll.BDP($C119&amp;" Corp",Y$1)/100, ""),"")</f>
        <v>5.8795629475836296E-2</v>
      </c>
      <c r="Z119" s="17" cm="1">
        <f t="array" ref="Z119">IF($C119="","",IF(_xll.BDP($C119&amp;" Corp",Z$1)="#N/A N/A","",_xll.BDP($C119&amp;" Corp",Z$1)))</f>
        <v>5.5499999999994998E-3</v>
      </c>
      <c r="AA119" s="14" cm="1">
        <f t="array" ref="AA119">IF($C119="","",IF(_xll.BDP($C119&amp;" Corp",AA$1)="#N/A N/A","",_xll.BDP($C119&amp;" Corp",AA$1)))</f>
        <v>-7.3909999999997922E-2</v>
      </c>
      <c r="AB119" s="14" cm="1">
        <f t="array" ref="AB119">IF($C119="","",IF(_xll.BDP($C119&amp;" Corp",AB$1)="#N/A N/A","",_xll.BDP($C119&amp;" Corp",AB$1)))</f>
        <v>3.989130000000003</v>
      </c>
      <c r="AC119" s="18" cm="1">
        <f t="array" ref="AC119">IF($C119="","",IF(_xll.BDP($C119&amp;" Corp",AC$1)="#N/A N/A","",_xll.BDP($C119&amp;" Corp",AC$1)))</f>
        <v>2.5697499999999991</v>
      </c>
      <c r="AD119" s="18" cm="1">
        <f t="array" ref="AD119">IF($C119="","",IF(_xll.BDP($C119&amp;" Corp",AD$1)="#N/A N/A","",_xll.BDP($C119&amp;" Corp",AD$1)))</f>
        <v>6.4205900000000042</v>
      </c>
      <c r="AE119" s="32" cm="1">
        <f t="array" ref="AE119">IF($C119="","",IF(_xll.BDP($C119&amp;" Corp",AE$1)="#N/A N/A","",_xll.BDP($C119&amp;" Corp",AE$1)/100))</f>
        <v>5.5533631167029738E-5</v>
      </c>
      <c r="AF119" s="32" cm="1">
        <f t="array" ref="AF119">IF($C119="","",IF(_xll.BDP($C119&amp;" Corp",AF$1)="#N/A N/A","",_xll.BDP($C119&amp;" Corp",AF$1)/100))</f>
        <v>-7.3896033649638153E-4</v>
      </c>
      <c r="AG119" s="32" cm="1">
        <f t="array" ref="AG119">IF($C119="","",IF(_xll.BDP($C119&amp;" Corp",AG$1)="#N/A N/A","",_xll.BDP($C119&amp;" Corp",AG$1)/100))</f>
        <v>4.1572552213069665E-2</v>
      </c>
      <c r="AH119" s="32" cm="1">
        <f t="array" ref="AH119">IF($C119="","",IF(_xll.BDP($C119&amp;" Corp",AH$1)="#N/A N/A","",_xll.BDP($C119&amp;" Corp",AH$1)/100))</f>
        <v>2.6390178858609222E-2</v>
      </c>
      <c r="AI119" s="32" cm="1">
        <f t="array" ref="AI119">IF($C119="","",IF(_xll.BDP($C119&amp;" Corp",AI$1)="#N/A N/A","",_xll.BDP($C119&amp;" Corp",AI$1)/100))</f>
        <v>6.8651496294015291E-2</v>
      </c>
      <c r="AJ119" s="8" cm="1">
        <f t="array" ref="AJ119">IF($C119="","",IF(_xll.BDP($C119&amp;" Corp",AJ$1)="#N/A Field Not Applicable","",_xll.BDP($C119&amp;" Corp",AJ$1)))</f>
        <v>92.605000000000004</v>
      </c>
      <c r="AK119" s="8" cm="1">
        <f t="array" ref="AK119">IF($C119="","",IF(_xll.BDP($C119&amp;" Corp",AK$1)="#N/A Field Not Applicable","",_xll.BDP($C119&amp;" Corp",AK$1)))</f>
        <v>100.346</v>
      </c>
      <c r="AL119" s="9" t="s">
        <v>520</v>
      </c>
      <c r="AM119" s="9" t="s">
        <v>64</v>
      </c>
      <c r="AN119" s="10">
        <v>41571</v>
      </c>
      <c r="AO119" s="11">
        <v>580.5</v>
      </c>
      <c r="AP119" s="12">
        <v>1.1740803321450959E-4</v>
      </c>
      <c r="AQ119" s="9" t="s">
        <v>65</v>
      </c>
      <c r="AR119" s="10">
        <v>37563</v>
      </c>
      <c r="AS119" s="11">
        <v>1.4097222222222223</v>
      </c>
      <c r="AT119" s="9" t="s">
        <v>102</v>
      </c>
      <c r="AU119" s="34">
        <f t="shared" si="2"/>
        <v>0.87434877406019895</v>
      </c>
    </row>
    <row r="120" spans="2:47" s="2" customFormat="1" x14ac:dyDescent="0.2">
      <c r="B120" s="22">
        <v>56381</v>
      </c>
      <c r="C120" s="23" t="s">
        <v>521</v>
      </c>
      <c r="D120" s="24" t="str" cm="1">
        <f t="array" ref="D120">IF($C120="","",IFERROR(_xll.BDP($C120&amp;" Corp","ID_BB_GLOBAL"),""))</f>
        <v>BBG00QRK2BF5</v>
      </c>
      <c r="E120" s="23" t="s">
        <v>522</v>
      </c>
      <c r="F120" s="7" t="s">
        <v>523</v>
      </c>
      <c r="G120" s="16" t="s">
        <v>351</v>
      </c>
      <c r="H120" s="16" t="s">
        <v>129</v>
      </c>
      <c r="I120" s="16" t="s">
        <v>496</v>
      </c>
      <c r="J120" s="44" cm="1">
        <f t="array" ref="J120">IF(OR(_xll.BDP($C120&amp;" Corp",$J$1)="#N/A N/A",_xll.BDP($C120&amp;" Corp",$J$1)="#N/A Field Not Applicable"),"",_xll.BDP($C120&amp;" Corp",$J$1))</f>
        <v>8.648540745173154</v>
      </c>
      <c r="K120" s="16" t="str" cm="1">
        <f t="array" ref="K120">IFERROR(_xll.BDP($C120&amp;" Corp",$K$1),"")</f>
        <v>Medical-Drugs</v>
      </c>
      <c r="L120" s="28" t="str" cm="1">
        <f t="array" ref="L120">IF($C120="","",IFERROR(_xll.BDP($C120&amp;" Corp",L$1),""))</f>
        <v>#N/A N/A</v>
      </c>
      <c r="M120" s="28" t="str" cm="1">
        <f t="array" ref="M120">IF($C120="","",IFERROR(_xll.BDP($C120&amp;" Corp",M$1),""))</f>
        <v>#N/A N/A</v>
      </c>
      <c r="N120" s="28" t="str" cm="1">
        <f t="array" ref="N120">IF($C120="","",IFERROR(_xll.BDP($C120&amp;" Corp",N$1),""))</f>
        <v>#N/A N/A</v>
      </c>
      <c r="O120" s="28" t="str" cm="1">
        <f t="array" ref="O120">IF($C120="","",IFERROR(_xll.BDP($C120&amp;" Corp",O$1),""))</f>
        <v>#N/A N/A</v>
      </c>
      <c r="P120" s="28" t="str" cm="1">
        <f t="array" ref="P120">IF($C120="","",IFERROR(_xll.BDP($C120&amp;" Corp",P$1),""))</f>
        <v>#N/A N/A</v>
      </c>
      <c r="Q120" s="28" t="e">
        <f t="shared" si="3"/>
        <v>#DIV/0!</v>
      </c>
      <c r="R120"/>
      <c r="S120"/>
      <c r="T120"/>
      <c r="U120"/>
      <c r="V120" s="24" t="str" cm="1">
        <f t="array" ref="V120">IF($C120="","",IFERROR(_xll.BDP($C120&amp;" Corp",V$1),""))</f>
        <v>Y</v>
      </c>
      <c r="W120" s="40" t="str" cm="1">
        <f t="array" ref="W120">IF($V120="Y",IFERROR(_xll.BDP($C120&amp;" Corp",W$1)*1,""),"")</f>
        <v/>
      </c>
      <c r="X120" s="41" t="str" cm="1">
        <f t="array" ref="X120">IF($V120="Y",IFERROR(_xll.BDP($C120&amp;" Corp",X$1),""),"")</f>
        <v>#N/A Field Not Applicable</v>
      </c>
      <c r="Y120" s="42" t="str" cm="1">
        <f t="array" ref="Y120">IF($V120="Y",IFERROR(_xll.BDP($C120&amp;" Corp",Y$1)/100, ""),"")</f>
        <v/>
      </c>
      <c r="Z120" s="17" t="str" cm="1">
        <f t="array" ref="Z120">IF($C120="","",IF(_xll.BDP($C120&amp;" Corp",Z$1)="#N/A N/A","",_xll.BDP($C120&amp;" Corp",Z$1)))</f>
        <v/>
      </c>
      <c r="AA120" s="14" t="str" cm="1">
        <f t="array" ref="AA120">IF($C120="","",IF(_xll.BDP($C120&amp;" Corp",AA$1)="#N/A N/A","",_xll.BDP($C120&amp;" Corp",AA$1)))</f>
        <v/>
      </c>
      <c r="AB120" s="14" t="str" cm="1">
        <f t="array" ref="AB120">IF($C120="","",IF(_xll.BDP($C120&amp;" Corp",AB$1)="#N/A N/A","",_xll.BDP($C120&amp;" Corp",AB$1)))</f>
        <v/>
      </c>
      <c r="AC120" s="18" t="str" cm="1">
        <f t="array" ref="AC120">IF($C120="","",IF(_xll.BDP($C120&amp;" Corp",AC$1)="#N/A N/A","",_xll.BDP($C120&amp;" Corp",AC$1)))</f>
        <v/>
      </c>
      <c r="AD120" s="18" t="str" cm="1">
        <f t="array" ref="AD120">IF($C120="","",IF(_xll.BDP($C120&amp;" Corp",AD$1)="#N/A N/A","",_xll.BDP($C120&amp;" Corp",AD$1)))</f>
        <v/>
      </c>
      <c r="AE120" s="32" t="str" cm="1">
        <f t="array" ref="AE120">IF($C120="","",IF(_xll.BDP($C120&amp;" Corp",AE$1)="#N/A N/A","",_xll.BDP($C120&amp;" Corp",AE$1)/100))</f>
        <v/>
      </c>
      <c r="AF120" s="32" t="str" cm="1">
        <f t="array" ref="AF120">IF($C120="","",IF(_xll.BDP($C120&amp;" Corp",AF$1)="#N/A N/A","",_xll.BDP($C120&amp;" Corp",AF$1)/100))</f>
        <v/>
      </c>
      <c r="AG120" s="32" t="str" cm="1">
        <f t="array" ref="AG120">IF($C120="","",IF(_xll.BDP($C120&amp;" Corp",AG$1)="#N/A N/A","",_xll.BDP($C120&amp;" Corp",AG$1)/100))</f>
        <v/>
      </c>
      <c r="AH120" s="32" t="str" cm="1">
        <f t="array" ref="AH120">IF($C120="","",IF(_xll.BDP($C120&amp;" Corp",AH$1)="#N/A N/A","",_xll.BDP($C120&amp;" Corp",AH$1)/100))</f>
        <v/>
      </c>
      <c r="AI120" s="32" t="str" cm="1">
        <f t="array" ref="AI120">IF($C120="","",IF(_xll.BDP($C120&amp;" Corp",AI$1)="#N/A N/A","",_xll.BDP($C120&amp;" Corp",AI$1)/100))</f>
        <v/>
      </c>
      <c r="AJ120" s="8" cm="1">
        <f t="array" ref="AJ120">IF($C120="","",IF(_xll.BDP($C120&amp;" Corp",AJ$1)="#N/A Field Not Applicable","",_xll.BDP($C120&amp;" Corp",AJ$1)))</f>
        <v>95.405000000000001</v>
      </c>
      <c r="AK120" s="8" cm="1">
        <f t="array" ref="AK120">IF($C120="","",IF(_xll.BDP($C120&amp;" Corp",AK$1)="#N/A Field Not Applicable","",_xll.BDP($C120&amp;" Corp",AK$1)))</f>
        <v>100.027</v>
      </c>
      <c r="AL120" s="9" t="s">
        <v>524</v>
      </c>
      <c r="AM120" s="9" t="s">
        <v>307</v>
      </c>
      <c r="AN120" s="10">
        <v>27400</v>
      </c>
      <c r="AO120" s="11">
        <v>366.5621654740425</v>
      </c>
      <c r="AP120" s="12">
        <v>7.4138402927061061E-5</v>
      </c>
      <c r="AQ120" s="9" t="s">
        <v>65</v>
      </c>
      <c r="AR120" s="10">
        <v>23392</v>
      </c>
      <c r="AS120" s="11">
        <v>0.52812500000000007</v>
      </c>
      <c r="AT120" s="9" t="s">
        <v>525</v>
      </c>
      <c r="AU120" s="34" t="str">
        <f t="shared" si="2"/>
        <v/>
      </c>
    </row>
    <row r="121" spans="2:47" s="2" customFormat="1" x14ac:dyDescent="0.2">
      <c r="B121" s="22">
        <v>56382</v>
      </c>
      <c r="C121" s="23" t="s">
        <v>526</v>
      </c>
      <c r="D121" s="24" t="str" cm="1">
        <f t="array" ref="D121">IF($C121="","",IFERROR(_xll.BDP($C121&amp;" Corp","ID_BB_GLOBAL"),""))</f>
        <v>BBG00QRK2BH3</v>
      </c>
      <c r="E121" s="23" t="s">
        <v>527</v>
      </c>
      <c r="F121" s="7" t="s">
        <v>523</v>
      </c>
      <c r="G121" s="16" t="s">
        <v>449</v>
      </c>
      <c r="H121" s="16" t="s">
        <v>129</v>
      </c>
      <c r="I121" s="16" t="s">
        <v>496</v>
      </c>
      <c r="J121" s="44" cm="1">
        <f t="array" ref="J121">IF(OR(_xll.BDP($C121&amp;" Corp",$J$1)="#N/A N/A",_xll.BDP($C121&amp;" Corp",$J$1)="#N/A Field Not Applicable"),"",_xll.BDP($C121&amp;" Corp",$J$1))</f>
        <v>8.648540745173154</v>
      </c>
      <c r="K121" s="16" t="str" cm="1">
        <f t="array" ref="K121">IFERROR(_xll.BDP($C121&amp;" Corp",$K$1),"")</f>
        <v>Medical-Drugs</v>
      </c>
      <c r="L121" s="28" cm="1">
        <f t="array" ref="L121">IF($C121="","",IFERROR(_xll.BDP($C121&amp;" Corp",L$1),""))</f>
        <v>94.39</v>
      </c>
      <c r="M121" s="28" cm="1">
        <f t="array" ref="M121">IF($C121="","",IFERROR(_xll.BDP($C121&amp;" Corp",M$1),""))</f>
        <v>95.126999999999995</v>
      </c>
      <c r="N121" s="28" cm="1">
        <f t="array" ref="N121">IF($C121="","",IFERROR(_xll.BDP($C121&amp;" Corp",N$1),""))</f>
        <v>4.11995026559834</v>
      </c>
      <c r="O121" s="28" cm="1">
        <f t="array" ref="O121">IF($C121="","",IFERROR(_xll.BDP($C121&amp;" Corp",O$1),""))</f>
        <v>4.11995026559834</v>
      </c>
      <c r="P121" s="28" cm="1">
        <f t="array" ref="P121">IF($C121="","",IFERROR(_xll.BDP($C121&amp;" Corp",P$1),""))</f>
        <v>196.46636158143596</v>
      </c>
      <c r="Q121" s="28">
        <f t="shared" si="3"/>
        <v>94.758499999999998</v>
      </c>
      <c r="R121"/>
      <c r="S121"/>
      <c r="T121"/>
      <c r="U121"/>
      <c r="V121" s="24" t="str" cm="1">
        <f t="array" ref="V121">IF($C121="","",IFERROR(_xll.BDP($C121&amp;" Corp",V$1),""))</f>
        <v>Y</v>
      </c>
      <c r="W121" s="40" cm="1">
        <f t="array" ref="W121">IF($V121="Y",IFERROR(_xll.BDP($C121&amp;" Corp",W$1)*1,""),"")</f>
        <v>45717</v>
      </c>
      <c r="X121" s="41" cm="1">
        <f t="array" ref="X121">IF($V121="Y",IFERROR(_xll.BDP($C121&amp;" Corp",X$1),""),"")</f>
        <v>100</v>
      </c>
      <c r="Y121" s="42" cm="1">
        <f t="array" ref="Y121">IF($V121="Y",IFERROR(_xll.BDP($C121&amp;" Corp",Y$1)/100, ""),"")</f>
        <v>0.67879722367273954</v>
      </c>
      <c r="Z121" s="17" cm="1">
        <f t="array" ref="Z121">IF($C121="","",IF(_xll.BDP($C121&amp;" Corp",Z$1)="#N/A N/A","",_xll.BDP($C121&amp;" Corp",Z$1)))</f>
        <v>2.5999999999996248E-2</v>
      </c>
      <c r="AA121" s="14" cm="1">
        <f t="array" ref="AA121">IF($C121="","",IF(_xll.BDP($C121&amp;" Corp",AA$1)="#N/A N/A","",_xll.BDP($C121&amp;" Corp",AA$1)))</f>
        <v>-7.2000000000002728E-2</v>
      </c>
      <c r="AB121" s="14" cm="1">
        <f t="array" ref="AB121">IF($C121="","",IF(_xll.BDP($C121&amp;" Corp",AB$1)="#N/A N/A","",_xll.BDP($C121&amp;" Corp",AB$1)))</f>
        <v>-0.86100000000000421</v>
      </c>
      <c r="AC121" s="18" cm="1">
        <f t="array" ref="AC121">IF($C121="","",IF(_xll.BDP($C121&amp;" Corp",AC$1)="#N/A N/A","",_xll.BDP($C121&amp;" Corp",AC$1)))</f>
        <v>-0.58299999999999841</v>
      </c>
      <c r="AD121" s="18" cm="1">
        <f t="array" ref="AD121">IF($C121="","",IF(_xll.BDP($C121&amp;" Corp",AD$1)="#N/A N/A","",_xll.BDP($C121&amp;" Corp",AD$1)))</f>
        <v>3.3200000000000074</v>
      </c>
      <c r="AE121" s="32" cm="1">
        <f t="array" ref="AE121">IF($C121="","",IF(_xll.BDP($C121&amp;" Corp",AE$1)="#N/A N/A","",_xll.BDP($C121&amp;" Corp",AE$1)/100))</f>
        <v>2.7445557514273005E-4</v>
      </c>
      <c r="AF121" s="32" cm="1">
        <f t="array" ref="AF121">IF($C121="","",IF(_xll.BDP($C121&amp;" Corp",AF$1)="#N/A N/A","",_xll.BDP($C121&amp;" Corp",AF$1)/100))</f>
        <v>-7.5924539443855622E-4</v>
      </c>
      <c r="AG121" s="32" cm="1">
        <f t="array" ref="AG121">IF($C121="","",IF(_xll.BDP($C121&amp;" Corp",AG$1)="#N/A N/A","",_xll.BDP($C121&amp;" Corp",AG$1)/100))</f>
        <v>-9.0043923865300579E-3</v>
      </c>
      <c r="AH121" s="32" cm="1">
        <f t="array" ref="AH121">IF($C121="","",IF(_xll.BDP($C121&amp;" Corp",AH$1)="#N/A N/A","",_xll.BDP($C121&amp;" Corp",AH$1)/100))</f>
        <v>-6.1148287218644294E-3</v>
      </c>
      <c r="AI121" s="32" cm="1">
        <f t="array" ref="AI121">IF($C121="","",IF(_xll.BDP($C121&amp;" Corp",AI$1)="#N/A N/A","",_xll.BDP($C121&amp;" Corp",AI$1)/100))</f>
        <v>3.6308358577849795E-2</v>
      </c>
      <c r="AJ121" s="8" cm="1">
        <f t="array" ref="AJ121">IF($C121="","",IF(_xll.BDP($C121&amp;" Corp",AJ$1)="#N/A Field Not Applicable","",_xll.BDP($C121&amp;" Corp",AJ$1)))</f>
        <v>86.85</v>
      </c>
      <c r="AK121" s="8" cm="1">
        <f t="array" ref="AK121">IF($C121="","",IF(_xll.BDP($C121&amp;" Corp",AK$1)="#N/A Field Not Applicable","",_xll.BDP($C121&amp;" Corp",AK$1)))</f>
        <v>97.668999999999997</v>
      </c>
      <c r="AL121" s="9" t="s">
        <v>524</v>
      </c>
      <c r="AM121" s="9" t="s">
        <v>307</v>
      </c>
      <c r="AN121" s="10">
        <v>27400</v>
      </c>
      <c r="AO121" s="11">
        <v>701.01506800000004</v>
      </c>
      <c r="AP121" s="12">
        <v>1.4178260187358433E-4</v>
      </c>
      <c r="AQ121" s="9" t="s">
        <v>65</v>
      </c>
      <c r="AR121" s="10">
        <v>23392</v>
      </c>
      <c r="AS121" s="11">
        <v>0.16875000000000001</v>
      </c>
      <c r="AT121" s="9" t="s">
        <v>525</v>
      </c>
      <c r="AU121" s="34">
        <f t="shared" si="2"/>
        <v>0.88910473333949536</v>
      </c>
    </row>
    <row r="122" spans="2:47" s="2" customFormat="1" x14ac:dyDescent="0.2">
      <c r="B122" s="22">
        <v>57368</v>
      </c>
      <c r="C122" s="23" t="s">
        <v>528</v>
      </c>
      <c r="D122" s="24" t="str" cm="1">
        <f t="array" ref="D122">IF($C122="","",IFERROR(_xll.BDP($C122&amp;" Corp","ID_BB_GLOBAL"),""))</f>
        <v>BBG00V0XQYB3</v>
      </c>
      <c r="E122" s="23" t="s">
        <v>529</v>
      </c>
      <c r="F122" s="7" t="s">
        <v>354</v>
      </c>
      <c r="G122" s="16" t="s">
        <v>458</v>
      </c>
      <c r="H122" s="16" t="s">
        <v>305</v>
      </c>
      <c r="I122" s="16" t="s">
        <v>166</v>
      </c>
      <c r="J122" s="44" cm="1">
        <f t="array" ref="J122">IF(OR(_xll.BDP($C122&amp;" Corp",$J$1)="#N/A N/A",_xll.BDP($C122&amp;" Corp",$J$1)="#N/A Field Not Applicable"),"",_xll.BDP($C122&amp;" Corp",$J$1))</f>
        <v>3.0470424342826834</v>
      </c>
      <c r="K122" s="16" t="str" cm="1">
        <f t="array" ref="K122">IFERROR(_xll.BDP($C122&amp;" Corp",$K$1),"")</f>
        <v>Disposable Medical Prod</v>
      </c>
      <c r="L122" s="28" cm="1">
        <f t="array" ref="L122">IF($C122="","",IFERROR(_xll.BDP($C122&amp;" Corp",L$1),""))</f>
        <v>96.200999999999993</v>
      </c>
      <c r="M122" s="28" cm="1">
        <f t="array" ref="M122">IF($C122="","",IFERROR(_xll.BDP($C122&amp;" Corp",M$1),""))</f>
        <v>96.424999999999997</v>
      </c>
      <c r="N122" s="28" cm="1">
        <f t="array" ref="N122">IF($C122="","",IFERROR(_xll.BDP($C122&amp;" Corp",N$1),""))</f>
        <v>5.4349508822958157</v>
      </c>
      <c r="O122" s="28" cm="1">
        <f t="array" ref="O122">IF($C122="","",IFERROR(_xll.BDP($C122&amp;" Corp",O$1),""))</f>
        <v>5.4349508822958157</v>
      </c>
      <c r="P122" s="28" cm="1">
        <f t="array" ref="P122">IF($C122="","",IFERROR(_xll.BDP($C122&amp;" Corp",P$1),""))</f>
        <v>117.32800689445955</v>
      </c>
      <c r="Q122" s="28">
        <f t="shared" si="3"/>
        <v>96.312999999999988</v>
      </c>
      <c r="R122"/>
      <c r="S122"/>
      <c r="T122"/>
      <c r="U122"/>
      <c r="V122" s="24" t="str" cm="1">
        <f t="array" ref="V122">IF($C122="","",IFERROR(_xll.BDP($C122&amp;" Corp",V$1),""))</f>
        <v>Y</v>
      </c>
      <c r="W122" s="40" cm="1">
        <f t="array" ref="W122">IF($V122="Y",IFERROR(_xll.BDP($C122&amp;" Corp",W$1)*1,""),"")</f>
        <v>45718</v>
      </c>
      <c r="X122" s="41" cm="1">
        <f t="array" ref="X122">IF($V122="Y",IFERROR(_xll.BDP($C122&amp;" Corp",X$1),""),"")</f>
        <v>101.0625</v>
      </c>
      <c r="Y122" s="42" cm="1">
        <f t="array" ref="Y122">IF($V122="Y",IFERROR(_xll.BDP($C122&amp;" Corp",Y$1)/100, ""),"")</f>
        <v>0.59819669227533501</v>
      </c>
      <c r="Z122" s="17" cm="1">
        <f t="array" ref="Z122">IF($C122="","",IF(_xll.BDP($C122&amp;" Corp",Z$1)="#N/A N/A","",_xll.BDP($C122&amp;" Corp",Z$1)))</f>
        <v>4.9160000000000537E-2</v>
      </c>
      <c r="AA122" s="14" cm="1">
        <f t="array" ref="AA122">IF($C122="","",IF(_xll.BDP($C122&amp;" Corp",AA$1)="#N/A N/A","",_xll.BDP($C122&amp;" Corp",AA$1)))</f>
        <v>0.33973000000000297</v>
      </c>
      <c r="AB122" s="14" cm="1">
        <f t="array" ref="AB122">IF($C122="","",IF(_xll.BDP($C122&amp;" Corp",AB$1)="#N/A N/A","",_xll.BDP($C122&amp;" Corp",AB$1)))</f>
        <v>1.1016099999999938</v>
      </c>
      <c r="AC122" s="18" cm="1">
        <f t="array" ref="AC122">IF($C122="","",IF(_xll.BDP($C122&amp;" Corp",AC$1)="#N/A N/A","",_xll.BDP($C122&amp;" Corp",AC$1)))</f>
        <v>0.1493899999999968</v>
      </c>
      <c r="AD122" s="18" cm="1">
        <f t="array" ref="AD122">IF($C122="","",IF(_xll.BDP($C122&amp;" Corp",AD$1)="#N/A N/A","",_xll.BDP($C122&amp;" Corp",AD$1)))</f>
        <v>1.4370699999999914</v>
      </c>
      <c r="AE122" s="32" cm="1">
        <f t="array" ref="AE122">IF($C122="","",IF(_xll.BDP($C122&amp;" Corp",AE$1)="#N/A N/A","",_xll.BDP($C122&amp;" Corp",AE$1)/100))</f>
        <v>5.1079299573546591E-4</v>
      </c>
      <c r="AF122" s="32" cm="1">
        <f t="array" ref="AF122">IF($C122="","",IF(_xll.BDP($C122&amp;" Corp",AF$1)="#N/A N/A","",_xll.BDP($C122&amp;" Corp",AF$1)/100))</f>
        <v>3.5406266929048332E-3</v>
      </c>
      <c r="AG122" s="32" cm="1">
        <f t="array" ref="AG122">IF($C122="","",IF(_xll.BDP($C122&amp;" Corp",AG$1)="#N/A N/A","",_xll.BDP($C122&amp;" Corp",AG$1)/100))</f>
        <v>1.1572741943854154E-2</v>
      </c>
      <c r="AH122" s="32" cm="1">
        <f t="array" ref="AH122">IF($C122="","",IF(_xll.BDP($C122&amp;" Corp",AH$1)="#N/A N/A","",_xll.BDP($C122&amp;" Corp",AH$1)/100))</f>
        <v>1.5538429086557632E-3</v>
      </c>
      <c r="AI122" s="32" cm="1">
        <f t="array" ref="AI122">IF($C122="","",IF(_xll.BDP($C122&amp;" Corp",AI$1)="#N/A N/A","",_xll.BDP($C122&amp;" Corp",AI$1)/100))</f>
        <v>1.5150240473313804E-2</v>
      </c>
      <c r="AJ122" s="8" cm="1">
        <f t="array" ref="AJ122">IF($C122="","",IF(_xll.BDP($C122&amp;" Corp",AJ$1)="#N/A Field Not Applicable","",_xll.BDP($C122&amp;" Corp",AJ$1)))</f>
        <v>91.878</v>
      </c>
      <c r="AK122" s="8" cm="1">
        <f t="array" ref="AK122">IF($C122="","",IF(_xll.BDP($C122&amp;" Corp",AK$1)="#N/A Field Not Applicable","",_xll.BDP($C122&amp;" Corp",AK$1)))</f>
        <v>97.212000000000003</v>
      </c>
      <c r="AL122" s="9" t="s">
        <v>355</v>
      </c>
      <c r="AM122" s="9" t="s">
        <v>64</v>
      </c>
      <c r="AN122" s="10">
        <v>23399</v>
      </c>
      <c r="AO122" s="11">
        <v>480.625</v>
      </c>
      <c r="AP122" s="12">
        <v>9.7207986156285395E-5</v>
      </c>
      <c r="AQ122" s="9" t="s">
        <v>65</v>
      </c>
      <c r="AR122" s="10">
        <v>19391</v>
      </c>
      <c r="AS122" s="11">
        <v>0.11805555555555555</v>
      </c>
      <c r="AT122" s="9" t="s">
        <v>355</v>
      </c>
      <c r="AU122" s="34">
        <f t="shared" si="2"/>
        <v>0.79155569553805794</v>
      </c>
    </row>
    <row r="123" spans="2:47" s="2" customFormat="1" x14ac:dyDescent="0.2">
      <c r="B123" s="22">
        <v>52836</v>
      </c>
      <c r="C123" s="23" t="s">
        <v>530</v>
      </c>
      <c r="D123" s="24" t="str" cm="1">
        <f t="array" ref="D123">IF($C123="","",IFERROR(_xll.BDP($C123&amp;" Corp","ID_BB_GLOBAL"),""))</f>
        <v>BBG00N32Q084</v>
      </c>
      <c r="E123" s="23" t="s">
        <v>531</v>
      </c>
      <c r="F123" s="7" t="s">
        <v>60</v>
      </c>
      <c r="G123" s="16" t="s">
        <v>221</v>
      </c>
      <c r="H123" s="16" t="s">
        <v>62</v>
      </c>
      <c r="I123" s="16" t="s">
        <v>63</v>
      </c>
      <c r="J123" s="44" cm="1">
        <f t="array" ref="J123">IF(OR(_xll.BDP($C123&amp;" Corp",$J$1)="#N/A N/A",_xll.BDP($C123&amp;" Corp",$J$1)="#N/A Field Not Applicable"),"",_xll.BDP($C123&amp;" Corp",$J$1))</f>
        <v>3.2393390576520673</v>
      </c>
      <c r="K123" s="16" t="str" cm="1">
        <f t="array" ref="K123">IFERROR(_xll.BDP($C123&amp;" Corp",$K$1),"")</f>
        <v>Medical-Hospitals</v>
      </c>
      <c r="L123" s="28" cm="1">
        <f t="array" ref="L123">IF($C123="","",IFERROR(_xll.BDP($C123&amp;" Corp",L$1),""))</f>
        <v>102.197</v>
      </c>
      <c r="M123" s="28" cm="1">
        <f t="array" ref="M123">IF($C123="","",IFERROR(_xll.BDP($C123&amp;" Corp",M$1),""))</f>
        <v>102.4</v>
      </c>
      <c r="N123" s="28" cm="1">
        <f t="array" ref="N123">IF($C123="","",IFERROR(_xll.BDP($C123&amp;" Corp",N$1),""))</f>
        <v>5.1173329900000004</v>
      </c>
      <c r="O123" s="28" cm="1">
        <f t="array" ref="O123">IF($C123="","",IFERROR(_xll.BDP($C123&amp;" Corp",O$1),""))</f>
        <v>5.2026612480708048</v>
      </c>
      <c r="P123" s="28" cm="1">
        <f t="array" ref="P123">IF($C123="","",IFERROR(_xll.BDP($C123&amp;" Corp",P$1),""))</f>
        <v>80.928332504412182</v>
      </c>
      <c r="Q123" s="28">
        <f t="shared" si="3"/>
        <v>102.2985</v>
      </c>
      <c r="R123"/>
      <c r="S123"/>
      <c r="T123"/>
      <c r="U123"/>
      <c r="V123" s="24" t="str" cm="1">
        <f t="array" ref="V123">IF($C123="","",IFERROR(_xll.BDP($C123&amp;" Corp",V$1),""))</f>
        <v>Y</v>
      </c>
      <c r="W123" s="40" cm="1">
        <f t="array" ref="W123">IF($V123="Y",IFERROR(_xll.BDP($C123&amp;" Corp",W$1)*1,""),"")</f>
        <v>46966</v>
      </c>
      <c r="X123" s="41" cm="1">
        <f t="array" ref="X123">IF($V123="Y",IFERROR(_xll.BDP($C123&amp;" Corp",X$1),""),"")</f>
        <v>100</v>
      </c>
      <c r="Y123" s="42" cm="1">
        <f t="array" ref="Y123">IF($V123="Y",IFERROR(_xll.BDP($C123&amp;" Corp",Y$1)/100, ""),"")</f>
        <v>5.1173329916644937E-2</v>
      </c>
      <c r="Z123" s="17" cm="1">
        <f t="array" ref="Z123">IF($C123="","",IF(_xll.BDP($C123&amp;" Corp",Z$1)="#N/A N/A","",_xll.BDP($C123&amp;" Corp",Z$1)))</f>
        <v>8.5000000000121645E-3</v>
      </c>
      <c r="AA123" s="14" cm="1">
        <f t="array" ref="AA123">IF($C123="","",IF(_xll.BDP($C123&amp;" Corp",AA$1)="#N/A N/A","",_xll.BDP($C123&amp;" Corp",AA$1)))</f>
        <v>0.45370000000001198</v>
      </c>
      <c r="AB123" s="14" cm="1">
        <f t="array" ref="AB123">IF($C123="","",IF(_xll.BDP($C123&amp;" Corp",AB$1)="#N/A N/A","",_xll.BDP($C123&amp;" Corp",AB$1)))</f>
        <v>0.11300000000001376</v>
      </c>
      <c r="AC123" s="18" cm="1">
        <f t="array" ref="AC123">IF($C123="","",IF(_xll.BDP($C123&amp;" Corp",AC$1)="#N/A N/A","",_xll.BDP($C123&amp;" Corp",AC$1)))</f>
        <v>-0.66949999999999932</v>
      </c>
      <c r="AD123" s="18" cm="1">
        <f t="array" ref="AD123">IF($C123="","",IF(_xll.BDP($C123&amp;" Corp",AD$1)="#N/A N/A","",_xll.BDP($C123&amp;" Corp",AD$1)))</f>
        <v>-0.48439999999999372</v>
      </c>
      <c r="AE123" s="32" cm="1">
        <f t="array" ref="AE123">IF($C123="","",IF(_xll.BDP($C123&amp;" Corp",AE$1)="#N/A N/A","",_xll.BDP($C123&amp;" Corp",AE$1)/100))</f>
        <v>8.3098051790735298E-5</v>
      </c>
      <c r="AF123" s="32" cm="1">
        <f t="array" ref="AF123">IF($C123="","",IF(_xll.BDP($C123&amp;" Corp",AF$1)="#N/A N/A","",_xll.BDP($C123&amp;" Corp",AF$1)/100))</f>
        <v>4.4548700163781719E-3</v>
      </c>
      <c r="AG123" s="32" cm="1">
        <f t="array" ref="AG123">IF($C123="","",IF(_xll.BDP($C123&amp;" Corp",AG$1)="#N/A N/A","",_xll.BDP($C123&amp;" Corp",AG$1)/100))</f>
        <v>1.1058450270737654E-3</v>
      </c>
      <c r="AH123" s="32" cm="1">
        <f t="array" ref="AH123">IF($C123="","",IF(_xll.BDP($C123&amp;" Corp",AH$1)="#N/A N/A","",_xll.BDP($C123&amp;" Corp",AH$1)/100))</f>
        <v>-6.5020958211773035E-3</v>
      </c>
      <c r="AI123" s="32" cm="1">
        <f t="array" ref="AI123">IF($C123="","",IF(_xll.BDP($C123&amp;" Corp",AI$1)="#N/A N/A","",_xll.BDP($C123&amp;" Corp",AI$1)/100))</f>
        <v>-4.7129012265801568E-3</v>
      </c>
      <c r="AJ123" s="8" cm="1">
        <f t="array" ref="AJ123">IF($C123="","",IF(_xll.BDP($C123&amp;" Corp",AJ$1)="#N/A Field Not Applicable","",_xll.BDP($C123&amp;" Corp",AJ$1)))</f>
        <v>99.995999999999995</v>
      </c>
      <c r="AK123" s="8" cm="1">
        <f t="array" ref="AK123">IF($C123="","",IF(_xll.BDP($C123&amp;" Corp",AK$1)="#N/A Field Not Applicable","",_xll.BDP($C123&amp;" Corp",AK$1)))</f>
        <v>105.145</v>
      </c>
      <c r="AL123" s="9" t="s">
        <v>66</v>
      </c>
      <c r="AM123" s="9" t="s">
        <v>64</v>
      </c>
      <c r="AN123" s="10">
        <v>2892</v>
      </c>
      <c r="AO123" s="11">
        <v>1029.4827</v>
      </c>
      <c r="AP123" s="12">
        <v>2.0821626018150389E-4</v>
      </c>
      <c r="AQ123" s="9" t="s">
        <v>65</v>
      </c>
      <c r="AR123" s="10">
        <v>2838</v>
      </c>
      <c r="AS123" s="11">
        <v>2.1215277777777777</v>
      </c>
      <c r="AT123" s="9" t="s">
        <v>66</v>
      </c>
      <c r="AU123" s="34">
        <f t="shared" si="2"/>
        <v>0.85277355797242183</v>
      </c>
    </row>
    <row r="124" spans="2:47" s="2" customFormat="1" x14ac:dyDescent="0.2">
      <c r="B124" s="22">
        <v>56561</v>
      </c>
      <c r="C124" s="23" t="s">
        <v>532</v>
      </c>
      <c r="D124" s="24" t="str" cm="1">
        <f t="array" ref="D124">IF($C124="","",IFERROR(_xll.BDP($C124&amp;" Corp","ID_BB_GLOBAL"),""))</f>
        <v>BBG00RJS8991</v>
      </c>
      <c r="E124" s="23" t="s">
        <v>533</v>
      </c>
      <c r="F124" s="7" t="s">
        <v>534</v>
      </c>
      <c r="G124" s="16" t="s">
        <v>146</v>
      </c>
      <c r="H124" s="16" t="s">
        <v>85</v>
      </c>
      <c r="I124" s="16" t="s">
        <v>429</v>
      </c>
      <c r="J124" s="44" t="str" cm="1">
        <f t="array" ref="J124">IF(OR(_xll.BDP($C124&amp;" Corp",$J$1)="#N/A N/A",_xll.BDP($C124&amp;" Corp",$J$1)="#N/A Field Not Applicable"),"",_xll.BDP($C124&amp;" Corp",$J$1))</f>
        <v/>
      </c>
      <c r="K124" s="16" t="str" cm="1">
        <f t="array" ref="K124">IFERROR(_xll.BDP($C124&amp;" Corp",$K$1),"")</f>
        <v>Medical-Drugs</v>
      </c>
      <c r="L124" s="28" cm="1">
        <f t="array" ref="L124">IF($C124="","",IFERROR(_xll.BDP($C124&amp;" Corp",L$1),""))</f>
        <v>94.061000000000007</v>
      </c>
      <c r="M124" s="28" cm="1">
        <f t="array" ref="M124">IF($C124="","",IFERROR(_xll.BDP($C124&amp;" Corp",M$1),""))</f>
        <v>94.789000000000001</v>
      </c>
      <c r="N124" s="28" cm="1">
        <f t="array" ref="N124">IF($C124="","",IFERROR(_xll.BDP($C124&amp;" Corp",N$1),""))</f>
        <v>6.2836480173184963</v>
      </c>
      <c r="O124" s="28" cm="1">
        <f t="array" ref="O124">IF($C124="","",IFERROR(_xll.BDP($C124&amp;" Corp",O$1),""))</f>
        <v>6.2836480173184963</v>
      </c>
      <c r="P124" s="28" cm="1">
        <f t="array" ref="P124">IF($C124="","",IFERROR(_xll.BDP($C124&amp;" Corp",P$1),""))</f>
        <v>420.10256429201297</v>
      </c>
      <c r="Q124" s="28">
        <f t="shared" si="3"/>
        <v>94.425000000000011</v>
      </c>
      <c r="R124"/>
      <c r="S124"/>
      <c r="T124"/>
      <c r="U124"/>
      <c r="V124" s="24" t="str" cm="1">
        <f t="array" ref="V124">IF($C124="","",IFERROR(_xll.BDP($C124&amp;" Corp",V$1),""))</f>
        <v>Y</v>
      </c>
      <c r="W124" s="40" cm="1">
        <f t="array" ref="W124">IF($V124="Y",IFERROR(_xll.BDP($C124&amp;" Corp",W$1)*1,""),"")</f>
        <v>45717</v>
      </c>
      <c r="X124" s="41" cm="1">
        <f t="array" ref="X124">IF($V124="Y",IFERROR(_xll.BDP($C124&amp;" Corp",X$1),""),"")</f>
        <v>100</v>
      </c>
      <c r="Y124" s="42" cm="1">
        <f t="array" ref="Y124">IF($V124="Y",IFERROR(_xll.BDP($C124&amp;" Corp",Y$1)/100, ""),"")</f>
        <v>0.86418140701520685</v>
      </c>
      <c r="Z124" s="17" cm="1">
        <f t="array" ref="Z124">IF($C124="","",IF(_xll.BDP($C124&amp;" Corp",Z$1)="#N/A N/A","",_xll.BDP($C124&amp;" Corp",Z$1)))</f>
        <v>-0.20300000000000296</v>
      </c>
      <c r="AA124" s="14" cm="1">
        <f t="array" ref="AA124">IF($C124="","",IF(_xll.BDP($C124&amp;" Corp",AA$1)="#N/A N/A","",_xll.BDP($C124&amp;" Corp",AA$1)))</f>
        <v>0.26699999999999591</v>
      </c>
      <c r="AB124" s="14" cm="1">
        <f t="array" ref="AB124">IF($C124="","",IF(_xll.BDP($C124&amp;" Corp",AB$1)="#N/A N/A","",_xll.BDP($C124&amp;" Corp",AB$1)))</f>
        <v>-0.50400000000000489</v>
      </c>
      <c r="AC124" s="18" cm="1">
        <f t="array" ref="AC124">IF($C124="","",IF(_xll.BDP($C124&amp;" Corp",AC$1)="#N/A N/A","",_xll.BDP($C124&amp;" Corp",AC$1)))</f>
        <v>-4.3670000000000044</v>
      </c>
      <c r="AD124" s="18" cm="1">
        <f t="array" ref="AD124">IF($C124="","",IF(_xll.BDP($C124&amp;" Corp",AD$1)="#N/A N/A","",_xll.BDP($C124&amp;" Corp",AD$1)))</f>
        <v>-1.6389999999999958</v>
      </c>
      <c r="AE124" s="32" cm="1">
        <f t="array" ref="AE124">IF($C124="","",IF(_xll.BDP($C124&amp;" Corp",AE$1)="#N/A N/A","",_xll.BDP($C124&amp;" Corp",AE$1)/100))</f>
        <v>-2.1452424229615225E-3</v>
      </c>
      <c r="AF124" s="32" cm="1">
        <f t="array" ref="AF124">IF($C124="","",IF(_xll.BDP($C124&amp;" Corp",AF$1)="#N/A N/A","",_xll.BDP($C124&amp;" Corp",AF$1)/100))</f>
        <v>2.835659211113192E-3</v>
      </c>
      <c r="AG124" s="32" cm="1">
        <f t="array" ref="AG124">IF($C124="","",IF(_xll.BDP($C124&amp;" Corp",AG$1)="#N/A N/A","",_xll.BDP($C124&amp;" Corp",AG$1)/100))</f>
        <v>-5.309231109566148E-3</v>
      </c>
      <c r="AH124" s="32" cm="1">
        <f t="array" ref="AH124">IF($C124="","",IF(_xll.BDP($C124&amp;" Corp",AH$1)="#N/A N/A","",_xll.BDP($C124&amp;" Corp",AH$1)/100))</f>
        <v>-4.4203984128269543E-2</v>
      </c>
      <c r="AI124" s="32" cm="1">
        <f t="array" ref="AI124">IF($C124="","",IF(_xll.BDP($C124&amp;" Corp",AI$1)="#N/A N/A","",_xll.BDP($C124&amp;" Corp",AI$1)/100))</f>
        <v>-1.7061542305129872E-2</v>
      </c>
      <c r="AJ124" s="8" cm="1">
        <f t="array" ref="AJ124">IF($C124="","",IF(_xll.BDP($C124&amp;" Corp",AJ$1)="#N/A Field Not Applicable","",_xll.BDP($C124&amp;" Corp",AJ$1)))</f>
        <v>93.394999999999996</v>
      </c>
      <c r="AK124" s="8" cm="1">
        <f t="array" ref="AK124">IF($C124="","",IF(_xll.BDP($C124&amp;" Corp",AK$1)="#N/A Field Not Applicable","",_xll.BDP($C124&amp;" Corp",AK$1)))</f>
        <v>99.117999999999995</v>
      </c>
      <c r="AL124" s="9" t="s">
        <v>535</v>
      </c>
      <c r="AM124" s="9" t="s">
        <v>307</v>
      </c>
      <c r="AN124" s="10">
        <v>37705</v>
      </c>
      <c r="AO124" s="11">
        <v>471.27499999999998</v>
      </c>
      <c r="AP124" s="12">
        <v>9.5316917921047393E-5</v>
      </c>
      <c r="AQ124" s="9" t="s">
        <v>169</v>
      </c>
      <c r="AR124" s="10">
        <v>33697</v>
      </c>
      <c r="AS124" s="11">
        <v>1.1375000000000002</v>
      </c>
      <c r="AT124" s="9" t="s">
        <v>102</v>
      </c>
      <c r="AU124" s="34">
        <f t="shared" si="2"/>
        <v>0.82618786300891134</v>
      </c>
    </row>
    <row r="125" spans="2:47" s="2" customFormat="1" x14ac:dyDescent="0.2">
      <c r="B125" s="22">
        <v>54777</v>
      </c>
      <c r="C125" s="23" t="s">
        <v>536</v>
      </c>
      <c r="D125" s="24" t="str" cm="1">
        <f t="array" ref="D125">IF($C125="","",IFERROR(_xll.BDP($C125&amp;" Corp","ID_BB_GLOBAL"),""))</f>
        <v>BBG00PG2VXT4</v>
      </c>
      <c r="E125" s="23" t="s">
        <v>537</v>
      </c>
      <c r="F125" s="7" t="s">
        <v>538</v>
      </c>
      <c r="G125" s="16" t="s">
        <v>539</v>
      </c>
      <c r="H125" s="16" t="s">
        <v>359</v>
      </c>
      <c r="I125" s="16" t="s">
        <v>129</v>
      </c>
      <c r="J125" s="44" t="str" cm="1">
        <f t="array" ref="J125">IF(OR(_xll.BDP($C125&amp;" Corp",$J$1)="#N/A N/A",_xll.BDP($C125&amp;" Corp",$J$1)="#N/A Field Not Applicable"),"",_xll.BDP($C125&amp;" Corp",$J$1))</f>
        <v/>
      </c>
      <c r="K125" s="16" t="str" cm="1">
        <f t="array" ref="K125">IFERROR(_xll.BDP($C125&amp;" Corp",$K$1),"")</f>
        <v>Dialysis Centers</v>
      </c>
      <c r="L125" s="28" cm="1">
        <f t="array" ref="L125">IF($C125="","",IFERROR(_xll.BDP($C125&amp;" Corp",L$1),""))</f>
        <v>71.533000000000001</v>
      </c>
      <c r="M125" s="28" cm="1">
        <f t="array" ref="M125">IF($C125="","",IFERROR(_xll.BDP($C125&amp;" Corp",M$1),""))</f>
        <v>72.489000000000004</v>
      </c>
      <c r="N125" s="28" cm="1">
        <f t="array" ref="N125">IF($C125="","",IFERROR(_xll.BDP($C125&amp;" Corp",N$1),""))</f>
        <v>26.567141096332573</v>
      </c>
      <c r="O125" s="28" cm="1">
        <f t="array" ref="O125">IF($C125="","",IFERROR(_xll.BDP($C125&amp;" Corp",O$1),""))</f>
        <v>26.567141096332573</v>
      </c>
      <c r="P125" s="28" cm="1">
        <f t="array" ref="P125">IF($C125="","",IFERROR(_xll.BDP($C125&amp;" Corp",P$1),""))</f>
        <v>2275.1453515034968</v>
      </c>
      <c r="Q125" s="28">
        <f t="shared" si="3"/>
        <v>72.010999999999996</v>
      </c>
      <c r="R125"/>
      <c r="S125"/>
      <c r="T125"/>
      <c r="U125"/>
      <c r="V125" s="24" t="str" cm="1">
        <f t="array" ref="V125">IF($C125="","",IFERROR(_xll.BDP($C125&amp;" Corp",V$1),""))</f>
        <v>Y</v>
      </c>
      <c r="W125" s="40" cm="1">
        <f t="array" ref="W125">IF($V125="Y",IFERROR(_xll.BDP($C125&amp;" Corp",W$1)*1,""),"")</f>
        <v>45718</v>
      </c>
      <c r="X125" s="41" cm="1">
        <f t="array" ref="X125">IF($V125="Y",IFERROR(_xll.BDP($C125&amp;" Corp",X$1),""),"")</f>
        <v>100</v>
      </c>
      <c r="Y125" s="42" cm="1">
        <f t="array" ref="Y125">IF($V125="Y",IFERROR(_xll.BDP($C125&amp;" Corp",Y$1)/100, ""),"")</f>
        <v>4.5244250382721569</v>
      </c>
      <c r="Z125" s="17" cm="1">
        <f t="array" ref="Z125">IF($C125="","",IF(_xll.BDP($C125&amp;" Corp",Z$1)="#N/A N/A","",_xll.BDP($C125&amp;" Corp",Z$1)))</f>
        <v>-5.3299999999865122E-3</v>
      </c>
      <c r="AA125" s="14" t="str" cm="1">
        <f t="array" ref="AA125">IF($C125="","",IF(_xll.BDP($C125&amp;" Corp",AA$1)="#N/A N/A","",_xll.BDP($C125&amp;" Corp",AA$1)))</f>
        <v/>
      </c>
      <c r="AB125" s="14" cm="1">
        <f t="array" ref="AB125">IF($C125="","",IF(_xll.BDP($C125&amp;" Corp",AB$1)="#N/A N/A","",_xll.BDP($C125&amp;" Corp",AB$1)))</f>
        <v>2.5069000000000017</v>
      </c>
      <c r="AC125" s="18" cm="1">
        <f t="array" ref="AC125">IF($C125="","",IF(_xll.BDP($C125&amp;" Corp",AC$1)="#N/A N/A","",_xll.BDP($C125&amp;" Corp",AC$1)))</f>
        <v>4.1843500000000091</v>
      </c>
      <c r="AD125" s="18" t="str" cm="1">
        <f t="array" ref="AD125">IF($C125="","",IF(_xll.BDP($C125&amp;" Corp",AD$1)="#N/A N/A","",_xll.BDP($C125&amp;" Corp",AD$1)))</f>
        <v/>
      </c>
      <c r="AE125" s="32" cm="1">
        <f t="array" ref="AE125">IF($C125="","",IF(_xll.BDP($C125&amp;" Corp",AE$1)="#N/A N/A","",_xll.BDP($C125&amp;" Corp",AE$1)/100))</f>
        <v>-7.4011094443384679E-5</v>
      </c>
      <c r="AF125" s="32" t="str" cm="1">
        <f t="array" ref="AF125">IF($C125="","",IF(_xll.BDP($C125&amp;" Corp",AF$1)="#N/A N/A","",_xll.BDP($C125&amp;" Corp",AF$1)/100))</f>
        <v/>
      </c>
      <c r="AG125" s="32" cm="1">
        <f t="array" ref="AG125">IF($C125="","",IF(_xll.BDP($C125&amp;" Corp",AG$1)="#N/A N/A","",_xll.BDP($C125&amp;" Corp",AG$1)/100))</f>
        <v>3.6068427716390447E-2</v>
      </c>
      <c r="AH125" s="32" cm="1">
        <f t="array" ref="AH125">IF($C125="","",IF(_xll.BDP($C125&amp;" Corp",AH$1)="#N/A N/A","",_xll.BDP($C125&amp;" Corp",AH$1)/100))</f>
        <v>6.169191857760728E-2</v>
      </c>
      <c r="AI125" s="32" t="str" cm="1">
        <f t="array" ref="AI125">IF($C125="","",IF(_xll.BDP($C125&amp;" Corp",AI$1)="#N/A N/A","",_xll.BDP($C125&amp;" Corp",AI$1)/100))</f>
        <v/>
      </c>
      <c r="AJ125" s="8" cm="1">
        <f t="array" ref="AJ125">IF($C125="","",IF(_xll.BDP($C125&amp;" Corp",AJ$1)="#N/A Field Not Applicable","",_xll.BDP($C125&amp;" Corp",AJ$1)))</f>
        <v>59.875999999999998</v>
      </c>
      <c r="AK125" s="8" cm="1">
        <f t="array" ref="AK125">IF($C125="","",IF(_xll.BDP($C125&amp;" Corp",AK$1)="#N/A Field Not Applicable","",_xll.BDP($C125&amp;" Corp",AK$1)))</f>
        <v>72.322000000000003</v>
      </c>
      <c r="AL125" s="9" t="s">
        <v>540</v>
      </c>
      <c r="AM125" s="9" t="s">
        <v>64</v>
      </c>
      <c r="AN125" s="10">
        <v>22259</v>
      </c>
      <c r="AO125" s="11">
        <v>54.401159999999997</v>
      </c>
      <c r="AP125" s="12">
        <v>1.1002813437016108E-5</v>
      </c>
      <c r="AQ125" s="9" t="s">
        <v>65</v>
      </c>
      <c r="AR125" s="10">
        <v>18231</v>
      </c>
      <c r="AS125" s="11">
        <v>4.3090277777777777</v>
      </c>
      <c r="AT125" s="9" t="s">
        <v>102</v>
      </c>
      <c r="AU125" s="34">
        <f t="shared" si="2"/>
        <v>0.66536125020086789</v>
      </c>
    </row>
    <row r="126" spans="2:47" s="2" customFormat="1" x14ac:dyDescent="0.2">
      <c r="B126" s="22">
        <v>57908</v>
      </c>
      <c r="C126" s="23" t="s">
        <v>541</v>
      </c>
      <c r="D126" s="24" t="str" cm="1">
        <f t="array" ref="D126">IF($C126="","",IFERROR(_xll.BDP($C126&amp;" Corp","ID_BB_GLOBAL"),""))</f>
        <v>BBG00W26NS06</v>
      </c>
      <c r="E126" s="23" t="s">
        <v>542</v>
      </c>
      <c r="F126" s="7" t="s">
        <v>543</v>
      </c>
      <c r="G126" s="16" t="s">
        <v>134</v>
      </c>
      <c r="H126" s="16" t="s">
        <v>454</v>
      </c>
      <c r="I126" s="16" t="s">
        <v>429</v>
      </c>
      <c r="J126" s="44" cm="1">
        <f t="array" ref="J126">IF(OR(_xll.BDP($C126&amp;" Corp",$J$1)="#N/A N/A",_xll.BDP($C126&amp;" Corp",$J$1)="#N/A Field Not Applicable"),"",_xll.BDP($C126&amp;" Corp",$J$1))</f>
        <v>6.1212786999471804</v>
      </c>
      <c r="K126" s="16" t="str" cm="1">
        <f t="array" ref="K126">IFERROR(_xll.BDP($C126&amp;" Corp",$K$1),"")</f>
        <v>Medical-Whsle Drug Dist</v>
      </c>
      <c r="L126" s="28">
        <f>IF($C126="","",IFERROR(_xll.BDP($C126&amp;" Corp",L$1),""))</f>
        <v>98.328000000000003</v>
      </c>
      <c r="M126" s="28">
        <f>IF($C126="","",IFERROR(_xll.BDP($C126&amp;" Corp",M$1),""))</f>
        <v>98.635000000000005</v>
      </c>
      <c r="N126" s="28">
        <f>IF($C126="","",IFERROR(_xll.BDP($C126&amp;" Corp",N$1),""))</f>
        <v>6.5678833650050734</v>
      </c>
      <c r="O126" s="28">
        <f>IF($C126="","",IFERROR(_xll.BDP($C126&amp;" Corp",O$1),""))</f>
        <v>6.5678833650050734</v>
      </c>
      <c r="P126" s="28">
        <f>IF($C126="","",IFERROR(_xll.BDP($C126&amp;" Corp",P$1),""))</f>
        <v>216.96997124287995</v>
      </c>
      <c r="Q126" s="28">
        <f t="shared" si="3"/>
        <v>98.481500000000011</v>
      </c>
      <c r="R126"/>
      <c r="S126"/>
      <c r="T126"/>
      <c r="U126"/>
      <c r="V126" s="24" t="str" cm="1">
        <f t="array" ref="V126">IF($C126="","",IFERROR(_xll.BDP($C126&amp;" Corp",V$1),""))</f>
        <v>Y</v>
      </c>
      <c r="W126" s="40" cm="1">
        <f t="array" ref="W126">IF($V126="Y",IFERROR(_xll.BDP($C126&amp;" Corp",W$1)*1,""),"")</f>
        <v>45698</v>
      </c>
      <c r="X126" s="41" cm="1">
        <f t="array" ref="X126">IF($V126="Y",IFERROR(_xll.BDP($C126&amp;" Corp",X$1),""),"")</f>
        <v>102.042</v>
      </c>
      <c r="Y126" s="42" cm="1">
        <f t="array" ref="Y126">IF($V126="Y",IFERROR(_xll.BDP($C126&amp;" Corp",Y$1)/100, ""),"")</f>
        <v>2.0645512263601442</v>
      </c>
      <c r="Z126" s="17" cm="1">
        <f t="array" ref="Z126">IF($C126="","",IF(_xll.BDP($C126&amp;" Corp",Z$1)="#N/A N/A","",_xll.BDP($C126&amp;" Corp",Z$1)))</f>
        <v>-0.21353999999999473</v>
      </c>
      <c r="AA126" s="14" cm="1">
        <f t="array" ref="AA126">IF($C126="","",IF(_xll.BDP($C126&amp;" Corp",AA$1)="#N/A N/A","",_xll.BDP($C126&amp;" Corp",AA$1)))</f>
        <v>0.41814000000000817</v>
      </c>
      <c r="AB126" s="14" cm="1">
        <f t="array" ref="AB126">IF($C126="","",IF(_xll.BDP($C126&amp;" Corp",AB$1)="#N/A N/A","",_xll.BDP($C126&amp;" Corp",AB$1)))</f>
        <v>7.1740000000005466E-2</v>
      </c>
      <c r="AC126" s="18" cm="1">
        <f t="array" ref="AC126">IF($C126="","",IF(_xll.BDP($C126&amp;" Corp",AC$1)="#N/A N/A","",_xll.BDP($C126&amp;" Corp",AC$1)))</f>
        <v>-0.11485999999999308</v>
      </c>
      <c r="AD126" s="18" cm="1">
        <f t="array" ref="AD126">IF($C126="","",IF(_xll.BDP($C126&amp;" Corp",AD$1)="#N/A N/A","",_xll.BDP($C126&amp;" Corp",AD$1)))</f>
        <v>10.757530000000003</v>
      </c>
      <c r="AE126" s="32" cm="1">
        <f t="array" ref="AE126">IF($C126="","",IF(_xll.BDP($C126&amp;" Corp",AE$1)="#N/A N/A","",_xll.BDP($C126&amp;" Corp",AE$1)/100))</f>
        <v>-2.1639737587019758E-3</v>
      </c>
      <c r="AF126" s="32" cm="1">
        <f t="array" ref="AF126">IF($C126="","",IF(_xll.BDP($C126&amp;" Corp",AF$1)="#N/A N/A","",_xll.BDP($C126&amp;" Corp",AF$1)/100))</f>
        <v>4.2646506722379051E-3</v>
      </c>
      <c r="AG126" s="32" cm="1">
        <f t="array" ref="AG126">IF($C126="","",IF(_xll.BDP($C126&amp;" Corp",AG$1)="#N/A N/A","",_xll.BDP($C126&amp;" Corp",AG$1)/100))</f>
        <v>7.291073496236974E-4</v>
      </c>
      <c r="AH126" s="32" cm="1">
        <f t="array" ref="AH126">IF($C126="","",IF(_xll.BDP($C126&amp;" Corp",AH$1)="#N/A N/A","",_xll.BDP($C126&amp;" Corp",AH$1)/100))</f>
        <v>-1.1651345407816169E-3</v>
      </c>
      <c r="AI126" s="32" cm="1">
        <f t="array" ref="AI126">IF($C126="","",IF(_xll.BDP($C126&amp;" Corp",AI$1)="#N/A N/A","",_xll.BDP($C126&amp;" Corp",AI$1)/100))</f>
        <v>0.12265094033075474</v>
      </c>
      <c r="AJ126" s="8" cm="1">
        <f t="array" ref="AJ126">IF($C126="","",IF(_xll.BDP($C126&amp;" Corp",AJ$1)="#N/A Field Not Applicable","",_xll.BDP($C126&amp;" Corp",AJ$1)))</f>
        <v>86.840999999999994</v>
      </c>
      <c r="AK126" s="8" cm="1">
        <f t="array" ref="AK126">IF($C126="","",IF(_xll.BDP($C126&amp;" Corp",AK$1)="#N/A Field Not Applicable","",_xll.BDP($C126&amp;" Corp",AK$1)))</f>
        <v>100.14700000000001</v>
      </c>
      <c r="AL126" s="9" t="s">
        <v>544</v>
      </c>
      <c r="AM126" s="9" t="s">
        <v>64</v>
      </c>
      <c r="AN126" s="10">
        <v>42179</v>
      </c>
      <c r="AO126" s="11">
        <v>344.07799999999997</v>
      </c>
      <c r="AP126" s="12">
        <v>6.9590906550184384E-5</v>
      </c>
      <c r="AQ126" s="9" t="s">
        <v>65</v>
      </c>
      <c r="AR126" s="10">
        <v>38171</v>
      </c>
      <c r="AS126" s="11">
        <v>2.2118055555555554</v>
      </c>
      <c r="AT126" s="9" t="s">
        <v>545</v>
      </c>
      <c r="AU126" s="34">
        <f t="shared" si="2"/>
        <v>0.92745714865474227</v>
      </c>
    </row>
    <row r="127" spans="2:47" s="2" customFormat="1" x14ac:dyDescent="0.2">
      <c r="B127" s="22">
        <v>57960</v>
      </c>
      <c r="C127" s="23" t="s">
        <v>546</v>
      </c>
      <c r="D127" s="24" t="str" cm="1">
        <f t="array" ref="D127">IF($C127="","",IFERROR(_xll.BDP($C127&amp;" Corp","ID_BB_GLOBAL"),""))</f>
        <v>BBG00TSCWLL4</v>
      </c>
      <c r="E127" s="23" t="s">
        <v>547</v>
      </c>
      <c r="F127" s="7" t="s">
        <v>154</v>
      </c>
      <c r="G127" s="16" t="s">
        <v>548</v>
      </c>
      <c r="H127" s="16" t="s">
        <v>156</v>
      </c>
      <c r="I127" s="16" t="s">
        <v>157</v>
      </c>
      <c r="J127" s="44" cm="1">
        <f t="array" ref="J127">IF(OR(_xll.BDP($C127&amp;" Corp",$J$1)="#N/A N/A",_xll.BDP($C127&amp;" Corp",$J$1)="#N/A Field Not Applicable"),"",_xll.BDP($C127&amp;" Corp",$J$1))</f>
        <v>4.4670083279948747</v>
      </c>
      <c r="K127" s="16" t="str" cm="1">
        <f t="array" ref="K127">IFERROR(_xll.BDP($C127&amp;" Corp",$K$1),"")</f>
        <v>Drug Delivery Systems</v>
      </c>
      <c r="L127" s="28" cm="1">
        <f t="array" ref="L127">IF($C127="","",IFERROR(_xll.BDP($C127&amp;" Corp",L$1),""))</f>
        <v>89.655000000000001</v>
      </c>
      <c r="M127" s="28" cm="1">
        <f t="array" ref="M127">IF($C127="","",IFERROR(_xll.BDP($C127&amp;" Corp",M$1),""))</f>
        <v>89.944000000000003</v>
      </c>
      <c r="N127" s="28" cm="1">
        <f t="array" ref="N127">IF($C127="","",IFERROR(_xll.BDP($C127&amp;" Corp",N$1),""))</f>
        <v>5.004707627154203</v>
      </c>
      <c r="O127" s="28" cm="1">
        <f t="array" ref="O127">IF($C127="","",IFERROR(_xll.BDP($C127&amp;" Corp",O$1),""))</f>
        <v>5.004707627154203</v>
      </c>
      <c r="P127" s="28" cm="1">
        <f t="array" ref="P127">IF($C127="","",IFERROR(_xll.BDP($C127&amp;" Corp",P$1),""))</f>
        <v>70.862022141504511</v>
      </c>
      <c r="Q127" s="28">
        <f t="shared" si="3"/>
        <v>89.799499999999995</v>
      </c>
      <c r="R127"/>
      <c r="S127"/>
      <c r="T127"/>
      <c r="U127"/>
      <c r="V127" s="24" t="str" cm="1">
        <f t="array" ref="V127">IF($C127="","",IFERROR(_xll.BDP($C127&amp;" Corp",V$1),""))</f>
        <v>Y</v>
      </c>
      <c r="W127" s="40" cm="1">
        <f t="array" ref="W127">IF($V127="Y",IFERROR(_xll.BDP($C127&amp;" Corp",W$1)*1,""),"")</f>
        <v>47534</v>
      </c>
      <c r="X127" s="41" cm="1">
        <f t="array" ref="X127">IF($V127="Y",IFERROR(_xll.BDP($C127&amp;" Corp",X$1),""),"")</f>
        <v>100</v>
      </c>
      <c r="Y127" s="42" cm="1">
        <f t="array" ref="Y127">IF($V127="Y",IFERROR(_xll.BDP($C127&amp;" Corp",Y$1)/100, ""),"")</f>
        <v>5.1059231743580326E-2</v>
      </c>
      <c r="Z127" s="17" cm="1">
        <f t="array" ref="Z127">IF($C127="","",IF(_xll.BDP($C127&amp;" Corp",Z$1)="#N/A N/A","",_xll.BDP($C127&amp;" Corp",Z$1)))</f>
        <v>-2.9939999999996303E-2</v>
      </c>
      <c r="AA127" s="14" cm="1">
        <f t="array" ref="AA127">IF($C127="","",IF(_xll.BDP($C127&amp;" Corp",AA$1)="#N/A N/A","",_xll.BDP($C127&amp;" Corp",AA$1)))</f>
        <v>0.221580000000003</v>
      </c>
      <c r="AB127" s="14" cm="1">
        <f t="array" ref="AB127">IF($C127="","",IF(_xll.BDP($C127&amp;" Corp",AB$1)="#N/A N/A","",_xll.BDP($C127&amp;" Corp",AB$1)))</f>
        <v>0.15189000000000874</v>
      </c>
      <c r="AC127" s="18" cm="1">
        <f t="array" ref="AC127">IF($C127="","",IF(_xll.BDP($C127&amp;" Corp",AC$1)="#N/A N/A","",_xll.BDP($C127&amp;" Corp",AC$1)))</f>
        <v>-0.27948999999999558</v>
      </c>
      <c r="AD127" s="18" cm="1">
        <f t="array" ref="AD127">IF($C127="","",IF(_xll.BDP($C127&amp;" Corp",AD$1)="#N/A N/A","",_xll.BDP($C127&amp;" Corp",AD$1)))</f>
        <v>0.94295999999999935</v>
      </c>
      <c r="AE127" s="32" cm="1">
        <f t="array" ref="AE127">IF($C127="","",IF(_xll.BDP($C127&amp;" Corp",AE$1)="#N/A N/A","",_xll.BDP($C127&amp;" Corp",AE$1)/100))</f>
        <v>-3.3326665773944248E-4</v>
      </c>
      <c r="AF127" s="32" cm="1">
        <f t="array" ref="AF127">IF($C127="","",IF(_xll.BDP($C127&amp;" Corp",AF$1)="#N/A N/A","",_xll.BDP($C127&amp;" Corp",AF$1)/100))</f>
        <v>2.4733651126928572E-3</v>
      </c>
      <c r="AG127" s="32" cm="1">
        <f t="array" ref="AG127">IF($C127="","",IF(_xll.BDP($C127&amp;" Corp",AG$1)="#N/A N/A","",_xll.BDP($C127&amp;" Corp",AG$1)/100))</f>
        <v>1.6941394086340184E-3</v>
      </c>
      <c r="AH127" s="32" cm="1">
        <f t="array" ref="AH127">IF($C127="","",IF(_xll.BDP($C127&amp;" Corp",AH$1)="#N/A N/A","",_xll.BDP($C127&amp;" Corp",AH$1)/100))</f>
        <v>-3.1024275060518437E-3</v>
      </c>
      <c r="AI127" s="32" cm="1">
        <f t="array" ref="AI127">IF($C127="","",IF(_xll.BDP($C127&amp;" Corp",AI$1)="#N/A N/A","",_xll.BDP($C127&amp;" Corp",AI$1)/100))</f>
        <v>1.0611143388510236E-2</v>
      </c>
      <c r="AJ127" s="8" cm="1">
        <f t="array" ref="AJ127">IF($C127="","",IF(_xll.BDP($C127&amp;" Corp",AJ$1)="#N/A Field Not Applicable","",_xll.BDP($C127&amp;" Corp",AJ$1)))</f>
        <v>85.856999999999999</v>
      </c>
      <c r="AK127" s="8" cm="1">
        <f t="array" ref="AK127">IF($C127="","",IF(_xll.BDP($C127&amp;" Corp",AK$1)="#N/A Field Not Applicable","",_xll.BDP($C127&amp;" Corp",AK$1)))</f>
        <v>92.835999999999999</v>
      </c>
      <c r="AL127" s="9" t="s">
        <v>158</v>
      </c>
      <c r="AM127" s="9" t="s">
        <v>64</v>
      </c>
      <c r="AN127" s="10">
        <v>28898</v>
      </c>
      <c r="AO127" s="11">
        <v>679.81365000000005</v>
      </c>
      <c r="AP127" s="12">
        <v>1.3749454538996899E-4</v>
      </c>
      <c r="AQ127" s="9" t="s">
        <v>65</v>
      </c>
      <c r="AR127" s="10">
        <v>24870</v>
      </c>
      <c r="AS127" s="11">
        <v>0.16467499999999999</v>
      </c>
      <c r="AT127" s="9" t="s">
        <v>158</v>
      </c>
      <c r="AU127" s="34">
        <f t="shared" si="2"/>
        <v>0.79968898696088264</v>
      </c>
    </row>
    <row r="128" spans="2:47" s="2" customFormat="1" x14ac:dyDescent="0.2">
      <c r="B128" s="22">
        <v>57961</v>
      </c>
      <c r="C128" s="23" t="s">
        <v>549</v>
      </c>
      <c r="D128" s="24" t="str" cm="1">
        <f t="array" ref="D128">IF($C128="","",IFERROR(_xll.BDP($C128&amp;" Corp","ID_BB_GLOBAL"),""))</f>
        <v>BBG00TSD9D27</v>
      </c>
      <c r="E128" s="23" t="s">
        <v>550</v>
      </c>
      <c r="F128" s="7" t="s">
        <v>154</v>
      </c>
      <c r="G128" s="16" t="s">
        <v>551</v>
      </c>
      <c r="H128" s="16" t="s">
        <v>156</v>
      </c>
      <c r="I128" s="16" t="s">
        <v>157</v>
      </c>
      <c r="J128" s="44" cm="1">
        <f t="array" ref="J128">IF(OR(_xll.BDP($C128&amp;" Corp",$J$1)="#N/A N/A",_xll.BDP($C128&amp;" Corp",$J$1)="#N/A Field Not Applicable"),"",_xll.BDP($C128&amp;" Corp",$J$1))</f>
        <v>4.4670083279948747</v>
      </c>
      <c r="K128" s="16" t="str" cm="1">
        <f t="array" ref="K128">IFERROR(_xll.BDP($C128&amp;" Corp",$K$1),"")</f>
        <v>Drug Delivery Systems</v>
      </c>
      <c r="L128" s="28" cm="1">
        <f t="array" ref="L128">IF($C128="","",IFERROR(_xll.BDP($C128&amp;" Corp",L$1),""))</f>
        <v>74.531000000000006</v>
      </c>
      <c r="M128" s="28" cm="1">
        <f t="array" ref="M128">IF($C128="","",IFERROR(_xll.BDP($C128&amp;" Corp",M$1),""))</f>
        <v>75.177999999999997</v>
      </c>
      <c r="N128" s="28" cm="1">
        <f t="array" ref="N128">IF($C128="","",IFERROR(_xll.BDP($C128&amp;" Corp",N$1),""))</f>
        <v>5.6488914355307918</v>
      </c>
      <c r="O128" s="28" cm="1">
        <f t="array" ref="O128">IF($C128="","",IFERROR(_xll.BDP($C128&amp;" Corp",O$1),""))</f>
        <v>5.6488914355307918</v>
      </c>
      <c r="P128" s="28" cm="1">
        <f t="array" ref="P128">IF($C128="","",IFERROR(_xll.BDP($C128&amp;" Corp",P$1),""))</f>
        <v>89.779462828256669</v>
      </c>
      <c r="Q128" s="28">
        <f t="shared" si="3"/>
        <v>74.854500000000002</v>
      </c>
      <c r="R128"/>
      <c r="S128"/>
      <c r="T128"/>
      <c r="U128"/>
      <c r="V128" s="24" t="str" cm="1">
        <f t="array" ref="V128">IF($C128="","",IFERROR(_xll.BDP($C128&amp;" Corp",V$1),""))</f>
        <v>Y</v>
      </c>
      <c r="W128" s="40" cm="1">
        <f t="array" ref="W128">IF($V128="Y",IFERROR(_xll.BDP($C128&amp;" Corp",W$1)*1,""),"")</f>
        <v>54747</v>
      </c>
      <c r="X128" s="41" cm="1">
        <f t="array" ref="X128">IF($V128="Y",IFERROR(_xll.BDP($C128&amp;" Corp",X$1),""),"")</f>
        <v>100</v>
      </c>
      <c r="Y128" s="42" cm="1">
        <f t="array" ref="Y128">IF($V128="Y",IFERROR(_xll.BDP($C128&amp;" Corp",Y$1)/100, ""),"")</f>
        <v>5.6697303104603851E-2</v>
      </c>
      <c r="Z128" s="17" cm="1">
        <f t="array" ref="Z128">IF($C128="","",IF(_xll.BDP($C128&amp;" Corp",Z$1)="#N/A N/A","",_xll.BDP($C128&amp;" Corp",Z$1)))</f>
        <v>0.45307999999999993</v>
      </c>
      <c r="AA128" s="14" cm="1">
        <f t="array" ref="AA128">IF($C128="","",IF(_xll.BDP($C128&amp;" Corp",AA$1)="#N/A N/A","",_xll.BDP($C128&amp;" Corp",AA$1)))</f>
        <v>0.60972000000001003</v>
      </c>
      <c r="AB128" s="14" cm="1">
        <f t="array" ref="AB128">IF($C128="","",IF(_xll.BDP($C128&amp;" Corp",AB$1)="#N/A N/A","",_xll.BDP($C128&amp;" Corp",AB$1)))</f>
        <v>0.40514000000000294</v>
      </c>
      <c r="AC128" s="18" cm="1">
        <f t="array" ref="AC128">IF($C128="","",IF(_xll.BDP($C128&amp;" Corp",AC$1)="#N/A N/A","",_xll.BDP($C128&amp;" Corp",AC$1)))</f>
        <v>-1.6184999999999974</v>
      </c>
      <c r="AD128" s="18" cm="1">
        <f t="array" ref="AD128">IF($C128="","",IF(_xll.BDP($C128&amp;" Corp",AD$1)="#N/A N/A","",_xll.BDP($C128&amp;" Corp",AD$1)))</f>
        <v>-5.60642</v>
      </c>
      <c r="AE128" s="32" cm="1">
        <f t="array" ref="AE128">IF($C128="","",IF(_xll.BDP($C128&amp;" Corp",AE$1)="#N/A N/A","",_xll.BDP($C128&amp;" Corp",AE$1)/100))</f>
        <v>6.0894117242276538E-3</v>
      </c>
      <c r="AF128" s="32" cm="1">
        <f t="array" ref="AF128">IF($C128="","",IF(_xll.BDP($C128&amp;" Corp",AF$1)="#N/A N/A","",_xll.BDP($C128&amp;" Corp",AF$1)/100))</f>
        <v>8.2119472168379944E-3</v>
      </c>
      <c r="AG128" s="32" cm="1">
        <f t="array" ref="AG128">IF($C128="","",IF(_xll.BDP($C128&amp;" Corp",AG$1)="#N/A N/A","",_xll.BDP($C128&amp;" Corp",AG$1)/100))</f>
        <v>5.4415902756791649E-3</v>
      </c>
      <c r="AH128" s="32" cm="1">
        <f t="array" ref="AH128">IF($C128="","",IF(_xll.BDP($C128&amp;" Corp",AH$1)="#N/A N/A","",_xll.BDP($C128&amp;" Corp",AH$1)/100))</f>
        <v>-2.1163463532547503E-2</v>
      </c>
      <c r="AI128" s="32" cm="1">
        <f t="array" ref="AI128">IF($C128="","",IF(_xll.BDP($C128&amp;" Corp",AI$1)="#N/A N/A","",_xll.BDP($C128&amp;" Corp",AI$1)/100))</f>
        <v>-6.9676076499246994E-2</v>
      </c>
      <c r="AJ128" s="8" cm="1">
        <f t="array" ref="AJ128">IF($C128="","",IF(_xll.BDP($C128&amp;" Corp",AJ$1)="#N/A Field Not Applicable","",_xll.BDP($C128&amp;" Corp",AJ$1)))</f>
        <v>71.659000000000006</v>
      </c>
      <c r="AK128" s="8" cm="1">
        <f t="array" ref="AK128">IF($C128="","",IF(_xll.BDP($C128&amp;" Corp",AK$1)="#N/A Field Not Applicable","",_xll.BDP($C128&amp;" Corp",AK$1)))</f>
        <v>83.435000000000002</v>
      </c>
      <c r="AL128" s="9" t="s">
        <v>158</v>
      </c>
      <c r="AM128" s="9" t="s">
        <v>64</v>
      </c>
      <c r="AN128" s="10">
        <v>28898</v>
      </c>
      <c r="AO128" s="11">
        <v>434.49996800000002</v>
      </c>
      <c r="AP128" s="12">
        <v>8.7879046812484678E-5</v>
      </c>
      <c r="AQ128" s="9" t="s">
        <v>65</v>
      </c>
      <c r="AR128" s="10">
        <v>24870</v>
      </c>
      <c r="AS128" s="11">
        <v>0.22131666666666666</v>
      </c>
      <c r="AT128" s="9" t="s">
        <v>158</v>
      </c>
      <c r="AU128" s="34">
        <f t="shared" si="2"/>
        <v>0.7707846976902174</v>
      </c>
    </row>
    <row r="129" spans="2:47" s="2" customFormat="1" x14ac:dyDescent="0.2">
      <c r="B129" s="22">
        <v>57600</v>
      </c>
      <c r="C129" s="23" t="s">
        <v>552</v>
      </c>
      <c r="D129" s="24" t="str" cm="1">
        <f t="array" ref="D129">IF($C129="","",IFERROR(_xll.BDP($C129&amp;" Corp","ID_BB_GLOBAL"),""))</f>
        <v>BBG00TLB0QR1</v>
      </c>
      <c r="E129" s="23" t="s">
        <v>553</v>
      </c>
      <c r="F129" s="7" t="s">
        <v>554</v>
      </c>
      <c r="G129" s="16" t="s">
        <v>449</v>
      </c>
      <c r="H129" s="16" t="s">
        <v>156</v>
      </c>
      <c r="I129" s="16" t="s">
        <v>108</v>
      </c>
      <c r="J129" s="44" cm="1">
        <f t="array" ref="J129">IF(OR(_xll.BDP($C129&amp;" Corp",$J$1)="#N/A N/A",_xll.BDP($C129&amp;" Corp",$J$1)="#N/A Field Not Applicable"),"",_xll.BDP($C129&amp;" Corp",$J$1))</f>
        <v>2.97958404884564</v>
      </c>
      <c r="K129" s="16" t="str" cm="1">
        <f t="array" ref="K129">IFERROR(_xll.BDP($C129&amp;" Corp",$K$1),"")</f>
        <v>Medical-HMO</v>
      </c>
      <c r="L129" s="28" cm="1">
        <f t="array" ref="L129">IF($C129="","",IFERROR(_xll.BDP($C129&amp;" Corp",L$1),""))</f>
        <v>87.34</v>
      </c>
      <c r="M129" s="28" cm="1">
        <f t="array" ref="M129">IF($C129="","",IFERROR(_xll.BDP($C129&amp;" Corp",M$1),""))</f>
        <v>87.465000000000003</v>
      </c>
      <c r="N129" s="28" cm="1">
        <f t="array" ref="N129">IF($C129="","",IFERROR(_xll.BDP($C129&amp;" Corp",N$1),""))</f>
        <v>4.9739064703781857</v>
      </c>
      <c r="O129" s="28" cm="1">
        <f t="array" ref="O129">IF($C129="","",IFERROR(_xll.BDP($C129&amp;" Corp",O$1),""))</f>
        <v>4.9739064703781857</v>
      </c>
      <c r="P129" s="28" cm="1">
        <f t="array" ref="P129">IF($C129="","",IFERROR(_xll.BDP($C129&amp;" Corp",P$1),""))</f>
        <v>66.052457627354499</v>
      </c>
      <c r="Q129" s="28">
        <f t="shared" si="3"/>
        <v>87.402500000000003</v>
      </c>
      <c r="R129"/>
      <c r="S129"/>
      <c r="T129"/>
      <c r="U129"/>
      <c r="V129" s="24" t="str" cm="1">
        <f t="array" ref="V129">IF($C129="","",IFERROR(_xll.BDP($C129&amp;" Corp",V$1),""))</f>
        <v>Y</v>
      </c>
      <c r="W129" s="40" cm="1">
        <f t="array" ref="W129">IF($V129="Y",IFERROR(_xll.BDP($C129&amp;" Corp",W$1)*1,""),"")</f>
        <v>47529</v>
      </c>
      <c r="X129" s="41" cm="1">
        <f t="array" ref="X129">IF($V129="Y",IFERROR(_xll.BDP($C129&amp;" Corp",X$1),""),"")</f>
        <v>100</v>
      </c>
      <c r="Y129" s="42" cm="1">
        <f t="array" ref="Y129">IF($V129="Y",IFERROR(_xll.BDP($C129&amp;" Corp",Y$1)/100, ""),"")</f>
        <v>5.1023999912341814E-2</v>
      </c>
      <c r="Z129" s="17" cm="1">
        <f t="array" ref="Z129">IF($C129="","",IF(_xll.BDP($C129&amp;" Corp",Z$1)="#N/A N/A","",_xll.BDP($C129&amp;" Corp",Z$1)))</f>
        <v>-2.7500000000003411E-2</v>
      </c>
      <c r="AA129" s="14" cm="1">
        <f t="array" ref="AA129">IF($C129="","",IF(_xll.BDP($C129&amp;" Corp",AA$1)="#N/A N/A","",_xll.BDP($C129&amp;" Corp",AA$1)))</f>
        <v>0.45694000000000301</v>
      </c>
      <c r="AB129" s="14" cm="1">
        <f t="array" ref="AB129">IF($C129="","",IF(_xll.BDP($C129&amp;" Corp",AB$1)="#N/A N/A","",_xll.BDP($C129&amp;" Corp",AB$1)))</f>
        <v>0.34192999999999074</v>
      </c>
      <c r="AC129" s="18" cm="1">
        <f t="array" ref="AC129">IF($C129="","",IF(_xll.BDP($C129&amp;" Corp",AC$1)="#N/A N/A","",_xll.BDP($C129&amp;" Corp",AC$1)))</f>
        <v>0.23215999999999326</v>
      </c>
      <c r="AD129" s="18" cm="1">
        <f t="array" ref="AD129">IF($C129="","",IF(_xll.BDP($C129&amp;" Corp",AD$1)="#N/A N/A","",_xll.BDP($C129&amp;" Corp",AD$1)))</f>
        <v>1.334220000000002</v>
      </c>
      <c r="AE129" s="32" cm="1">
        <f t="array" ref="AE129">IF($C129="","",IF(_xll.BDP($C129&amp;" Corp",AE$1)="#N/A N/A","",_xll.BDP($C129&amp;" Corp",AE$1)/100))</f>
        <v>-3.1452889005046086E-4</v>
      </c>
      <c r="AF129" s="32" cm="1">
        <f t="array" ref="AF129">IF($C129="","",IF(_xll.BDP($C129&amp;" Corp",AF$1)="#N/A N/A","",_xll.BDP($C129&amp;" Corp",AF$1)/100))</f>
        <v>5.2553304616523048E-3</v>
      </c>
      <c r="AG129" s="32" cm="1">
        <f t="array" ref="AG129">IF($C129="","",IF(_xll.BDP($C129&amp;" Corp",AG$1)="#N/A N/A","",_xll.BDP($C129&amp;" Corp",AG$1)/100))</f>
        <v>3.9273895247252302E-3</v>
      </c>
      <c r="AH129" s="32" cm="1">
        <f t="array" ref="AH129">IF($C129="","",IF(_xll.BDP($C129&amp;" Corp",AH$1)="#N/A N/A","",_xll.BDP($C129&amp;" Corp",AH$1)/100))</f>
        <v>2.6632194096567773E-3</v>
      </c>
      <c r="AI129" s="32" cm="1">
        <f t="array" ref="AI129">IF($C129="","",IF(_xll.BDP($C129&amp;" Corp",AI$1)="#N/A N/A","",_xll.BDP($C129&amp;" Corp",AI$1)/100))</f>
        <v>1.5501455025947899E-2</v>
      </c>
      <c r="AJ129" s="8" cm="1">
        <f t="array" ref="AJ129">IF($C129="","",IF(_xll.BDP($C129&amp;" Corp",AJ$1)="#N/A Field Not Applicable","",_xll.BDP($C129&amp;" Corp",AJ$1)))</f>
        <v>83.12</v>
      </c>
      <c r="AK129" s="8" cm="1">
        <f t="array" ref="AK129">IF($C129="","",IF(_xll.BDP($C129&amp;" Corp",AK$1)="#N/A Field Not Applicable","",_xll.BDP($C129&amp;" Corp",AK$1)))</f>
        <v>90.031000000000006</v>
      </c>
      <c r="AL129" s="9" t="s">
        <v>439</v>
      </c>
      <c r="AM129" s="9" t="s">
        <v>64</v>
      </c>
      <c r="AN129" s="10">
        <v>42065</v>
      </c>
      <c r="AO129" s="11">
        <v>966.03430000000003</v>
      </c>
      <c r="AP129" s="12">
        <v>1.953836127144798E-4</v>
      </c>
      <c r="AQ129" s="9" t="s">
        <v>65</v>
      </c>
      <c r="AR129" s="10">
        <v>38057</v>
      </c>
      <c r="AS129" s="11">
        <v>0.16249999999999998</v>
      </c>
      <c r="AT129" s="9" t="s">
        <v>439</v>
      </c>
      <c r="AU129" s="34">
        <f t="shared" si="2"/>
        <v>0.7738413268702069</v>
      </c>
    </row>
    <row r="130" spans="2:47" s="2" customFormat="1" x14ac:dyDescent="0.2">
      <c r="B130" s="22">
        <v>57606</v>
      </c>
      <c r="C130" s="23" t="s">
        <v>555</v>
      </c>
      <c r="D130" s="24" t="str" cm="1">
        <f t="array" ref="D130">IF($C130="","",IFERROR(_xll.BDP($C130&amp;" Corp","ID_BB_GLOBAL"),""))</f>
        <v>BBG00TGKNX24</v>
      </c>
      <c r="E130" s="23" t="s">
        <v>556</v>
      </c>
      <c r="F130" s="7" t="s">
        <v>557</v>
      </c>
      <c r="G130" s="16" t="s">
        <v>449</v>
      </c>
      <c r="H130" s="16" t="s">
        <v>181</v>
      </c>
      <c r="I130" s="16" t="s">
        <v>182</v>
      </c>
      <c r="J130" s="44" cm="1">
        <f t="array" ref="J130">IF(OR(_xll.BDP($C130&amp;" Corp",$J$1)="#N/A N/A",_xll.BDP($C130&amp;" Corp",$J$1)="#N/A Field Not Applicable"),"",_xll.BDP($C130&amp;" Corp",$J$1))</f>
        <v>2.6355875502858352</v>
      </c>
      <c r="K130" s="16" t="str" cm="1">
        <f t="array" ref="K130">IFERROR(_xll.BDP($C130&amp;" Corp",$K$1),"")</f>
        <v>Medical-Drugs</v>
      </c>
      <c r="L130" s="28" cm="1">
        <f t="array" ref="L130">IF($C130="","",IFERROR(_xll.BDP($C130&amp;" Corp",L$1),""))</f>
        <v>56.633000000000003</v>
      </c>
      <c r="M130" s="28" cm="1">
        <f t="array" ref="M130">IF($C130="","",IFERROR(_xll.BDP($C130&amp;" Corp",M$1),""))</f>
        <v>56.847000000000001</v>
      </c>
      <c r="N130" s="28" cm="1">
        <f t="array" ref="N130">IF($C130="","",IFERROR(_xll.BDP($C130&amp;" Corp",N$1),""))</f>
        <v>5.3974988812828988</v>
      </c>
      <c r="O130" s="28" cm="1">
        <f t="array" ref="O130">IF($C130="","",IFERROR(_xll.BDP($C130&amp;" Corp",O$1),""))</f>
        <v>5.3974988812828988</v>
      </c>
      <c r="P130" s="28" cm="1">
        <f t="array" ref="P130">IF($C130="","",IFERROR(_xll.BDP($C130&amp;" Corp",P$1),""))</f>
        <v>61.052222158799992</v>
      </c>
      <c r="Q130" s="28">
        <f t="shared" si="3"/>
        <v>56.74</v>
      </c>
      <c r="R130"/>
      <c r="S130"/>
      <c r="T130"/>
      <c r="U130"/>
      <c r="V130" s="24" t="str" cm="1">
        <f t="array" ref="V130">IF($C130="","",IFERROR(_xll.BDP($C130&amp;" Corp",V$1),""))</f>
        <v>Y</v>
      </c>
      <c r="W130" s="40" cm="1">
        <f t="array" ref="W130">IF($V130="Y",IFERROR(_xll.BDP($C130&amp;" Corp",W$1)*1,""),"")</f>
        <v>54742</v>
      </c>
      <c r="X130" s="41" cm="1">
        <f t="array" ref="X130">IF($V130="Y",IFERROR(_xll.BDP($C130&amp;" Corp",X$1),""),"")</f>
        <v>100</v>
      </c>
      <c r="Y130" s="42" cm="1">
        <f t="array" ref="Y130">IF($V130="Y",IFERROR(_xll.BDP($C130&amp;" Corp",Y$1)/100, ""),"")</f>
        <v>5.4411469056520743E-2</v>
      </c>
      <c r="Z130" s="17" cm="1">
        <f t="array" ref="Z130">IF($C130="","",IF(_xll.BDP($C130&amp;" Corp",Z$1)="#N/A N/A","",_xll.BDP($C130&amp;" Corp",Z$1)))</f>
        <v>-0.11624000000000478</v>
      </c>
      <c r="AA130" s="14" cm="1">
        <f t="array" ref="AA130">IF($C130="","",IF(_xll.BDP($C130&amp;" Corp",AA$1)="#N/A N/A","",_xll.BDP($C130&amp;" Corp",AA$1)))</f>
        <v>0.28719999999999857</v>
      </c>
      <c r="AB130" s="14" cm="1">
        <f t="array" ref="AB130">IF($C130="","",IF(_xll.BDP($C130&amp;" Corp",AB$1)="#N/A N/A","",_xll.BDP($C130&amp;" Corp",AB$1)))</f>
        <v>-6.6320000000004597E-2</v>
      </c>
      <c r="AC130" s="18" cm="1">
        <f t="array" ref="AC130">IF($C130="","",IF(_xll.BDP($C130&amp;" Corp",AC$1)="#N/A N/A","",_xll.BDP($C130&amp;" Corp",AC$1)))</f>
        <v>-2.2874100000000013</v>
      </c>
      <c r="AD130" s="18" cm="1">
        <f t="array" ref="AD130">IF($C130="","",IF(_xll.BDP($C130&amp;" Corp",AD$1)="#N/A N/A","",_xll.BDP($C130&amp;" Corp",AD$1)))</f>
        <v>-6.0660000000000025</v>
      </c>
      <c r="AE130" s="32" cm="1">
        <f t="array" ref="AE130">IF($C130="","",IF(_xll.BDP($C130&amp;" Corp",AE$1)="#N/A N/A","",_xll.BDP($C130&amp;" Corp",AE$1)/100))</f>
        <v>-2.0444639244632627E-3</v>
      </c>
      <c r="AF130" s="32" cm="1">
        <f t="array" ref="AF130">IF($C130="","",IF(_xll.BDP($C130&amp;" Corp",AF$1)="#N/A N/A","",_xll.BDP($C130&amp;" Corp",AF$1)/100))</f>
        <v>5.0874593065254204E-3</v>
      </c>
      <c r="AG130" s="32" cm="1">
        <f t="array" ref="AG130">IF($C130="","",IF(_xll.BDP($C130&amp;" Corp",AG$1)="#N/A N/A","",_xll.BDP($C130&amp;" Corp",AG$1)/100))</f>
        <v>-1.1674810750825634E-3</v>
      </c>
      <c r="AH130" s="32" cm="1">
        <f t="array" ref="AH130">IF($C130="","",IF(_xll.BDP($C130&amp;" Corp",AH$1)="#N/A N/A","",_xll.BDP($C130&amp;" Corp",AH$1)/100))</f>
        <v>-3.87518286076831E-2</v>
      </c>
      <c r="AI130" s="32" cm="1">
        <f t="array" ref="AI130">IF($C130="","",IF(_xll.BDP($C130&amp;" Corp",AI$1)="#N/A N/A","",_xll.BDP($C130&amp;" Corp",AI$1)/100))</f>
        <v>-9.6583528830326698E-2</v>
      </c>
      <c r="AJ130" s="8" cm="1">
        <f t="array" ref="AJ130">IF($C130="","",IF(_xll.BDP($C130&amp;" Corp",AJ$1)="#N/A Field Not Applicable","",_xll.BDP($C130&amp;" Corp",AJ$1)))</f>
        <v>54.252000000000002</v>
      </c>
      <c r="AK130" s="8" cm="1">
        <f t="array" ref="AK130">IF($C130="","",IF(_xll.BDP($C130&amp;" Corp",AK$1)="#N/A Field Not Applicable","",_xll.BDP($C130&amp;" Corp",AK$1)))</f>
        <v>64.971000000000004</v>
      </c>
      <c r="AL130" s="9" t="s">
        <v>558</v>
      </c>
      <c r="AM130" s="9" t="s">
        <v>64</v>
      </c>
      <c r="AN130" s="10">
        <v>42067</v>
      </c>
      <c r="AO130" s="11">
        <v>744.42250000000001</v>
      </c>
      <c r="AP130" s="12">
        <v>1.5056189768411415E-4</v>
      </c>
      <c r="AQ130" s="9" t="s">
        <v>65</v>
      </c>
      <c r="AR130" s="10">
        <v>38059</v>
      </c>
      <c r="AS130" s="11">
        <v>0.16249999999999998</v>
      </c>
      <c r="AT130" s="9" t="s">
        <v>558</v>
      </c>
      <c r="AU130" s="34">
        <f t="shared" si="2"/>
        <v>0.59677595764530278</v>
      </c>
    </row>
    <row r="131" spans="2:47" s="2" customFormat="1" x14ac:dyDescent="0.2">
      <c r="B131" s="22">
        <v>57744</v>
      </c>
      <c r="C131" s="23" t="s">
        <v>559</v>
      </c>
      <c r="D131" s="24" t="str" cm="1">
        <f t="array" ref="D131">IF($C131="","",IFERROR(_xll.BDP($C131&amp;" Corp","ID_BB_GLOBAL"),""))</f>
        <v>BBG00VXYXT19</v>
      </c>
      <c r="E131" s="23" t="s">
        <v>560</v>
      </c>
      <c r="F131" s="7" t="s">
        <v>561</v>
      </c>
      <c r="G131" s="16" t="s">
        <v>128</v>
      </c>
      <c r="H131" s="16" t="s">
        <v>454</v>
      </c>
      <c r="I131" s="16" t="s">
        <v>166</v>
      </c>
      <c r="J131" s="44" cm="1">
        <f t="array" ref="J131">IF(OR(_xll.BDP($C131&amp;" Corp",$J$1)="#N/A N/A",_xll.BDP($C131&amp;" Corp",$J$1)="#N/A Field Not Applicable"),"",_xll.BDP($C131&amp;" Corp",$J$1))</f>
        <v>4.7537673879443592</v>
      </c>
      <c r="K131" s="16" t="str" cm="1">
        <f t="array" ref="K131">IFERROR(_xll.BDP($C131&amp;" Corp",$K$1),"")</f>
        <v>Diagnostic Equipment</v>
      </c>
      <c r="L131" s="28" cm="1">
        <f t="array" ref="L131">IF($C131="","",IFERROR(_xll.BDP($C131&amp;" Corp",L$1),""))</f>
        <v>96.635999999999996</v>
      </c>
      <c r="M131" s="28" cm="1">
        <f t="array" ref="M131">IF($C131="","",IFERROR(_xll.BDP($C131&amp;" Corp",M$1),""))</f>
        <v>96.792000000000002</v>
      </c>
      <c r="N131" s="28" cm="1">
        <f t="array" ref="N131">IF($C131="","",IFERROR(_xll.BDP($C131&amp;" Corp",N$1),""))</f>
        <v>5.6592844767738706</v>
      </c>
      <c r="O131" s="28" cm="1">
        <f t="array" ref="O131">IF($C131="","",IFERROR(_xll.BDP($C131&amp;" Corp",O$1),""))</f>
        <v>5.6592844767738706</v>
      </c>
      <c r="P131" s="28" cm="1">
        <f t="array" ref="P131">IF($C131="","",IFERROR(_xll.BDP($C131&amp;" Corp",P$1),""))</f>
        <v>135.7234375644579</v>
      </c>
      <c r="Q131" s="28">
        <f t="shared" si="3"/>
        <v>96.713999999999999</v>
      </c>
      <c r="R131"/>
      <c r="S131"/>
      <c r="T131"/>
      <c r="U131"/>
      <c r="V131" s="24" t="str" cm="1">
        <f t="array" ref="V131">IF($C131="","",IFERROR(_xll.BDP($C131&amp;" Corp",V$1),""))</f>
        <v>Y</v>
      </c>
      <c r="W131" s="40" cm="1">
        <f t="array" ref="W131">IF($V131="Y",IFERROR(_xll.BDP($C131&amp;" Corp",W$1)*1,""),"")</f>
        <v>45718</v>
      </c>
      <c r="X131" s="41" cm="1">
        <f t="array" ref="X131">IF($V131="Y",IFERROR(_xll.BDP($C131&amp;" Corp",X$1),""),"")</f>
        <v>101.15600000000001</v>
      </c>
      <c r="Y131" s="42" cm="1">
        <f t="array" ref="Y131">IF($V131="Y",IFERROR(_xll.BDP($C131&amp;" Corp",Y$1)/100, ""),"")</f>
        <v>0.57015570506562063</v>
      </c>
      <c r="Z131" s="17" cm="1">
        <f t="array" ref="Z131">IF($C131="","",IF(_xll.BDP($C131&amp;" Corp",Z$1)="#N/A N/A","",_xll.BDP($C131&amp;" Corp",Z$1)))</f>
        <v>-0.13881000000000654</v>
      </c>
      <c r="AA131" s="14" cm="1">
        <f t="array" ref="AA131">IF($C131="","",IF(_xll.BDP($C131&amp;" Corp",AA$1)="#N/A N/A","",_xll.BDP($C131&amp;" Corp",AA$1)))</f>
        <v>0.16419999999999391</v>
      </c>
      <c r="AB131" s="14" cm="1">
        <f t="array" ref="AB131">IF($C131="","",IF(_xll.BDP($C131&amp;" Corp",AB$1)="#N/A N/A","",_xll.BDP($C131&amp;" Corp",AB$1)))</f>
        <v>1.1740800000000036</v>
      </c>
      <c r="AC131" s="18" cm="1">
        <f t="array" ref="AC131">IF($C131="","",IF(_xll.BDP($C131&amp;" Corp",AC$1)="#N/A N/A","",_xll.BDP($C131&amp;" Corp",AC$1)))</f>
        <v>-0.19159000000000503</v>
      </c>
      <c r="AD131" s="18" cm="1">
        <f t="array" ref="AD131">IF($C131="","",IF(_xll.BDP($C131&amp;" Corp",AD$1)="#N/A N/A","",_xll.BDP($C131&amp;" Corp",AD$1)))</f>
        <v>1.2737000000000052</v>
      </c>
      <c r="AE131" s="32" cm="1">
        <f t="array" ref="AE131">IF($C131="","",IF(_xll.BDP($C131&amp;" Corp",AE$1)="#N/A N/A","",_xll.BDP($C131&amp;" Corp",AE$1)/100))</f>
        <v>-1.4332905029248847E-3</v>
      </c>
      <c r="AF131" s="32" cm="1">
        <f t="array" ref="AF131">IF($C131="","",IF(_xll.BDP($C131&amp;" Corp",AF$1)="#N/A N/A","",_xll.BDP($C131&amp;" Corp",AF$1)/100))</f>
        <v>1.7007776862938751E-3</v>
      </c>
      <c r="AG131" s="32" cm="1">
        <f t="array" ref="AG131">IF($C131="","",IF(_xll.BDP($C131&amp;" Corp",AG$1)="#N/A N/A","",_xll.BDP($C131&amp;" Corp",AG$1)/100))</f>
        <v>1.2289631596813701E-2</v>
      </c>
      <c r="AH131" s="32" cm="1">
        <f t="array" ref="AH131">IF($C131="","",IF(_xll.BDP($C131&amp;" Corp",AH$1)="#N/A N/A","",_xll.BDP($C131&amp;" Corp",AH$1)/100))</f>
        <v>-1.9771958390858873E-3</v>
      </c>
      <c r="AI131" s="32" cm="1">
        <f t="array" ref="AI131">IF($C131="","",IF(_xll.BDP($C131&amp;" Corp",AI$1)="#N/A N/A","",_xll.BDP($C131&amp;" Corp",AI$1)/100))</f>
        <v>1.3346316748742154E-2</v>
      </c>
      <c r="AJ131" s="8" cm="1">
        <f t="array" ref="AJ131">IF($C131="","",IF(_xll.BDP($C131&amp;" Corp",AJ$1)="#N/A Field Not Applicable","",_xll.BDP($C131&amp;" Corp",AJ$1)))</f>
        <v>92.704999999999998</v>
      </c>
      <c r="AK131" s="8" cm="1">
        <f t="array" ref="AK131">IF($C131="","",IF(_xll.BDP($C131&amp;" Corp",AK$1)="#N/A Field Not Applicable","",_xll.BDP($C131&amp;" Corp",AK$1)))</f>
        <v>98.570999999999998</v>
      </c>
      <c r="AL131" s="9" t="s">
        <v>562</v>
      </c>
      <c r="AM131" s="9" t="s">
        <v>64</v>
      </c>
      <c r="AN131" s="10">
        <v>34045</v>
      </c>
      <c r="AO131" s="11">
        <v>1509.3125</v>
      </c>
      <c r="AP131" s="12">
        <v>3.0526341452381486E-4</v>
      </c>
      <c r="AQ131" s="9" t="s">
        <v>65</v>
      </c>
      <c r="AR131" s="10">
        <v>30037</v>
      </c>
      <c r="AS131" s="11">
        <v>1.8756944444444443</v>
      </c>
      <c r="AT131" s="9" t="s">
        <v>562</v>
      </c>
      <c r="AU131" s="34">
        <f t="shared" si="2"/>
        <v>0.82083785543811782</v>
      </c>
    </row>
    <row r="132" spans="2:47" s="2" customFormat="1" x14ac:dyDescent="0.2">
      <c r="B132" s="22">
        <v>58659</v>
      </c>
      <c r="C132" s="23" t="s">
        <v>563</v>
      </c>
      <c r="D132" s="24" t="str" cm="1">
        <f t="array" ref="D132">IF($C132="","",IFERROR(_xll.BDP($C132&amp;" Corp","ID_BB_GLOBAL"),""))</f>
        <v>BBG00XRR7CN9</v>
      </c>
      <c r="E132" s="23" t="s">
        <v>564</v>
      </c>
      <c r="F132" s="7" t="s">
        <v>534</v>
      </c>
      <c r="G132" s="16" t="s">
        <v>290</v>
      </c>
      <c r="H132" s="16" t="s">
        <v>85</v>
      </c>
      <c r="I132" s="16" t="s">
        <v>429</v>
      </c>
      <c r="J132" s="44" t="str" cm="1">
        <f t="array" ref="J132">IF(OR(_xll.BDP($C132&amp;" Corp",$J$1)="#N/A N/A",_xll.BDP($C132&amp;" Corp",$J$1)="#N/A Field Not Applicable"),"",_xll.BDP($C132&amp;" Corp",$J$1))</f>
        <v/>
      </c>
      <c r="K132" s="16" t="str" cm="1">
        <f t="array" ref="K132">IFERROR(_xll.BDP($C132&amp;" Corp",$K$1),"")</f>
        <v>Medical-Drugs</v>
      </c>
      <c r="L132" s="28" cm="1">
        <f t="array" ref="L132">IF($C132="","",IFERROR(_xll.BDP($C132&amp;" Corp",L$1),""))</f>
        <v>87.635000000000005</v>
      </c>
      <c r="M132" s="28" cm="1">
        <f t="array" ref="M132">IF($C132="","",IFERROR(_xll.BDP($C132&amp;" Corp",M$1),""))</f>
        <v>87.957999999999998</v>
      </c>
      <c r="N132" s="28" cm="1">
        <f t="array" ref="N132">IF($C132="","",IFERROR(_xll.BDP($C132&amp;" Corp",N$1),""))</f>
        <v>10.325108932271128</v>
      </c>
      <c r="O132" s="28" cm="1">
        <f t="array" ref="O132">IF($C132="","",IFERROR(_xll.BDP($C132&amp;" Corp",O$1),""))</f>
        <v>10.325108932271128</v>
      </c>
      <c r="P132" s="28" cm="1">
        <f t="array" ref="P132">IF($C132="","",IFERROR(_xll.BDP($C132&amp;" Corp",P$1),""))</f>
        <v>616.91619320404982</v>
      </c>
      <c r="Q132" s="28">
        <f t="shared" si="3"/>
        <v>87.796500000000009</v>
      </c>
      <c r="R132"/>
      <c r="S132"/>
      <c r="T132"/>
      <c r="U132"/>
      <c r="V132" s="24" t="str" cm="1">
        <f t="array" ref="V132">IF($C132="","",IFERROR(_xll.BDP($C132&amp;" Corp",V$1),""))</f>
        <v>Y</v>
      </c>
      <c r="W132" s="40" cm="1">
        <f t="array" ref="W132">IF($V132="Y",IFERROR(_xll.BDP($C132&amp;" Corp",W$1)*1,""),"")</f>
        <v>45718</v>
      </c>
      <c r="X132" s="41" cm="1">
        <f t="array" ref="X132">IF($V132="Y",IFERROR(_xll.BDP($C132&amp;" Corp",X$1),""),"")</f>
        <v>101.375</v>
      </c>
      <c r="Y132" s="42" cm="1">
        <f t="array" ref="Y132">IF($V132="Y",IFERROR(_xll.BDP($C132&amp;" Corp",Y$1)/100, ""),"")</f>
        <v>1.7739684345605835</v>
      </c>
      <c r="Z132" s="17" cm="1">
        <f t="array" ref="Z132">IF($C132="","",IF(_xll.BDP($C132&amp;" Corp",Z$1)="#N/A N/A","",_xll.BDP($C132&amp;" Corp",Z$1)))</f>
        <v>0</v>
      </c>
      <c r="AA132" s="14" cm="1">
        <f t="array" ref="AA132">IF($C132="","",IF(_xll.BDP($C132&amp;" Corp",AA$1)="#N/A N/A","",_xll.BDP($C132&amp;" Corp",AA$1)))</f>
        <v>0.41270000000000095</v>
      </c>
      <c r="AB132" s="14" cm="1">
        <f t="array" ref="AB132">IF($C132="","",IF(_xll.BDP($C132&amp;" Corp",AB$1)="#N/A N/A","",_xll.BDP($C132&amp;" Corp",AB$1)))</f>
        <v>-3.6681700000000035</v>
      </c>
      <c r="AC132" s="18" cm="1">
        <f t="array" ref="AC132">IF($C132="","",IF(_xll.BDP($C132&amp;" Corp",AC$1)="#N/A N/A","",_xll.BDP($C132&amp;" Corp",AC$1)))</f>
        <v>-8.6040100000000024</v>
      </c>
      <c r="AD132" s="18" cm="1">
        <f t="array" ref="AD132">IF($C132="","",IF(_xll.BDP($C132&amp;" Corp",AD$1)="#N/A N/A","",_xll.BDP($C132&amp;" Corp",AD$1)))</f>
        <v>-7.4724199999999996</v>
      </c>
      <c r="AE132" s="32" cm="1">
        <f t="array" ref="AE132">IF($C132="","",IF(_xll.BDP($C132&amp;" Corp",AE$1)="#N/A N/A","",_xll.BDP($C132&amp;" Corp",AE$1)/100))</f>
        <v>0</v>
      </c>
      <c r="AF132" s="32" cm="1">
        <f t="array" ref="AF132">IF($C132="","",IF(_xll.BDP($C132&amp;" Corp",AF$1)="#N/A N/A","",_xll.BDP($C132&amp;" Corp",AF$1)/100))</f>
        <v>4.7240473009115217E-3</v>
      </c>
      <c r="AG132" s="32" cm="1">
        <f t="array" ref="AG132">IF($C132="","",IF(_xll.BDP($C132&amp;" Corp",AG$1)="#N/A N/A","",_xll.BDP($C132&amp;" Corp",AG$1)/100))</f>
        <v>-4.0114542050514894E-2</v>
      </c>
      <c r="AH132" s="32" cm="1">
        <f t="array" ref="AH132">IF($C132="","",IF(_xll.BDP($C132&amp;" Corp",AH$1)="#N/A N/A","",_xll.BDP($C132&amp;" Corp",AH$1)/100))</f>
        <v>-8.9273367100291517E-2</v>
      </c>
      <c r="AI132" s="32" cm="1">
        <f t="array" ref="AI132">IF($C132="","",IF(_xll.BDP($C132&amp;" Corp",AI$1)="#N/A N/A","",_xll.BDP($C132&amp;" Corp",AI$1)/100))</f>
        <v>-7.845336292667511E-2</v>
      </c>
      <c r="AJ132" s="8" cm="1">
        <f t="array" ref="AJ132">IF($C132="","",IF(_xll.BDP($C132&amp;" Corp",AJ$1)="#N/A Field Not Applicable","",_xll.BDP($C132&amp;" Corp",AJ$1)))</f>
        <v>85.694999999999993</v>
      </c>
      <c r="AK132" s="8" cm="1">
        <f t="array" ref="AK132">IF($C132="","",IF(_xll.BDP($C132&amp;" Corp",AK$1)="#N/A Field Not Applicable","",_xll.BDP($C132&amp;" Corp",AK$1)))</f>
        <v>97.438999999999993</v>
      </c>
      <c r="AL132" s="9" t="s">
        <v>535</v>
      </c>
      <c r="AM132" s="9" t="s">
        <v>64</v>
      </c>
      <c r="AN132" s="10">
        <v>37705</v>
      </c>
      <c r="AO132" s="11">
        <v>460</v>
      </c>
      <c r="AP132" s="12">
        <v>9.3036512107966257E-5</v>
      </c>
      <c r="AQ132" s="9" t="s">
        <v>169</v>
      </c>
      <c r="AR132" s="10">
        <v>33697</v>
      </c>
      <c r="AS132" s="11">
        <v>2.2305555555555556</v>
      </c>
      <c r="AT132" s="9" t="s">
        <v>102</v>
      </c>
      <c r="AU132" s="34">
        <f t="shared" si="2"/>
        <v>0.89963139986376006</v>
      </c>
    </row>
    <row r="133" spans="2:47" s="2" customFormat="1" x14ac:dyDescent="0.2">
      <c r="B133" s="22">
        <v>58660</v>
      </c>
      <c r="C133" s="23" t="s">
        <v>565</v>
      </c>
      <c r="D133" s="24" t="str" cm="1">
        <f t="array" ref="D133">IF($C133="","",IFERROR(_xll.BDP($C133&amp;" Corp","ID_BB_GLOBAL"),""))</f>
        <v>BBG00XRR28C5</v>
      </c>
      <c r="E133" s="23" t="s">
        <v>566</v>
      </c>
      <c r="F133" s="7" t="s">
        <v>534</v>
      </c>
      <c r="G133" s="16" t="s">
        <v>150</v>
      </c>
      <c r="H133" s="16" t="s">
        <v>85</v>
      </c>
      <c r="I133" s="16" t="s">
        <v>429</v>
      </c>
      <c r="J133" s="44" t="str" cm="1">
        <f t="array" ref="J133">IF(OR(_xll.BDP($C133&amp;" Corp",$J$1)="#N/A N/A",_xll.BDP($C133&amp;" Corp",$J$1)="#N/A Field Not Applicable"),"",_xll.BDP($C133&amp;" Corp",$J$1))</f>
        <v/>
      </c>
      <c r="K133" s="16" t="str" cm="1">
        <f t="array" ref="K133">IFERROR(_xll.BDP($C133&amp;" Corp",$K$1),"")</f>
        <v>Medical-Drugs</v>
      </c>
      <c r="L133" s="28" cm="1">
        <f t="array" ref="L133">IF($C133="","",IFERROR(_xll.BDP($C133&amp;" Corp",L$1),""))</f>
        <v>89.986000000000004</v>
      </c>
      <c r="M133" s="28" cm="1">
        <f t="array" ref="M133">IF($C133="","",IFERROR(_xll.BDP($C133&amp;" Corp",M$1),""))</f>
        <v>90.805000000000007</v>
      </c>
      <c r="N133" s="28" cm="1">
        <f t="array" ref="N133">IF($C133="","",IFERROR(_xll.BDP($C133&amp;" Corp",N$1),""))</f>
        <v>7.9304018612601919</v>
      </c>
      <c r="O133" s="28" cm="1">
        <f t="array" ref="O133">IF($C133="","",IFERROR(_xll.BDP($C133&amp;" Corp",O$1),""))</f>
        <v>7.9304018612601919</v>
      </c>
      <c r="P133" s="28" cm="1">
        <f t="array" ref="P133">IF($C133="","",IFERROR(_xll.BDP($C133&amp;" Corp",P$1),""))</f>
        <v>579.8164099025006</v>
      </c>
      <c r="Q133" s="28">
        <f t="shared" si="3"/>
        <v>90.395499999999998</v>
      </c>
      <c r="R133"/>
      <c r="S133"/>
      <c r="T133"/>
      <c r="U133"/>
      <c r="V133" s="24" t="str" cm="1">
        <f t="array" ref="V133">IF($C133="","",IFERROR(_xll.BDP($C133&amp;" Corp",V$1),""))</f>
        <v>Y</v>
      </c>
      <c r="W133" s="40" cm="1">
        <f t="array" ref="W133">IF($V133="Y",IFERROR(_xll.BDP($C133&amp;" Corp",W$1)*1,""),"")</f>
        <v>45717</v>
      </c>
      <c r="X133" s="41" cm="1">
        <f t="array" ref="X133">IF($V133="Y",IFERROR(_xll.BDP($C133&amp;" Corp",X$1),""),"")</f>
        <v>101.09400000000001</v>
      </c>
      <c r="Y133" s="42" cm="1">
        <f t="array" ref="Y133">IF($V133="Y",IFERROR(_xll.BDP($C133&amp;" Corp",Y$1)/100, ""),"")</f>
        <v>1.5013899433625042</v>
      </c>
      <c r="Z133" s="17" cm="1">
        <f t="array" ref="Z133">IF($C133="","",IF(_xll.BDP($C133&amp;" Corp",Z$1)="#N/A N/A","",_xll.BDP($C133&amp;" Corp",Z$1)))</f>
        <v>-0.38800000000000523</v>
      </c>
      <c r="AA133" s="14" cm="1">
        <f t="array" ref="AA133">IF($C133="","",IF(_xll.BDP($C133&amp;" Corp",AA$1)="#N/A N/A","",_xll.BDP($C133&amp;" Corp",AA$1)))</f>
        <v>0.53900000000000148</v>
      </c>
      <c r="AB133" s="14" cm="1">
        <f t="array" ref="AB133">IF($C133="","",IF(_xll.BDP($C133&amp;" Corp",AB$1)="#N/A N/A","",_xll.BDP($C133&amp;" Corp",AB$1)))</f>
        <v>-2.3580000000000041</v>
      </c>
      <c r="AC133" s="18" cm="1">
        <f t="array" ref="AC133">IF($C133="","",IF(_xll.BDP($C133&amp;" Corp",AC$1)="#N/A N/A","",_xll.BDP($C133&amp;" Corp",AC$1)))</f>
        <v>-8.8109999999999928</v>
      </c>
      <c r="AD133" s="18" cm="1">
        <f t="array" ref="AD133">IF($C133="","",IF(_xll.BDP($C133&amp;" Corp",AD$1)="#N/A N/A","",_xll.BDP($C133&amp;" Corp",AD$1)))</f>
        <v>-6.840999999999994</v>
      </c>
      <c r="AE133" s="32" cm="1">
        <f t="array" ref="AE133">IF($C133="","",IF(_xll.BDP($C133&amp;" Corp",AE$1)="#N/A N/A","",_xll.BDP($C133&amp;" Corp",AE$1)/100))</f>
        <v>-4.2738808600635047E-3</v>
      </c>
      <c r="AF133" s="32" cm="1">
        <f t="array" ref="AF133">IF($C133="","",IF(_xll.BDP($C133&amp;" Corp",AF$1)="#N/A N/A","",_xll.BDP($C133&amp;" Corp",AF$1)/100))</f>
        <v>5.9984197113191126E-3</v>
      </c>
      <c r="AG133" s="32" cm="1">
        <f t="array" ref="AG133">IF($C133="","",IF(_xll.BDP($C133&amp;" Corp",AG$1)="#N/A N/A","",_xll.BDP($C133&amp;" Corp",AG$1)/100))</f>
        <v>-2.5422084222782887E-2</v>
      </c>
      <c r="AH133" s="32" cm="1">
        <f t="array" ref="AH133">IF($C133="","",IF(_xll.BDP($C133&amp;" Corp",AH$1)="#N/A N/A","",_xll.BDP($C133&amp;" Corp",AH$1)/100))</f>
        <v>-8.8814297378209131E-2</v>
      </c>
      <c r="AI133" s="32" cm="1">
        <f t="array" ref="AI133">IF($C133="","",IF(_xll.BDP($C133&amp;" Corp",AI$1)="#N/A N/A","",_xll.BDP($C133&amp;" Corp",AI$1)/100))</f>
        <v>-7.0353877639170212E-2</v>
      </c>
      <c r="AJ133" s="8" cm="1">
        <f t="array" ref="AJ133">IF($C133="","",IF(_xll.BDP($C133&amp;" Corp",AJ$1)="#N/A Field Not Applicable","",_xll.BDP($C133&amp;" Corp",AJ$1)))</f>
        <v>88.531000000000006</v>
      </c>
      <c r="AK133" s="8" cm="1">
        <f t="array" ref="AK133">IF($C133="","",IF(_xll.BDP($C133&amp;" Corp",AK$1)="#N/A Field Not Applicable","",_xll.BDP($C133&amp;" Corp",AK$1)))</f>
        <v>99.271000000000001</v>
      </c>
      <c r="AL133" s="9" t="s">
        <v>535</v>
      </c>
      <c r="AM133" s="9" t="s">
        <v>307</v>
      </c>
      <c r="AN133" s="10">
        <v>37705</v>
      </c>
      <c r="AO133" s="11">
        <v>536.33699999999999</v>
      </c>
      <c r="AP133" s="12">
        <v>1.0847592129228326E-4</v>
      </c>
      <c r="AQ133" s="9" t="s">
        <v>169</v>
      </c>
      <c r="AR133" s="10">
        <v>33697</v>
      </c>
      <c r="AS133" s="11">
        <v>1.7864583333333333</v>
      </c>
      <c r="AT133" s="9" t="s">
        <v>102</v>
      </c>
      <c r="AU133" s="34">
        <f t="shared" ref="AU133:AU196" si="4">IFERROR((AK133-AVERAGE(L133:M133)/(AK133-AJ133))/100,"")</f>
        <v>0.90854286778398508</v>
      </c>
    </row>
    <row r="134" spans="2:47" s="2" customFormat="1" x14ac:dyDescent="0.2">
      <c r="B134" s="22">
        <v>58566</v>
      </c>
      <c r="C134" s="23" t="s">
        <v>567</v>
      </c>
      <c r="D134" s="24" t="str" cm="1">
        <f t="array" ref="D134">IF($C134="","",IFERROR(_xll.BDP($C134&amp;" Corp","ID_BB_GLOBAL"),""))</f>
        <v>BBG00XPQBRW5</v>
      </c>
      <c r="E134" s="23" t="s">
        <v>568</v>
      </c>
      <c r="F134" s="7" t="s">
        <v>227</v>
      </c>
      <c r="G134" s="16" t="s">
        <v>128</v>
      </c>
      <c r="H134" s="16" t="s">
        <v>305</v>
      </c>
      <c r="I134" s="16" t="s">
        <v>229</v>
      </c>
      <c r="J134" s="44" cm="1">
        <f t="array" ref="J134">IF(OR(_xll.BDP($C134&amp;" Corp",$J$1)="#N/A N/A",_xll.BDP($C134&amp;" Corp",$J$1)="#N/A Field Not Applicable"),"",_xll.BDP($C134&amp;" Corp",$J$1))</f>
        <v>2.5134674088705333</v>
      </c>
      <c r="K134" s="16" t="str" cm="1">
        <f t="array" ref="K134">IFERROR(_xll.BDP($C134&amp;" Corp",$K$1),"")</f>
        <v>Phys Therapy/Rehab Cntrs</v>
      </c>
      <c r="L134" s="28" cm="1">
        <f t="array" ref="L134">IF($C134="","",IFERROR(_xll.BDP($C134&amp;" Corp",L$1),""))</f>
        <v>93.382999999999996</v>
      </c>
      <c r="M134" s="28" cm="1">
        <f t="array" ref="M134">IF($C134="","",IFERROR(_xll.BDP($C134&amp;" Corp",M$1),""))</f>
        <v>93.643000000000001</v>
      </c>
      <c r="N134" s="28" cm="1">
        <f t="array" ref="N134">IF($C134="","",IFERROR(_xll.BDP($C134&amp;" Corp",N$1),""))</f>
        <v>5.8669989655558563</v>
      </c>
      <c r="O134" s="28" cm="1">
        <f t="array" ref="O134">IF($C134="","",IFERROR(_xll.BDP($C134&amp;" Corp",O$1),""))</f>
        <v>5.8669989655558563</v>
      </c>
      <c r="P134" s="28" cm="1">
        <f t="array" ref="P134">IF($C134="","",IFERROR(_xll.BDP($C134&amp;" Corp",P$1),""))</f>
        <v>143.25610860437368</v>
      </c>
      <c r="Q134" s="28">
        <f t="shared" ref="Q134:Q197" si="5">AVERAGE(L134:M134)</f>
        <v>93.513000000000005</v>
      </c>
      <c r="R134"/>
      <c r="S134"/>
      <c r="T134"/>
      <c r="U134"/>
      <c r="V134" s="24" t="str" cm="1">
        <f t="array" ref="V134">IF($C134="","",IFERROR(_xll.BDP($C134&amp;" Corp",V$1),""))</f>
        <v>Y</v>
      </c>
      <c r="W134" s="40" cm="1">
        <f t="array" ref="W134">IF($V134="Y",IFERROR(_xll.BDP($C134&amp;" Corp",W$1)*1,""),"")</f>
        <v>46113</v>
      </c>
      <c r="X134" s="41" cm="1">
        <f t="array" ref="X134">IF($V134="Y",IFERROR(_xll.BDP($C134&amp;" Corp",X$1),""),"")</f>
        <v>102.313</v>
      </c>
      <c r="Y134" s="42" cm="1">
        <f t="array" ref="Y134">IF($V134="Y",IFERROR(_xll.BDP($C134&amp;" Corp",Y$1)/100, ""),"")</f>
        <v>0.12538534994491196</v>
      </c>
      <c r="Z134" s="17" cm="1">
        <f t="array" ref="Z134">IF($C134="","",IF(_xll.BDP($C134&amp;" Corp",Z$1)="#N/A N/A","",_xll.BDP($C134&amp;" Corp",Z$1)))</f>
        <v>-0.36782000000000892</v>
      </c>
      <c r="AA134" s="14" cm="1">
        <f t="array" ref="AA134">IF($C134="","",IF(_xll.BDP($C134&amp;" Corp",AA$1)="#N/A N/A","",_xll.BDP($C134&amp;" Corp",AA$1)))</f>
        <v>0.18760999999999228</v>
      </c>
      <c r="AB134" s="14" cm="1">
        <f t="array" ref="AB134">IF($C134="","",IF(_xll.BDP($C134&amp;" Corp",AB$1)="#N/A N/A","",_xll.BDP($C134&amp;" Corp",AB$1)))</f>
        <v>1.0509500000000003</v>
      </c>
      <c r="AC134" s="18" cm="1">
        <f t="array" ref="AC134">IF($C134="","",IF(_xll.BDP($C134&amp;" Corp",AC$1)="#N/A N/A","",_xll.BDP($C134&amp;" Corp",AC$1)))</f>
        <v>-0.79205000000000325</v>
      </c>
      <c r="AD134" s="18" cm="1">
        <f t="array" ref="AD134">IF($C134="","",IF(_xll.BDP($C134&amp;" Corp",AD$1)="#N/A N/A","",_xll.BDP($C134&amp;" Corp",AD$1)))</f>
        <v>1.8098099999999988</v>
      </c>
      <c r="AE134" s="32" cm="1">
        <f t="array" ref="AE134">IF($C134="","",IF(_xll.BDP($C134&amp;" Corp",AE$1)="#N/A N/A","",_xll.BDP($C134&amp;" Corp",AE$1)/100))</f>
        <v>-3.9178501950085263E-3</v>
      </c>
      <c r="AF134" s="32" cm="1">
        <f t="array" ref="AF134">IF($C134="","",IF(_xll.BDP($C134&amp;" Corp",AF$1)="#N/A N/A","",_xll.BDP($C134&amp;" Corp",AF$1)/100))</f>
        <v>2.0102286898989173E-3</v>
      </c>
      <c r="AG134" s="32" cm="1">
        <f t="array" ref="AG134">IF($C134="","",IF(_xll.BDP($C134&amp;" Corp",AG$1)="#N/A N/A","",_xll.BDP($C134&amp;" Corp",AG$1)/100))</f>
        <v>1.136600214028434E-2</v>
      </c>
      <c r="AH134" s="32" cm="1">
        <f t="array" ref="AH134">IF($C134="","",IF(_xll.BDP($C134&amp;" Corp",AH$1)="#N/A N/A","",_xll.BDP($C134&amp;" Corp",AH$1)/100))</f>
        <v>-8.3986030781270302E-3</v>
      </c>
      <c r="AI134" s="32" cm="1">
        <f t="array" ref="AI134">IF($C134="","",IF(_xll.BDP($C134&amp;" Corp",AI$1)="#N/A N/A","",_xll.BDP($C134&amp;" Corp",AI$1)/100))</f>
        <v>1.97350234975027E-2</v>
      </c>
      <c r="AJ134" s="8" cm="1">
        <f t="array" ref="AJ134">IF($C134="","",IF(_xll.BDP($C134&amp;" Corp",AJ$1)="#N/A Field Not Applicable","",_xll.BDP($C134&amp;" Corp",AJ$1)))</f>
        <v>88.445999999999998</v>
      </c>
      <c r="AK134" s="8" cm="1">
        <f t="array" ref="AK134">IF($C134="","",IF(_xll.BDP($C134&amp;" Corp",AK$1)="#N/A Field Not Applicable","",_xll.BDP($C134&amp;" Corp",AK$1)))</f>
        <v>96.715000000000003</v>
      </c>
      <c r="AL134" s="9" t="s">
        <v>230</v>
      </c>
      <c r="AM134" s="9" t="s">
        <v>64</v>
      </c>
      <c r="AN134" s="10">
        <v>35091</v>
      </c>
      <c r="AO134" s="11">
        <v>378</v>
      </c>
      <c r="AP134" s="12">
        <v>7.6451742558285318E-5</v>
      </c>
      <c r="AQ134" s="9" t="s">
        <v>65</v>
      </c>
      <c r="AR134" s="10">
        <v>31083</v>
      </c>
      <c r="AS134" s="11">
        <v>0.89930555555555558</v>
      </c>
      <c r="AT134" s="9" t="s">
        <v>230</v>
      </c>
      <c r="AU134" s="34">
        <f t="shared" si="4"/>
        <v>0.85406135566573971</v>
      </c>
    </row>
    <row r="135" spans="2:47" s="2" customFormat="1" x14ac:dyDescent="0.2">
      <c r="B135" s="22">
        <v>53196</v>
      </c>
      <c r="C135" s="23" t="s">
        <v>569</v>
      </c>
      <c r="D135" s="24" t="str" cm="1">
        <f t="array" ref="D135">IF($C135="","",IFERROR(_xll.BDP($C135&amp;" Corp","ID_BB_GLOBAL"),""))</f>
        <v>BBG00NG21700</v>
      </c>
      <c r="E135" s="23" t="s">
        <v>570</v>
      </c>
      <c r="F135" s="7" t="s">
        <v>289</v>
      </c>
      <c r="G135" s="16" t="s">
        <v>228</v>
      </c>
      <c r="H135" s="16" t="s">
        <v>291</v>
      </c>
      <c r="I135" s="16" t="s">
        <v>86</v>
      </c>
      <c r="J135" s="44" cm="1">
        <f t="array" ref="J135">IF(OR(_xll.BDP($C135&amp;" Corp",$J$1)="#N/A N/A",_xll.BDP($C135&amp;" Corp",$J$1)="#N/A Field Not Applicable"),"",_xll.BDP($C135&amp;" Corp",$J$1))</f>
        <v>8.1496779082985977</v>
      </c>
      <c r="K135" s="16" t="str" cm="1">
        <f t="array" ref="K135">IFERROR(_xll.BDP($C135&amp;" Corp",$K$1),"")</f>
        <v>Medical-Drugs</v>
      </c>
      <c r="L135" s="28" cm="1">
        <f t="array" ref="L135">IF($C135="","",IFERROR(_xll.BDP($C135&amp;" Corp",L$1),""))</f>
        <v>88.025000000000006</v>
      </c>
      <c r="M135" s="28" cm="1">
        <f t="array" ref="M135">IF($C135="","",IFERROR(_xll.BDP($C135&amp;" Corp",M$1),""))</f>
        <v>88.231999999999999</v>
      </c>
      <c r="N135" s="28" cm="1">
        <f t="array" ref="N135">IF($C135="","",IFERROR(_xll.BDP($C135&amp;" Corp",N$1),""))</f>
        <v>11.200473238832599</v>
      </c>
      <c r="O135" s="28" cm="1">
        <f t="array" ref="O135">IF($C135="","",IFERROR(_xll.BDP($C135&amp;" Corp",O$1),""))</f>
        <v>11.200473238832599</v>
      </c>
      <c r="P135" s="28" cm="1">
        <f t="array" ref="P135">IF($C135="","",IFERROR(_xll.BDP($C135&amp;" Corp",P$1),""))</f>
        <v>704.12216104162667</v>
      </c>
      <c r="Q135" s="28">
        <f t="shared" si="5"/>
        <v>88.128500000000003</v>
      </c>
      <c r="R135"/>
      <c r="S135"/>
      <c r="T135"/>
      <c r="U135"/>
      <c r="V135" s="24" t="str" cm="1">
        <f t="array" ref="V135">IF($C135="","",IFERROR(_xll.BDP($C135&amp;" Corp",V$1),""))</f>
        <v>Y</v>
      </c>
      <c r="W135" s="40" cm="1">
        <f t="array" ref="W135">IF($V135="Y",IFERROR(_xll.BDP($C135&amp;" Corp",W$1)*1,""),"")</f>
        <v>45703</v>
      </c>
      <c r="X135" s="41" cm="1">
        <f t="array" ref="X135">IF($V135="Y",IFERROR(_xll.BDP($C135&amp;" Corp",X$1),""),"")</f>
        <v>100</v>
      </c>
      <c r="Y135" s="42" cm="1">
        <f t="array" ref="Y135">IF($V135="Y",IFERROR(_xll.BDP($C135&amp;" Corp",Y$1)/100, ""),"")</f>
        <v>3.3928720974819684</v>
      </c>
      <c r="Z135" s="17" cm="1">
        <f t="array" ref="Z135">IF($C135="","",IF(_xll.BDP($C135&amp;" Corp",Z$1)="#N/A N/A","",_xll.BDP($C135&amp;" Corp",Z$1)))</f>
        <v>-0.13125999999999749</v>
      </c>
      <c r="AA135" s="14" cm="1">
        <f t="array" ref="AA135">IF($C135="","",IF(_xll.BDP($C135&amp;" Corp",AA$1)="#N/A N/A","",_xll.BDP($C135&amp;" Corp",AA$1)))</f>
        <v>0.29237999999999431</v>
      </c>
      <c r="AB135" s="14" cm="1">
        <f t="array" ref="AB135">IF($C135="","",IF(_xll.BDP($C135&amp;" Corp",AB$1)="#N/A N/A","",_xll.BDP($C135&amp;" Corp",AB$1)))</f>
        <v>0.86655000000000371</v>
      </c>
      <c r="AC135" s="18" cm="1">
        <f t="array" ref="AC135">IF($C135="","",IF(_xll.BDP($C135&amp;" Corp",AC$1)="#N/A N/A","",_xll.BDP($C135&amp;" Corp",AC$1)))</f>
        <v>5.5812499999999972</v>
      </c>
      <c r="AD135" s="18" cm="1">
        <f t="array" ref="AD135">IF($C135="","",IF(_xll.BDP($C135&amp;" Corp",AD$1)="#N/A N/A","",_xll.BDP($C135&amp;" Corp",AD$1)))</f>
        <v>27.820479999999996</v>
      </c>
      <c r="AE135" s="32" cm="1">
        <f t="array" ref="AE135">IF($C135="","",IF(_xll.BDP($C135&amp;" Corp",AE$1)="#N/A N/A","",_xll.BDP($C135&amp;" Corp",AE$1)/100))</f>
        <v>-1.4871852916626587E-3</v>
      </c>
      <c r="AF135" s="32" cm="1">
        <f t="array" ref="AF135">IF($C135="","",IF(_xll.BDP($C135&amp;" Corp",AF$1)="#N/A N/A","",_xll.BDP($C135&amp;" Corp",AF$1)/100))</f>
        <v>3.3286637017066749E-3</v>
      </c>
      <c r="AG135" s="32" cm="1">
        <f t="array" ref="AG135">IF($C135="","",IF(_xll.BDP($C135&amp;" Corp",AG$1)="#N/A N/A","",_xll.BDP($C135&amp;" Corp",AG$1)/100))</f>
        <v>9.9303392232757363E-3</v>
      </c>
      <c r="AH135" s="32" cm="1">
        <f t="array" ref="AH135">IF($C135="","",IF(_xll.BDP($C135&amp;" Corp",AH$1)="#N/A N/A","",_xll.BDP($C135&amp;" Corp",AH$1)/100))</f>
        <v>6.7612029726155043E-2</v>
      </c>
      <c r="AI135" s="32" cm="1">
        <f t="array" ref="AI135">IF($C135="","",IF(_xll.BDP($C135&amp;" Corp",AI$1)="#N/A N/A","",_xll.BDP($C135&amp;" Corp",AI$1)/100))</f>
        <v>0.46129935938198213</v>
      </c>
      <c r="AJ135" s="8" cm="1">
        <f t="array" ref="AJ135">IF($C135="","",IF(_xll.BDP($C135&amp;" Corp",AJ$1)="#N/A Field Not Applicable","",_xll.BDP($C135&amp;" Corp",AJ$1)))</f>
        <v>57.246000000000002</v>
      </c>
      <c r="AK135" s="8" cm="1">
        <f t="array" ref="AK135">IF($C135="","",IF(_xll.BDP($C135&amp;" Corp",AK$1)="#N/A Field Not Applicable","",_xll.BDP($C135&amp;" Corp",AK$1)))</f>
        <v>89.632000000000005</v>
      </c>
      <c r="AL135" s="9" t="s">
        <v>292</v>
      </c>
      <c r="AM135" s="9" t="s">
        <v>64</v>
      </c>
      <c r="AN135" s="10">
        <v>37546</v>
      </c>
      <c r="AO135" s="11">
        <v>447.5</v>
      </c>
      <c r="AP135" s="12">
        <v>9.0508346018075867E-5</v>
      </c>
      <c r="AQ135" s="9" t="s">
        <v>65</v>
      </c>
      <c r="AR135" s="10">
        <v>33538</v>
      </c>
      <c r="AS135" s="11">
        <v>1.8527777777777779</v>
      </c>
      <c r="AT135" s="9" t="s">
        <v>293</v>
      </c>
      <c r="AU135" s="34">
        <f t="shared" si="4"/>
        <v>0.86910808744519241</v>
      </c>
    </row>
    <row r="136" spans="2:47" s="2" customFormat="1" x14ac:dyDescent="0.2">
      <c r="B136" s="22">
        <v>55359</v>
      </c>
      <c r="C136" s="23" t="s">
        <v>571</v>
      </c>
      <c r="D136" s="24" t="str" cm="1">
        <f t="array" ref="D136">IF($C136="","",IFERROR(_xll.BDP($C136&amp;" Corp","ID_BB_GLOBAL"),""))</f>
        <v>BBG00Q6XM151</v>
      </c>
      <c r="E136" s="23" t="s">
        <v>572</v>
      </c>
      <c r="F136" s="7" t="s">
        <v>227</v>
      </c>
      <c r="G136" s="16" t="s">
        <v>191</v>
      </c>
      <c r="H136" s="16" t="s">
        <v>454</v>
      </c>
      <c r="I136" s="16" t="s">
        <v>429</v>
      </c>
      <c r="J136" s="44" cm="1">
        <f t="array" ref="J136">IF(OR(_xll.BDP($C136&amp;" Corp",$J$1)="#N/A N/A",_xll.BDP($C136&amp;" Corp",$J$1)="#N/A Field Not Applicable"),"",_xll.BDP($C136&amp;" Corp",$J$1))</f>
        <v>2.5134674088705333</v>
      </c>
      <c r="K136" s="16" t="str" cm="1">
        <f t="array" ref="K136">IFERROR(_xll.BDP($C136&amp;" Corp",$K$1),"")</f>
        <v>Phys Therapy/Rehab Cntrs</v>
      </c>
      <c r="L136" s="28" cm="1">
        <f t="array" ref="L136">IF($C136="","",IFERROR(_xll.BDP($C136&amp;" Corp",L$1),""))</f>
        <v>95.926000000000002</v>
      </c>
      <c r="M136" s="28" cm="1">
        <f t="array" ref="M136">IF($C136="","",IFERROR(_xll.BDP($C136&amp;" Corp",M$1),""))</f>
        <v>96.108000000000004</v>
      </c>
      <c r="N136" s="28" cm="1">
        <f t="array" ref="N136">IF($C136="","",IFERROR(_xll.BDP($C136&amp;" Corp",N$1),""))</f>
        <v>5.6544954508297867</v>
      </c>
      <c r="O136" s="28" cm="1">
        <f t="array" ref="O136">IF($C136="","",IFERROR(_xll.BDP($C136&amp;" Corp",O$1),""))</f>
        <v>5.6544954508297867</v>
      </c>
      <c r="P136" s="28" cm="1">
        <f t="array" ref="P136">IF($C136="","",IFERROR(_xll.BDP($C136&amp;" Corp",P$1),""))</f>
        <v>123.25027074257498</v>
      </c>
      <c r="Q136" s="28">
        <f t="shared" si="5"/>
        <v>96.016999999999996</v>
      </c>
      <c r="R136"/>
      <c r="S136"/>
      <c r="T136"/>
      <c r="U136"/>
      <c r="V136" s="24" t="str" cm="1">
        <f t="array" ref="V136">IF($C136="","",IFERROR(_xll.BDP($C136&amp;" Corp",V$1),""))</f>
        <v>Y</v>
      </c>
      <c r="W136" s="40" cm="1">
        <f t="array" ref="W136">IF($V136="Y",IFERROR(_xll.BDP($C136&amp;" Corp",W$1)*1,""),"")</f>
        <v>45718</v>
      </c>
      <c r="X136" s="41" cm="1">
        <f t="array" ref="X136">IF($V136="Y",IFERROR(_xll.BDP($C136&amp;" Corp",X$1),""),"")</f>
        <v>102.375</v>
      </c>
      <c r="Y136" s="42" cm="1">
        <f t="array" ref="Y136">IF($V136="Y",IFERROR(_xll.BDP($C136&amp;" Corp",Y$1)/100, ""),"")</f>
        <v>0.95380282150309015</v>
      </c>
      <c r="Z136" s="17" cm="1">
        <f t="array" ref="Z136">IF($C136="","",IF(_xll.BDP($C136&amp;" Corp",Z$1)="#N/A N/A","",_xll.BDP($C136&amp;" Corp",Z$1)))</f>
        <v>-5.9089999999997644E-2</v>
      </c>
      <c r="AA136" s="14" cm="1">
        <f t="array" ref="AA136">IF($C136="","",IF(_xll.BDP($C136&amp;" Corp",AA$1)="#N/A N/A","",_xll.BDP($C136&amp;" Corp",AA$1)))</f>
        <v>0.12801000000000329</v>
      </c>
      <c r="AB136" s="14" cm="1">
        <f t="array" ref="AB136">IF($C136="","",IF(_xll.BDP($C136&amp;" Corp",AB$1)="#N/A N/A","",_xll.BDP($C136&amp;" Corp",AB$1)))</f>
        <v>1.0399400000000014</v>
      </c>
      <c r="AC136" s="18" cm="1">
        <f t="array" ref="AC136">IF($C136="","",IF(_xll.BDP($C136&amp;" Corp",AC$1)="#N/A N/A","",_xll.BDP($C136&amp;" Corp",AC$1)))</f>
        <v>-0.68912000000000262</v>
      </c>
      <c r="AD136" s="18" cm="1">
        <f t="array" ref="AD136">IF($C136="","",IF(_xll.BDP($C136&amp;" Corp",AD$1)="#N/A N/A","",_xll.BDP($C136&amp;" Corp",AD$1)))</f>
        <v>1.869640000000004</v>
      </c>
      <c r="AE136" s="32" cm="1">
        <f t="array" ref="AE136">IF($C136="","",IF(_xll.BDP($C136&amp;" Corp",AE$1)="#N/A N/A","",_xll.BDP($C136&amp;" Corp",AE$1)/100))</f>
        <v>-6.1502925838543469E-4</v>
      </c>
      <c r="AF136" s="32" cm="1">
        <f t="array" ref="AF136">IF($C136="","",IF(_xll.BDP($C136&amp;" Corp",AF$1)="#N/A N/A","",_xll.BDP($C136&amp;" Corp",AF$1)/100))</f>
        <v>1.3349723009673025E-3</v>
      </c>
      <c r="AG136" s="32" cm="1">
        <f t="array" ref="AG136">IF($C136="","",IF(_xll.BDP($C136&amp;" Corp",AG$1)="#N/A N/A","",_xll.BDP($C136&amp;" Corp",AG$1)/100))</f>
        <v>1.0949307047864933E-2</v>
      </c>
      <c r="AH136" s="32" cm="1">
        <f t="array" ref="AH136">IF($C136="","",IF(_xll.BDP($C136&amp;" Corp",AH$1)="#N/A N/A","",_xll.BDP($C136&amp;" Corp",AH$1)/100))</f>
        <v>-7.1258720693362339E-3</v>
      </c>
      <c r="AI136" s="32" cm="1">
        <f t="array" ref="AI136">IF($C136="","",IF(_xll.BDP($C136&amp;" Corp",AI$1)="#N/A N/A","",_xll.BDP($C136&amp;" Corp",AI$1)/100))</f>
        <v>1.9858520627097805E-2</v>
      </c>
      <c r="AJ136" s="8" cm="1">
        <f t="array" ref="AJ136">IF($C136="","",IF(_xll.BDP($C136&amp;" Corp",AJ$1)="#N/A Field Not Applicable","",_xll.BDP($C136&amp;" Corp",AJ$1)))</f>
        <v>91.138000000000005</v>
      </c>
      <c r="AK136" s="8" cm="1">
        <f t="array" ref="AK136">IF($C136="","",IF(_xll.BDP($C136&amp;" Corp",AK$1)="#N/A Field Not Applicable","",_xll.BDP($C136&amp;" Corp",AK$1)))</f>
        <v>98.405000000000001</v>
      </c>
      <c r="AL136" s="9" t="s">
        <v>230</v>
      </c>
      <c r="AM136" s="9" t="s">
        <v>64</v>
      </c>
      <c r="AN136" s="10">
        <v>35091</v>
      </c>
      <c r="AO136" s="11">
        <v>771.94399999999996</v>
      </c>
      <c r="AP136" s="12">
        <v>1.5612821152754763E-4</v>
      </c>
      <c r="AQ136" s="9" t="s">
        <v>65</v>
      </c>
      <c r="AR136" s="10">
        <v>31083</v>
      </c>
      <c r="AS136" s="11">
        <v>1.7152777777777777</v>
      </c>
      <c r="AT136" s="9" t="s">
        <v>230</v>
      </c>
      <c r="AU136" s="34">
        <f t="shared" si="4"/>
        <v>0.85192257465253873</v>
      </c>
    </row>
    <row r="137" spans="2:47" s="2" customFormat="1" x14ac:dyDescent="0.2">
      <c r="B137" s="22">
        <v>57442</v>
      </c>
      <c r="C137" s="23" t="s">
        <v>573</v>
      </c>
      <c r="D137" s="24" t="str" cm="1">
        <f t="array" ref="D137">IF($C137="","",IFERROR(_xll.BDP($C137&amp;" Corp","ID_BB_GLOBAL"),""))</f>
        <v>BBG00V4TWG02</v>
      </c>
      <c r="E137" s="23" t="s">
        <v>574</v>
      </c>
      <c r="F137" s="7" t="s">
        <v>575</v>
      </c>
      <c r="G137" s="16" t="s">
        <v>150</v>
      </c>
      <c r="H137" s="16" t="s">
        <v>477</v>
      </c>
      <c r="I137" s="16" t="s">
        <v>229</v>
      </c>
      <c r="J137" s="44" cm="1">
        <f t="array" ref="J137">IF(OR(_xll.BDP($C137&amp;" Corp",$J$1)="#N/A N/A",_xll.BDP($C137&amp;" Corp",$J$1)="#N/A Field Not Applicable"),"",_xll.BDP($C137&amp;" Corp",$J$1))</f>
        <v>1.3865131578947369</v>
      </c>
      <c r="K137" s="16" t="str" cm="1">
        <f t="array" ref="K137">IFERROR(_xll.BDP($C137&amp;" Corp",$K$1),"")</f>
        <v>Medical-HMO</v>
      </c>
      <c r="L137" s="28" cm="1">
        <f t="array" ref="L137">IF($C137="","",IFERROR(_xll.BDP($C137&amp;" Corp",L$1),""))</f>
        <v>95.873000000000005</v>
      </c>
      <c r="M137" s="28" cm="1">
        <f t="array" ref="M137">IF($C137="","",IFERROR(_xll.BDP($C137&amp;" Corp",M$1),""))</f>
        <v>96.031000000000006</v>
      </c>
      <c r="N137" s="28" cm="1">
        <f t="array" ref="N137">IF($C137="","",IFERROR(_xll.BDP($C137&amp;" Corp",N$1),""))</f>
        <v>5.6830221332148083</v>
      </c>
      <c r="O137" s="28" cm="1">
        <f t="array" ref="O137">IF($C137="","",IFERROR(_xll.BDP($C137&amp;" Corp",O$1),""))</f>
        <v>5.6830221332148083</v>
      </c>
      <c r="P137" s="28" cm="1">
        <f t="array" ref="P137">IF($C137="","",IFERROR(_xll.BDP($C137&amp;" Corp",P$1),""))</f>
        <v>141.95556934220494</v>
      </c>
      <c r="Q137" s="28">
        <f t="shared" si="5"/>
        <v>95.951999999999998</v>
      </c>
      <c r="R137"/>
      <c r="S137"/>
      <c r="T137"/>
      <c r="U137"/>
      <c r="V137" s="24" t="str" cm="1">
        <f t="array" ref="V137">IF($C137="","",IFERROR(_xll.BDP($C137&amp;" Corp",V$1),""))</f>
        <v>Y</v>
      </c>
      <c r="W137" s="40" cm="1">
        <f t="array" ref="W137">IF($V137="Y",IFERROR(_xll.BDP($C137&amp;" Corp",W$1)*1,""),"")</f>
        <v>45718</v>
      </c>
      <c r="X137" s="41" cm="1">
        <f t="array" ref="X137">IF($V137="Y",IFERROR(_xll.BDP($C137&amp;" Corp",X$1),""),"")</f>
        <v>101.09400000000001</v>
      </c>
      <c r="Y137" s="42" cm="1">
        <f t="array" ref="Y137">IF($V137="Y",IFERROR(_xll.BDP($C137&amp;" Corp",Y$1)/100, ""),"")</f>
        <v>0.65401295025604833</v>
      </c>
      <c r="Z137" s="17" cm="1">
        <f t="array" ref="Z137">IF($C137="","",IF(_xll.BDP($C137&amp;" Corp",Z$1)="#N/A N/A","",_xll.BDP($C137&amp;" Corp",Z$1)))</f>
        <v>0.38606000000000051</v>
      </c>
      <c r="AA137" s="14" cm="1">
        <f t="array" ref="AA137">IF($C137="","",IF(_xll.BDP($C137&amp;" Corp",AA$1)="#N/A N/A","",_xll.BDP($C137&amp;" Corp",AA$1)))</f>
        <v>0.32624999999998749</v>
      </c>
      <c r="AB137" s="14" cm="1">
        <f t="array" ref="AB137">IF($C137="","",IF(_xll.BDP($C137&amp;" Corp",AB$1)="#N/A N/A","",_xll.BDP($C137&amp;" Corp",AB$1)))</f>
        <v>1.0356699999999961</v>
      </c>
      <c r="AC137" s="18" cm="1">
        <f t="array" ref="AC137">IF($C137="","",IF(_xll.BDP($C137&amp;" Corp",AC$1)="#N/A N/A","",_xll.BDP($C137&amp;" Corp",AC$1)))</f>
        <v>-0.2320800000000105</v>
      </c>
      <c r="AD137" s="18" cm="1">
        <f t="array" ref="AD137">IF($C137="","",IF(_xll.BDP($C137&amp;" Corp",AD$1)="#N/A N/A","",_xll.BDP($C137&amp;" Corp",AD$1)))</f>
        <v>2.144599999999997</v>
      </c>
      <c r="AE137" s="32" cm="1">
        <f t="array" ref="AE137">IF($C137="","",IF(_xll.BDP($C137&amp;" Corp",AE$1)="#N/A N/A","",_xll.BDP($C137&amp;" Corp",AE$1)/100))</f>
        <v>4.0396240175874275E-3</v>
      </c>
      <c r="AF137" s="32" cm="1">
        <f t="array" ref="AF137">IF($C137="","",IF(_xll.BDP($C137&amp;" Corp",AF$1)="#N/A N/A","",_xll.BDP($C137&amp;" Corp",AF$1)/100))</f>
        <v>3.4116537490910099E-3</v>
      </c>
      <c r="AG137" s="32" cm="1">
        <f t="array" ref="AG137">IF($C137="","",IF(_xll.BDP($C137&amp;" Corp",AG$1)="#N/A N/A","",_xll.BDP($C137&amp;" Corp",AG$1)/100))</f>
        <v>1.091112825092715E-2</v>
      </c>
      <c r="AH137" s="32" cm="1">
        <f t="array" ref="AH137">IF($C137="","",IF(_xll.BDP($C137&amp;" Corp",AH$1)="#N/A N/A","",_xll.BDP($C137&amp;" Corp",AH$1)/100))</f>
        <v>-2.4128141139230278E-3</v>
      </c>
      <c r="AI137" s="32" cm="1">
        <f t="array" ref="AI137">IF($C137="","",IF(_xll.BDP($C137&amp;" Corp",AI$1)="#N/A N/A","",_xll.BDP($C137&amp;" Corp",AI$1)/100))</f>
        <v>2.2861160715047103E-2</v>
      </c>
      <c r="AJ137" s="8" cm="1">
        <f t="array" ref="AJ137">IF($C137="","",IF(_xll.BDP($C137&amp;" Corp",AJ$1)="#N/A Field Not Applicable","",_xll.BDP($C137&amp;" Corp",AJ$1)))</f>
        <v>92.082999999999998</v>
      </c>
      <c r="AK137" s="8" cm="1">
        <f t="array" ref="AK137">IF($C137="","",IF(_xll.BDP($C137&amp;" Corp",AK$1)="#N/A Field Not Applicable","",_xll.BDP($C137&amp;" Corp",AK$1)))</f>
        <v>97.617000000000004</v>
      </c>
      <c r="AL137" s="9" t="s">
        <v>576</v>
      </c>
      <c r="AM137" s="9" t="s">
        <v>64</v>
      </c>
      <c r="AN137" s="10">
        <v>30189</v>
      </c>
      <c r="AO137" s="11">
        <v>764.8</v>
      </c>
      <c r="AP137" s="12">
        <v>1.5468331404385347E-4</v>
      </c>
      <c r="AQ137" s="9" t="s">
        <v>65</v>
      </c>
      <c r="AR137" s="10">
        <v>26161</v>
      </c>
      <c r="AS137" s="11">
        <v>2.1388888888888888</v>
      </c>
      <c r="AT137" s="9" t="s">
        <v>576</v>
      </c>
      <c r="AU137" s="34">
        <f t="shared" si="4"/>
        <v>0.80278366100469833</v>
      </c>
    </row>
    <row r="138" spans="2:47" s="2" customFormat="1" x14ac:dyDescent="0.2">
      <c r="B138" s="22">
        <v>57323</v>
      </c>
      <c r="C138" s="23" t="s">
        <v>577</v>
      </c>
      <c r="D138" s="24" t="str" cm="1">
        <f t="array" ref="D138">IF($C138="","",IFERROR(_xll.BDP($C138&amp;" Corp","ID_BB_GLOBAL"),""))</f>
        <v>BBG00T419VW6</v>
      </c>
      <c r="E138" s="23" t="s">
        <v>578</v>
      </c>
      <c r="F138" s="7" t="s">
        <v>472</v>
      </c>
      <c r="G138" s="16" t="s">
        <v>458</v>
      </c>
      <c r="H138" s="16" t="s">
        <v>242</v>
      </c>
      <c r="I138" s="16" t="s">
        <v>63</v>
      </c>
      <c r="J138" s="44" cm="1">
        <f t="array" ref="J138">IF(OR(_xll.BDP($C138&amp;" Corp",$J$1)="#N/A N/A",_xll.BDP($C138&amp;" Corp",$J$1)="#N/A Field Not Applicable"),"",_xll.BDP($C138&amp;" Corp",$J$1))</f>
        <v>4.3490612648221347</v>
      </c>
      <c r="K138" s="16" t="str" cm="1">
        <f t="array" ref="K138">IFERROR(_xll.BDP($C138&amp;" Corp",$K$1),"")</f>
        <v>Medical-HMO</v>
      </c>
      <c r="L138" s="28" cm="1">
        <f t="array" ref="L138">IF($C138="","",IFERROR(_xll.BDP($C138&amp;" Corp",L$1),""))</f>
        <v>97.078000000000003</v>
      </c>
      <c r="M138" s="28" cm="1">
        <f t="array" ref="M138">IF($C138="","",IFERROR(_xll.BDP($C138&amp;" Corp",M$1),""))</f>
        <v>97.209000000000003</v>
      </c>
      <c r="N138" s="28" cm="1">
        <f t="array" ref="N138">IF($C138="","",IFERROR(_xll.BDP($C138&amp;" Corp",N$1),""))</f>
        <v>5.3084906296212075</v>
      </c>
      <c r="O138" s="28" cm="1">
        <f t="array" ref="O138">IF($C138="","",IFERROR(_xll.BDP($C138&amp;" Corp",O$1),""))</f>
        <v>5.3084906296212075</v>
      </c>
      <c r="P138" s="28" cm="1">
        <f t="array" ref="P138">IF($C138="","",IFERROR(_xll.BDP($C138&amp;" Corp",P$1),""))</f>
        <v>105.37530869830596</v>
      </c>
      <c r="Q138" s="28">
        <f t="shared" si="5"/>
        <v>97.143500000000003</v>
      </c>
      <c r="R138"/>
      <c r="S138"/>
      <c r="T138"/>
      <c r="U138"/>
      <c r="V138" s="24" t="str" cm="1">
        <f t="array" ref="V138">IF($C138="","",IFERROR(_xll.BDP($C138&amp;" Corp",V$1),""))</f>
        <v>Y</v>
      </c>
      <c r="W138" s="40" cm="1">
        <f t="array" ref="W138">IF($V138="Y",IFERROR(_xll.BDP($C138&amp;" Corp",W$1)*1,""),"")</f>
        <v>45703</v>
      </c>
      <c r="X138" s="41" cm="1">
        <f t="array" ref="X138">IF($V138="Y",IFERROR(_xll.BDP($C138&amp;" Corp",X$1),""),"")</f>
        <v>100.708</v>
      </c>
      <c r="Y138" s="42" cm="1">
        <f t="array" ref="Y138">IF($V138="Y",IFERROR(_xll.BDP($C138&amp;" Corp",Y$1)/100, ""),"")</f>
        <v>0.9639110418576794</v>
      </c>
      <c r="Z138" s="17" cm="1">
        <f t="array" ref="Z138">IF($C138="","",IF(_xll.BDP($C138&amp;" Corp",Z$1)="#N/A N/A","",_xll.BDP($C138&amp;" Corp",Z$1)))</f>
        <v>8.3699999999993224E-3</v>
      </c>
      <c r="AA138" s="14" cm="1">
        <f t="array" ref="AA138">IF($C138="","",IF(_xll.BDP($C138&amp;" Corp",AA$1)="#N/A N/A","",_xll.BDP($C138&amp;" Corp",AA$1)))</f>
        <v>0.21864000000000772</v>
      </c>
      <c r="AB138" s="14" cm="1">
        <f t="array" ref="AB138">IF($C138="","",IF(_xll.BDP($C138&amp;" Corp",AB$1)="#N/A N/A","",_xll.BDP($C138&amp;" Corp",AB$1)))</f>
        <v>0.2245500000000078</v>
      </c>
      <c r="AC138" s="18" cm="1">
        <f t="array" ref="AC138">IF($C138="","",IF(_xll.BDP($C138&amp;" Corp",AC$1)="#N/A N/A","",_xll.BDP($C138&amp;" Corp",AC$1)))</f>
        <v>0.47972000000000037</v>
      </c>
      <c r="AD138" s="18" cm="1">
        <f t="array" ref="AD138">IF($C138="","",IF(_xll.BDP($C138&amp;" Corp",AD$1)="#N/A N/A","",_xll.BDP($C138&amp;" Corp",AD$1)))</f>
        <v>1.0884599999999978</v>
      </c>
      <c r="AE138" s="32" cm="1">
        <f t="array" ref="AE138">IF($C138="","",IF(_xll.BDP($C138&amp;" Corp",AE$1)="#N/A N/A","",_xll.BDP($C138&amp;" Corp",AE$1)/100))</f>
        <v>8.6169018109693901E-5</v>
      </c>
      <c r="AF138" s="32" cm="1">
        <f t="array" ref="AF138">IF($C138="","",IF(_xll.BDP($C138&amp;" Corp",AF$1)="#N/A N/A","",_xll.BDP($C138&amp;" Corp",AF$1)/100))</f>
        <v>2.2557784979037555E-3</v>
      </c>
      <c r="AG138" s="32" cm="1">
        <f t="array" ref="AG138">IF($C138="","",IF(_xll.BDP($C138&amp;" Corp",AG$1)="#N/A N/A","",_xll.BDP($C138&amp;" Corp",AG$1)/100))</f>
        <v>2.3168951232221693E-3</v>
      </c>
      <c r="AH138" s="32" cm="1">
        <f t="array" ref="AH138">IF($C138="","",IF(_xll.BDP($C138&amp;" Corp",AH$1)="#N/A N/A","",_xll.BDP($C138&amp;" Corp",AH$1)/100))</f>
        <v>4.9627919915442636E-3</v>
      </c>
      <c r="AI138" s="32" cm="1">
        <f t="array" ref="AI138">IF($C138="","",IF(_xll.BDP($C138&amp;" Corp",AI$1)="#N/A N/A","",_xll.BDP($C138&amp;" Corp",AI$1)/100))</f>
        <v>1.133168128665166E-2</v>
      </c>
      <c r="AJ138" s="8" cm="1">
        <f t="array" ref="AJ138">IF($C138="","",IF(_xll.BDP($C138&amp;" Corp",AJ$1)="#N/A Field Not Applicable","",_xll.BDP($C138&amp;" Corp",AJ$1)))</f>
        <v>94.105999999999995</v>
      </c>
      <c r="AK138" s="8" cm="1">
        <f t="array" ref="AK138">IF($C138="","",IF(_xll.BDP($C138&amp;" Corp",AK$1)="#N/A Field Not Applicable","",_xll.BDP($C138&amp;" Corp",AK$1)))</f>
        <v>98.614000000000004</v>
      </c>
      <c r="AL138" s="9" t="s">
        <v>473</v>
      </c>
      <c r="AM138" s="9" t="s">
        <v>64</v>
      </c>
      <c r="AN138" s="10">
        <v>17359</v>
      </c>
      <c r="AO138" s="11">
        <v>2322.9506627999999</v>
      </c>
      <c r="AP138" s="12">
        <v>4.698244075343488E-4</v>
      </c>
      <c r="AQ138" s="9" t="s">
        <v>65</v>
      </c>
      <c r="AR138" s="10">
        <v>13351</v>
      </c>
      <c r="AS138" s="11">
        <v>2.0777777777777775</v>
      </c>
      <c r="AT138" s="9" t="s">
        <v>473</v>
      </c>
      <c r="AU138" s="34">
        <f t="shared" si="4"/>
        <v>0.7706486512866022</v>
      </c>
    </row>
    <row r="139" spans="2:47" s="2" customFormat="1" x14ac:dyDescent="0.2">
      <c r="B139" s="22">
        <v>57324</v>
      </c>
      <c r="C139" s="23" t="s">
        <v>579</v>
      </c>
      <c r="D139" s="24" t="str" cm="1">
        <f t="array" ref="D139">IF($C139="","",IFERROR(_xll.BDP($C139&amp;" Corp","ID_BB_GLOBAL"),""))</f>
        <v>BBG00T413H35</v>
      </c>
      <c r="E139" s="23" t="s">
        <v>580</v>
      </c>
      <c r="F139" s="7" t="s">
        <v>472</v>
      </c>
      <c r="G139" s="16" t="s">
        <v>224</v>
      </c>
      <c r="H139" s="16" t="s">
        <v>242</v>
      </c>
      <c r="I139" s="16" t="s">
        <v>63</v>
      </c>
      <c r="J139" s="44" cm="1">
        <f t="array" ref="J139">IF(OR(_xll.BDP($C139&amp;" Corp",$J$1)="#N/A N/A",_xll.BDP($C139&amp;" Corp",$J$1)="#N/A Field Not Applicable"),"",_xll.BDP($C139&amp;" Corp",$J$1))</f>
        <v>4.3490612648221347</v>
      </c>
      <c r="K139" s="16" t="str" cm="1">
        <f t="array" ref="K139">IFERROR(_xll.BDP($C139&amp;" Corp",$K$1),"")</f>
        <v>Medical-HMO</v>
      </c>
      <c r="L139" s="28" cm="1">
        <f t="array" ref="L139">IF($C139="","",IFERROR(_xll.BDP($C139&amp;" Corp",L$1),""))</f>
        <v>89.596999999999994</v>
      </c>
      <c r="M139" s="28" cm="1">
        <f t="array" ref="M139">IF($C139="","",IFERROR(_xll.BDP($C139&amp;" Corp",M$1),""))</f>
        <v>89.802000000000007</v>
      </c>
      <c r="N139" s="28" cm="1">
        <f t="array" ref="N139">IF($C139="","",IFERROR(_xll.BDP($C139&amp;" Corp",N$1),""))</f>
        <v>5.7335487890767771</v>
      </c>
      <c r="O139" s="28" cm="1">
        <f t="array" ref="O139">IF($C139="","",IFERROR(_xll.BDP($C139&amp;" Corp",O$1),""))</f>
        <v>5.7335487890767771</v>
      </c>
      <c r="P139" s="28" cm="1">
        <f t="array" ref="P139">IF($C139="","",IFERROR(_xll.BDP($C139&amp;" Corp",P$1),""))</f>
        <v>143.28253373802258</v>
      </c>
      <c r="Q139" s="28">
        <f t="shared" si="5"/>
        <v>89.6995</v>
      </c>
      <c r="R139"/>
      <c r="S139"/>
      <c r="T139"/>
      <c r="U139"/>
      <c r="V139" s="24" t="str" cm="1">
        <f t="array" ref="V139">IF($C139="","",IFERROR(_xll.BDP($C139&amp;" Corp",V$1),""))</f>
        <v>Y</v>
      </c>
      <c r="W139" s="40" cm="1">
        <f t="array" ref="W139">IF($V139="Y",IFERROR(_xll.BDP($C139&amp;" Corp",W$1)*1,""),"")</f>
        <v>45703</v>
      </c>
      <c r="X139" s="41" cm="1">
        <f t="array" ref="X139">IF($V139="Y",IFERROR(_xll.BDP($C139&amp;" Corp",X$1),""),"")</f>
        <v>101.688</v>
      </c>
      <c r="Y139" s="42" cm="1">
        <f t="array" ref="Y139">IF($V139="Y",IFERROR(_xll.BDP($C139&amp;" Corp",Y$1)/100, ""),"")</f>
        <v>3.3824531446256909</v>
      </c>
      <c r="Z139" s="17" cm="1">
        <f t="array" ref="Z139">IF($C139="","",IF(_xll.BDP($C139&amp;" Corp",Z$1)="#N/A N/A","",_xll.BDP($C139&amp;" Corp",Z$1)))</f>
        <v>-1.8580000000000041E-2</v>
      </c>
      <c r="AA139" s="14" cm="1">
        <f t="array" ref="AA139">IF($C139="","",IF(_xll.BDP($C139&amp;" Corp",AA$1)="#N/A N/A","",_xll.BDP($C139&amp;" Corp",AA$1)))</f>
        <v>0.56793000000000404</v>
      </c>
      <c r="AB139" s="14" cm="1">
        <f t="array" ref="AB139">IF($C139="","",IF(_xll.BDP($C139&amp;" Corp",AB$1)="#N/A N/A","",_xll.BDP($C139&amp;" Corp",AB$1)))</f>
        <v>0.65509000000000128</v>
      </c>
      <c r="AC139" s="18" cm="1">
        <f t="array" ref="AC139">IF($C139="","",IF(_xll.BDP($C139&amp;" Corp",AC$1)="#N/A N/A","",_xll.BDP($C139&amp;" Corp",AC$1)))</f>
        <v>-1.239999999995689E-3</v>
      </c>
      <c r="AD139" s="18" cm="1">
        <f t="array" ref="AD139">IF($C139="","",IF(_xll.BDP($C139&amp;" Corp",AD$1)="#N/A N/A","",_xll.BDP($C139&amp;" Corp",AD$1)))</f>
        <v>0.43728000000000122</v>
      </c>
      <c r="AE139" s="32" cm="1">
        <f t="array" ref="AE139">IF($C139="","",IF(_xll.BDP($C139&amp;" Corp",AE$1)="#N/A N/A","",_xll.BDP($C139&amp;" Corp",AE$1)/100))</f>
        <v>-2.0709456029020925E-4</v>
      </c>
      <c r="AF139" s="32" cm="1">
        <f t="array" ref="AF139">IF($C139="","",IF(_xll.BDP($C139&amp;" Corp",AF$1)="#N/A N/A","",_xll.BDP($C139&amp;" Corp",AF$1)/100))</f>
        <v>6.3718600136249406E-3</v>
      </c>
      <c r="AG139" s="32" cm="1">
        <f t="array" ref="AG139">IF($C139="","",IF(_xll.BDP($C139&amp;" Corp",AG$1)="#N/A N/A","",_xll.BDP($C139&amp;" Corp",AG$1)/100))</f>
        <v>7.3569411907398515E-3</v>
      </c>
      <c r="AH139" s="32" cm="1">
        <f t="array" ref="AH139">IF($C139="","",IF(_xll.BDP($C139&amp;" Corp",AH$1)="#N/A N/A","",_xll.BDP($C139&amp;" Corp",AH$1)/100))</f>
        <v>-1.3823837267523346E-5</v>
      </c>
      <c r="AI139" s="32" cm="1">
        <f t="array" ref="AI139">IF($C139="","",IF(_xll.BDP($C139&amp;" Corp",AI$1)="#N/A N/A","",_xll.BDP($C139&amp;" Corp",AI$1)/100))</f>
        <v>4.8988585350410018E-3</v>
      </c>
      <c r="AJ139" s="8" cm="1">
        <f t="array" ref="AJ139">IF($C139="","",IF(_xll.BDP($C139&amp;" Corp",AJ$1)="#N/A Field Not Applicable","",_xll.BDP($C139&amp;" Corp",AJ$1)))</f>
        <v>86.465000000000003</v>
      </c>
      <c r="AK139" s="8" cm="1">
        <f t="array" ref="AK139">IF($C139="","",IF(_xll.BDP($C139&amp;" Corp",AK$1)="#N/A Field Not Applicable","",_xll.BDP($C139&amp;" Corp",AK$1)))</f>
        <v>92.71</v>
      </c>
      <c r="AL139" s="9" t="s">
        <v>473</v>
      </c>
      <c r="AM139" s="9" t="s">
        <v>64</v>
      </c>
      <c r="AN139" s="10">
        <v>17359</v>
      </c>
      <c r="AO139" s="11">
        <v>1803.1173408990001</v>
      </c>
      <c r="AP139" s="12">
        <v>3.6468640938833418E-4</v>
      </c>
      <c r="AQ139" s="9" t="s">
        <v>65</v>
      </c>
      <c r="AR139" s="10">
        <v>13351</v>
      </c>
      <c r="AS139" s="11">
        <v>1.0875000000000001</v>
      </c>
      <c r="AT139" s="9" t="s">
        <v>473</v>
      </c>
      <c r="AU139" s="34">
        <f t="shared" si="4"/>
        <v>0.783465892714171</v>
      </c>
    </row>
    <row r="140" spans="2:47" s="2" customFormat="1" x14ac:dyDescent="0.2">
      <c r="B140" s="22">
        <v>58472</v>
      </c>
      <c r="C140" s="23" t="s">
        <v>581</v>
      </c>
      <c r="D140" s="24" t="str" cm="1">
        <f t="array" ref="D140">IF($C140="","",IFERROR(_xll.BDP($C140&amp;" Corp","ID_BB_GLOBAL"),""))</f>
        <v>BBG00XC9CY06</v>
      </c>
      <c r="E140" s="23" t="s">
        <v>582</v>
      </c>
      <c r="F140" s="7" t="s">
        <v>433</v>
      </c>
      <c r="G140" s="16" t="s">
        <v>583</v>
      </c>
      <c r="H140" s="16" t="s">
        <v>305</v>
      </c>
      <c r="I140" s="16" t="s">
        <v>396</v>
      </c>
      <c r="J140" s="44" cm="1">
        <f t="array" ref="J140">IF(OR(_xll.BDP($C140&amp;" Corp",$J$1)="#N/A N/A",_xll.BDP($C140&amp;" Corp",$J$1)="#N/A Field Not Applicable"),"",_xll.BDP($C140&amp;" Corp",$J$1))</f>
        <v>2.2304271209196944</v>
      </c>
      <c r="K140" s="16" t="str" cm="1">
        <f t="array" ref="K140">IFERROR(_xll.BDP($C140&amp;" Corp",$K$1),"")</f>
        <v>Diagnostic Kits</v>
      </c>
      <c r="L140" s="28" cm="1">
        <f t="array" ref="L140">IF($C140="","",IFERROR(_xll.BDP($C140&amp;" Corp",L$1),""))</f>
        <v>91.897000000000006</v>
      </c>
      <c r="M140" s="28" cm="1">
        <f t="array" ref="M140">IF($C140="","",IFERROR(_xll.BDP($C140&amp;" Corp",M$1),""))</f>
        <v>92.117999999999995</v>
      </c>
      <c r="N140" s="28" cm="1">
        <f t="array" ref="N140">IF($C140="","",IFERROR(_xll.BDP($C140&amp;" Corp",N$1),""))</f>
        <v>5.4501162482557399</v>
      </c>
      <c r="O140" s="28" cm="1">
        <f t="array" ref="O140">IF($C140="","",IFERROR(_xll.BDP($C140&amp;" Corp",O$1),""))</f>
        <v>5.4501162482557399</v>
      </c>
      <c r="P140" s="28" cm="1">
        <f t="array" ref="P140">IF($C140="","",IFERROR(_xll.BDP($C140&amp;" Corp",P$1),""))</f>
        <v>119.28124250616743</v>
      </c>
      <c r="Q140" s="28">
        <f t="shared" si="5"/>
        <v>92.007499999999993</v>
      </c>
      <c r="R140"/>
      <c r="S140"/>
      <c r="T140"/>
      <c r="U140"/>
      <c r="V140" s="24" t="str" cm="1">
        <f t="array" ref="V140">IF($C140="","",IFERROR(_xll.BDP($C140&amp;" Corp",V$1),""))</f>
        <v>Y</v>
      </c>
      <c r="W140" s="40" cm="1">
        <f t="array" ref="W140">IF($V140="Y",IFERROR(_xll.BDP($C140&amp;" Corp",W$1)*1,""),"")</f>
        <v>45703</v>
      </c>
      <c r="X140" s="41" cm="1">
        <f t="array" ref="X140">IF($V140="Y",IFERROR(_xll.BDP($C140&amp;" Corp",X$1),""),"")</f>
        <v>100.813</v>
      </c>
      <c r="Y140" s="42" cm="1">
        <f t="array" ref="Y140">IF($V140="Y",IFERROR(_xll.BDP($C140&amp;" Corp",Y$1)/100, ""),"")</f>
        <v>2.4230284731893286</v>
      </c>
      <c r="Z140" s="17" cm="1">
        <f t="array" ref="Z140">IF($C140="","",IF(_xll.BDP($C140&amp;" Corp",Z$1)="#N/A N/A","",_xll.BDP($C140&amp;" Corp",Z$1)))</f>
        <v>7.8540000000003829E-2</v>
      </c>
      <c r="AA140" s="14" cm="1">
        <f t="array" ref="AA140">IF($C140="","",IF(_xll.BDP($C140&amp;" Corp",AA$1)="#N/A N/A","",_xll.BDP($C140&amp;" Corp",AA$1)))</f>
        <v>0.51971999999999241</v>
      </c>
      <c r="AB140" s="14" cm="1">
        <f t="array" ref="AB140">IF($C140="","",IF(_xll.BDP($C140&amp;" Corp",AB$1)="#N/A N/A","",_xll.BDP($C140&amp;" Corp",AB$1)))</f>
        <v>1.2802399999999921</v>
      </c>
      <c r="AC140" s="18" cm="1">
        <f t="array" ref="AC140">IF($C140="","",IF(_xll.BDP($C140&amp;" Corp",AC$1)="#N/A N/A","",_xll.BDP($C140&amp;" Corp",AC$1)))</f>
        <v>-4.9729999999996721E-2</v>
      </c>
      <c r="AD140" s="18" cm="1">
        <f t="array" ref="AD140">IF($C140="","",IF(_xll.BDP($C140&amp;" Corp",AD$1)="#N/A N/A","",_xll.BDP($C140&amp;" Corp",AD$1)))</f>
        <v>2.1513899999999921</v>
      </c>
      <c r="AE140" s="32" cm="1">
        <f t="array" ref="AE140">IF($C140="","",IF(_xll.BDP($C140&amp;" Corp",AE$1)="#N/A N/A","",_xll.BDP($C140&amp;" Corp",AE$1)/100))</f>
        <v>8.5429449404265912E-4</v>
      </c>
      <c r="AF140" s="32" cm="1">
        <f t="array" ref="AF140">IF($C140="","",IF(_xll.BDP($C140&amp;" Corp",AF$1)="#N/A N/A","",_xll.BDP($C140&amp;" Corp",AF$1)/100))</f>
        <v>5.6803519955825939E-3</v>
      </c>
      <c r="AG140" s="32" cm="1">
        <f t="array" ref="AG140">IF($C140="","",IF(_xll.BDP($C140&amp;" Corp",AG$1)="#N/A N/A","",_xll.BDP($C140&amp;" Corp",AG$1)/100))</f>
        <v>1.4109845051144572E-2</v>
      </c>
      <c r="AH140" s="32" cm="1">
        <f t="array" ref="AH140">IF($C140="","",IF(_xll.BDP($C140&amp;" Corp",AH$1)="#N/A N/A","",_xll.BDP($C140&amp;" Corp",AH$1)/100))</f>
        <v>-5.4016900023002234E-4</v>
      </c>
      <c r="AI140" s="32" cm="1">
        <f t="array" ref="AI140">IF($C140="","",IF(_xll.BDP($C140&amp;" Corp",AI$1)="#N/A N/A","",_xll.BDP($C140&amp;" Corp",AI$1)/100))</f>
        <v>2.3940867096522534E-2</v>
      </c>
      <c r="AJ140" s="8" cm="1">
        <f t="array" ref="AJ140">IF($C140="","",IF(_xll.BDP($C140&amp;" Corp",AJ$1)="#N/A Field Not Applicable","",_xll.BDP($C140&amp;" Corp",AJ$1)))</f>
        <v>87.64</v>
      </c>
      <c r="AK140" s="8" cm="1">
        <f t="array" ref="AK140">IF($C140="","",IF(_xll.BDP($C140&amp;" Corp",AK$1)="#N/A Field Not Applicable","",_xll.BDP($C140&amp;" Corp",AK$1)))</f>
        <v>93.930999999999997</v>
      </c>
      <c r="AL140" s="9" t="s">
        <v>434</v>
      </c>
      <c r="AM140" s="9" t="s">
        <v>64</v>
      </c>
      <c r="AN140" s="10">
        <v>19733</v>
      </c>
      <c r="AO140" s="11">
        <v>869.25</v>
      </c>
      <c r="AP140" s="12">
        <v>1.7580866989097755E-4</v>
      </c>
      <c r="AQ140" s="9" t="s">
        <v>65</v>
      </c>
      <c r="AR140" s="10">
        <v>15706</v>
      </c>
      <c r="AS140" s="11">
        <v>1.0472222222222223</v>
      </c>
      <c r="AT140" s="9" t="s">
        <v>434</v>
      </c>
      <c r="AU140" s="34">
        <f t="shared" si="4"/>
        <v>0.79305741694484166</v>
      </c>
    </row>
    <row r="141" spans="2:47" s="2" customFormat="1" x14ac:dyDescent="0.2">
      <c r="B141" s="22">
        <v>55237</v>
      </c>
      <c r="C141" s="23" t="s">
        <v>584</v>
      </c>
      <c r="D141" s="24" t="str" cm="1">
        <f t="array" ref="D141">IF($C141="","",IFERROR(_xll.BDP($C141&amp;" Corp","ID_BB_GLOBAL"),""))</f>
        <v>BBG00PYZJXT5</v>
      </c>
      <c r="E141" s="23" t="s">
        <v>585</v>
      </c>
      <c r="F141" s="7" t="s">
        <v>83</v>
      </c>
      <c r="G141" s="16" t="s">
        <v>446</v>
      </c>
      <c r="H141" s="16" t="s">
        <v>454</v>
      </c>
      <c r="I141" s="16" t="s">
        <v>229</v>
      </c>
      <c r="J141" s="44" cm="1">
        <f t="array" ref="J141">IF(OR(_xll.BDP($C141&amp;" Corp",$J$1)="#N/A N/A",_xll.BDP($C141&amp;" Corp",$J$1)="#N/A Field Not Applicable"),"",_xll.BDP($C141&amp;" Corp",$J$1))</f>
        <v>1.993649318463445</v>
      </c>
      <c r="K141" s="16" t="str" cm="1">
        <f t="array" ref="K141">IFERROR(_xll.BDP($C141&amp;" Corp",$K$1),"")</f>
        <v>Medical-Hospitals</v>
      </c>
      <c r="L141" s="28" cm="1">
        <f t="array" ref="L141">IF($C141="","",IFERROR(_xll.BDP($C141&amp;" Corp",L$1),""))</f>
        <v>98.853999999999999</v>
      </c>
      <c r="M141" s="28" cm="1">
        <f t="array" ref="M141">IF($C141="","",IFERROR(_xll.BDP($C141&amp;" Corp",M$1),""))</f>
        <v>98.864999999999995</v>
      </c>
      <c r="N141" s="28" cm="1">
        <f t="array" ref="N141">IF($C141="","",IFERROR(_xll.BDP($C141&amp;" Corp",N$1),""))</f>
        <v>5.5723734957927817</v>
      </c>
      <c r="O141" s="28" cm="1">
        <f t="array" ref="O141">IF($C141="","",IFERROR(_xll.BDP($C141&amp;" Corp",O$1),""))</f>
        <v>5.5723734957927817</v>
      </c>
      <c r="P141" s="28" cm="1">
        <f t="array" ref="P141">IF($C141="","",IFERROR(_xll.BDP($C141&amp;" Corp",P$1),""))</f>
        <v>114.48324350579631</v>
      </c>
      <c r="Q141" s="28">
        <f t="shared" si="5"/>
        <v>98.859499999999997</v>
      </c>
      <c r="R141"/>
      <c r="S141"/>
      <c r="T141"/>
      <c r="U141"/>
      <c r="V141" s="24" t="str" cm="1">
        <f t="array" ref="V141">IF($C141="","",IFERROR(_xll.BDP($C141&amp;" Corp",V$1),""))</f>
        <v>Y</v>
      </c>
      <c r="W141" s="40" cm="1">
        <f t="array" ref="W141">IF($V141="Y",IFERROR(_xll.BDP($C141&amp;" Corp",W$1)*1,""),"")</f>
        <v>45703</v>
      </c>
      <c r="X141" s="41" cm="1">
        <f t="array" ref="X141">IF($V141="Y",IFERROR(_xll.BDP($C141&amp;" Corp",X$1),""),"")</f>
        <v>100</v>
      </c>
      <c r="Y141" s="42" cm="1">
        <f t="array" ref="Y141">IF($V141="Y",IFERROR(_xll.BDP($C141&amp;" Corp",Y$1)/100, ""),"")</f>
        <v>0.34260608146300259</v>
      </c>
      <c r="Z141" s="17" cm="1">
        <f t="array" ref="Z141">IF($C141="","",IF(_xll.BDP($C141&amp;" Corp",Z$1)="#N/A N/A","",_xll.BDP($C141&amp;" Corp",Z$1)))</f>
        <v>-2.3769999999998959E-2</v>
      </c>
      <c r="AA141" s="14" cm="1">
        <f t="array" ref="AA141">IF($C141="","",IF(_xll.BDP($C141&amp;" Corp",AA$1)="#N/A N/A","",_xll.BDP($C141&amp;" Corp",AA$1)))</f>
        <v>0.13803000000000054</v>
      </c>
      <c r="AB141" s="14" cm="1">
        <f t="array" ref="AB141">IF($C141="","",IF(_xll.BDP($C141&amp;" Corp",AB$1)="#N/A N/A","",_xll.BDP($C141&amp;" Corp",AB$1)))</f>
        <v>0.65458999999999889</v>
      </c>
      <c r="AC141" s="18" cm="1">
        <f t="array" ref="AC141">IF($C141="","",IF(_xll.BDP($C141&amp;" Corp",AC$1)="#N/A N/A","",_xll.BDP($C141&amp;" Corp",AC$1)))</f>
        <v>-0.31467999999999563</v>
      </c>
      <c r="AD141" s="18" cm="1">
        <f t="array" ref="AD141">IF($C141="","",IF(_xll.BDP($C141&amp;" Corp",AD$1)="#N/A N/A","",_xll.BDP($C141&amp;" Corp",AD$1)))</f>
        <v>1.2858900000000091</v>
      </c>
      <c r="AE141" s="32" cm="1">
        <f t="array" ref="AE141">IF($C141="","",IF(_xll.BDP($C141&amp;" Corp",AE$1)="#N/A N/A","",_xll.BDP($C141&amp;" Corp",AE$1)/100))</f>
        <v>-2.4038527175518519E-4</v>
      </c>
      <c r="AF141" s="32" cm="1">
        <f t="array" ref="AF141">IF($C141="","",IF(_xll.BDP($C141&amp;" Corp",AF$1)="#N/A N/A","",_xll.BDP($C141&amp;" Corp",AF$1)/100))</f>
        <v>1.3981809162840878E-3</v>
      </c>
      <c r="AG141" s="32" cm="1">
        <f t="array" ref="AG141">IF($C141="","",IF(_xll.BDP($C141&amp;" Corp",AG$1)="#N/A N/A","",_xll.BDP($C141&amp;" Corp",AG$1)/100))</f>
        <v>6.6655757466276659E-3</v>
      </c>
      <c r="AH141" s="32" cm="1">
        <f t="array" ref="AH141">IF($C141="","",IF(_xll.BDP($C141&amp;" Corp",AH$1)="#N/A N/A","",_xll.BDP($C141&amp;" Corp",AH$1)/100))</f>
        <v>-3.173014173899041E-3</v>
      </c>
      <c r="AI141" s="32" cm="1">
        <f t="array" ref="AI141">IF($C141="","",IF(_xll.BDP($C141&amp;" Corp",AI$1)="#N/A N/A","",_xll.BDP($C141&amp;" Corp",AI$1)/100))</f>
        <v>1.3178711751691925E-2</v>
      </c>
      <c r="AJ141" s="8" cm="1">
        <f t="array" ref="AJ141">IF($C141="","",IF(_xll.BDP($C141&amp;" Corp",AJ$1)="#N/A Field Not Applicable","",_xll.BDP($C141&amp;" Corp",AJ$1)))</f>
        <v>96.201999999999998</v>
      </c>
      <c r="AK141" s="8" cm="1">
        <f t="array" ref="AK141">IF($C141="","",IF(_xll.BDP($C141&amp;" Corp",AK$1)="#N/A Field Not Applicable","",_xll.BDP($C141&amp;" Corp",AK$1)))</f>
        <v>100.008</v>
      </c>
      <c r="AL141" s="9" t="s">
        <v>87</v>
      </c>
      <c r="AM141" s="9" t="s">
        <v>64</v>
      </c>
      <c r="AN141" s="10">
        <v>2276</v>
      </c>
      <c r="AO141" s="11">
        <v>1483.05</v>
      </c>
      <c r="AP141" s="12">
        <v>2.9995173756895515E-4</v>
      </c>
      <c r="AQ141" s="9" t="s">
        <v>65</v>
      </c>
      <c r="AR141" s="10">
        <v>2307</v>
      </c>
      <c r="AS141" s="11">
        <v>0.56944444444444442</v>
      </c>
      <c r="AT141" s="9" t="s">
        <v>87</v>
      </c>
      <c r="AU141" s="34">
        <f t="shared" si="4"/>
        <v>0.7403335470310034</v>
      </c>
    </row>
    <row r="142" spans="2:47" s="2" customFormat="1" x14ac:dyDescent="0.2">
      <c r="B142" s="22">
        <v>55984</v>
      </c>
      <c r="C142" s="23" t="s">
        <v>586</v>
      </c>
      <c r="D142" s="24" t="str" cm="1">
        <f t="array" ref="D142">IF($C142="","",IFERROR(_xll.BDP($C142&amp;" Corp","ID_BB_GLOBAL"),""))</f>
        <v>BBG00WRF93S0</v>
      </c>
      <c r="E142" s="23" t="s">
        <v>587</v>
      </c>
      <c r="F142" s="7" t="s">
        <v>304</v>
      </c>
      <c r="G142" s="16" t="s">
        <v>588</v>
      </c>
      <c r="H142" s="16" t="s">
        <v>305</v>
      </c>
      <c r="I142" s="16" t="s">
        <v>166</v>
      </c>
      <c r="J142" s="44" cm="1">
        <f t="array" ref="J142">IF(OR(_xll.BDP($C142&amp;" Corp",$J$1)="#N/A N/A",_xll.BDP($C142&amp;" Corp",$J$1)="#N/A Field Not Applicable"),"",_xll.BDP($C142&amp;" Corp",$J$1))</f>
        <v>12.516233766233766</v>
      </c>
      <c r="K142" s="16" t="str" cm="1">
        <f t="array" ref="K142">IFERROR(_xll.BDP($C142&amp;" Corp",$K$1),"")</f>
        <v>Medical-Drugs</v>
      </c>
      <c r="L142" s="28" cm="1">
        <f t="array" ref="L142">IF($C142="","",IFERROR(_xll.BDP($C142&amp;" Corp",L$1),""))</f>
        <v>99.835999999999999</v>
      </c>
      <c r="M142" s="28" cm="1">
        <f t="array" ref="M142">IF($C142="","",IFERROR(_xll.BDP($C142&amp;" Corp",M$1),""))</f>
        <v>100.093</v>
      </c>
      <c r="N142" s="28" cm="1">
        <f t="array" ref="N142">IF($C142="","",IFERROR(_xll.BDP($C142&amp;" Corp",N$1),""))</f>
        <v>0</v>
      </c>
      <c r="O142" s="28" cm="1">
        <f t="array" ref="O142">IF($C142="","",IFERROR(_xll.BDP($C142&amp;" Corp",O$1),""))</f>
        <v>0</v>
      </c>
      <c r="P142" s="28" cm="1">
        <f t="array" ref="P142">IF($C142="","",IFERROR(_xll.BDP($C142&amp;" Corp",P$1),""))</f>
        <v>866.78299052740317</v>
      </c>
      <c r="Q142" s="28">
        <f t="shared" si="5"/>
        <v>99.964500000000001</v>
      </c>
      <c r="R142"/>
      <c r="S142"/>
      <c r="T142"/>
      <c r="U142"/>
      <c r="V142" s="24" t="str" cm="1">
        <f t="array" ref="V142">IF($C142="","",IFERROR(_xll.BDP($C142&amp;" Corp",V$1),""))</f>
        <v>Y</v>
      </c>
      <c r="W142" s="40" t="str" cm="1">
        <f t="array" ref="W142">IF($V142="Y",IFERROR(_xll.BDP($C142&amp;" Corp",W$1)*1,""),"")</f>
        <v/>
      </c>
      <c r="X142" s="41" t="str" cm="1">
        <f t="array" ref="X142">IF($V142="Y",IFERROR(_xll.BDP($C142&amp;" Corp",X$1),""),"")</f>
        <v>#N/A Field Not Applicable</v>
      </c>
      <c r="Y142" s="42" t="str" cm="1">
        <f t="array" ref="Y142">IF($V142="Y",IFERROR(_xll.BDP($C142&amp;" Corp",Y$1)/100, ""),"")</f>
        <v/>
      </c>
      <c r="Z142" s="17" cm="1">
        <f t="array" ref="Z142">IF($C142="","",IF(_xll.BDP($C142&amp;" Corp",Z$1)="#N/A N/A","",_xll.BDP($C142&amp;" Corp",Z$1)))</f>
        <v>0</v>
      </c>
      <c r="AA142" s="14" cm="1">
        <f t="array" ref="AA142">IF($C142="","",IF(_xll.BDP($C142&amp;" Corp",AA$1)="#N/A N/A","",_xll.BDP($C142&amp;" Corp",AA$1)))</f>
        <v>4.813000000000045E-2</v>
      </c>
      <c r="AB142" s="14" cm="1">
        <f t="array" ref="AB142">IF($C142="","",IF(_xll.BDP($C142&amp;" Corp",AB$1)="#N/A N/A","",_xll.BDP($C142&amp;" Corp",AB$1)))</f>
        <v>-9.9900000000005207E-2</v>
      </c>
      <c r="AC142" s="18" cm="1">
        <f t="array" ref="AC142">IF($C142="","",IF(_xll.BDP($C142&amp;" Corp",AC$1)="#N/A N/A","",_xll.BDP($C142&amp;" Corp",AC$1)))</f>
        <v>1.5599999999992065E-2</v>
      </c>
      <c r="AD142" s="18" cm="1">
        <f t="array" ref="AD142">IF($C142="","",IF(_xll.BDP($C142&amp;" Corp",AD$1)="#N/A N/A","",_xll.BDP($C142&amp;" Corp",AD$1)))</f>
        <v>-0.59069999999999823</v>
      </c>
      <c r="AE142" s="32" cm="1">
        <f t="array" ref="AE142">IF($C142="","",IF(_xll.BDP($C142&amp;" Corp",AE$1)="#N/A N/A","",_xll.BDP($C142&amp;" Corp",AE$1)/100))</f>
        <v>0</v>
      </c>
      <c r="AF142" s="32" cm="1">
        <f t="array" ref="AF142">IF($C142="","",IF(_xll.BDP($C142&amp;" Corp",AF$1)="#N/A N/A","",_xll.BDP($C142&amp;" Corp",AF$1)/100))</f>
        <v>4.8143109368681546E-4</v>
      </c>
      <c r="AG142" s="32" cm="1">
        <f t="array" ref="AG142">IF($C142="","",IF(_xll.BDP($C142&amp;" Corp",AG$1)="#N/A N/A","",_xll.BDP($C142&amp;" Corp",AG$1)/100))</f>
        <v>-9.9779466404588467E-4</v>
      </c>
      <c r="AH142" s="32" cm="1">
        <f t="array" ref="AH142">IF($C142="","",IF(_xll.BDP($C142&amp;" Corp",AH$1)="#N/A N/A","",_xll.BDP($C142&amp;" Corp",AH$1)/100))</f>
        <v>1.5599173243810143E-4</v>
      </c>
      <c r="AI142" s="32" cm="1">
        <f t="array" ref="AI142">IF($C142="","",IF(_xll.BDP($C142&amp;" Corp",AI$1)="#N/A N/A","",_xll.BDP($C142&amp;" Corp",AI$1)/100))</f>
        <v>-5.8710923988883812E-3</v>
      </c>
      <c r="AJ142" s="8" cm="1">
        <f t="array" ref="AJ142">IF($C142="","",IF(_xll.BDP($C142&amp;" Corp",AJ$1)="#N/A Field Not Applicable","",_xll.BDP($C142&amp;" Corp",AJ$1)))</f>
        <v>99.64</v>
      </c>
      <c r="AK142" s="8" cm="1">
        <f t="array" ref="AK142">IF($C142="","",IF(_xll.BDP($C142&amp;" Corp",AK$1)="#N/A Field Not Applicable","",_xll.BDP($C142&amp;" Corp",AK$1)))</f>
        <v>100.985</v>
      </c>
      <c r="AL142" s="9" t="s">
        <v>306</v>
      </c>
      <c r="AM142" s="9" t="s">
        <v>64</v>
      </c>
      <c r="AN142" s="10">
        <v>31567</v>
      </c>
      <c r="AO142" s="11">
        <v>424.30216725000002</v>
      </c>
      <c r="AP142" s="12">
        <v>8.581650808867597E-5</v>
      </c>
      <c r="AQ142" s="9" t="s">
        <v>65</v>
      </c>
      <c r="AR142" s="10">
        <v>27559</v>
      </c>
      <c r="AS142" s="11">
        <v>2.5927083333333329</v>
      </c>
      <c r="AT142" s="9" t="s">
        <v>306</v>
      </c>
      <c r="AU142" s="34">
        <f t="shared" si="4"/>
        <v>0.26661951672862388</v>
      </c>
    </row>
    <row r="143" spans="2:47" s="2" customFormat="1" x14ac:dyDescent="0.2">
      <c r="B143" s="22">
        <v>55985</v>
      </c>
      <c r="C143" s="23" t="s">
        <v>589</v>
      </c>
      <c r="D143" s="24" t="str" cm="1">
        <f t="array" ref="D143">IF($C143="","",IFERROR(_xll.BDP($C143&amp;" Corp","ID_BB_GLOBAL"),""))</f>
        <v>BBG00X8RHHT2</v>
      </c>
      <c r="E143" s="23" t="s">
        <v>590</v>
      </c>
      <c r="F143" s="7" t="s">
        <v>304</v>
      </c>
      <c r="G143" s="16" t="s">
        <v>334</v>
      </c>
      <c r="H143" s="16" t="s">
        <v>305</v>
      </c>
      <c r="I143" s="16" t="s">
        <v>166</v>
      </c>
      <c r="J143" s="44" cm="1">
        <f t="array" ref="J143">IF(OR(_xll.BDP($C143&amp;" Corp",$J$1)="#N/A N/A",_xll.BDP($C143&amp;" Corp",$J$1)="#N/A Field Not Applicable"),"",_xll.BDP($C143&amp;" Corp",$J$1))</f>
        <v>12.516233766233766</v>
      </c>
      <c r="K143" s="16" t="str" cm="1">
        <f t="array" ref="K143">IFERROR(_xll.BDP($C143&amp;" Corp",$K$1),"")</f>
        <v>Medical-Drugs</v>
      </c>
      <c r="L143" s="28" cm="1">
        <f t="array" ref="L143">IF($C143="","",IFERROR(_xll.BDP($C143&amp;" Corp",L$1),""))</f>
        <v>99.81</v>
      </c>
      <c r="M143" s="28" cm="1">
        <f t="array" ref="M143">IF($C143="","",IFERROR(_xll.BDP($C143&amp;" Corp",M$1),""))</f>
        <v>100.357</v>
      </c>
      <c r="N143" s="28" cm="1">
        <f t="array" ref="N143">IF($C143="","",IFERROR(_xll.BDP($C143&amp;" Corp",N$1),""))</f>
        <v>0</v>
      </c>
      <c r="O143" s="28" cm="1">
        <f t="array" ref="O143">IF($C143="","",IFERROR(_xll.BDP($C143&amp;" Corp",O$1),""))</f>
        <v>0</v>
      </c>
      <c r="P143" s="28" cm="1">
        <f t="array" ref="P143">IF($C143="","",IFERROR(_xll.BDP($C143&amp;" Corp",P$1),""))</f>
        <v>-2997.2116027305256</v>
      </c>
      <c r="Q143" s="28">
        <f t="shared" si="5"/>
        <v>100.0835</v>
      </c>
      <c r="R143"/>
      <c r="S143"/>
      <c r="T143"/>
      <c r="U143"/>
      <c r="V143" s="24" t="str" cm="1">
        <f t="array" ref="V143">IF($C143="","",IFERROR(_xll.BDP($C143&amp;" Corp",V$1),""))</f>
        <v>Y</v>
      </c>
      <c r="W143" s="40" t="str" cm="1">
        <f t="array" ref="W143">IF($V143="Y",IFERROR(_xll.BDP($C143&amp;" Corp",W$1)*1,""),"")</f>
        <v/>
      </c>
      <c r="X143" s="41" t="str" cm="1">
        <f t="array" ref="X143">IF($V143="Y",IFERROR(_xll.BDP($C143&amp;" Corp",X$1),""),"")</f>
        <v>#N/A Field Not Applicable</v>
      </c>
      <c r="Y143" s="42" t="str" cm="1">
        <f t="array" ref="Y143">IF($V143="Y",IFERROR(_xll.BDP($C143&amp;" Corp",Y$1)/100, ""),"")</f>
        <v/>
      </c>
      <c r="Z143" s="17" cm="1">
        <f t="array" ref="Z143">IF($C143="","",IF(_xll.BDP($C143&amp;" Corp",Z$1)="#N/A N/A","",_xll.BDP($C143&amp;" Corp",Z$1)))</f>
        <v>1.300000000000523E-2</v>
      </c>
      <c r="AA143" s="14" cm="1">
        <f t="array" ref="AA143">IF($C143="","",IF(_xll.BDP($C143&amp;" Corp",AA$1)="#N/A N/A","",_xll.BDP($C143&amp;" Corp",AA$1)))</f>
        <v>-6.0000000000002274E-2</v>
      </c>
      <c r="AB143" s="14" cm="1">
        <f t="array" ref="AB143">IF($C143="","",IF(_xll.BDP($C143&amp;" Corp",AB$1)="#N/A N/A","",_xll.BDP($C143&amp;" Corp",AB$1)))</f>
        <v>-0.11199999999999477</v>
      </c>
      <c r="AC143" s="18" cm="1">
        <f t="array" ref="AC143">IF($C143="","",IF(_xll.BDP($C143&amp;" Corp",AC$1)="#N/A N/A","",_xll.BDP($C143&amp;" Corp",AC$1)))</f>
        <v>-3.6999999999991928E-2</v>
      </c>
      <c r="AD143" s="18" cm="1">
        <f t="array" ref="AD143">IF($C143="","",IF(_xll.BDP($C143&amp;" Corp",AD$1)="#N/A N/A","",_xll.BDP($C143&amp;" Corp",AD$1)))</f>
        <v>-0.84799999999999898</v>
      </c>
      <c r="AE143" s="32" cm="1">
        <f t="array" ref="AE143">IF($C143="","",IF(_xll.BDP($C143&amp;" Corp",AE$1)="#N/A N/A","",_xll.BDP($C143&amp;" Corp",AE$1)/100))</f>
        <v>1.2990776548655683E-4</v>
      </c>
      <c r="AF143" s="32" cm="1">
        <f t="array" ref="AF143">IF($C143="","",IF(_xll.BDP($C143&amp;" Corp",AF$1)="#N/A N/A","",_xll.BDP($C143&amp;" Corp",AF$1)/100))</f>
        <v>-5.9913724237100848E-4</v>
      </c>
      <c r="AG143" s="32" cm="1">
        <f t="array" ref="AG143">IF($C143="","",IF(_xll.BDP($C143&amp;" Corp",AG$1)="#N/A N/A","",_xll.BDP($C143&amp;" Corp",AG$1)/100))</f>
        <v>-1.1178090941753641E-3</v>
      </c>
      <c r="AH143" s="32" cm="1">
        <f t="array" ref="AH143">IF($C143="","",IF(_xll.BDP($C143&amp;" Corp",AH$1)="#N/A N/A","",_xll.BDP($C143&amp;" Corp",AH$1)/100))</f>
        <v>-3.6955284106223401E-4</v>
      </c>
      <c r="AI143" s="32" cm="1">
        <f t="array" ref="AI143">IF($C143="","",IF(_xll.BDP($C143&amp;" Corp",AI$1)="#N/A N/A","",_xll.BDP($C143&amp;" Corp",AI$1)/100))</f>
        <v>-8.4016961914952538E-3</v>
      </c>
      <c r="AJ143" s="8" cm="1">
        <f t="array" ref="AJ143">IF($C143="","",IF(_xll.BDP($C143&amp;" Corp",AJ$1)="#N/A Field Not Applicable","",_xll.BDP($C143&amp;" Corp",AJ$1)))</f>
        <v>99.991</v>
      </c>
      <c r="AK143" s="8" cm="1">
        <f t="array" ref="AK143">IF($C143="","",IF(_xll.BDP($C143&amp;" Corp",AK$1)="#N/A Field Not Applicable","",_xll.BDP($C143&amp;" Corp",AK$1)))</f>
        <v>101.214</v>
      </c>
      <c r="AL143" s="9" t="s">
        <v>306</v>
      </c>
      <c r="AM143" s="9" t="s">
        <v>307</v>
      </c>
      <c r="AN143" s="10">
        <v>31567</v>
      </c>
      <c r="AO143" s="11">
        <v>424.06252615</v>
      </c>
      <c r="AP143" s="12">
        <v>8.5768039888454853E-5</v>
      </c>
      <c r="AQ143" s="9" t="s">
        <v>65</v>
      </c>
      <c r="AR143" s="10">
        <v>27559</v>
      </c>
      <c r="AS143" s="11">
        <v>2.1999999999999997</v>
      </c>
      <c r="AT143" s="9" t="s">
        <v>306</v>
      </c>
      <c r="AU143" s="34">
        <f t="shared" si="4"/>
        <v>0.19379576451349068</v>
      </c>
    </row>
    <row r="144" spans="2:47" s="2" customFormat="1" x14ac:dyDescent="0.2">
      <c r="B144" s="22">
        <v>56197</v>
      </c>
      <c r="C144" s="23" t="s">
        <v>591</v>
      </c>
      <c r="D144" s="24" t="str" cm="1">
        <f t="array" ref="D144">IF($C144="","",IFERROR(_xll.BDP($C144&amp;" Corp","ID_BB_GLOBAL"),""))</f>
        <v>BBG00R45N687</v>
      </c>
      <c r="E144" s="23" t="s">
        <v>592</v>
      </c>
      <c r="F144" s="7" t="s">
        <v>289</v>
      </c>
      <c r="G144" s="16" t="s">
        <v>256</v>
      </c>
      <c r="H144" s="16" t="s">
        <v>359</v>
      </c>
      <c r="I144" s="16" t="s">
        <v>360</v>
      </c>
      <c r="J144" s="44" cm="1">
        <f t="array" ref="J144">IF(OR(_xll.BDP($C144&amp;" Corp",$J$1)="#N/A N/A",_xll.BDP($C144&amp;" Corp",$J$1)="#N/A Field Not Applicable"),"",_xll.BDP($C144&amp;" Corp",$J$1))</f>
        <v>8.1496779082985977</v>
      </c>
      <c r="K144" s="16" t="str" cm="1">
        <f t="array" ref="K144">IFERROR(_xll.BDP($C144&amp;" Corp",$K$1),"")</f>
        <v>Medical-Drugs</v>
      </c>
      <c r="L144" s="28" cm="1">
        <f t="array" ref="L144">IF($C144="","",IFERROR(_xll.BDP($C144&amp;" Corp",L$1),""))</f>
        <v>67.983000000000004</v>
      </c>
      <c r="M144" s="28" cm="1">
        <f t="array" ref="M144">IF($C144="","",IFERROR(_xll.BDP($C144&amp;" Corp",M$1),""))</f>
        <v>68.623999999999995</v>
      </c>
      <c r="N144" s="28" cm="1">
        <f t="array" ref="N144">IF($C144="","",IFERROR(_xll.BDP($C144&amp;" Corp",N$1),""))</f>
        <v>19.250436024944804</v>
      </c>
      <c r="O144" s="28" cm="1">
        <f t="array" ref="O144">IF($C144="","",IFERROR(_xll.BDP($C144&amp;" Corp",O$1),""))</f>
        <v>19.250436024944804</v>
      </c>
      <c r="P144" s="28" cm="1">
        <f t="array" ref="P144">IF($C144="","",IFERROR(_xll.BDP($C144&amp;" Corp",P$1),""))</f>
        <v>1522.7349885874041</v>
      </c>
      <c r="Q144" s="28">
        <f t="shared" si="5"/>
        <v>68.3035</v>
      </c>
      <c r="R144"/>
      <c r="S144"/>
      <c r="T144"/>
      <c r="U144"/>
      <c r="V144" s="24" t="str" cm="1">
        <f t="array" ref="V144">IF($C144="","",IFERROR(_xll.BDP($C144&amp;" Corp",V$1),""))</f>
        <v>Y</v>
      </c>
      <c r="W144" s="40" cm="1">
        <f t="array" ref="W144">IF($V144="Y",IFERROR(_xll.BDP($C144&amp;" Corp",W$1)*1,""),"")</f>
        <v>45703</v>
      </c>
      <c r="X144" s="41" cm="1">
        <f t="array" ref="X144">IF($V144="Y",IFERROR(_xll.BDP($C144&amp;" Corp",X$1),""),"")</f>
        <v>100</v>
      </c>
      <c r="Y144" s="42" cm="1">
        <f t="array" ref="Y144">IF($V144="Y",IFERROR(_xll.BDP($C144&amp;" Corp",Y$1)/100, ""),"")</f>
        <v>11.046048029843789</v>
      </c>
      <c r="Z144" s="17" cm="1">
        <f t="array" ref="Z144">IF($C144="","",IF(_xll.BDP($C144&amp;" Corp",Z$1)="#N/A N/A","",_xll.BDP($C144&amp;" Corp",Z$1)))</f>
        <v>-0.17781999999999698</v>
      </c>
      <c r="AA144" s="14" cm="1">
        <f t="array" ref="AA144">IF($C144="","",IF(_xll.BDP($C144&amp;" Corp",AA$1)="#N/A N/A","",_xll.BDP($C144&amp;" Corp",AA$1)))</f>
        <v>-0.29937999999999931</v>
      </c>
      <c r="AB144" s="14" cm="1">
        <f t="array" ref="AB144">IF($C144="","",IF(_xll.BDP($C144&amp;" Corp",AB$1)="#N/A N/A","",_xll.BDP($C144&amp;" Corp",AB$1)))</f>
        <v>-0.39978000000000691</v>
      </c>
      <c r="AC144" s="18" cm="1">
        <f t="array" ref="AC144">IF($C144="","",IF(_xll.BDP($C144&amp;" Corp",AC$1)="#N/A N/A","",_xll.BDP($C144&amp;" Corp",AC$1)))</f>
        <v>6.5037999999999982</v>
      </c>
      <c r="AD144" s="18" cm="1">
        <f t="array" ref="AD144">IF($C144="","",IF(_xll.BDP($C144&amp;" Corp",AD$1)="#N/A N/A","",_xll.BDP($C144&amp;" Corp",AD$1)))</f>
        <v>25.097879999999996</v>
      </c>
      <c r="AE144" s="32" cm="1">
        <f t="array" ref="AE144">IF($C144="","",IF(_xll.BDP($C144&amp;" Corp",AE$1)="#N/A N/A","",_xll.BDP($C144&amp;" Corp",AE$1)/100))</f>
        <v>-2.5967498131878879E-3</v>
      </c>
      <c r="AF144" s="32" cm="1">
        <f t="array" ref="AF144">IF($C144="","",IF(_xll.BDP($C144&amp;" Corp",AF$1)="#N/A N/A","",_xll.BDP($C144&amp;" Corp",AF$1)/100))</f>
        <v>-4.3641736590676189E-3</v>
      </c>
      <c r="AG144" s="32" cm="1">
        <f t="array" ref="AG144">IF($C144="","",IF(_xll.BDP($C144&amp;" Corp",AG$1)="#N/A N/A","",_xll.BDP($C144&amp;" Corp",AG$1)/100))</f>
        <v>-5.8192249854331149E-3</v>
      </c>
      <c r="AH144" s="32" cm="1">
        <f t="array" ref="AH144">IF($C144="","",IF(_xll.BDP($C144&amp;" Corp",AH$1)="#N/A N/A","",_xll.BDP($C144&amp;" Corp",AH$1)/100))</f>
        <v>0.10524580035468147</v>
      </c>
      <c r="AI144" s="32" cm="1">
        <f t="array" ref="AI144">IF($C144="","",IF(_xll.BDP($C144&amp;" Corp",AI$1)="#N/A N/A","",_xll.BDP($C144&amp;" Corp",AI$1)/100))</f>
        <v>0.58093972507424962</v>
      </c>
      <c r="AJ144" s="8" cm="1">
        <f t="array" ref="AJ144">IF($C144="","",IF(_xll.BDP($C144&amp;" Corp",AJ$1)="#N/A Field Not Applicable","",_xll.BDP($C144&amp;" Corp",AJ$1)))</f>
        <v>42.314</v>
      </c>
      <c r="AK144" s="8" cm="1">
        <f t="array" ref="AK144">IF($C144="","",IF(_xll.BDP($C144&amp;" Corp",AK$1)="#N/A Field Not Applicable","",_xll.BDP($C144&amp;" Corp",AK$1)))</f>
        <v>69.503</v>
      </c>
      <c r="AL144" s="9" t="s">
        <v>292</v>
      </c>
      <c r="AM144" s="9" t="s">
        <v>64</v>
      </c>
      <c r="AN144" s="10">
        <v>37546</v>
      </c>
      <c r="AO144" s="11">
        <v>301.05523499999998</v>
      </c>
      <c r="AP144" s="12">
        <v>6.0889410904878536E-5</v>
      </c>
      <c r="AQ144" s="9" t="s">
        <v>65</v>
      </c>
      <c r="AR144" s="10">
        <v>33538</v>
      </c>
      <c r="AS144" s="11">
        <v>1.8194444444444444</v>
      </c>
      <c r="AT144" s="9" t="s">
        <v>293</v>
      </c>
      <c r="AU144" s="34">
        <f t="shared" si="4"/>
        <v>0.66990825959027545</v>
      </c>
    </row>
    <row r="145" spans="2:47" s="2" customFormat="1" x14ac:dyDescent="0.2">
      <c r="B145" s="22">
        <v>55946</v>
      </c>
      <c r="C145" s="23" t="s">
        <v>593</v>
      </c>
      <c r="D145" s="24" t="str" cm="1">
        <f t="array" ref="D145">IF($C145="","",IFERROR(_xll.BDP($C145&amp;" Corp","ID_BB_GLOBAL"),""))</f>
        <v>BBG00Q72R2W1</v>
      </c>
      <c r="E145" s="23" t="s">
        <v>594</v>
      </c>
      <c r="F145" s="7" t="s">
        <v>595</v>
      </c>
      <c r="G145" s="16" t="s">
        <v>596</v>
      </c>
      <c r="H145" s="16" t="s">
        <v>62</v>
      </c>
      <c r="I145" s="16" t="s">
        <v>157</v>
      </c>
      <c r="J145" s="44" cm="1">
        <f t="array" ref="J145">IF(OR(_xll.BDP($C145&amp;" Corp",$J$1)="#N/A N/A",_xll.BDP($C145&amp;" Corp",$J$1)="#N/A Field Not Applicable"),"",_xll.BDP($C145&amp;" Corp",$J$1))</f>
        <v>4.5194128697510951</v>
      </c>
      <c r="K145" s="16" t="str" cm="1">
        <f t="array" ref="K145">IFERROR(_xll.BDP($C145&amp;" Corp",$K$1),"")</f>
        <v>Diagnostic Equipment</v>
      </c>
      <c r="L145" s="28" cm="1">
        <f t="array" ref="L145">IF($C145="","",IFERROR(_xll.BDP($C145&amp;" Corp",L$1),""))</f>
        <v>92.491</v>
      </c>
      <c r="M145" s="28" cm="1">
        <f t="array" ref="M145">IF($C145="","",IFERROR(_xll.BDP($C145&amp;" Corp",M$1),""))</f>
        <v>92.728999999999999</v>
      </c>
      <c r="N145" s="28" cm="1">
        <f t="array" ref="N145">IF($C145="","",IFERROR(_xll.BDP($C145&amp;" Corp",N$1),""))</f>
        <v>5.0839923381465137</v>
      </c>
      <c r="O145" s="28" cm="1">
        <f t="array" ref="O145">IF($C145="","",IFERROR(_xll.BDP($C145&amp;" Corp",O$1),""))</f>
        <v>5.0839923381465137</v>
      </c>
      <c r="P145" s="28" cm="1">
        <f t="array" ref="P145">IF($C145="","",IFERROR(_xll.BDP($C145&amp;" Corp",P$1),""))</f>
        <v>80.752187090155772</v>
      </c>
      <c r="Q145" s="28">
        <f t="shared" si="5"/>
        <v>92.61</v>
      </c>
      <c r="R145"/>
      <c r="S145"/>
      <c r="T145"/>
      <c r="U145"/>
      <c r="V145" s="24" t="str" cm="1">
        <f t="array" ref="V145">IF($C145="","",IFERROR(_xll.BDP($C145&amp;" Corp",V$1),""))</f>
        <v>Y</v>
      </c>
      <c r="W145" s="40" cm="1">
        <f t="array" ref="W145">IF($V145="Y",IFERROR(_xll.BDP($C145&amp;" Corp",W$1)*1,""),"")</f>
        <v>47284</v>
      </c>
      <c r="X145" s="41" cm="1">
        <f t="array" ref="X145">IF($V145="Y",IFERROR(_xll.BDP($C145&amp;" Corp",X$1),""),"")</f>
        <v>100</v>
      </c>
      <c r="Y145" s="42" cm="1">
        <f t="array" ref="Y145">IF($V145="Y",IFERROR(_xll.BDP($C145&amp;" Corp",Y$1)/100, ""),"")</f>
        <v>5.1798480353539345E-2</v>
      </c>
      <c r="Z145" s="17" cm="1">
        <f t="array" ref="Z145">IF($C145="","",IF(_xll.BDP($C145&amp;" Corp",Z$1)="#N/A N/A","",_xll.BDP($C145&amp;" Corp",Z$1)))</f>
        <v>-9.289999999992915E-3</v>
      </c>
      <c r="AA145" s="14" cm="1">
        <f t="array" ref="AA145">IF($C145="","",IF(_xll.BDP($C145&amp;" Corp",AA$1)="#N/A N/A","",_xll.BDP($C145&amp;" Corp",AA$1)))</f>
        <v>0.467480000000009</v>
      </c>
      <c r="AB145" s="14" cm="1">
        <f t="array" ref="AB145">IF($C145="","",IF(_xll.BDP($C145&amp;" Corp",AB$1)="#N/A N/A","",_xll.BDP($C145&amp;" Corp",AB$1)))</f>
        <v>0.28246000000000038</v>
      </c>
      <c r="AC145" s="18" cm="1">
        <f t="array" ref="AC145">IF($C145="","",IF(_xll.BDP($C145&amp;" Corp",AC$1)="#N/A N/A","",_xll.BDP($C145&amp;" Corp",AC$1)))</f>
        <v>9.2100000000101545E-3</v>
      </c>
      <c r="AD145" s="18" cm="1">
        <f t="array" ref="AD145">IF($C145="","",IF(_xll.BDP($C145&amp;" Corp",AD$1)="#N/A N/A","",_xll.BDP($C145&amp;" Corp",AD$1)))</f>
        <v>1.9128900000000044</v>
      </c>
      <c r="AE145" s="32" cm="1">
        <f t="array" ref="AE145">IF($C145="","",IF(_xll.BDP($C145&amp;" Corp",AE$1)="#N/A N/A","",_xll.BDP($C145&amp;" Corp",AE$1)/100))</f>
        <v>-1.0030673995421427E-4</v>
      </c>
      <c r="AF145" s="32" cm="1">
        <f t="array" ref="AF145">IF($C145="","",IF(_xll.BDP($C145&amp;" Corp",AF$1)="#N/A N/A","",_xll.BDP($C145&amp;" Corp",AF$1)/100))</f>
        <v>5.0736310323713559E-3</v>
      </c>
      <c r="AG145" s="32" cm="1">
        <f t="array" ref="AG145">IF($C145="","",IF(_xll.BDP($C145&amp;" Corp",AG$1)="#N/A N/A","",_xll.BDP($C145&amp;" Corp",AG$1)/100))</f>
        <v>3.0594375296780431E-3</v>
      </c>
      <c r="AH145" s="32" cm="1">
        <f t="array" ref="AH145">IF($C145="","",IF(_xll.BDP($C145&amp;" Corp",AH$1)="#N/A N/A","",_xll.BDP($C145&amp;" Corp",AH$1)/100))</f>
        <v>9.9462825148242869E-5</v>
      </c>
      <c r="AI145" s="32" cm="1">
        <f t="array" ref="AI145">IF($C145="","",IF(_xll.BDP($C145&amp;" Corp",AI$1)="#N/A N/A","",_xll.BDP($C145&amp;" Corp",AI$1)/100))</f>
        <v>2.109175573658735E-2</v>
      </c>
      <c r="AJ145" s="8" cm="1">
        <f t="array" ref="AJ145">IF($C145="","",IF(_xll.BDP($C145&amp;" Corp",AJ$1)="#N/A Field Not Applicable","",_xll.BDP($C145&amp;" Corp",AJ$1)))</f>
        <v>88.88</v>
      </c>
      <c r="AK145" s="8" cm="1">
        <f t="array" ref="AK145">IF($C145="","",IF(_xll.BDP($C145&amp;" Corp",AK$1)="#N/A Field Not Applicable","",_xll.BDP($C145&amp;" Corp",AK$1)))</f>
        <v>94.888000000000005</v>
      </c>
      <c r="AL145" s="9" t="s">
        <v>597</v>
      </c>
      <c r="AM145" s="9" t="s">
        <v>64</v>
      </c>
      <c r="AN145" s="10">
        <v>11500</v>
      </c>
      <c r="AO145" s="11">
        <v>792.49444000000005</v>
      </c>
      <c r="AP145" s="12">
        <v>1.6028460557077377E-4</v>
      </c>
      <c r="AQ145" s="9" t="s">
        <v>65</v>
      </c>
      <c r="AR145" s="10">
        <v>7540</v>
      </c>
      <c r="AS145" s="11">
        <v>0.78833333333333344</v>
      </c>
      <c r="AT145" s="9" t="s">
        <v>597</v>
      </c>
      <c r="AU145" s="34">
        <f t="shared" si="4"/>
        <v>0.79473552596537989</v>
      </c>
    </row>
    <row r="146" spans="2:47" s="2" customFormat="1" x14ac:dyDescent="0.2">
      <c r="B146" s="22">
        <v>58421</v>
      </c>
      <c r="C146" s="23" t="s">
        <v>598</v>
      </c>
      <c r="D146" s="24" t="str" cm="1">
        <f t="array" ref="D146">IF($C146="","",IFERROR(_xll.BDP($C146&amp;" Corp","ID_BB_GLOBAL"),""))</f>
        <v>BBG00X2SD758</v>
      </c>
      <c r="E146" s="23" t="s">
        <v>599</v>
      </c>
      <c r="F146" s="7" t="s">
        <v>83</v>
      </c>
      <c r="G146" s="16" t="s">
        <v>134</v>
      </c>
      <c r="H146" s="16" t="s">
        <v>495</v>
      </c>
      <c r="I146" s="16" t="s">
        <v>86</v>
      </c>
      <c r="J146" s="44" cm="1">
        <f t="array" ref="J146">IF(OR(_xll.BDP($C146&amp;" Corp",$J$1)="#N/A N/A",_xll.BDP($C146&amp;" Corp",$J$1)="#N/A Field Not Applicable"),"",_xll.BDP($C146&amp;" Corp",$J$1))</f>
        <v>1.993649318463445</v>
      </c>
      <c r="K146" s="16" t="str" cm="1">
        <f t="array" ref="K146">IFERROR(_xll.BDP($C146&amp;" Corp",$K$1),"")</f>
        <v>Medical-Hospitals</v>
      </c>
      <c r="L146" s="28" cm="1">
        <f t="array" ref="L146">IF($C146="","",IFERROR(_xll.BDP($C146&amp;" Corp",L$1),""))</f>
        <v>100.185</v>
      </c>
      <c r="M146" s="28" cm="1">
        <f t="array" ref="M146">IF($C146="","",IFERROR(_xll.BDP($C146&amp;" Corp",M$1),""))</f>
        <v>100.328</v>
      </c>
      <c r="N146" s="28" cm="1">
        <f t="array" ref="N146">IF($C146="","",IFERROR(_xll.BDP($C146&amp;" Corp",N$1),""))</f>
        <v>5.6023120300000002</v>
      </c>
      <c r="O146" s="28" cm="1">
        <f t="array" ref="O146">IF($C146="","",IFERROR(_xll.BDP($C146&amp;" Corp",O$1),""))</f>
        <v>6.0208600670286572</v>
      </c>
      <c r="P146" s="28" cm="1">
        <f t="array" ref="P146">IF($C146="","",IFERROR(_xll.BDP($C146&amp;" Corp",P$1),""))</f>
        <v>96.534553015278235</v>
      </c>
      <c r="Q146" s="28">
        <f t="shared" si="5"/>
        <v>100.2565</v>
      </c>
      <c r="R146"/>
      <c r="S146"/>
      <c r="T146"/>
      <c r="U146"/>
      <c r="V146" s="24" t="str" cm="1">
        <f t="array" ref="V146">IF($C146="","",IFERROR(_xll.BDP($C146&amp;" Corp",V$1),""))</f>
        <v>Y</v>
      </c>
      <c r="W146" s="40" cm="1">
        <f t="array" ref="W146">IF($V146="Y",IFERROR(_xll.BDP($C146&amp;" Corp",W$1)*1,""),"")</f>
        <v>45718</v>
      </c>
      <c r="X146" s="41" cm="1">
        <f t="array" ref="X146">IF($V146="Y",IFERROR(_xll.BDP($C146&amp;" Corp",X$1),""),"")</f>
        <v>101.53100000000001</v>
      </c>
      <c r="Y146" s="42" cm="1">
        <f t="array" ref="Y146">IF($V146="Y",IFERROR(_xll.BDP($C146&amp;" Corp",Y$1)/100, ""),"")</f>
        <v>0.1963015337939775</v>
      </c>
      <c r="Z146" s="17" cm="1">
        <f t="array" ref="Z146">IF($C146="","",IF(_xll.BDP($C146&amp;" Corp",Z$1)="#N/A N/A","",_xll.BDP($C146&amp;" Corp",Z$1)))</f>
        <v>6.3099999999991496E-2</v>
      </c>
      <c r="AA146" s="14" cm="1">
        <f t="array" ref="AA146">IF($C146="","",IF(_xll.BDP($C146&amp;" Corp",AA$1)="#N/A N/A","",_xll.BDP($C146&amp;" Corp",AA$1)))</f>
        <v>0.16819999999999879</v>
      </c>
      <c r="AB146" s="14" cm="1">
        <f t="array" ref="AB146">IF($C146="","",IF(_xll.BDP($C146&amp;" Corp",AB$1)="#N/A N/A","",_xll.BDP($C146&amp;" Corp",AB$1)))</f>
        <v>0.51257999999999981</v>
      </c>
      <c r="AC146" s="18" cm="1">
        <f t="array" ref="AC146">IF($C146="","",IF(_xll.BDP($C146&amp;" Corp",AC$1)="#N/A N/A","",_xll.BDP($C146&amp;" Corp",AC$1)))</f>
        <v>-2.7799999999999159E-2</v>
      </c>
      <c r="AD146" s="18" cm="1">
        <f t="array" ref="AD146">IF($C146="","",IF(_xll.BDP($C146&amp;" Corp",AD$1)="#N/A N/A","",_xll.BDP($C146&amp;" Corp",AD$1)))</f>
        <v>0.57844000000000051</v>
      </c>
      <c r="AE146" s="32" cm="1">
        <f t="array" ref="AE146">IF($C146="","",IF(_xll.BDP($C146&amp;" Corp",AE$1)="#N/A N/A","",_xll.BDP($C146&amp;" Corp",AE$1)/100))</f>
        <v>6.2980211637457051E-4</v>
      </c>
      <c r="AF146" s="32" cm="1">
        <f t="array" ref="AF146">IF($C146="","",IF(_xll.BDP($C146&amp;" Corp",AF$1)="#N/A N/A","",_xll.BDP($C146&amp;" Corp",AF$1)/100))</f>
        <v>1.6805698350703432E-3</v>
      </c>
      <c r="AG146" s="32" cm="1">
        <f t="array" ref="AG146">IF($C146="","",IF(_xll.BDP($C146&amp;" Corp",AG$1)="#N/A N/A","",_xll.BDP($C146&amp;" Corp",AG$1)/100))</f>
        <v>5.1391247225807055E-3</v>
      </c>
      <c r="AH146" s="32" cm="1">
        <f t="array" ref="AH146">IF($C146="","",IF(_xll.BDP($C146&amp;" Corp",AH$1)="#N/A N/A","",_xll.BDP($C146&amp;" Corp",AH$1)/100))</f>
        <v>-2.772207325208754E-4</v>
      </c>
      <c r="AI146" s="32" cm="1">
        <f t="array" ref="AI146">IF($C146="","",IF(_xll.BDP($C146&amp;" Corp",AI$1)="#N/A N/A","",_xll.BDP($C146&amp;" Corp",AI$1)/100))</f>
        <v>5.8032687480072762E-3</v>
      </c>
      <c r="AJ146" s="8" cm="1">
        <f t="array" ref="AJ146">IF($C146="","",IF(_xll.BDP($C146&amp;" Corp",AJ$1)="#N/A Field Not Applicable","",_xll.BDP($C146&amp;" Corp",AJ$1)))</f>
        <v>97.498999999999995</v>
      </c>
      <c r="AK146" s="8" cm="1">
        <f t="array" ref="AK146">IF($C146="","",IF(_xll.BDP($C146&amp;" Corp",AK$1)="#N/A Field Not Applicable","",_xll.BDP($C146&amp;" Corp",AK$1)))</f>
        <v>101.322</v>
      </c>
      <c r="AL146" s="9" t="s">
        <v>87</v>
      </c>
      <c r="AM146" s="9" t="s">
        <v>64</v>
      </c>
      <c r="AN146" s="10">
        <v>2276</v>
      </c>
      <c r="AO146" s="11">
        <v>2499.125</v>
      </c>
      <c r="AP146" s="12">
        <v>5.0545624635178516E-4</v>
      </c>
      <c r="AQ146" s="9" t="s">
        <v>65</v>
      </c>
      <c r="AR146" s="10">
        <v>2307</v>
      </c>
      <c r="AS146" s="11">
        <v>1.1909722222222223</v>
      </c>
      <c r="AT146" s="9" t="s">
        <v>87</v>
      </c>
      <c r="AU146" s="34">
        <f t="shared" si="4"/>
        <v>0.75097438137588346</v>
      </c>
    </row>
    <row r="147" spans="2:47" s="2" customFormat="1" x14ac:dyDescent="0.2">
      <c r="B147" s="22">
        <v>55581</v>
      </c>
      <c r="C147" s="23" t="s">
        <v>600</v>
      </c>
      <c r="D147" s="24" t="str" cm="1">
        <f t="array" ref="D147">IF($C147="","",IFERROR(_xll.BDP($C147&amp;" Corp","ID_BB_GLOBAL"),""))</f>
        <v>BBG00QD9T7S1</v>
      </c>
      <c r="E147" s="23" t="s">
        <v>601</v>
      </c>
      <c r="F147" s="7" t="s">
        <v>602</v>
      </c>
      <c r="G147" s="16" t="s">
        <v>603</v>
      </c>
      <c r="H147" s="16" t="s">
        <v>107</v>
      </c>
      <c r="I147" s="16" t="s">
        <v>108</v>
      </c>
      <c r="J147" s="44" t="str" cm="1">
        <f t="array" ref="J147">IF(OR(_xll.BDP($C147&amp;" Corp",$J$1)="#N/A N/A",_xll.BDP($C147&amp;" Corp",$J$1)="#N/A Field Not Applicable"),"",_xll.BDP($C147&amp;" Corp",$J$1))</f>
        <v/>
      </c>
      <c r="K147" s="16" t="str" cm="1">
        <f t="array" ref="K147">IFERROR(_xll.BDP($C147&amp;" Corp",$K$1),"")</f>
        <v>Medical-Hospitals</v>
      </c>
      <c r="L147" s="28" cm="1">
        <f t="array" ref="L147">IF($C147="","",IFERROR(_xll.BDP($C147&amp;" Corp",L$1),""))</f>
        <v>89.884</v>
      </c>
      <c r="M147" s="28" cm="1">
        <f t="array" ref="M147">IF($C147="","",IFERROR(_xll.BDP($C147&amp;" Corp",M$1),""))</f>
        <v>90.126999999999995</v>
      </c>
      <c r="N147" s="28" cm="1">
        <f t="array" ref="N147">IF($C147="","",IFERROR(_xll.BDP($C147&amp;" Corp",N$1),""))</f>
        <v>4.9250744535229112</v>
      </c>
      <c r="O147" s="28" cm="1">
        <f t="array" ref="O147">IF($C147="","",IFERROR(_xll.BDP($C147&amp;" Corp",O$1),""))</f>
        <v>4.9250744535229112</v>
      </c>
      <c r="P147" s="28" cm="1">
        <f t="array" ref="P147">IF($C147="","",IFERROR(_xll.BDP($C147&amp;" Corp",P$1),""))</f>
        <v>65.098098803866677</v>
      </c>
      <c r="Q147" s="28">
        <f t="shared" si="5"/>
        <v>90.005499999999998</v>
      </c>
      <c r="R147"/>
      <c r="S147"/>
      <c r="T147"/>
      <c r="U147"/>
      <c r="V147" s="24" t="str" cm="1">
        <f t="array" ref="V147">IF($C147="","",IFERROR(_xll.BDP($C147&amp;" Corp",V$1),""))</f>
        <v>Y</v>
      </c>
      <c r="W147" s="40" cm="1">
        <f t="array" ref="W147">IF($V147="Y",IFERROR(_xll.BDP($C147&amp;" Corp",W$1)*1,""),"")</f>
        <v>47300</v>
      </c>
      <c r="X147" s="41" cm="1">
        <f t="array" ref="X147">IF($V147="Y",IFERROR(_xll.BDP($C147&amp;" Corp",X$1),""),"")</f>
        <v>100</v>
      </c>
      <c r="Y147" s="42" cm="1">
        <f t="array" ref="Y147">IF($V147="Y",IFERROR(_xll.BDP($C147&amp;" Corp",Y$1)/100, ""),"")</f>
        <v>5.054089230567986E-2</v>
      </c>
      <c r="Z147" s="17" cm="1">
        <f t="array" ref="Z147">IF($C147="","",IF(_xll.BDP($C147&amp;" Corp",Z$1)="#N/A N/A","",_xll.BDP($C147&amp;" Corp",Z$1)))</f>
        <v>-2.1430000000009386E-2</v>
      </c>
      <c r="AA147" s="14" cm="1">
        <f t="array" ref="AA147">IF($C147="","",IF(_xll.BDP($C147&amp;" Corp",AA$1)="#N/A N/A","",_xll.BDP($C147&amp;" Corp",AA$1)))</f>
        <v>0.43046999999999969</v>
      </c>
      <c r="AB147" s="14" cm="1">
        <f t="array" ref="AB147">IF($C147="","",IF(_xll.BDP($C147&amp;" Corp",AB$1)="#N/A N/A","",_xll.BDP($C147&amp;" Corp",AB$1)))</f>
        <v>0.43529999999999802</v>
      </c>
      <c r="AC147" s="18" cm="1">
        <f t="array" ref="AC147">IF($C147="","",IF(_xll.BDP($C147&amp;" Corp",AC$1)="#N/A N/A","",_xll.BDP($C147&amp;" Corp",AC$1)))</f>
        <v>0.28782999999999959</v>
      </c>
      <c r="AD147" s="18" cm="1">
        <f t="array" ref="AD147">IF($C147="","",IF(_xll.BDP($C147&amp;" Corp",AD$1)="#N/A N/A","",_xll.BDP($C147&amp;" Corp",AD$1)))</f>
        <v>2.1831899999999962</v>
      </c>
      <c r="AE147" s="32" cm="1">
        <f t="array" ref="AE147">IF($C147="","",IF(_xll.BDP($C147&amp;" Corp",AE$1)="#N/A N/A","",_xll.BDP($C147&amp;" Corp",AE$1)/100))</f>
        <v>-2.3806415956863382E-4</v>
      </c>
      <c r="AF147" s="32" cm="1">
        <f t="array" ref="AF147">IF($C147="","",IF(_xll.BDP($C147&amp;" Corp",AF$1)="#N/A N/A","",_xll.BDP($C147&amp;" Corp",AF$1)/100))</f>
        <v>4.8061845000075326E-3</v>
      </c>
      <c r="AG147" s="32" cm="1">
        <f t="array" ref="AG147">IF($C147="","",IF(_xll.BDP($C147&amp;" Corp",AG$1)="#N/A N/A","",_xll.BDP($C147&amp;" Corp",AG$1)/100))</f>
        <v>4.8603734079848354E-3</v>
      </c>
      <c r="AH147" s="32" cm="1">
        <f t="array" ref="AH147">IF($C147="","",IF(_xll.BDP($C147&amp;" Corp",AH$1)="#N/A N/A","",_xll.BDP($C147&amp;" Corp",AH$1)/100))</f>
        <v>3.2085034537979577E-3</v>
      </c>
      <c r="AI147" s="32" cm="1">
        <f t="array" ref="AI147">IF($C147="","",IF(_xll.BDP($C147&amp;" Corp",AI$1)="#N/A N/A","",_xll.BDP($C147&amp;" Corp",AI$1)/100))</f>
        <v>2.4861771810206476E-2</v>
      </c>
      <c r="AJ147" s="8" cm="1">
        <f t="array" ref="AJ147">IF($C147="","",IF(_xll.BDP($C147&amp;" Corp",AJ$1)="#N/A Field Not Applicable","",_xll.BDP($C147&amp;" Corp",AJ$1)))</f>
        <v>85.834000000000003</v>
      </c>
      <c r="AK147" s="8" cm="1">
        <f t="array" ref="AK147">IF($C147="","",IF(_xll.BDP($C147&amp;" Corp",AK$1)="#N/A Field Not Applicable","",_xll.BDP($C147&amp;" Corp",AK$1)))</f>
        <v>92.326999999999998</v>
      </c>
      <c r="AL147" s="9" t="s">
        <v>604</v>
      </c>
      <c r="AM147" s="9" t="s">
        <v>64</v>
      </c>
      <c r="AN147" s="10">
        <v>40807</v>
      </c>
      <c r="AO147" s="11">
        <v>587.16970000000003</v>
      </c>
      <c r="AP147" s="12">
        <v>1.1875700196408894E-4</v>
      </c>
      <c r="AQ147" s="9" t="s">
        <v>65</v>
      </c>
      <c r="AR147" s="10">
        <v>36799</v>
      </c>
      <c r="AS147" s="11">
        <v>0.49233333333333335</v>
      </c>
      <c r="AT147" s="9" t="s">
        <v>102</v>
      </c>
      <c r="AU147" s="34">
        <f t="shared" si="4"/>
        <v>0.78465071769598016</v>
      </c>
    </row>
    <row r="148" spans="2:47" s="2" customFormat="1" x14ac:dyDescent="0.2">
      <c r="B148" s="22">
        <v>56000</v>
      </c>
      <c r="C148" s="23" t="s">
        <v>605</v>
      </c>
      <c r="D148" s="24" t="str" cm="1">
        <f t="array" ref="D148">IF($C148="","",IFERROR(_xll.BDP($C148&amp;" Corp","ID_BB_GLOBAL"),""))</f>
        <v>BBG00QVG3T41</v>
      </c>
      <c r="E148" s="23" t="s">
        <v>606</v>
      </c>
      <c r="F148" s="7" t="s">
        <v>472</v>
      </c>
      <c r="G148" s="16" t="s">
        <v>458</v>
      </c>
      <c r="H148" s="16" t="s">
        <v>242</v>
      </c>
      <c r="I148" s="16" t="s">
        <v>63</v>
      </c>
      <c r="J148" s="44" cm="1">
        <f t="array" ref="J148">IF(OR(_xll.BDP($C148&amp;" Corp",$J$1)="#N/A N/A",_xll.BDP($C148&amp;" Corp",$J$1)="#N/A Field Not Applicable"),"",_xll.BDP($C148&amp;" Corp",$J$1))</f>
        <v>4.3490612648221347</v>
      </c>
      <c r="K148" s="16" t="str" cm="1">
        <f t="array" ref="K148">IFERROR(_xll.BDP($C148&amp;" Corp",$K$1),"")</f>
        <v>Medical-HMO</v>
      </c>
      <c r="L148" s="28" cm="1">
        <f t="array" ref="L148">IF($C148="","",IFERROR(_xll.BDP($C148&amp;" Corp",L$1),""))</f>
        <v>96.896000000000001</v>
      </c>
      <c r="M148" s="28" cm="1">
        <f t="array" ref="M148">IF($C148="","",IFERROR(_xll.BDP($C148&amp;" Corp",M$1),""))</f>
        <v>97.442999999999998</v>
      </c>
      <c r="N148" s="28" cm="1">
        <f t="array" ref="N148">IF($C148="","",IFERROR(_xll.BDP($C148&amp;" Corp",N$1),""))</f>
        <v>5.2182034378478805</v>
      </c>
      <c r="O148" s="28" cm="1">
        <f t="array" ref="O148">IF($C148="","",IFERROR(_xll.BDP($C148&amp;" Corp",O$1),""))</f>
        <v>5.2182034378478805</v>
      </c>
      <c r="P148" s="28" cm="1">
        <f t="array" ref="P148">IF($C148="","",IFERROR(_xll.BDP($C148&amp;" Corp",P$1),""))</f>
        <v>104.26019660076892</v>
      </c>
      <c r="Q148" s="28">
        <f t="shared" si="5"/>
        <v>97.169499999999999</v>
      </c>
      <c r="R148"/>
      <c r="S148"/>
      <c r="T148"/>
      <c r="U148"/>
      <c r="V148" s="24" t="str" cm="1">
        <f t="array" ref="V148">IF($C148="","",IFERROR(_xll.BDP($C148&amp;" Corp",V$1),""))</f>
        <v>Y</v>
      </c>
      <c r="W148" s="40" cm="1">
        <f t="array" ref="W148">IF($V148="Y",IFERROR(_xll.BDP($C148&amp;" Corp",W$1)*1,""),"")</f>
        <v>45718</v>
      </c>
      <c r="X148" s="41" cm="1">
        <f t="array" ref="X148">IF($V148="Y",IFERROR(_xll.BDP($C148&amp;" Corp",X$1),""),"")</f>
        <v>100.708</v>
      </c>
      <c r="Y148" s="42" cm="1">
        <f t="array" ref="Y148">IF($V148="Y",IFERROR(_xll.BDP($C148&amp;" Corp",Y$1)/100, ""),"")</f>
        <v>0.43032785423586167</v>
      </c>
      <c r="Z148" s="17" cm="1">
        <f t="array" ref="Z148">IF($C148="","",IF(_xll.BDP($C148&amp;" Corp",Z$1)="#N/A N/A","",_xll.BDP($C148&amp;" Corp",Z$1)))</f>
        <v>-1.6890000000003624E-2</v>
      </c>
      <c r="AA148" s="14" cm="1">
        <f t="array" ref="AA148">IF($C148="","",IF(_xll.BDP($C148&amp;" Corp",AA$1)="#N/A N/A","",_xll.BDP($C148&amp;" Corp",AA$1)))</f>
        <v>0.23331999999999198</v>
      </c>
      <c r="AB148" s="14" cm="1">
        <f t="array" ref="AB148">IF($C148="","",IF(_xll.BDP($C148&amp;" Corp",AB$1)="#N/A N/A","",_xll.BDP($C148&amp;" Corp",AB$1)))</f>
        <v>0.33650000000000091</v>
      </c>
      <c r="AC148" s="18" cm="1">
        <f t="array" ref="AC148">IF($C148="","",IF(_xll.BDP($C148&amp;" Corp",AC$1)="#N/A N/A","",_xll.BDP($C148&amp;" Corp",AC$1)))</f>
        <v>0.54972999999999672</v>
      </c>
      <c r="AD148" s="18" cm="1">
        <f t="array" ref="AD148">IF($C148="","",IF(_xll.BDP($C148&amp;" Corp",AD$1)="#N/A N/A","",_xll.BDP($C148&amp;" Corp",AD$1)))</f>
        <v>1.1294199999999961</v>
      </c>
      <c r="AE148" s="32" cm="1">
        <f t="array" ref="AE148">IF($C148="","",IF(_xll.BDP($C148&amp;" Corp",AE$1)="#N/A N/A","",_xll.BDP($C148&amp;" Corp",AE$1)/100))</f>
        <v>-1.7379761684266246E-4</v>
      </c>
      <c r="AF148" s="32" cm="1">
        <f t="array" ref="AF148">IF($C148="","",IF(_xll.BDP($C148&amp;" Corp",AF$1)="#N/A N/A","",_xll.BDP($C148&amp;" Corp",AF$1)/100))</f>
        <v>2.4070534548056109E-3</v>
      </c>
      <c r="AG148" s="32" cm="1">
        <f t="array" ref="AG148">IF($C148="","",IF(_xll.BDP($C148&amp;" Corp",AG$1)="#N/A N/A","",_xll.BDP($C148&amp;" Corp",AG$1)/100))</f>
        <v>3.4752125430696662E-3</v>
      </c>
      <c r="AH148" s="32" cm="1">
        <f t="array" ref="AH148">IF($C148="","",IF(_xll.BDP($C148&amp;" Corp",AH$1)="#N/A N/A","",_xll.BDP($C148&amp;" Corp",AH$1)/100))</f>
        <v>5.6898808450579685E-3</v>
      </c>
      <c r="AI148" s="32" cm="1">
        <f t="array" ref="AI148">IF($C148="","",IF(_xll.BDP($C148&amp;" Corp",AI$1)="#N/A N/A","",_xll.BDP($C148&amp;" Corp",AI$1)/100))</f>
        <v>1.1760419485714073E-2</v>
      </c>
      <c r="AJ148" s="8" cm="1">
        <f t="array" ref="AJ148">IF($C148="","",IF(_xll.BDP($C148&amp;" Corp",AJ$1)="#N/A Field Not Applicable","",_xll.BDP($C148&amp;" Corp",AJ$1)))</f>
        <v>93.935000000000002</v>
      </c>
      <c r="AK148" s="8" cm="1">
        <f t="array" ref="AK148">IF($C148="","",IF(_xll.BDP($C148&amp;" Corp",AK$1)="#N/A Field Not Applicable","",_xll.BDP($C148&amp;" Corp",AK$1)))</f>
        <v>98.608999999999995</v>
      </c>
      <c r="AL148" s="9" t="s">
        <v>473</v>
      </c>
      <c r="AM148" s="9" t="s">
        <v>64</v>
      </c>
      <c r="AN148" s="10">
        <v>17359</v>
      </c>
      <c r="AO148" s="11">
        <v>2.4169999999999998</v>
      </c>
      <c r="AP148" s="12">
        <v>4.8884619514120532E-7</v>
      </c>
      <c r="AQ148" s="9" t="s">
        <v>65</v>
      </c>
      <c r="AR148" s="10">
        <v>13351</v>
      </c>
      <c r="AS148" s="11">
        <v>2.0777777777777775</v>
      </c>
      <c r="AT148" s="9" t="s">
        <v>473</v>
      </c>
      <c r="AU148" s="34">
        <f t="shared" si="4"/>
        <v>0.77819633290543389</v>
      </c>
    </row>
    <row r="149" spans="2:47" s="2" customFormat="1" x14ac:dyDescent="0.2">
      <c r="B149" s="22">
        <v>56653</v>
      </c>
      <c r="C149" s="23" t="s">
        <v>607</v>
      </c>
      <c r="D149" s="24" t="str" cm="1">
        <f t="array" ref="D149">IF($C149="","",IFERROR(_xll.BDP($C149&amp;" Corp","ID_BB_GLOBAL"),""))</f>
        <v>BBG00RPSSYM2</v>
      </c>
      <c r="E149" s="23" t="s">
        <v>608</v>
      </c>
      <c r="F149" s="7" t="s">
        <v>60</v>
      </c>
      <c r="G149" s="16" t="s">
        <v>146</v>
      </c>
      <c r="H149" s="16" t="s">
        <v>62</v>
      </c>
      <c r="I149" s="16" t="s">
        <v>63</v>
      </c>
      <c r="J149" s="44" cm="1">
        <f t="array" ref="J149">IF(OR(_xll.BDP($C149&amp;" Corp",$J$1)="#N/A N/A",_xll.BDP($C149&amp;" Corp",$J$1)="#N/A Field Not Applicable"),"",_xll.BDP($C149&amp;" Corp",$J$1))</f>
        <v>3.2393390576520673</v>
      </c>
      <c r="K149" s="16" t="str" cm="1">
        <f t="array" ref="K149">IFERROR(_xll.BDP($C149&amp;" Corp",$K$1),"")</f>
        <v>Medical-Hospitals</v>
      </c>
      <c r="L149" s="28" cm="1">
        <f t="array" ref="L149">IF($C149="","",IFERROR(_xll.BDP($C149&amp;" Corp",L$1),""))</f>
        <v>91.400999999999996</v>
      </c>
      <c r="M149" s="28" cm="1">
        <f t="array" ref="M149">IF($C149="","",IFERROR(_xll.BDP($C149&amp;" Corp",M$1),""))</f>
        <v>91.537999999999997</v>
      </c>
      <c r="N149" s="28" cm="1">
        <f t="array" ref="N149">IF($C149="","",IFERROR(_xll.BDP($C149&amp;" Corp",N$1),""))</f>
        <v>5.2684760714103742</v>
      </c>
      <c r="O149" s="28" cm="1">
        <f t="array" ref="O149">IF($C149="","",IFERROR(_xll.BDP($C149&amp;" Corp",O$1),""))</f>
        <v>5.2684760714103742</v>
      </c>
      <c r="P149" s="28" cm="1">
        <f t="array" ref="P149">IF($C149="","",IFERROR(_xll.BDP($C149&amp;" Corp",P$1),""))</f>
        <v>93.019794148026904</v>
      </c>
      <c r="Q149" s="28">
        <f t="shared" si="5"/>
        <v>91.469499999999996</v>
      </c>
      <c r="R149"/>
      <c r="S149"/>
      <c r="T149"/>
      <c r="U149"/>
      <c r="V149" s="24" t="str" cm="1">
        <f t="array" ref="V149">IF($C149="","",IFERROR(_xll.BDP($C149&amp;" Corp",V$1),""))</f>
        <v>Y</v>
      </c>
      <c r="W149" s="40" cm="1">
        <f t="array" ref="W149">IF($V149="Y",IFERROR(_xll.BDP($C149&amp;" Corp",W$1)*1,""),"")</f>
        <v>47543</v>
      </c>
      <c r="X149" s="41" cm="1">
        <f t="array" ref="X149">IF($V149="Y",IFERROR(_xll.BDP($C149&amp;" Corp",X$1),""),"")</f>
        <v>100</v>
      </c>
      <c r="Y149" s="42" cm="1">
        <f t="array" ref="Y149">IF($V149="Y",IFERROR(_xll.BDP($C149&amp;" Corp",Y$1)/100, ""),"")</f>
        <v>5.4263865485444526E-2</v>
      </c>
      <c r="Z149" s="17" cm="1">
        <f t="array" ref="Z149">IF($C149="","",IF(_xll.BDP($C149&amp;" Corp",Z$1)="#N/A N/A","",_xll.BDP($C149&amp;" Corp",Z$1)))</f>
        <v>-1.6249999999999432E-2</v>
      </c>
      <c r="AA149" s="14" cm="1">
        <f t="array" ref="AA149">IF($C149="","",IF(_xll.BDP($C149&amp;" Corp",AA$1)="#N/A N/A","",_xll.BDP($C149&amp;" Corp",AA$1)))</f>
        <v>0.60251999999999839</v>
      </c>
      <c r="AB149" s="14" cm="1">
        <f t="array" ref="AB149">IF($C149="","",IF(_xll.BDP($C149&amp;" Corp",AB$1)="#N/A N/A","",_xll.BDP($C149&amp;" Corp",AB$1)))</f>
        <v>0.49674000000000262</v>
      </c>
      <c r="AC149" s="18" cm="1">
        <f t="array" ref="AC149">IF($C149="","",IF(_xll.BDP($C149&amp;" Corp",AC$1)="#N/A N/A","",_xll.BDP($C149&amp;" Corp",AC$1)))</f>
        <v>-0.41727000000000203</v>
      </c>
      <c r="AD149" s="18" cm="1">
        <f t="array" ref="AD149">IF($C149="","",IF(_xll.BDP($C149&amp;" Corp",AD$1)="#N/A N/A","",_xll.BDP($C149&amp;" Corp",AD$1)))</f>
        <v>0.99281000000000574</v>
      </c>
      <c r="AE149" s="32" cm="1">
        <f t="array" ref="AE149">IF($C149="","",IF(_xll.BDP($C149&amp;" Corp",AE$1)="#N/A N/A","",_xll.BDP($C149&amp;" Corp",AE$1)/100))</f>
        <v>-1.7763567895143388E-4</v>
      </c>
      <c r="AF149" s="32" cm="1">
        <f t="array" ref="AF149">IF($C149="","",IF(_xll.BDP($C149&amp;" Corp",AF$1)="#N/A N/A","",_xll.BDP($C149&amp;" Corp",AF$1)/100))</f>
        <v>6.6312571125438126E-3</v>
      </c>
      <c r="AG149" s="32" cm="1">
        <f t="array" ref="AG149">IF($C149="","",IF(_xll.BDP($C149&amp;" Corp",AG$1)="#N/A N/A","",_xll.BDP($C149&amp;" Corp",AG$1)/100))</f>
        <v>5.4606987768448367E-3</v>
      </c>
      <c r="AH149" s="32" cm="1">
        <f t="array" ref="AH149">IF($C149="","",IF(_xll.BDP($C149&amp;" Corp",AH$1)="#N/A N/A","",_xll.BDP($C149&amp;" Corp",AH$1)/100))</f>
        <v>-4.5414478541068665E-3</v>
      </c>
      <c r="AI149" s="32" cm="1">
        <f t="array" ref="AI149">IF($C149="","",IF(_xll.BDP($C149&amp;" Corp",AI$1)="#N/A N/A","",_xll.BDP($C149&amp;" Corp",AI$1)/100))</f>
        <v>1.0973876402103693E-2</v>
      </c>
      <c r="AJ149" s="8" cm="1">
        <f t="array" ref="AJ149">IF($C149="","",IF(_xll.BDP($C149&amp;" Corp",AJ$1)="#N/A Field Not Applicable","",_xll.BDP($C149&amp;" Corp",AJ$1)))</f>
        <v>87.766000000000005</v>
      </c>
      <c r="AK149" s="8" cm="1">
        <f t="array" ref="AK149">IF($C149="","",IF(_xll.BDP($C149&amp;" Corp",AK$1)="#N/A Field Not Applicable","",_xll.BDP($C149&amp;" Corp",AK$1)))</f>
        <v>94.771000000000001</v>
      </c>
      <c r="AL149" s="9" t="s">
        <v>66</v>
      </c>
      <c r="AM149" s="9" t="s">
        <v>64</v>
      </c>
      <c r="AN149" s="10">
        <v>2892</v>
      </c>
      <c r="AO149" s="11">
        <v>2495.0519100000001</v>
      </c>
      <c r="AP149" s="12">
        <v>5.0463245051025939E-4</v>
      </c>
      <c r="AQ149" s="9" t="s">
        <v>65</v>
      </c>
      <c r="AR149" s="10">
        <v>2838</v>
      </c>
      <c r="AS149" s="11">
        <v>0.97222222222222243</v>
      </c>
      <c r="AT149" s="9" t="s">
        <v>66</v>
      </c>
      <c r="AU149" s="34">
        <f t="shared" si="4"/>
        <v>0.81713255531763029</v>
      </c>
    </row>
    <row r="150" spans="2:47" s="2" customFormat="1" x14ac:dyDescent="0.2">
      <c r="B150" s="22">
        <v>56768</v>
      </c>
      <c r="C150" s="23" t="s">
        <v>609</v>
      </c>
      <c r="D150" s="24" t="str" cm="1">
        <f t="array" ref="D150">IF($C150="","",IFERROR(_xll.BDP($C150&amp;" Corp","ID_BB_GLOBAL"),""))</f>
        <v>BBG00RT6PVY2</v>
      </c>
      <c r="E150" s="23" t="s">
        <v>610</v>
      </c>
      <c r="F150" s="7" t="s">
        <v>494</v>
      </c>
      <c r="G150" s="16" t="s">
        <v>611</v>
      </c>
      <c r="H150" s="16" t="s">
        <v>495</v>
      </c>
      <c r="I150" s="16" t="s">
        <v>496</v>
      </c>
      <c r="J150" s="44" cm="1">
        <f t="array" ref="J150">IF(OR(_xll.BDP($C150&amp;" Corp",$J$1)="#N/A N/A",_xll.BDP($C150&amp;" Corp",$J$1)="#N/A Field Not Applicable"),"",_xll.BDP($C150&amp;" Corp",$J$1))</f>
        <v>12.3675</v>
      </c>
      <c r="K150" s="16" t="str" cm="1">
        <f t="array" ref="K150">IFERROR(_xll.BDP($C150&amp;" Corp",$K$1),"")</f>
        <v>Medical Labs&amp;Testing Srv</v>
      </c>
      <c r="L150" s="28" t="str" cm="1">
        <f t="array" ref="L150">IF($C150="","",IFERROR(_xll.BDP($C150&amp;" Corp",L$1),""))</f>
        <v>#N/A N/A</v>
      </c>
      <c r="M150" s="28" t="str" cm="1">
        <f t="array" ref="M150">IF($C150="","",IFERROR(_xll.BDP($C150&amp;" Corp",M$1),""))</f>
        <v>#N/A N/A</v>
      </c>
      <c r="N150" s="28" t="str" cm="1">
        <f t="array" ref="N150">IF($C150="","",IFERROR(_xll.BDP($C150&amp;" Corp",N$1),""))</f>
        <v>#N/A N/A</v>
      </c>
      <c r="O150" s="28" t="str" cm="1">
        <f t="array" ref="O150">IF($C150="","",IFERROR(_xll.BDP($C150&amp;" Corp",O$1),""))</f>
        <v>#N/A N/A</v>
      </c>
      <c r="P150" s="28" t="str" cm="1">
        <f t="array" ref="P150">IF($C150="","",IFERROR(_xll.BDP($C150&amp;" Corp",P$1),""))</f>
        <v>#N/A N/A</v>
      </c>
      <c r="Q150" s="28" t="e">
        <f t="shared" si="5"/>
        <v>#DIV/0!</v>
      </c>
      <c r="R150"/>
      <c r="S150"/>
      <c r="T150"/>
      <c r="U150"/>
      <c r="V150" s="24" t="str" cm="1">
        <f t="array" ref="V150">IF($C150="","",IFERROR(_xll.BDP($C150&amp;" Corp",V$1),""))</f>
        <v>Y</v>
      </c>
      <c r="W150" s="40" t="str" cm="1">
        <f t="array" ref="W150">IF($V150="Y",IFERROR(_xll.BDP($C150&amp;" Corp",W$1)*1,""),"")</f>
        <v/>
      </c>
      <c r="X150" s="41" t="str" cm="1">
        <f t="array" ref="X150">IF($V150="Y",IFERROR(_xll.BDP($C150&amp;" Corp",X$1),""),"")</f>
        <v>#N/A Field Not Applicable</v>
      </c>
      <c r="Y150" s="42" t="str" cm="1">
        <f t="array" ref="Y150">IF($V150="Y",IFERROR(_xll.BDP($C150&amp;" Corp",Y$1)/100, ""),"")</f>
        <v/>
      </c>
      <c r="Z150" s="17" t="str" cm="1">
        <f t="array" ref="Z150">IF($C150="","",IF(_xll.BDP($C150&amp;" Corp",Z$1)="#N/A N/A","",_xll.BDP($C150&amp;" Corp",Z$1)))</f>
        <v/>
      </c>
      <c r="AA150" s="14" t="str" cm="1">
        <f t="array" ref="AA150">IF($C150="","",IF(_xll.BDP($C150&amp;" Corp",AA$1)="#N/A N/A","",_xll.BDP($C150&amp;" Corp",AA$1)))</f>
        <v/>
      </c>
      <c r="AB150" s="14" t="str" cm="1">
        <f t="array" ref="AB150">IF($C150="","",IF(_xll.BDP($C150&amp;" Corp",AB$1)="#N/A N/A","",_xll.BDP($C150&amp;" Corp",AB$1)))</f>
        <v/>
      </c>
      <c r="AC150" s="18" t="str" cm="1">
        <f t="array" ref="AC150">IF($C150="","",IF(_xll.BDP($C150&amp;" Corp",AC$1)="#N/A N/A","",_xll.BDP($C150&amp;" Corp",AC$1)))</f>
        <v/>
      </c>
      <c r="AD150" s="18" t="str" cm="1">
        <f t="array" ref="AD150">IF($C150="","",IF(_xll.BDP($C150&amp;" Corp",AD$1)="#N/A N/A","",_xll.BDP($C150&amp;" Corp",AD$1)))</f>
        <v/>
      </c>
      <c r="AE150" s="32" t="str" cm="1">
        <f t="array" ref="AE150">IF($C150="","",IF(_xll.BDP($C150&amp;" Corp",AE$1)="#N/A N/A","",_xll.BDP($C150&amp;" Corp",AE$1)/100))</f>
        <v/>
      </c>
      <c r="AF150" s="32" t="str" cm="1">
        <f t="array" ref="AF150">IF($C150="","",IF(_xll.BDP($C150&amp;" Corp",AF$1)="#N/A N/A","",_xll.BDP($C150&amp;" Corp",AF$1)/100))</f>
        <v/>
      </c>
      <c r="AG150" s="32" t="str" cm="1">
        <f t="array" ref="AG150">IF($C150="","",IF(_xll.BDP($C150&amp;" Corp",AG$1)="#N/A N/A","",_xll.BDP($C150&amp;" Corp",AG$1)/100))</f>
        <v/>
      </c>
      <c r="AH150" s="32" t="str" cm="1">
        <f t="array" ref="AH150">IF($C150="","",IF(_xll.BDP($C150&amp;" Corp",AH$1)="#N/A N/A","",_xll.BDP($C150&amp;" Corp",AH$1)/100))</f>
        <v/>
      </c>
      <c r="AI150" s="32" t="str" cm="1">
        <f t="array" ref="AI150">IF($C150="","",IF(_xll.BDP($C150&amp;" Corp",AI$1)="#N/A N/A","",_xll.BDP($C150&amp;" Corp",AI$1)/100))</f>
        <v/>
      </c>
      <c r="AJ150" s="8" cm="1">
        <f t="array" ref="AJ150">IF($C150="","",IF(_xll.BDP($C150&amp;" Corp",AJ$1)="#N/A Field Not Applicable","",_xll.BDP($C150&amp;" Corp",AJ$1)))</f>
        <v>88.772000000000006</v>
      </c>
      <c r="AK150" s="8" cm="1">
        <f t="array" ref="AK150">IF($C150="","",IF(_xll.BDP($C150&amp;" Corp",AK$1)="#N/A Field Not Applicable","",_xll.BDP($C150&amp;" Corp",AK$1)))</f>
        <v>100.175</v>
      </c>
      <c r="AL150" s="9" t="s">
        <v>497</v>
      </c>
      <c r="AM150" s="9" t="s">
        <v>307</v>
      </c>
      <c r="AN150" s="10">
        <v>19256</v>
      </c>
      <c r="AO150" s="11">
        <v>813.93881250000004</v>
      </c>
      <c r="AP150" s="12">
        <v>1.6462180040065203E-4</v>
      </c>
      <c r="AQ150" s="9" t="s">
        <v>65</v>
      </c>
      <c r="AR150" s="10">
        <v>15228</v>
      </c>
      <c r="AS150" s="11">
        <v>0.66631944444444446</v>
      </c>
      <c r="AT150" s="9" t="s">
        <v>497</v>
      </c>
      <c r="AU150" s="34" t="str">
        <f t="shared" si="4"/>
        <v/>
      </c>
    </row>
    <row r="151" spans="2:47" s="2" customFormat="1" x14ac:dyDescent="0.2">
      <c r="B151" s="22">
        <v>58631</v>
      </c>
      <c r="C151" s="23" t="s">
        <v>612</v>
      </c>
      <c r="D151" s="24" t="str" cm="1">
        <f t="array" ref="D151">IF($C151="","",IFERROR(_xll.BDP($C151&amp;" Corp","ID_BB_GLOBAL"),""))</f>
        <v>BBG01BPFZDB4</v>
      </c>
      <c r="E151" s="23" t="s">
        <v>613</v>
      </c>
      <c r="F151" s="7" t="s">
        <v>614</v>
      </c>
      <c r="G151" s="16" t="s">
        <v>615</v>
      </c>
      <c r="H151" s="16" t="s">
        <v>62</v>
      </c>
      <c r="I151" s="16" t="s">
        <v>63</v>
      </c>
      <c r="J151" s="44" cm="1">
        <f t="array" ref="J151">IF(OR(_xll.BDP($C151&amp;" Corp",$J$1)="#N/A N/A",_xll.BDP($C151&amp;" Corp",$J$1)="#N/A Field Not Applicable"),"",_xll.BDP($C151&amp;" Corp",$J$1))</f>
        <v>2.4042989531329737</v>
      </c>
      <c r="K151" s="16" t="str" cm="1">
        <f t="array" ref="K151">IFERROR(_xll.BDP($C151&amp;" Corp",$K$1),"")</f>
        <v>Medical-Hospitals</v>
      </c>
      <c r="L151" s="28" cm="1">
        <f t="array" ref="L151">IF($C151="","",IFERROR(_xll.BDP($C151&amp;" Corp",L$1),""))</f>
        <v>86.227000000000004</v>
      </c>
      <c r="M151" s="28" cm="1">
        <f t="array" ref="M151">IF($C151="","",IFERROR(_xll.BDP($C151&amp;" Corp",M$1),""))</f>
        <v>86.346000000000004</v>
      </c>
      <c r="N151" s="28" cm="1">
        <f t="array" ref="N151">IF($C151="","",IFERROR(_xll.BDP($C151&amp;" Corp",N$1),""))</f>
        <v>5.4671286525348286</v>
      </c>
      <c r="O151" s="28" cm="1">
        <f t="array" ref="O151">IF($C151="","",IFERROR(_xll.BDP($C151&amp;" Corp",O$1),""))</f>
        <v>5.4671286525348286</v>
      </c>
      <c r="P151" s="28" cm="1">
        <f t="array" ref="P151">IF($C151="","",IFERROR(_xll.BDP($C151&amp;" Corp",P$1),""))</f>
        <v>113.12779726122824</v>
      </c>
      <c r="Q151" s="28">
        <f t="shared" si="5"/>
        <v>86.286500000000004</v>
      </c>
      <c r="R151"/>
      <c r="S151"/>
      <c r="T151"/>
      <c r="U151"/>
      <c r="V151" s="24" t="str" cm="1">
        <f t="array" ref="V151">IF($C151="","",IFERROR(_xll.BDP($C151&amp;" Corp",V$1),""))</f>
        <v>Y</v>
      </c>
      <c r="W151" s="40" cm="1">
        <f t="array" ref="W151">IF($V151="Y",IFERROR(_xll.BDP($C151&amp;" Corp",W$1)*1,""),"")</f>
        <v>47679</v>
      </c>
      <c r="X151" s="41" cm="1">
        <f t="array" ref="X151">IF($V151="Y",IFERROR(_xll.BDP($C151&amp;" Corp",X$1),""),"")</f>
        <v>100</v>
      </c>
      <c r="Y151" s="42" cm="1">
        <f t="array" ref="Y151">IF($V151="Y",IFERROR(_xll.BDP($C151&amp;" Corp",Y$1)/100, ""),"")</f>
        <v>5.5879235879567279E-2</v>
      </c>
      <c r="Z151" s="17" cm="1">
        <f t="array" ref="Z151">IF($C151="","",IF(_xll.BDP($C151&amp;" Corp",Z$1)="#N/A N/A","",_xll.BDP($C151&amp;" Corp",Z$1)))</f>
        <v>-3.1410000000008154E-2</v>
      </c>
      <c r="AA151" s="14" cm="1">
        <f t="array" ref="AA151">IF($C151="","",IF(_xll.BDP($C151&amp;" Corp",AA$1)="#N/A N/A","",_xll.BDP($C151&amp;" Corp",AA$1)))</f>
        <v>0.58211000000000013</v>
      </c>
      <c r="AB151" s="14" cm="1">
        <f t="array" ref="AB151">IF($C151="","",IF(_xll.BDP($C151&amp;" Corp",AB$1)="#N/A N/A","",_xll.BDP($C151&amp;" Corp",AB$1)))</f>
        <v>0.12608999999999071</v>
      </c>
      <c r="AC151" s="18" cm="1">
        <f t="array" ref="AC151">IF($C151="","",IF(_xll.BDP($C151&amp;" Corp",AC$1)="#N/A N/A","",_xll.BDP($C151&amp;" Corp",AC$1)))</f>
        <v>-0.46657000000000437</v>
      </c>
      <c r="AD151" s="18" cm="1">
        <f t="array" ref="AD151">IF($C151="","",IF(_xll.BDP($C151&amp;" Corp",AD$1)="#N/A N/A","",_xll.BDP($C151&amp;" Corp",AD$1)))</f>
        <v>2.1449499999999944</v>
      </c>
      <c r="AE151" s="32" cm="1">
        <f t="array" ref="AE151">IF($C151="","",IF(_xll.BDP($C151&amp;" Corp",AE$1)="#N/A N/A","",_xll.BDP($C151&amp;" Corp",AE$1)/100))</f>
        <v>-3.6386337411060715E-4</v>
      </c>
      <c r="AF151" s="32" cm="1">
        <f t="array" ref="AF151">IF($C151="","",IF(_xll.BDP($C151&amp;" Corp",AF$1)="#N/A N/A","",_xll.BDP($C151&amp;" Corp",AF$1)/100))</f>
        <v>6.791615782925909E-3</v>
      </c>
      <c r="AG151" s="32" cm="1">
        <f t="array" ref="AG151">IF($C151="","",IF(_xll.BDP($C151&amp;" Corp",AG$1)="#N/A N/A","",_xll.BDP($C151&amp;" Corp",AG$1)/100))</f>
        <v>1.4633363395422018E-3</v>
      </c>
      <c r="AH151" s="32" cm="1">
        <f t="array" ref="AH151">IF($C151="","",IF(_xll.BDP($C151&amp;" Corp",AH$1)="#N/A N/A","",_xll.BDP($C151&amp;" Corp",AH$1)/100))</f>
        <v>-5.3777848625563085E-3</v>
      </c>
      <c r="AI151" s="32" cm="1">
        <f t="array" ref="AI151">IF($C151="","",IF(_xll.BDP($C151&amp;" Corp",AI$1)="#N/A N/A","",_xll.BDP($C151&amp;" Corp",AI$1)/100))</f>
        <v>2.5490434922115626E-2</v>
      </c>
      <c r="AJ151" s="8" cm="1">
        <f t="array" ref="AJ151">IF($C151="","",IF(_xll.BDP($C151&amp;" Corp",AJ$1)="#N/A Field Not Applicable","",_xll.BDP($C151&amp;" Corp",AJ$1)))</f>
        <v>82.63</v>
      </c>
      <c r="AK151" s="8" cm="1">
        <f t="array" ref="AK151">IF($C151="","",IF(_xll.BDP($C151&amp;" Corp",AK$1)="#N/A Field Not Applicable","",_xll.BDP($C151&amp;" Corp",AK$1)))</f>
        <v>91.748999999999995</v>
      </c>
      <c r="AL151" s="9" t="s">
        <v>616</v>
      </c>
      <c r="AM151" s="9" t="s">
        <v>64</v>
      </c>
      <c r="AN151" s="10">
        <v>2427</v>
      </c>
      <c r="AO151" s="11">
        <v>695.35239999999999</v>
      </c>
      <c r="AP151" s="12">
        <v>1.4063730865631173E-4</v>
      </c>
      <c r="AQ151" s="9" t="s">
        <v>65</v>
      </c>
      <c r="AR151" s="10">
        <v>2460</v>
      </c>
      <c r="AS151" s="11">
        <v>0.41222222222222227</v>
      </c>
      <c r="AT151" s="9" t="s">
        <v>616</v>
      </c>
      <c r="AU151" s="34">
        <f t="shared" si="4"/>
        <v>0.82286723434587117</v>
      </c>
    </row>
    <row r="152" spans="2:47" s="2" customFormat="1" x14ac:dyDescent="0.2">
      <c r="B152" s="22">
        <v>57123</v>
      </c>
      <c r="C152" s="23" t="s">
        <v>617</v>
      </c>
      <c r="D152" s="24" t="str" cm="1">
        <f t="array" ref="D152">IF($C152="","",IFERROR(_xll.BDP($C152&amp;" Corp","ID_BB_GLOBAL"),""))</f>
        <v>BBG00ST5TTG3</v>
      </c>
      <c r="E152" s="23" t="s">
        <v>618</v>
      </c>
      <c r="F152" s="7" t="s">
        <v>105</v>
      </c>
      <c r="G152" s="16" t="s">
        <v>619</v>
      </c>
      <c r="H152" s="16" t="s">
        <v>107</v>
      </c>
      <c r="I152" s="16" t="s">
        <v>108</v>
      </c>
      <c r="J152" s="44" cm="1">
        <f t="array" ref="J152">IF(OR(_xll.BDP($C152&amp;" Corp",$J$1)="#N/A N/A",_xll.BDP($C152&amp;" Corp",$J$1)="#N/A Field Not Applicable"),"",_xll.BDP($C152&amp;" Corp",$J$1))</f>
        <v>5.4836384254009394</v>
      </c>
      <c r="K152" s="16" t="str" cm="1">
        <f t="array" ref="K152">IFERROR(_xll.BDP($C152&amp;" Corp",$K$1),"")</f>
        <v>Medical-Drugs</v>
      </c>
      <c r="L152" s="28" cm="1">
        <f t="array" ref="L152">IF($C152="","",IFERROR(_xll.BDP($C152&amp;" Corp",L$1),""))</f>
        <v>89.950999999999993</v>
      </c>
      <c r="M152" s="28" cm="1">
        <f t="array" ref="M152">IF($C152="","",IFERROR(_xll.BDP($C152&amp;" Corp",M$1),""))</f>
        <v>90.385000000000005</v>
      </c>
      <c r="N152" s="28" cm="1">
        <f t="array" ref="N152">IF($C152="","",IFERROR(_xll.BDP($C152&amp;" Corp",N$1),""))</f>
        <v>4.7417161687284981</v>
      </c>
      <c r="O152" s="28" cm="1">
        <f t="array" ref="O152">IF($C152="","",IFERROR(_xll.BDP($C152&amp;" Corp",O$1),""))</f>
        <v>4.7417161687284981</v>
      </c>
      <c r="P152" s="28" cm="1">
        <f t="array" ref="P152">IF($C152="","",IFERROR(_xll.BDP($C152&amp;" Corp",P$1),""))</f>
        <v>46.985310469802741</v>
      </c>
      <c r="Q152" s="28">
        <f t="shared" si="5"/>
        <v>90.168000000000006</v>
      </c>
      <c r="R152"/>
      <c r="S152"/>
      <c r="T152"/>
      <c r="U152"/>
      <c r="V152" s="24" t="str" cm="1">
        <f t="array" ref="V152">IF($C152="","",IFERROR(_xll.BDP($C152&amp;" Corp",V$1),""))</f>
        <v>Y</v>
      </c>
      <c r="W152" s="40" cm="1">
        <f t="array" ref="W152">IF($V152="Y",IFERROR(_xll.BDP($C152&amp;" Corp",W$1)*1,""),"")</f>
        <v>47484</v>
      </c>
      <c r="X152" s="41" cm="1">
        <f t="array" ref="X152">IF($V152="Y",IFERROR(_xll.BDP($C152&amp;" Corp",X$1),""),"")</f>
        <v>100</v>
      </c>
      <c r="Y152" s="42" cm="1">
        <f t="array" ref="Y152">IF($V152="Y",IFERROR(_xll.BDP($C152&amp;" Corp",Y$1)/100, ""),"")</f>
        <v>4.8432456372148082E-2</v>
      </c>
      <c r="Z152" s="17" cm="1">
        <f t="array" ref="Z152">IF($C152="","",IF(_xll.BDP($C152&amp;" Corp",Z$1)="#N/A N/A","",_xll.BDP($C152&amp;" Corp",Z$1)))</f>
        <v>-3.1549999999995748E-2</v>
      </c>
      <c r="AA152" s="14" cm="1">
        <f t="array" ref="AA152">IF($C152="","",IF(_xll.BDP($C152&amp;" Corp",AA$1)="#N/A N/A","",_xll.BDP($C152&amp;" Corp",AA$1)))</f>
        <v>0.47311000000000547</v>
      </c>
      <c r="AB152" s="14" cm="1">
        <f t="array" ref="AB152">IF($C152="","",IF(_xll.BDP($C152&amp;" Corp",AB$1)="#N/A N/A","",_xll.BDP($C152&amp;" Corp",AB$1)))</f>
        <v>0.34054000000000428</v>
      </c>
      <c r="AC152" s="18" cm="1">
        <f t="array" ref="AC152">IF($C152="","",IF(_xll.BDP($C152&amp;" Corp",AC$1)="#N/A N/A","",_xll.BDP($C152&amp;" Corp",AC$1)))</f>
        <v>-0.50284999999999513</v>
      </c>
      <c r="AD152" s="18" cm="1">
        <f t="array" ref="AD152">IF($C152="","",IF(_xll.BDP($C152&amp;" Corp",AD$1)="#N/A N/A","",_xll.BDP($C152&amp;" Corp",AD$1)))</f>
        <v>0.22334000000000742</v>
      </c>
      <c r="AE152" s="32" cm="1">
        <f t="array" ref="AE152">IF($C152="","",IF(_xll.BDP($C152&amp;" Corp",AE$1)="#N/A N/A","",_xll.BDP($C152&amp;" Corp",AE$1)/100))</f>
        <v>-3.4973251836229575E-4</v>
      </c>
      <c r="AF152" s="32" cm="1">
        <f t="array" ref="AF152">IF($C152="","",IF(_xll.BDP($C152&amp;" Corp",AF$1)="#N/A N/A","",_xll.BDP($C152&amp;" Corp",AF$1)/100))</f>
        <v>5.2739391758560746E-3</v>
      </c>
      <c r="AG152" s="32" cm="1">
        <f t="array" ref="AG152">IF($C152="","",IF(_xll.BDP($C152&amp;" Corp",AG$1)="#N/A N/A","",_xll.BDP($C152&amp;" Corp",AG$1)/100))</f>
        <v>3.790528709409284E-3</v>
      </c>
      <c r="AH152" s="32" cm="1">
        <f t="array" ref="AH152">IF($C152="","",IF(_xll.BDP($C152&amp;" Corp",AH$1)="#N/A N/A","",_xll.BDP($C152&amp;" Corp",AH$1)/100))</f>
        <v>-5.5451346502269462E-3</v>
      </c>
      <c r="AI152" s="32" cm="1">
        <f t="array" ref="AI152">IF($C152="","",IF(_xll.BDP($C152&amp;" Corp",AI$1)="#N/A N/A","",_xll.BDP($C152&amp;" Corp",AI$1)/100))</f>
        <v>2.482744238324854E-3</v>
      </c>
      <c r="AJ152" s="8" cm="1">
        <f t="array" ref="AJ152">IF($C152="","",IF(_xll.BDP($C152&amp;" Corp",AJ$1)="#N/A Field Not Applicable","",_xll.BDP($C152&amp;" Corp",AJ$1)))</f>
        <v>86.566999999999993</v>
      </c>
      <c r="AK152" s="8" cm="1">
        <f t="array" ref="AK152">IF($C152="","",IF(_xll.BDP($C152&amp;" Corp",AK$1)="#N/A Field Not Applicable","",_xll.BDP($C152&amp;" Corp",AK$1)))</f>
        <v>93.498000000000005</v>
      </c>
      <c r="AL152" s="9" t="s">
        <v>109</v>
      </c>
      <c r="AM152" s="9" t="s">
        <v>64</v>
      </c>
      <c r="AN152" s="10">
        <v>19950</v>
      </c>
      <c r="AO152" s="11">
        <v>1135.61475</v>
      </c>
      <c r="AP152" s="12">
        <v>2.2968181617034799E-4</v>
      </c>
      <c r="AQ152" s="9" t="s">
        <v>65</v>
      </c>
      <c r="AR152" s="10">
        <v>15922</v>
      </c>
      <c r="AS152" s="11">
        <v>0.51041666666666663</v>
      </c>
      <c r="AT152" s="9" t="s">
        <v>109</v>
      </c>
      <c r="AU152" s="34">
        <f t="shared" si="4"/>
        <v>0.80488621843889807</v>
      </c>
    </row>
    <row r="153" spans="2:47" s="2" customFormat="1" x14ac:dyDescent="0.2">
      <c r="B153" s="22">
        <v>56237</v>
      </c>
      <c r="C153" s="23" t="s">
        <v>620</v>
      </c>
      <c r="D153" s="24" t="str" cm="1">
        <f t="array" ref="D153">IF($C153="","",IFERROR(_xll.BDP($C153&amp;" Corp","ID_BB_GLOBAL"),""))</f>
        <v>BBG00XY8V9J8</v>
      </c>
      <c r="E153" s="23" t="s">
        <v>621</v>
      </c>
      <c r="F153" s="7" t="s">
        <v>122</v>
      </c>
      <c r="G153" s="16" t="s">
        <v>622</v>
      </c>
      <c r="H153" s="16" t="s">
        <v>117</v>
      </c>
      <c r="I153" s="16" t="s">
        <v>118</v>
      </c>
      <c r="J153" s="44" cm="1">
        <f t="array" ref="J153">IF(OR(_xll.BDP($C153&amp;" Corp",$J$1)="#N/A N/A",_xll.BDP($C153&amp;" Corp",$J$1)="#N/A Field Not Applicable"),"",_xll.BDP($C153&amp;" Corp",$J$1))</f>
        <v>3.20435488233703</v>
      </c>
      <c r="K153" s="16" t="str" cm="1">
        <f t="array" ref="K153">IFERROR(_xll.BDP($C153&amp;" Corp",$K$1),"")</f>
        <v>Medical-Drugs</v>
      </c>
      <c r="L153" s="28" cm="1">
        <f t="array" ref="L153">IF($C153="","",IFERROR(_xll.BDP($C153&amp;" Corp",L$1),""))</f>
        <v>93.096000000000004</v>
      </c>
      <c r="M153" s="28" cm="1">
        <f t="array" ref="M153">IF($C153="","",IFERROR(_xll.BDP($C153&amp;" Corp",M$1),""))</f>
        <v>93.221000000000004</v>
      </c>
      <c r="N153" s="28" cm="1">
        <f t="array" ref="N153">IF($C153="","",IFERROR(_xll.BDP($C153&amp;" Corp",N$1),""))</f>
        <v>4.7951375328625829</v>
      </c>
      <c r="O153" s="28" cm="1">
        <f t="array" ref="O153">IF($C153="","",IFERROR(_xll.BDP($C153&amp;" Corp",O$1),""))</f>
        <v>4.7951375328625829</v>
      </c>
      <c r="P153" s="28" cm="1">
        <f t="array" ref="P153">IF($C153="","",IFERROR(_xll.BDP($C153&amp;" Corp",P$1),""))</f>
        <v>49.431282542521544</v>
      </c>
      <c r="Q153" s="28">
        <f t="shared" si="5"/>
        <v>93.158500000000004</v>
      </c>
      <c r="R153"/>
      <c r="S153"/>
      <c r="T153"/>
      <c r="U153"/>
      <c r="V153" s="24" t="str" cm="1">
        <f t="array" ref="V153">IF($C153="","",IFERROR(_xll.BDP($C153&amp;" Corp",V$1),""))</f>
        <v>Y</v>
      </c>
      <c r="W153" s="40" cm="1">
        <f t="array" ref="W153">IF($V153="Y",IFERROR(_xll.BDP($C153&amp;" Corp",W$1)*1,""),"")</f>
        <v>47351</v>
      </c>
      <c r="X153" s="41" cm="1">
        <f t="array" ref="X153">IF($V153="Y",IFERROR(_xll.BDP($C153&amp;" Corp",X$1),""),"")</f>
        <v>100</v>
      </c>
      <c r="Y153" s="42" cm="1">
        <f t="array" ref="Y153">IF($V153="Y",IFERROR(_xll.BDP($C153&amp;" Corp",Y$1)/100, ""),"")</f>
        <v>4.8773305048764183E-2</v>
      </c>
      <c r="Z153" s="17" cm="1">
        <f t="array" ref="Z153">IF($C153="","",IF(_xll.BDP($C153&amp;" Corp",Z$1)="#N/A N/A","",_xll.BDP($C153&amp;" Corp",Z$1)))</f>
        <v>-1.7499999999998295E-2</v>
      </c>
      <c r="AA153" s="14" cm="1">
        <f t="array" ref="AA153">IF($C153="","",IF(_xll.BDP($C153&amp;" Corp",AA$1)="#N/A N/A","",_xll.BDP($C153&amp;" Corp",AA$1)))</f>
        <v>0.46750000000000114</v>
      </c>
      <c r="AB153" s="14" cm="1">
        <f t="array" ref="AB153">IF($C153="","",IF(_xll.BDP($C153&amp;" Corp",AB$1)="#N/A N/A","",_xll.BDP($C153&amp;" Corp",AB$1)))</f>
        <v>0.11549999999999727</v>
      </c>
      <c r="AC153" s="18" cm="1">
        <f t="array" ref="AC153">IF($C153="","",IF(_xll.BDP($C153&amp;" Corp",AC$1)="#N/A N/A","",_xll.BDP($C153&amp;" Corp",AC$1)))</f>
        <v>-0.42977000000000487</v>
      </c>
      <c r="AD153" s="18" cm="1">
        <f t="array" ref="AD153">IF($C153="","",IF(_xll.BDP($C153&amp;" Corp",AD$1)="#N/A N/A","",_xll.BDP($C153&amp;" Corp",AD$1)))</f>
        <v>0.28115999999999985</v>
      </c>
      <c r="AE153" s="32" cm="1">
        <f t="array" ref="AE153">IF($C153="","",IF(_xll.BDP($C153&amp;" Corp",AE$1)="#N/A N/A","",_xll.BDP($C153&amp;" Corp",AE$1)/100))</f>
        <v>-1.8782194694081831E-4</v>
      </c>
      <c r="AF153" s="32" cm="1">
        <f t="array" ref="AF153">IF($C153="","",IF(_xll.BDP($C153&amp;" Corp",AF$1)="#N/A N/A","",_xll.BDP($C153&amp;" Corp",AF$1)/100))</f>
        <v>5.043783819649407E-3</v>
      </c>
      <c r="AG153" s="32" cm="1">
        <f t="array" ref="AG153">IF($C153="","",IF(_xll.BDP($C153&amp;" Corp",AG$1)="#N/A N/A","",_xll.BDP($C153&amp;" Corp",AG$1)/100))</f>
        <v>1.2413968778062128E-3</v>
      </c>
      <c r="AH153" s="32" cm="1">
        <f t="array" ref="AH153">IF($C153="","",IF(_xll.BDP($C153&amp;" Corp",AH$1)="#N/A N/A","",_xll.BDP($C153&amp;" Corp",AH$1)/100))</f>
        <v>-4.5922653501681652E-3</v>
      </c>
      <c r="AI153" s="32" cm="1">
        <f t="array" ref="AI153">IF($C153="","",IF(_xll.BDP($C153&amp;" Corp",AI$1)="#N/A N/A","",_xll.BDP($C153&amp;" Corp",AI$1)/100))</f>
        <v>3.0273048556070533E-3</v>
      </c>
      <c r="AJ153" s="8" cm="1">
        <f t="array" ref="AJ153">IF($C153="","",IF(_xll.BDP($C153&amp;" Corp",AJ$1)="#N/A Field Not Applicable","",_xll.BDP($C153&amp;" Corp",AJ$1)))</f>
        <v>89.802000000000007</v>
      </c>
      <c r="AK153" s="8" cm="1">
        <f t="array" ref="AK153">IF($C153="","",IF(_xll.BDP($C153&amp;" Corp",AK$1)="#N/A Field Not Applicable","",_xll.BDP($C153&amp;" Corp",AK$1)))</f>
        <v>96.304000000000002</v>
      </c>
      <c r="AL153" s="9" t="s">
        <v>124</v>
      </c>
      <c r="AM153" s="9" t="s">
        <v>64</v>
      </c>
      <c r="AN153" s="10">
        <v>26626</v>
      </c>
      <c r="AO153" s="11">
        <v>5161.2</v>
      </c>
      <c r="AP153" s="12">
        <v>1.0438696658513814E-3</v>
      </c>
      <c r="AQ153" s="9" t="s">
        <v>65</v>
      </c>
      <c r="AR153" s="10">
        <v>22618</v>
      </c>
      <c r="AS153" s="11">
        <v>0.17777777777777776</v>
      </c>
      <c r="AT153" s="9" t="s">
        <v>124</v>
      </c>
      <c r="AU153" s="34">
        <f t="shared" si="4"/>
        <v>0.81976331590279894</v>
      </c>
    </row>
    <row r="154" spans="2:47" s="2" customFormat="1" x14ac:dyDescent="0.2">
      <c r="B154" s="22">
        <v>55718</v>
      </c>
      <c r="C154" s="23" t="s">
        <v>623</v>
      </c>
      <c r="D154" s="24" t="str" cm="1">
        <f t="array" ref="D154">IF($C154="","",IFERROR(_xll.BDP($C154&amp;" Corp","ID_BB_GLOBAL"),""))</f>
        <v>BBG00QN46T62</v>
      </c>
      <c r="E154" s="23" t="s">
        <v>624</v>
      </c>
      <c r="F154" s="7" t="s">
        <v>625</v>
      </c>
      <c r="G154" s="16" t="s">
        <v>458</v>
      </c>
      <c r="H154" s="16" t="s">
        <v>305</v>
      </c>
      <c r="I154" s="16" t="s">
        <v>166</v>
      </c>
      <c r="J154" s="44" cm="1">
        <f t="array" ref="J154">IF(OR(_xll.BDP($C154&amp;" Corp",$J$1)="#N/A N/A",_xll.BDP($C154&amp;" Corp",$J$1)="#N/A Field Not Applicable"),"",_xll.BDP($C154&amp;" Corp",$J$1))</f>
        <v>3.1787429429782277</v>
      </c>
      <c r="K154" s="16" t="str" cm="1">
        <f t="array" ref="K154">IFERROR(_xll.BDP($C154&amp;" Corp",$K$1),"")</f>
        <v>Medical Labs&amp;Testing Srv</v>
      </c>
      <c r="L154" s="28" cm="1">
        <f t="array" ref="L154">IF($C154="","",IFERROR(_xll.BDP($C154&amp;" Corp",L$1),""))</f>
        <v>95.555999999999997</v>
      </c>
      <c r="M154" s="28" cm="1">
        <f t="array" ref="M154">IF($C154="","",IFERROR(_xll.BDP($C154&amp;" Corp",M$1),""))</f>
        <v>95.721999999999994</v>
      </c>
      <c r="N154" s="28" cm="1">
        <f t="array" ref="N154">IF($C154="","",IFERROR(_xll.BDP($C154&amp;" Corp",N$1),""))</f>
        <v>5.7082719754568343</v>
      </c>
      <c r="O154" s="28" cm="1">
        <f t="array" ref="O154">IF($C154="","",IFERROR(_xll.BDP($C154&amp;" Corp",O$1),""))</f>
        <v>5.7082719754568343</v>
      </c>
      <c r="P154" s="28" cm="1">
        <f t="array" ref="P154">IF($C154="","",IFERROR(_xll.BDP($C154&amp;" Corp",P$1),""))</f>
        <v>146.69585205114899</v>
      </c>
      <c r="Q154" s="28">
        <f t="shared" si="5"/>
        <v>95.638999999999996</v>
      </c>
      <c r="R154"/>
      <c r="S154"/>
      <c r="T154"/>
      <c r="U154"/>
      <c r="V154" s="24" t="str" cm="1">
        <f t="array" ref="V154">IF($C154="","",IFERROR(_xll.BDP($C154&amp;" Corp",V$1),""))</f>
        <v>Y</v>
      </c>
      <c r="W154" s="40" cm="1">
        <f t="array" ref="W154">IF($V154="Y",IFERROR(_xll.BDP($C154&amp;" Corp",W$1)*1,""),"")</f>
        <v>45703</v>
      </c>
      <c r="X154" s="41" cm="1">
        <f t="array" ref="X154">IF($V154="Y",IFERROR(_xll.BDP($C154&amp;" Corp",X$1),""),"")</f>
        <v>101.417</v>
      </c>
      <c r="Y154" s="42" cm="1">
        <f t="array" ref="Y154">IF($V154="Y",IFERROR(_xll.BDP($C154&amp;" Corp",Y$1)/100, ""),"")</f>
        <v>1.5569937039800523</v>
      </c>
      <c r="Z154" s="17" cm="1">
        <f t="array" ref="Z154">IF($C154="","",IF(_xll.BDP($C154&amp;" Corp",Z$1)="#N/A N/A","",_xll.BDP($C154&amp;" Corp",Z$1)))</f>
        <v>-0.26883000000000834</v>
      </c>
      <c r="AA154" s="14" cm="1">
        <f t="array" ref="AA154">IF($C154="","",IF(_xll.BDP($C154&amp;" Corp",AA$1)="#N/A N/A","",_xll.BDP($C154&amp;" Corp",AA$1)))</f>
        <v>-0.23557999999999879</v>
      </c>
      <c r="AB154" s="14" cm="1">
        <f t="array" ref="AB154">IF($C154="","",IF(_xll.BDP($C154&amp;" Corp",AB$1)="#N/A N/A","",_xll.BDP($C154&amp;" Corp",AB$1)))</f>
        <v>0.46042999999998813</v>
      </c>
      <c r="AC154" s="18" cm="1">
        <f t="array" ref="AC154">IF($C154="","",IF(_xll.BDP($C154&amp;" Corp",AC$1)="#N/A N/A","",_xll.BDP($C154&amp;" Corp",AC$1)))</f>
        <v>0.15106000000000108</v>
      </c>
      <c r="AD154" s="18" cm="1">
        <f t="array" ref="AD154">IF($C154="","",IF(_xll.BDP($C154&amp;" Corp",AD$1)="#N/A N/A","",_xll.BDP($C154&amp;" Corp",AD$1)))</f>
        <v>1.1352299999999929</v>
      </c>
      <c r="AE154" s="32" cm="1">
        <f t="array" ref="AE154">IF($C154="","",IF(_xll.BDP($C154&amp;" Corp",AE$1)="#N/A N/A","",_xll.BDP($C154&amp;" Corp",AE$1)/100))</f>
        <v>-2.8029592526694043E-3</v>
      </c>
      <c r="AF154" s="32" cm="1">
        <f t="array" ref="AF154">IF($C154="","",IF(_xll.BDP($C154&amp;" Corp",AF$1)="#N/A N/A","",_xll.BDP($C154&amp;" Corp",AF$1)/100))</f>
        <v>-2.4571295661796715E-3</v>
      </c>
      <c r="AG154" s="32" cm="1">
        <f t="array" ref="AG154">IF($C154="","",IF(_xll.BDP($C154&amp;" Corp",AG$1)="#N/A N/A","",_xll.BDP($C154&amp;" Corp",AG$1)/100))</f>
        <v>4.8374612799797533E-3</v>
      </c>
      <c r="AH154" s="32" cm="1">
        <f t="array" ref="AH154">IF($C154="","",IF(_xll.BDP($C154&amp;" Corp",AH$1)="#N/A N/A","",_xll.BDP($C154&amp;" Corp",AH$1)/100))</f>
        <v>1.5819546995029723E-3</v>
      </c>
      <c r="AI154" s="32" cm="1">
        <f t="array" ref="AI154">IF($C154="","",IF(_xll.BDP($C154&amp;" Corp",AI$1)="#N/A N/A","",_xll.BDP($C154&amp;" Corp",AI$1)/100))</f>
        <v>1.2012343436012872E-2</v>
      </c>
      <c r="AJ154" s="8" cm="1">
        <f t="array" ref="AJ154">IF($C154="","",IF(_xll.BDP($C154&amp;" Corp",AJ$1)="#N/A Field Not Applicable","",_xll.BDP($C154&amp;" Corp",AJ$1)))</f>
        <v>92.665000000000006</v>
      </c>
      <c r="AK154" s="8" cm="1">
        <f t="array" ref="AK154">IF($C154="","",IF(_xll.BDP($C154&amp;" Corp",AK$1)="#N/A Field Not Applicable","",_xll.BDP($C154&amp;" Corp",AK$1)))</f>
        <v>98.036000000000001</v>
      </c>
      <c r="AL154" s="9" t="s">
        <v>626</v>
      </c>
      <c r="AM154" s="9" t="s">
        <v>64</v>
      </c>
      <c r="AN154" s="10">
        <v>2724</v>
      </c>
      <c r="AO154" s="11">
        <v>479.245</v>
      </c>
      <c r="AP154" s="12">
        <v>9.6928876619961494E-5</v>
      </c>
      <c r="AQ154" s="9" t="s">
        <v>65</v>
      </c>
      <c r="AR154" s="10">
        <v>2696</v>
      </c>
      <c r="AS154" s="11">
        <v>0.47222222222222221</v>
      </c>
      <c r="AT154" s="9" t="s">
        <v>626</v>
      </c>
      <c r="AU154" s="34">
        <f t="shared" si="4"/>
        <v>0.80229446285607875</v>
      </c>
    </row>
    <row r="155" spans="2:47" s="2" customFormat="1" x14ac:dyDescent="0.2">
      <c r="B155" s="22">
        <v>57318</v>
      </c>
      <c r="C155" s="23" t="s">
        <v>627</v>
      </c>
      <c r="D155" s="24" t="str" cm="1">
        <f t="array" ref="D155">IF($C155="","",IFERROR(_xll.BDP($C155&amp;" Corp","ID_BB_GLOBAL"),""))</f>
        <v>BBG00TSC2LS0</v>
      </c>
      <c r="E155" s="23" t="s">
        <v>628</v>
      </c>
      <c r="F155" s="7" t="s">
        <v>289</v>
      </c>
      <c r="G155" s="16" t="s">
        <v>91</v>
      </c>
      <c r="H155" s="16" t="s">
        <v>359</v>
      </c>
      <c r="I155" s="16" t="s">
        <v>360</v>
      </c>
      <c r="J155" s="44" cm="1">
        <f t="array" ref="J155">IF(OR(_xll.BDP($C155&amp;" Corp",$J$1)="#N/A N/A",_xll.BDP($C155&amp;" Corp",$J$1)="#N/A Field Not Applicable"),"",_xll.BDP($C155&amp;" Corp",$J$1))</f>
        <v>8.1496779082985977</v>
      </c>
      <c r="K155" s="16" t="str" cm="1">
        <f t="array" ref="K155">IFERROR(_xll.BDP($C155&amp;" Corp",$K$1),"")</f>
        <v>Medical-Drugs</v>
      </c>
      <c r="L155" s="28" cm="1">
        <f t="array" ref="L155">IF($C155="","",IFERROR(_xll.BDP($C155&amp;" Corp",L$1),""))</f>
        <v>61.808</v>
      </c>
      <c r="M155" s="28" cm="1">
        <f t="array" ref="M155">IF($C155="","",IFERROR(_xll.BDP($C155&amp;" Corp",M$1),""))</f>
        <v>62.122999999999998</v>
      </c>
      <c r="N155" s="28" cm="1">
        <f t="array" ref="N155">IF($C155="","",IFERROR(_xll.BDP($C155&amp;" Corp",N$1),""))</f>
        <v>20.478319752598093</v>
      </c>
      <c r="O155" s="28" cm="1">
        <f t="array" ref="O155">IF($C155="","",IFERROR(_xll.BDP($C155&amp;" Corp",O$1),""))</f>
        <v>20.478319752598093</v>
      </c>
      <c r="P155" s="28" cm="1">
        <f t="array" ref="P155">IF($C155="","",IFERROR(_xll.BDP($C155&amp;" Corp",P$1),""))</f>
        <v>1627.1917243565831</v>
      </c>
      <c r="Q155" s="28">
        <f t="shared" si="5"/>
        <v>61.965499999999999</v>
      </c>
      <c r="R155"/>
      <c r="S155"/>
      <c r="T155"/>
      <c r="U155"/>
      <c r="V155" s="24" t="str" cm="1">
        <f t="array" ref="V155">IF($C155="","",IFERROR(_xll.BDP($C155&amp;" Corp",V$1),""))</f>
        <v>Y</v>
      </c>
      <c r="W155" s="40" cm="1">
        <f t="array" ref="W155">IF($V155="Y",IFERROR(_xll.BDP($C155&amp;" Corp",W$1)*1,""),"")</f>
        <v>45698</v>
      </c>
      <c r="X155" s="41" cm="1">
        <f t="array" ref="X155">IF($V155="Y",IFERROR(_xll.BDP($C155&amp;" Corp",X$1),""),"")</f>
        <v>103.125</v>
      </c>
      <c r="Y155" s="42" cm="1">
        <f t="array" ref="Y155">IF($V155="Y",IFERROR(_xll.BDP($C155&amp;" Corp",Y$1)/100, ""),"")</f>
        <v>25.326227321169611</v>
      </c>
      <c r="Z155" s="17" cm="1">
        <f t="array" ref="Z155">IF($C155="","",IF(_xll.BDP($C155&amp;" Corp",Z$1)="#N/A N/A","",_xll.BDP($C155&amp;" Corp",Z$1)))</f>
        <v>5.3699999999999193E-2</v>
      </c>
      <c r="AA155" s="14" cm="1">
        <f t="array" ref="AA155">IF($C155="","",IF(_xll.BDP($C155&amp;" Corp",AA$1)="#N/A N/A","",_xll.BDP($C155&amp;" Corp",AA$1)))</f>
        <v>-0.97381000000000029</v>
      </c>
      <c r="AB155" s="14" cm="1">
        <f t="array" ref="AB155">IF($C155="","",IF(_xll.BDP($C155&amp;" Corp",AB$1)="#N/A N/A","",_xll.BDP($C155&amp;" Corp",AB$1)))</f>
        <v>0.35930000000000462</v>
      </c>
      <c r="AC155" s="18" cm="1">
        <f t="array" ref="AC155">IF($C155="","",IF(_xll.BDP($C155&amp;" Corp",AC$1)="#N/A N/A","",_xll.BDP($C155&amp;" Corp",AC$1)))</f>
        <v>1.0977700000000041</v>
      </c>
      <c r="AD155" s="18" cm="1">
        <f t="array" ref="AD155">IF($C155="","",IF(_xll.BDP($C155&amp;" Corp",AD$1)="#N/A N/A","",_xll.BDP($C155&amp;" Corp",AD$1)))</f>
        <v>19.471940000000004</v>
      </c>
      <c r="AE155" s="32" cm="1">
        <f t="array" ref="AE155">IF($C155="","",IF(_xll.BDP($C155&amp;" Corp",AE$1)="#N/A N/A","",_xll.BDP($C155&amp;" Corp",AE$1)/100))</f>
        <v>8.673562013868523E-4</v>
      </c>
      <c r="AF155" s="32" cm="1">
        <f t="array" ref="AF155">IF($C155="","",IF(_xll.BDP($C155&amp;" Corp",AF$1)="#N/A N/A","",_xll.BDP($C155&amp;" Corp",AF$1)/100))</f>
        <v>-1.5472088483294909E-2</v>
      </c>
      <c r="AG155" s="32" cm="1">
        <f t="array" ref="AG155">IF($C155="","",IF(_xll.BDP($C155&amp;" Corp",AG$1)="#N/A N/A","",_xll.BDP($C155&amp;" Corp",AG$1)/100))</f>
        <v>5.8321597592989041E-3</v>
      </c>
      <c r="AH155" s="32" cm="1">
        <f t="array" ref="AH155">IF($C155="","",IF(_xll.BDP($C155&amp;" Corp",AH$1)="#N/A N/A","",_xll.BDP($C155&amp;" Corp",AH$1)/100))</f>
        <v>1.8035194397863913E-2</v>
      </c>
      <c r="AI155" s="32" cm="1">
        <f t="array" ref="AI155">IF($C155="","",IF(_xll.BDP($C155&amp;" Corp",AI$1)="#N/A N/A","",_xll.BDP($C155&amp;" Corp",AI$1)/100))</f>
        <v>0.45822755379342617</v>
      </c>
      <c r="AJ155" s="8" cm="1">
        <f t="array" ref="AJ155">IF($C155="","",IF(_xll.BDP($C155&amp;" Corp",AJ$1)="#N/A Field Not Applicable","",_xll.BDP($C155&amp;" Corp",AJ$1)))</f>
        <v>42.332999999999998</v>
      </c>
      <c r="AK155" s="8" cm="1">
        <f t="array" ref="AK155">IF($C155="","",IF(_xll.BDP($C155&amp;" Corp",AK$1)="#N/A Field Not Applicable","",_xll.BDP($C155&amp;" Corp",AK$1)))</f>
        <v>67.691999999999993</v>
      </c>
      <c r="AL155" s="9" t="s">
        <v>292</v>
      </c>
      <c r="AM155" s="9" t="s">
        <v>64</v>
      </c>
      <c r="AN155" s="10">
        <v>37546</v>
      </c>
      <c r="AO155" s="11">
        <v>529.46501999999998</v>
      </c>
      <c r="AP155" s="12">
        <v>1.0708604074777086E-4</v>
      </c>
      <c r="AQ155" s="9" t="s">
        <v>65</v>
      </c>
      <c r="AR155" s="10">
        <v>33538</v>
      </c>
      <c r="AS155" s="11">
        <v>2.0138888888888888</v>
      </c>
      <c r="AT155" s="9" t="s">
        <v>293</v>
      </c>
      <c r="AU155" s="34">
        <f t="shared" si="4"/>
        <v>0.65248469103671269</v>
      </c>
    </row>
    <row r="156" spans="2:47" s="2" customFormat="1" x14ac:dyDescent="0.2">
      <c r="B156" s="22">
        <v>56615</v>
      </c>
      <c r="C156" s="23" t="s">
        <v>629</v>
      </c>
      <c r="D156" s="24" t="str" cm="1">
        <f t="array" ref="D156">IF($C156="","",IFERROR(_xll.BDP($C156&amp;" Corp","ID_BB_GLOBAL"),""))</f>
        <v>BBG00Q5LM0K3</v>
      </c>
      <c r="E156" s="23" t="s">
        <v>630</v>
      </c>
      <c r="F156" s="7" t="s">
        <v>437</v>
      </c>
      <c r="G156" s="16" t="s">
        <v>611</v>
      </c>
      <c r="H156" s="16" t="s">
        <v>156</v>
      </c>
      <c r="I156" s="16" t="s">
        <v>108</v>
      </c>
      <c r="J156" s="44" cm="1">
        <f t="array" ref="J156">IF(OR(_xll.BDP($C156&amp;" Corp",$J$1)="#N/A N/A",_xll.BDP($C156&amp;" Corp",$J$1)="#N/A Field Not Applicable"),"",_xll.BDP($C156&amp;" Corp",$J$1))</f>
        <v>2.97958404884564</v>
      </c>
      <c r="K156" s="16" t="str" cm="1">
        <f t="array" ref="K156">IFERROR(_xll.BDP($C156&amp;" Corp",$K$1),"")</f>
        <v>Medical-HMO</v>
      </c>
      <c r="L156" s="28" cm="1">
        <f t="array" ref="L156">IF($C156="","",IFERROR(_xll.BDP($C156&amp;" Corp",L$1),""))</f>
        <v>99.974999999999994</v>
      </c>
      <c r="M156" s="28" cm="1">
        <f t="array" ref="M156">IF($C156="","",IFERROR(_xll.BDP($C156&amp;" Corp",M$1),""))</f>
        <v>99.974999999999994</v>
      </c>
      <c r="N156" s="28" t="str" cm="1">
        <f t="array" ref="N156">IF($C156="","",IFERROR(_xll.BDP($C156&amp;" Corp",N$1),""))</f>
        <v>#N/A N/A</v>
      </c>
      <c r="O156" s="28" t="str" cm="1">
        <f t="array" ref="O156">IF($C156="","",IFERROR(_xll.BDP($C156&amp;" Corp",O$1),""))</f>
        <v>#N/A N/A</v>
      </c>
      <c r="P156" s="28" t="str" cm="1">
        <f t="array" ref="P156">IF($C156="","",IFERROR(_xll.BDP($C156&amp;" Corp",P$1),""))</f>
        <v>#N/A N/A</v>
      </c>
      <c r="Q156" s="28">
        <f t="shared" si="5"/>
        <v>99.974999999999994</v>
      </c>
      <c r="R156"/>
      <c r="S156"/>
      <c r="T156"/>
      <c r="U156"/>
      <c r="V156" s="24" t="str" cm="1">
        <f t="array" ref="V156">IF($C156="","",IFERROR(_xll.BDP($C156&amp;" Corp",V$1),""))</f>
        <v>Y</v>
      </c>
      <c r="W156" s="40" t="str" cm="1">
        <f t="array" ref="W156">IF($V156="Y",IFERROR(_xll.BDP($C156&amp;" Corp",W$1)*1,""),"")</f>
        <v/>
      </c>
      <c r="X156" s="41" t="str" cm="1">
        <f t="array" ref="X156">IF($V156="Y",IFERROR(_xll.BDP($C156&amp;" Corp",X$1),""),"")</f>
        <v>#N/A Field Not Applicable</v>
      </c>
      <c r="Y156" s="42" t="str" cm="1">
        <f t="array" ref="Y156">IF($V156="Y",IFERROR(_xll.BDP($C156&amp;" Corp",Y$1)/100, ""),"")</f>
        <v/>
      </c>
      <c r="Z156" s="17" t="str" cm="1">
        <f t="array" ref="Z156">IF($C156="","",IF(_xll.BDP($C156&amp;" Corp",Z$1)="#N/A N/A","",_xll.BDP($C156&amp;" Corp",Z$1)))</f>
        <v/>
      </c>
      <c r="AA156" s="14" t="str" cm="1">
        <f t="array" ref="AA156">IF($C156="","",IF(_xll.BDP($C156&amp;" Corp",AA$1)="#N/A N/A","",_xll.BDP($C156&amp;" Corp",AA$1)))</f>
        <v/>
      </c>
      <c r="AB156" s="14" cm="1">
        <f t="array" ref="AB156">IF($C156="","",IF(_xll.BDP($C156&amp;" Corp",AB$1)="#N/A N/A","",_xll.BDP($C156&amp;" Corp",AB$1)))</f>
        <v>7.4999999999988631E-2</v>
      </c>
      <c r="AC156" s="18" cm="1">
        <f t="array" ref="AC156">IF($C156="","",IF(_xll.BDP($C156&amp;" Corp",AC$1)="#N/A N/A","",_xll.BDP($C156&amp;" Corp",AC$1)))</f>
        <v>0.58099999999998886</v>
      </c>
      <c r="AD156" s="18" cm="1">
        <f t="array" ref="AD156">IF($C156="","",IF(_xll.BDP($C156&amp;" Corp",AD$1)="#N/A N/A","",_xll.BDP($C156&amp;" Corp",AD$1)))</f>
        <v>2.637999999999991</v>
      </c>
      <c r="AE156" s="32" t="str" cm="1">
        <f t="array" ref="AE156">IF($C156="","",IF(_xll.BDP($C156&amp;" Corp",AE$1)="#N/A N/A","",_xll.BDP($C156&amp;" Corp",AE$1)/100))</f>
        <v/>
      </c>
      <c r="AF156" s="32" t="str" cm="1">
        <f t="array" ref="AF156">IF($C156="","",IF(_xll.BDP($C156&amp;" Corp",AF$1)="#N/A N/A","",_xll.BDP($C156&amp;" Corp",AF$1)/100))</f>
        <v/>
      </c>
      <c r="AG156" s="32" cm="1">
        <f t="array" ref="AG156">IF($C156="","",IF(_xll.BDP($C156&amp;" Corp",AG$1)="#N/A N/A","",_xll.BDP($C156&amp;" Corp",AG$1)/100))</f>
        <v>7.5075075075063701E-4</v>
      </c>
      <c r="AH156" s="32" cm="1">
        <f t="array" ref="AH156">IF($C156="","",IF(_xll.BDP($C156&amp;" Corp",AH$1)="#N/A N/A","",_xll.BDP($C156&amp;" Corp",AH$1)/100))</f>
        <v>5.8454232649857015E-3</v>
      </c>
      <c r="AI156" s="32" cm="1">
        <f t="array" ref="AI156">IF($C156="","",IF(_xll.BDP($C156&amp;" Corp",AI$1)="#N/A N/A","",_xll.BDP($C156&amp;" Corp",AI$1)/100))</f>
        <v>2.710171877086813E-2</v>
      </c>
      <c r="AJ156" s="8" cm="1">
        <f t="array" ref="AJ156">IF($C156="","",IF(_xll.BDP($C156&amp;" Corp",AJ$1)="#N/A Field Not Applicable","",_xll.BDP($C156&amp;" Corp",AJ$1)))</f>
        <v>96.272000000000006</v>
      </c>
      <c r="AK156" s="8" cm="1">
        <f t="array" ref="AK156">IF($C156="","",IF(_xll.BDP($C156&amp;" Corp",AK$1)="#N/A Field Not Applicable","",_xll.BDP($C156&amp;" Corp",AK$1)))</f>
        <v>100.246</v>
      </c>
      <c r="AL156" s="9" t="s">
        <v>439</v>
      </c>
      <c r="AM156" s="9" t="s">
        <v>64</v>
      </c>
      <c r="AN156" s="10">
        <v>25257</v>
      </c>
      <c r="AO156" s="11">
        <v>1247.1588750000001</v>
      </c>
      <c r="AP156" s="12">
        <v>2.5224198211846755E-4</v>
      </c>
      <c r="AQ156" s="9" t="s">
        <v>65</v>
      </c>
      <c r="AR156" s="10">
        <v>21249</v>
      </c>
      <c r="AS156" s="11">
        <v>0.96319444444444446</v>
      </c>
      <c r="AT156" s="9" t="s">
        <v>102</v>
      </c>
      <c r="AU156" s="34">
        <f t="shared" si="4"/>
        <v>0.75088727730246529</v>
      </c>
    </row>
    <row r="157" spans="2:47" s="2" customFormat="1" x14ac:dyDescent="0.2">
      <c r="B157" s="22">
        <v>56635</v>
      </c>
      <c r="C157" s="23" t="s">
        <v>631</v>
      </c>
      <c r="D157" s="24" t="str" cm="1">
        <f t="array" ref="D157">IF($C157="","",IFERROR(_xll.BDP($C157&amp;" Corp","ID_BB_GLOBAL"),""))</f>
        <v>BBG00RMZ35S3</v>
      </c>
      <c r="E157" s="23" t="s">
        <v>632</v>
      </c>
      <c r="F157" s="7" t="s">
        <v>633</v>
      </c>
      <c r="G157" s="16" t="s">
        <v>634</v>
      </c>
      <c r="H157" s="16" t="s">
        <v>129</v>
      </c>
      <c r="I157" s="16" t="s">
        <v>396</v>
      </c>
      <c r="J157" s="44" cm="1">
        <f t="array" ref="J157">IF(OR(_xll.BDP($C157&amp;" Corp",$J$1)="#N/A N/A",_xll.BDP($C157&amp;" Corp",$J$1)="#N/A Field Not Applicable"),"",_xll.BDP($C157&amp;" Corp",$J$1))</f>
        <v>3.0679682533464163</v>
      </c>
      <c r="K157" s="16" t="str" cm="1">
        <f t="array" ref="K157">IFERROR(_xll.BDP($C157&amp;" Corp",$K$1),"")</f>
        <v>Medical-Whsle Drug Dist</v>
      </c>
      <c r="L157" s="28" cm="1">
        <f t="array" ref="L157">IF($C157="","",IFERROR(_xll.BDP($C157&amp;" Corp",L$1),""))</f>
        <v>96.018000000000001</v>
      </c>
      <c r="M157" s="28" cm="1">
        <f t="array" ref="M157">IF($C157="","",IFERROR(_xll.BDP($C157&amp;" Corp",M$1),""))</f>
        <v>96.879000000000005</v>
      </c>
      <c r="N157" s="28" cm="1">
        <f t="array" ref="N157">IF($C157="","",IFERROR(_xll.BDP($C157&amp;" Corp",N$1),""))</f>
        <v>2.7281261132000938</v>
      </c>
      <c r="O157" s="28" cm="1">
        <f t="array" ref="O157">IF($C157="","",IFERROR(_xll.BDP($C157&amp;" Corp",O$1),""))</f>
        <v>2.7281261132000938</v>
      </c>
      <c r="P157" s="28" cm="1">
        <f t="array" ref="P157">IF($C157="","",IFERROR(_xll.BDP($C157&amp;" Corp",P$1),""))</f>
        <v>64.691536387925424</v>
      </c>
      <c r="Q157" s="28">
        <f t="shared" si="5"/>
        <v>96.448499999999996</v>
      </c>
      <c r="R157"/>
      <c r="S157"/>
      <c r="T157"/>
      <c r="U157"/>
      <c r="V157" s="24" t="str" cm="1">
        <f t="array" ref="V157">IF($C157="","",IFERROR(_xll.BDP($C157&amp;" Corp",V$1),""))</f>
        <v>Y</v>
      </c>
      <c r="W157" s="40" cm="1">
        <f t="array" ref="W157">IF($V157="Y",IFERROR(_xll.BDP($C157&amp;" Corp",W$1)*1,""),"")</f>
        <v>46339</v>
      </c>
      <c r="X157" s="41" cm="1">
        <f t="array" ref="X157">IF($V157="Y",IFERROR(_xll.BDP($C157&amp;" Corp",X$1),""),"")</f>
        <v>100</v>
      </c>
      <c r="Y157" s="42" cm="1">
        <f t="array" ref="Y157">IF($V157="Y",IFERROR(_xll.BDP($C157&amp;" Corp",Y$1)/100, ""),"")</f>
        <v>2.9569195737604081E-2</v>
      </c>
      <c r="Z157" s="17" cm="1">
        <f t="array" ref="Z157">IF($C157="","",IF(_xll.BDP($C157&amp;" Corp",Z$1)="#N/A N/A","",_xll.BDP($C157&amp;" Corp",Z$1)))</f>
        <v>4.399999999999693E-2</v>
      </c>
      <c r="AA157" s="14" cm="1">
        <f t="array" ref="AA157">IF($C157="","",IF(_xll.BDP($C157&amp;" Corp",AA$1)="#N/A N/A","",_xll.BDP($C157&amp;" Corp",AA$1)))</f>
        <v>-3.1999999999996476E-2</v>
      </c>
      <c r="AB157" s="14" cm="1">
        <f t="array" ref="AB157">IF($C157="","",IF(_xll.BDP($C157&amp;" Corp",AB$1)="#N/A N/A","",_xll.BDP($C157&amp;" Corp",AB$1)))</f>
        <v>0.51500000000000057</v>
      </c>
      <c r="AC157" s="18" cm="1">
        <f t="array" ref="AC157">IF($C157="","",IF(_xll.BDP($C157&amp;" Corp",AC$1)="#N/A N/A","",_xll.BDP($C157&amp;" Corp",AC$1)))</f>
        <v>1.1839999999999975</v>
      </c>
      <c r="AD157" s="18" cm="1">
        <f t="array" ref="AD157">IF($C157="","",IF(_xll.BDP($C157&amp;" Corp",AD$1)="#N/A N/A","",_xll.BDP($C157&amp;" Corp",AD$1)))</f>
        <v>3.7279999999999944</v>
      </c>
      <c r="AE157" s="32" cm="1">
        <f t="array" ref="AE157">IF($C157="","",IF(_xll.BDP($C157&amp;" Corp",AE$1)="#N/A N/A","",_xll.BDP($C157&amp;" Corp",AE$1)/100))</f>
        <v>4.5640786266269305E-4</v>
      </c>
      <c r="AF157" s="32" cm="1">
        <f t="array" ref="AF157">IF($C157="","",IF(_xll.BDP($C157&amp;" Corp",AF$1)="#N/A N/A","",_xll.BDP($C157&amp;" Corp",AF$1)/100))</f>
        <v>-3.3167152081753381E-4</v>
      </c>
      <c r="AG157" s="32" cm="1">
        <f t="array" ref="AG157">IF($C157="","",IF(_xll.BDP($C157&amp;" Corp",AG$1)="#N/A N/A","",_xll.BDP($C157&amp;" Corp",AG$1)/100))</f>
        <v>5.3682740217232735E-3</v>
      </c>
      <c r="AH157" s="32" cm="1">
        <f t="array" ref="AH157">IF($C157="","",IF(_xll.BDP($C157&amp;" Corp",AH$1)="#N/A N/A","",_xll.BDP($C157&amp;" Corp",AH$1)/100))</f>
        <v>1.2428488951871071E-2</v>
      </c>
      <c r="AI157" s="32" cm="1">
        <f t="array" ref="AI157">IF($C157="","",IF(_xll.BDP($C157&amp;" Corp",AI$1)="#N/A N/A","",_xll.BDP($C157&amp;" Corp",AI$1)/100))</f>
        <v>4.0206641429665277E-2</v>
      </c>
      <c r="AJ157" s="8" cm="1">
        <f t="array" ref="AJ157">IF($C157="","",IF(_xll.BDP($C157&amp;" Corp",AJ$1)="#N/A Field Not Applicable","",_xll.BDP($C157&amp;" Corp",AJ$1)))</f>
        <v>92.543999999999997</v>
      </c>
      <c r="AK157" s="8" cm="1">
        <f t="array" ref="AK157">IF($C157="","",IF(_xll.BDP($C157&amp;" Corp",AK$1)="#N/A Field Not Applicable","",_xll.BDP($C157&amp;" Corp",AK$1)))</f>
        <v>96.528000000000006</v>
      </c>
      <c r="AL157" s="9" t="s">
        <v>635</v>
      </c>
      <c r="AM157" s="9" t="s">
        <v>307</v>
      </c>
      <c r="AN157" s="10">
        <v>41551</v>
      </c>
      <c r="AO157" s="11">
        <v>334.59191499999997</v>
      </c>
      <c r="AP157" s="12">
        <v>6.7672314676358943E-5</v>
      </c>
      <c r="AQ157" s="9" t="s">
        <v>169</v>
      </c>
      <c r="AR157" s="10">
        <v>37543</v>
      </c>
      <c r="AS157" s="11">
        <v>0.93437499999999996</v>
      </c>
      <c r="AT157" s="9" t="s">
        <v>102</v>
      </c>
      <c r="AU157" s="34">
        <f t="shared" si="4"/>
        <v>0.72319039156626563</v>
      </c>
    </row>
    <row r="158" spans="2:47" s="2" customFormat="1" x14ac:dyDescent="0.2">
      <c r="B158" s="22">
        <v>55098</v>
      </c>
      <c r="C158" s="23" t="s">
        <v>636</v>
      </c>
      <c r="D158" s="24" t="str" cm="1">
        <f t="array" ref="D158">IF($C158="","",IFERROR(_xll.BDP($C158&amp;" Corp","ID_BB_GLOBAL"),""))</f>
        <v>BBG00PC757X8</v>
      </c>
      <c r="E158" s="23" t="s">
        <v>637</v>
      </c>
      <c r="F158" s="7" t="s">
        <v>60</v>
      </c>
      <c r="G158" s="16" t="s">
        <v>143</v>
      </c>
      <c r="H158" s="16" t="s">
        <v>62</v>
      </c>
      <c r="I158" s="16" t="s">
        <v>63</v>
      </c>
      <c r="J158" s="44" cm="1">
        <f t="array" ref="J158">IF(OR(_xll.BDP($C158&amp;" Corp",$J$1)="#N/A N/A",_xll.BDP($C158&amp;" Corp",$J$1)="#N/A Field Not Applicable"),"",_xll.BDP($C158&amp;" Corp",$J$1))</f>
        <v>3.2393390576520673</v>
      </c>
      <c r="K158" s="16" t="str" cm="1">
        <f t="array" ref="K158">IFERROR(_xll.BDP($C158&amp;" Corp",$K$1),"")</f>
        <v>Medical-Hospitals</v>
      </c>
      <c r="L158" s="28" cm="1">
        <f t="array" ref="L158">IF($C158="","",IFERROR(_xll.BDP($C158&amp;" Corp",L$1),""))</f>
        <v>87.793999999999997</v>
      </c>
      <c r="M158" s="28" cm="1">
        <f t="array" ref="M158">IF($C158="","",IFERROR(_xll.BDP($C158&amp;" Corp",M$1),""))</f>
        <v>88.138000000000005</v>
      </c>
      <c r="N158" s="28" cm="1">
        <f t="array" ref="N158">IF($C158="","",IFERROR(_xll.BDP($C158&amp;" Corp",N$1),""))</f>
        <v>6.1992603520332414</v>
      </c>
      <c r="O158" s="28" cm="1">
        <f t="array" ref="O158">IF($C158="","",IFERROR(_xll.BDP($C158&amp;" Corp",O$1),""))</f>
        <v>6.1992603520332414</v>
      </c>
      <c r="P158" s="28" cm="1">
        <f t="array" ref="P158">IF($C158="","",IFERROR(_xll.BDP($C158&amp;" Corp",P$1),""))</f>
        <v>144.35592995396303</v>
      </c>
      <c r="Q158" s="28">
        <f t="shared" si="5"/>
        <v>87.966000000000008</v>
      </c>
      <c r="R158"/>
      <c r="S158"/>
      <c r="T158"/>
      <c r="U158"/>
      <c r="V158" s="24" t="str" cm="1">
        <f t="array" ref="V158">IF($C158="","",IFERROR(_xll.BDP($C158&amp;" Corp",V$1),""))</f>
        <v>Y</v>
      </c>
      <c r="W158" s="40" cm="1">
        <f t="array" ref="W158">IF($V158="Y",IFERROR(_xll.BDP($C158&amp;" Corp",W$1)*1,""),"")</f>
        <v>54407</v>
      </c>
      <c r="X158" s="41" cm="1">
        <f t="array" ref="X158">IF($V158="Y",IFERROR(_xll.BDP($C158&amp;" Corp",X$1),""),"")</f>
        <v>100</v>
      </c>
      <c r="Y158" s="42" cm="1">
        <f t="array" ref="Y158">IF($V158="Y",IFERROR(_xll.BDP($C158&amp;" Corp",Y$1)/100, ""),"")</f>
        <v>6.2087485639131662E-2</v>
      </c>
      <c r="Z158" s="17" cm="1">
        <f t="array" ref="Z158">IF($C158="","",IF(_xll.BDP($C158&amp;" Corp",Z$1)="#N/A N/A","",_xll.BDP($C158&amp;" Corp",Z$1)))</f>
        <v>-0.16389999999999816</v>
      </c>
      <c r="AA158" s="14" cm="1">
        <f t="array" ref="AA158">IF($C158="","",IF(_xll.BDP($C158&amp;" Corp",AA$1)="#N/A N/A","",_xll.BDP($C158&amp;" Corp",AA$1)))</f>
        <v>0.64768000000000825</v>
      </c>
      <c r="AB158" s="14" cm="1">
        <f t="array" ref="AB158">IF($C158="","",IF(_xll.BDP($C158&amp;" Corp",AB$1)="#N/A N/A","",_xll.BDP($C158&amp;" Corp",AB$1)))</f>
        <v>0.65573000000000548</v>
      </c>
      <c r="AC158" s="18" cm="1">
        <f t="array" ref="AC158">IF($C158="","",IF(_xll.BDP($C158&amp;" Corp",AC$1)="#N/A N/A","",_xll.BDP($C158&amp;" Corp",AC$1)))</f>
        <v>-2.6182900000000018</v>
      </c>
      <c r="AD158" s="18" cm="1">
        <f t="array" ref="AD158">IF($C158="","",IF(_xll.BDP($C158&amp;" Corp",AD$1)="#N/A N/A","",_xll.BDP($C158&amp;" Corp",AD$1)))</f>
        <v>-4.7115000000000009</v>
      </c>
      <c r="AE158" s="32" cm="1">
        <f t="array" ref="AE158">IF($C158="","",IF(_xll.BDP($C158&amp;" Corp",AE$1)="#N/A N/A","",_xll.BDP($C158&amp;" Corp",AE$1)/100))</f>
        <v>-1.8598410613190183E-3</v>
      </c>
      <c r="AF158" s="32" cm="1">
        <f t="array" ref="AF158">IF($C158="","",IF(_xll.BDP($C158&amp;" Corp",AF$1)="#N/A N/A","",_xll.BDP($C158&amp;" Corp",AF$1)/100))</f>
        <v>7.4178057803408245E-3</v>
      </c>
      <c r="AG158" s="32" cm="1">
        <f t="array" ref="AG158">IF($C158="","",IF(_xll.BDP($C158&amp;" Corp",AG$1)="#N/A N/A","",_xll.BDP($C158&amp;" Corp",AG$1)/100))</f>
        <v>7.5106939737829038E-3</v>
      </c>
      <c r="AH158" s="32" cm="1">
        <f t="array" ref="AH158">IF($C158="","",IF(_xll.BDP($C158&amp;" Corp",AH$1)="#N/A N/A","",_xll.BDP($C158&amp;" Corp",AH$1)/100))</f>
        <v>-2.8905765277621401E-2</v>
      </c>
      <c r="AI158" s="32" cm="1">
        <f t="array" ref="AI158">IF($C158="","",IF(_xll.BDP($C158&amp;" Corp",AI$1)="#N/A N/A","",_xll.BDP($C158&amp;" Corp",AI$1)/100))</f>
        <v>-5.083982557672153E-2</v>
      </c>
      <c r="AJ158" s="8" cm="1">
        <f t="array" ref="AJ158">IF($C158="","",IF(_xll.BDP($C158&amp;" Corp",AJ$1)="#N/A Field Not Applicable","",_xll.BDP($C158&amp;" Corp",AJ$1)))</f>
        <v>84.346999999999994</v>
      </c>
      <c r="AK158" s="8" cm="1">
        <f t="array" ref="AK158">IF($C158="","",IF(_xll.BDP($C158&amp;" Corp",AK$1)="#N/A Field Not Applicable","",_xll.BDP($C158&amp;" Corp",AK$1)))</f>
        <v>97.191999999999993</v>
      </c>
      <c r="AL158" s="9" t="s">
        <v>66</v>
      </c>
      <c r="AM158" s="9" t="s">
        <v>64</v>
      </c>
      <c r="AN158" s="10">
        <v>2892</v>
      </c>
      <c r="AO158" s="11">
        <v>1829.54</v>
      </c>
      <c r="AP158" s="12">
        <v>3.7003047904784477E-4</v>
      </c>
      <c r="AQ158" s="9" t="s">
        <v>65</v>
      </c>
      <c r="AR158" s="10">
        <v>2838</v>
      </c>
      <c r="AS158" s="11">
        <v>2.5666666666666664</v>
      </c>
      <c r="AT158" s="9" t="s">
        <v>66</v>
      </c>
      <c r="AU158" s="34">
        <f t="shared" si="4"/>
        <v>0.90343732191514192</v>
      </c>
    </row>
    <row r="159" spans="2:47" s="2" customFormat="1" x14ac:dyDescent="0.2">
      <c r="B159" s="22">
        <v>57840</v>
      </c>
      <c r="C159" s="23" t="s">
        <v>638</v>
      </c>
      <c r="D159" s="24" t="str" cm="1">
        <f t="array" ref="D159">IF($C159="","",IFERROR(_xll.BDP($C159&amp;" Corp","ID_BB_GLOBAL"),""))</f>
        <v>BBG00TSCQTF1</v>
      </c>
      <c r="E159" s="23" t="s">
        <v>639</v>
      </c>
      <c r="F159" s="7" t="s">
        <v>640</v>
      </c>
      <c r="G159" s="16" t="s">
        <v>490</v>
      </c>
      <c r="H159" s="16" t="s">
        <v>92</v>
      </c>
      <c r="I159" s="16" t="s">
        <v>93</v>
      </c>
      <c r="J159" s="44" cm="1">
        <f t="array" ref="J159">IF(OR(_xll.BDP($C159&amp;" Corp",$J$1)="#N/A N/A",_xll.BDP($C159&amp;" Corp",$J$1)="#N/A Field Not Applicable"),"",_xll.BDP($C159&amp;" Corp",$J$1))</f>
        <v>4.0546829552065153</v>
      </c>
      <c r="K159" s="16" t="str" cm="1">
        <f t="array" ref="K159">IFERROR(_xll.BDP($C159&amp;" Corp",$K$1),"")</f>
        <v>Medical Labs&amp;Testing Srv</v>
      </c>
      <c r="L159" s="28" cm="1">
        <f t="array" ref="L159">IF($C159="","",IFERROR(_xll.BDP($C159&amp;" Corp",L$1),""))</f>
        <v>87.450999999999993</v>
      </c>
      <c r="M159" s="28" cm="1">
        <f t="array" ref="M159">IF($C159="","",IFERROR(_xll.BDP($C159&amp;" Corp",M$1),""))</f>
        <v>87.629000000000005</v>
      </c>
      <c r="N159" s="28" cm="1">
        <f t="array" ref="N159">IF($C159="","",IFERROR(_xll.BDP($C159&amp;" Corp",N$1),""))</f>
        <v>5.0831654236865127</v>
      </c>
      <c r="O159" s="28" cm="1">
        <f t="array" ref="O159">IF($C159="","",IFERROR(_xll.BDP($C159&amp;" Corp",O$1),""))</f>
        <v>5.0831654236865127</v>
      </c>
      <c r="P159" s="28" cm="1">
        <f t="array" ref="P159">IF($C159="","",IFERROR(_xll.BDP($C159&amp;" Corp",P$1),""))</f>
        <v>71.945208431967615</v>
      </c>
      <c r="Q159" s="28">
        <f t="shared" si="5"/>
        <v>87.539999999999992</v>
      </c>
      <c r="R159"/>
      <c r="S159"/>
      <c r="T159"/>
      <c r="U159"/>
      <c r="V159" s="24" t="str" cm="1">
        <f t="array" ref="V159">IF($C159="","",IFERROR(_xll.BDP($C159&amp;" Corp",V$1),""))</f>
        <v>Y</v>
      </c>
      <c r="W159" s="40" cm="1">
        <f t="array" ref="W159">IF($V159="Y",IFERROR(_xll.BDP($C159&amp;" Corp",W$1)*1,""),"")</f>
        <v>47937</v>
      </c>
      <c r="X159" s="41" cm="1">
        <f t="array" ref="X159">IF($V159="Y",IFERROR(_xll.BDP($C159&amp;" Corp",X$1),""),"")</f>
        <v>100</v>
      </c>
      <c r="Y159" s="42" cm="1">
        <f t="array" ref="Y159">IF($V159="Y",IFERROR(_xll.BDP($C159&amp;" Corp",Y$1)/100, ""),"")</f>
        <v>5.1685070949319005E-2</v>
      </c>
      <c r="Z159" s="17" cm="1">
        <f t="array" ref="Z159">IF($C159="","",IF(_xll.BDP($C159&amp;" Corp",Z$1)="#N/A N/A","",_xll.BDP($C159&amp;" Corp",Z$1)))</f>
        <v>-2.7330000000006294E-2</v>
      </c>
      <c r="AA159" s="14" cm="1">
        <f t="array" ref="AA159">IF($C159="","",IF(_xll.BDP($C159&amp;" Corp",AA$1)="#N/A N/A","",_xll.BDP($C159&amp;" Corp",AA$1)))</f>
        <v>0.67314000000000362</v>
      </c>
      <c r="AB159" s="14" cm="1">
        <f t="array" ref="AB159">IF($C159="","",IF(_xll.BDP($C159&amp;" Corp",AB$1)="#N/A N/A","",_xll.BDP($C159&amp;" Corp",AB$1)))</f>
        <v>0.3268499999999932</v>
      </c>
      <c r="AC159" s="18" cm="1">
        <f t="array" ref="AC159">IF($C159="","",IF(_xll.BDP($C159&amp;" Corp",AC$1)="#N/A N/A","",_xll.BDP($C159&amp;" Corp",AC$1)))</f>
        <v>-0.22382000000000346</v>
      </c>
      <c r="AD159" s="18" cm="1">
        <f t="array" ref="AD159">IF($C159="","",IF(_xll.BDP($C159&amp;" Corp",AD$1)="#N/A N/A","",_xll.BDP($C159&amp;" Corp",AD$1)))</f>
        <v>0.66563999999999623</v>
      </c>
      <c r="AE159" s="32" cm="1">
        <f t="array" ref="AE159">IF($C159="","",IF(_xll.BDP($C159&amp;" Corp",AE$1)="#N/A N/A","",_xll.BDP($C159&amp;" Corp",AE$1)/100))</f>
        <v>-3.1209799397394265E-4</v>
      </c>
      <c r="AF159" s="32" cm="1">
        <f t="array" ref="AF159">IF($C159="","",IF(_xll.BDP($C159&amp;" Corp",AF$1)="#N/A N/A","",_xll.BDP($C159&amp;" Corp",AF$1)/100))</f>
        <v>7.7489824237137652E-3</v>
      </c>
      <c r="AG159" s="32" cm="1">
        <f t="array" ref="AG159">IF($C159="","",IF(_xll.BDP($C159&amp;" Corp",AG$1)="#N/A N/A","",_xll.BDP($C159&amp;" Corp",AG$1)/100))</f>
        <v>3.7476579287816941E-3</v>
      </c>
      <c r="AH159" s="32" cm="1">
        <f t="array" ref="AH159">IF($C159="","",IF(_xll.BDP($C159&amp;" Corp",AH$1)="#N/A N/A","",_xll.BDP($C159&amp;" Corp",AH$1)/100))</f>
        <v>-2.5502152677019992E-3</v>
      </c>
      <c r="AI159" s="32" cm="1">
        <f t="array" ref="AI159">IF($C159="","",IF(_xll.BDP($C159&amp;" Corp",AI$1)="#N/A N/A","",_xll.BDP($C159&amp;" Corp",AI$1)/100))</f>
        <v>7.6619831925343919E-3</v>
      </c>
      <c r="AJ159" s="8" cm="1">
        <f t="array" ref="AJ159">IF($C159="","",IF(_xll.BDP($C159&amp;" Corp",AJ$1)="#N/A Field Not Applicable","",_xll.BDP($C159&amp;" Corp",AJ$1)))</f>
        <v>83.182000000000002</v>
      </c>
      <c r="AK159" s="8" cm="1">
        <f t="array" ref="AK159">IF($C159="","",IF(_xll.BDP($C159&amp;" Corp",AK$1)="#N/A Field Not Applicable","",_xll.BDP($C159&amp;" Corp",AK$1)))</f>
        <v>90.557000000000002</v>
      </c>
      <c r="AL159" s="9" t="s">
        <v>641</v>
      </c>
      <c r="AM159" s="9" t="s">
        <v>64</v>
      </c>
      <c r="AN159" s="10">
        <v>1904</v>
      </c>
      <c r="AO159" s="11">
        <v>485.17964000000001</v>
      </c>
      <c r="AP159" s="12">
        <v>9.8129177068258068E-5</v>
      </c>
      <c r="AQ159" s="9" t="s">
        <v>65</v>
      </c>
      <c r="AR159" s="10">
        <v>1929</v>
      </c>
      <c r="AS159" s="11">
        <v>1.2522222222222221</v>
      </c>
      <c r="AT159" s="9" t="s">
        <v>102</v>
      </c>
      <c r="AU159" s="34">
        <f t="shared" si="4"/>
        <v>0.78687169491525422</v>
      </c>
    </row>
    <row r="160" spans="2:47" s="2" customFormat="1" x14ac:dyDescent="0.2">
      <c r="B160" s="22">
        <v>52609</v>
      </c>
      <c r="C160" s="23" t="s">
        <v>642</v>
      </c>
      <c r="D160" s="24" t="str" cm="1">
        <f t="array" ref="D160">IF($C160="","",IFERROR(_xll.BDP($C160&amp;" Corp","ID_BB_GLOBAL"),""))</f>
        <v>BBG00LPVCCJ7</v>
      </c>
      <c r="E160" s="23" t="s">
        <v>643</v>
      </c>
      <c r="F160" s="7" t="s">
        <v>373</v>
      </c>
      <c r="G160" s="16" t="s">
        <v>644</v>
      </c>
      <c r="H160" s="16" t="s">
        <v>92</v>
      </c>
      <c r="I160" s="16" t="s">
        <v>157</v>
      </c>
      <c r="J160" s="44" cm="1">
        <f t="array" ref="J160">IF(OR(_xll.BDP($C160&amp;" Corp",$J$1)="#N/A N/A",_xll.BDP($C160&amp;" Corp",$J$1)="#N/A Field Not Applicable"),"",_xll.BDP($C160&amp;" Corp",$J$1))</f>
        <v>1.7884564469155415</v>
      </c>
      <c r="K160" s="16" t="str" cm="1">
        <f t="array" ref="K160">IFERROR(_xll.BDP($C160&amp;" Corp",$K$1),"")</f>
        <v>Medical-Drugs</v>
      </c>
      <c r="L160" s="28" cm="1">
        <f t="array" ref="L160">IF($C160="","",IFERROR(_xll.BDP($C160&amp;" Corp",L$1),""))</f>
        <v>97.156000000000006</v>
      </c>
      <c r="M160" s="28" cm="1">
        <f t="array" ref="M160">IF($C160="","",IFERROR(_xll.BDP($C160&amp;" Corp",M$1),""))</f>
        <v>97.32</v>
      </c>
      <c r="N160" s="28" cm="1">
        <f t="array" ref="N160">IF($C160="","",IFERROR(_xll.BDP($C160&amp;" Corp",N$1),""))</f>
        <v>4.7276560761467508</v>
      </c>
      <c r="O160" s="28" cm="1">
        <f t="array" ref="O160">IF($C160="","",IFERROR(_xll.BDP($C160&amp;" Corp",O$1),""))</f>
        <v>4.7276560761467508</v>
      </c>
      <c r="P160" s="28" cm="1">
        <f t="array" ref="P160">IF($C160="","",IFERROR(_xll.BDP($C160&amp;" Corp",P$1),""))</f>
        <v>46.946111182499969</v>
      </c>
      <c r="Q160" s="28">
        <f t="shared" si="5"/>
        <v>97.238</v>
      </c>
      <c r="R160"/>
      <c r="S160"/>
      <c r="T160"/>
      <c r="U160"/>
      <c r="V160" s="24" t="str" cm="1">
        <f t="array" ref="V160">IF($C160="","",IFERROR(_xll.BDP($C160&amp;" Corp",V$1),""))</f>
        <v>Y</v>
      </c>
      <c r="W160" s="40" cm="1">
        <f t="array" ref="W160">IF($V160="Y",IFERROR(_xll.BDP($C160&amp;" Corp",W$1)*1,""),"")</f>
        <v>46893</v>
      </c>
      <c r="X160" s="41" cm="1">
        <f t="array" ref="X160">IF($V160="Y",IFERROR(_xll.BDP($C160&amp;" Corp",X$1),""),"")</f>
        <v>100</v>
      </c>
      <c r="Y160" s="42" cm="1">
        <f t="array" ref="Y160">IF($V160="Y",IFERROR(_xll.BDP($C160&amp;" Corp",Y$1)/100, ""),"")</f>
        <v>4.7878492931882163E-2</v>
      </c>
      <c r="Z160" s="17" cm="1">
        <f t="array" ref="Z160">IF($C160="","",IF(_xll.BDP($C160&amp;" Corp",Z$1)="#N/A N/A","",_xll.BDP($C160&amp;" Corp",Z$1)))</f>
        <v>-4.2810000000002901E-2</v>
      </c>
      <c r="AA160" s="14" cm="1">
        <f t="array" ref="AA160">IF($C160="","",IF(_xll.BDP($C160&amp;" Corp",AA$1)="#N/A N/A","",_xll.BDP($C160&amp;" Corp",AA$1)))</f>
        <v>0.3662000000000063</v>
      </c>
      <c r="AB160" s="14" cm="1">
        <f t="array" ref="AB160">IF($C160="","",IF(_xll.BDP($C160&amp;" Corp",AB$1)="#N/A N/A","",_xll.BDP($C160&amp;" Corp",AB$1)))</f>
        <v>0.19946000000000197</v>
      </c>
      <c r="AC160" s="18" cm="1">
        <f t="array" ref="AC160">IF($C160="","",IF(_xll.BDP($C160&amp;" Corp",AC$1)="#N/A N/A","",_xll.BDP($C160&amp;" Corp",AC$1)))</f>
        <v>-0.22136000000000422</v>
      </c>
      <c r="AD160" s="18" cm="1">
        <f t="array" ref="AD160">IF($C160="","",IF(_xll.BDP($C160&amp;" Corp",AD$1)="#N/A N/A","",_xll.BDP($C160&amp;" Corp",AD$1)))</f>
        <v>-0.13571999999999207</v>
      </c>
      <c r="AE160" s="32" cm="1">
        <f t="array" ref="AE160">IF($C160="","",IF(_xll.BDP($C160&amp;" Corp",AE$1)="#N/A N/A","",_xll.BDP($C160&amp;" Corp",AE$1)/100))</f>
        <v>-4.4008645884500693E-4</v>
      </c>
      <c r="AF160" s="32" cm="1">
        <f t="array" ref="AF160">IF($C160="","",IF(_xll.BDP($C160&amp;" Corp",AF$1)="#N/A N/A","",_xll.BDP($C160&amp;" Corp",AF$1)/100))</f>
        <v>3.7804283446235833E-3</v>
      </c>
      <c r="AG160" s="32" cm="1">
        <f t="array" ref="AG160">IF($C160="","",IF(_xll.BDP($C160&amp;" Corp",AG$1)="#N/A N/A","",_xll.BDP($C160&amp;" Corp",AG$1)/100))</f>
        <v>2.0555666684907883E-3</v>
      </c>
      <c r="AH160" s="32" cm="1">
        <f t="array" ref="AH160">IF($C160="","",IF(_xll.BDP($C160&amp;" Corp",AH$1)="#N/A N/A","",_xll.BDP($C160&amp;" Corp",AH$1)/100))</f>
        <v>-2.2714098799968292E-3</v>
      </c>
      <c r="AI160" s="32" cm="1">
        <f t="array" ref="AI160">IF($C160="","",IF(_xll.BDP($C160&amp;" Corp",AI$1)="#N/A N/A","",_xll.BDP($C160&amp;" Corp",AI$1)/100))</f>
        <v>-1.3938692143566072E-3</v>
      </c>
      <c r="AJ160" s="8" cm="1">
        <f t="array" ref="AJ160">IF($C160="","",IF(_xll.BDP($C160&amp;" Corp",AJ$1)="#N/A Field Not Applicable","",_xll.BDP($C160&amp;" Corp",AJ$1)))</f>
        <v>94.244</v>
      </c>
      <c r="AK160" s="8" cm="1">
        <f t="array" ref="AK160">IF($C160="","",IF(_xll.BDP($C160&amp;" Corp",AK$1)="#N/A Field Not Applicable","",_xll.BDP($C160&amp;" Corp",AK$1)))</f>
        <v>99.602999999999994</v>
      </c>
      <c r="AL160" s="9" t="s">
        <v>374</v>
      </c>
      <c r="AM160" s="9" t="s">
        <v>64</v>
      </c>
      <c r="AN160" s="10">
        <v>25997</v>
      </c>
      <c r="AO160" s="11">
        <v>488.09800000000001</v>
      </c>
      <c r="AP160" s="12">
        <v>9.8719424971465463E-5</v>
      </c>
      <c r="AQ160" s="9" t="s">
        <v>65</v>
      </c>
      <c r="AR160" s="10">
        <v>21989</v>
      </c>
      <c r="AS160" s="11">
        <v>1.2025000000000001</v>
      </c>
      <c r="AT160" s="9" t="s">
        <v>374</v>
      </c>
      <c r="AU160" s="34">
        <f t="shared" si="4"/>
        <v>0.81458196865086752</v>
      </c>
    </row>
    <row r="161" spans="2:47" s="2" customFormat="1" x14ac:dyDescent="0.2">
      <c r="B161" s="22">
        <v>57473</v>
      </c>
      <c r="C161" s="23" t="s">
        <v>645</v>
      </c>
      <c r="D161" s="24" t="str" cm="1">
        <f t="array" ref="D161">IF($C161="","",IFERROR(_xll.BDP($C161&amp;" Corp","ID_BB_GLOBAL"),""))</f>
        <v>BBG00V761FJ5</v>
      </c>
      <c r="E161" s="23" t="s">
        <v>646</v>
      </c>
      <c r="F161" s="7" t="s">
        <v>83</v>
      </c>
      <c r="G161" s="16" t="s">
        <v>128</v>
      </c>
      <c r="H161" s="16" t="s">
        <v>454</v>
      </c>
      <c r="I161" s="16" t="s">
        <v>229</v>
      </c>
      <c r="J161" s="44" cm="1">
        <f t="array" ref="J161">IF(OR(_xll.BDP($C161&amp;" Corp",$J$1)="#N/A N/A",_xll.BDP($C161&amp;" Corp",$J$1)="#N/A Field Not Applicable"),"",_xll.BDP($C161&amp;" Corp",$J$1))</f>
        <v>1.993649318463445</v>
      </c>
      <c r="K161" s="16" t="str" cm="1">
        <f t="array" ref="K161">IFERROR(_xll.BDP($C161&amp;" Corp",$K$1),"")</f>
        <v>Medical-Hospitals</v>
      </c>
      <c r="L161" s="28" cm="1">
        <f t="array" ref="L161">IF($C161="","",IFERROR(_xll.BDP($C161&amp;" Corp",L$1),""))</f>
        <v>96.679000000000002</v>
      </c>
      <c r="M161" s="28" cm="1">
        <f t="array" ref="M161">IF($C161="","",IFERROR(_xll.BDP($C161&amp;" Corp",M$1),""))</f>
        <v>96.805999999999997</v>
      </c>
      <c r="N161" s="28" cm="1">
        <f t="array" ref="N161">IF($C161="","",IFERROR(_xll.BDP($C161&amp;" Corp",N$1),""))</f>
        <v>5.6770151742265931</v>
      </c>
      <c r="O161" s="28" cm="1">
        <f t="array" ref="O161">IF($C161="","",IFERROR(_xll.BDP($C161&amp;" Corp",O$1),""))</f>
        <v>5.6770151742265931</v>
      </c>
      <c r="P161" s="28" cm="1">
        <f t="array" ref="P161">IF($C161="","",IFERROR(_xll.BDP($C161&amp;" Corp",P$1),""))</f>
        <v>137.76636563361393</v>
      </c>
      <c r="Q161" s="28">
        <f t="shared" si="5"/>
        <v>96.742500000000007</v>
      </c>
      <c r="R161"/>
      <c r="S161"/>
      <c r="T161"/>
      <c r="U161"/>
      <c r="V161" s="24" t="str" cm="1">
        <f t="array" ref="V161">IF($C161="","",IFERROR(_xll.BDP($C161&amp;" Corp",V$1),""))</f>
        <v>Y</v>
      </c>
      <c r="W161" s="40" cm="1">
        <f t="array" ref="W161">IF($V161="Y",IFERROR(_xll.BDP($C161&amp;" Corp",W$1)*1,""),"")</f>
        <v>45703</v>
      </c>
      <c r="X161" s="41" cm="1">
        <f t="array" ref="X161">IF($V161="Y",IFERROR(_xll.BDP($C161&amp;" Corp",X$1),""),"")</f>
        <v>101.15600000000001</v>
      </c>
      <c r="Y161" s="42" cm="1">
        <f t="array" ref="Y161">IF($V161="Y",IFERROR(_xll.BDP($C161&amp;" Corp",Y$1)/100, ""),"")</f>
        <v>1.1959524017992664</v>
      </c>
      <c r="Z161" s="17" cm="1">
        <f t="array" ref="Z161">IF($C161="","",IF(_xll.BDP($C161&amp;" Corp",Z$1)="#N/A N/A","",_xll.BDP($C161&amp;" Corp",Z$1)))</f>
        <v>-6.6060000000007335E-2</v>
      </c>
      <c r="AA161" s="14" cm="1">
        <f t="array" ref="AA161">IF($C161="","",IF(_xll.BDP($C161&amp;" Corp",AA$1)="#N/A N/A","",_xll.BDP($C161&amp;" Corp",AA$1)))</f>
        <v>0.13097000000000492</v>
      </c>
      <c r="AB161" s="14" cm="1">
        <f t="array" ref="AB161">IF($C161="","",IF(_xll.BDP($C161&amp;" Corp",AB$1)="#N/A N/A","",_xll.BDP($C161&amp;" Corp",AB$1)))</f>
        <v>0.74237999999999715</v>
      </c>
      <c r="AC161" s="18" cm="1">
        <f t="array" ref="AC161">IF($C161="","",IF(_xll.BDP($C161&amp;" Corp",AC$1)="#N/A N/A","",_xll.BDP($C161&amp;" Corp",AC$1)))</f>
        <v>-0.11271000000000697</v>
      </c>
      <c r="AD161" s="18" cm="1">
        <f t="array" ref="AD161">IF($C161="","",IF(_xll.BDP($C161&amp;" Corp",AD$1)="#N/A N/A","",_xll.BDP($C161&amp;" Corp",AD$1)))</f>
        <v>1.7149699999999939</v>
      </c>
      <c r="AE161" s="32" cm="1">
        <f t="array" ref="AE161">IF($C161="","",IF(_xll.BDP($C161&amp;" Corp",AE$1)="#N/A N/A","",_xll.BDP($C161&amp;" Corp",AE$1)/100))</f>
        <v>-6.8238225574756574E-4</v>
      </c>
      <c r="AF161" s="32" cm="1">
        <f t="array" ref="AF161">IF($C161="","",IF(_xll.BDP($C161&amp;" Corp",AF$1)="#N/A N/A","",_xll.BDP($C161&amp;" Corp",AF$1)/100))</f>
        <v>1.3556444160326966E-3</v>
      </c>
      <c r="AG161" s="32" cm="1">
        <f t="array" ref="AG161">IF($C161="","",IF(_xll.BDP($C161&amp;" Corp",AG$1)="#N/A N/A","",_xll.BDP($C161&amp;" Corp",AG$1)/100))</f>
        <v>7.7331676935299453E-3</v>
      </c>
      <c r="AH161" s="32" cm="1">
        <f t="array" ref="AH161">IF($C161="","",IF(_xll.BDP($C161&amp;" Corp",AH$1)="#N/A N/A","",_xll.BDP($C161&amp;" Corp",AH$1)/100))</f>
        <v>-1.1637035984677125E-3</v>
      </c>
      <c r="AI161" s="32" cm="1">
        <f t="array" ref="AI161">IF($C161="","",IF(_xll.BDP($C161&amp;" Corp",AI$1)="#N/A N/A","",_xll.BDP($C161&amp;" Corp",AI$1)/100))</f>
        <v>1.8047209379072466E-2</v>
      </c>
      <c r="AJ161" s="8" cm="1">
        <f t="array" ref="AJ161">IF($C161="","",IF(_xll.BDP($C161&amp;" Corp",AJ$1)="#N/A Field Not Applicable","",_xll.BDP($C161&amp;" Corp",AJ$1)))</f>
        <v>93.521000000000001</v>
      </c>
      <c r="AK161" s="8" cm="1">
        <f t="array" ref="AK161">IF($C161="","",IF(_xll.BDP($C161&amp;" Corp",AK$1)="#N/A Field Not Applicable","",_xll.BDP($C161&amp;" Corp",AK$1)))</f>
        <v>98.549000000000007</v>
      </c>
      <c r="AL161" s="9" t="s">
        <v>87</v>
      </c>
      <c r="AM161" s="9" t="s">
        <v>64</v>
      </c>
      <c r="AN161" s="10">
        <v>2276</v>
      </c>
      <c r="AO161" s="11">
        <v>580.89822000000004</v>
      </c>
      <c r="AP161" s="12">
        <v>1.1748857451853489E-4</v>
      </c>
      <c r="AQ161" s="9" t="s">
        <v>65</v>
      </c>
      <c r="AR161" s="10">
        <v>2307</v>
      </c>
      <c r="AS161" s="11">
        <v>2.2611111111111111</v>
      </c>
      <c r="AT161" s="9" t="s">
        <v>87</v>
      </c>
      <c r="AU161" s="34">
        <f t="shared" si="4"/>
        <v>0.79308248210023891</v>
      </c>
    </row>
    <row r="162" spans="2:47" s="2" customFormat="1" x14ac:dyDescent="0.2">
      <c r="B162" s="22">
        <v>57746</v>
      </c>
      <c r="C162" s="23" t="s">
        <v>647</v>
      </c>
      <c r="D162" s="24" t="str" cm="1">
        <f t="array" ref="D162">IF($C162="","",IFERROR(_xll.BDP($C162&amp;" Corp","ID_BB_GLOBAL"),""))</f>
        <v>BBG00VY1HZ87</v>
      </c>
      <c r="E162" s="23" t="s">
        <v>648</v>
      </c>
      <c r="F162" s="7" t="s">
        <v>561</v>
      </c>
      <c r="G162" s="16" t="s">
        <v>217</v>
      </c>
      <c r="H162" s="16" t="s">
        <v>454</v>
      </c>
      <c r="I162" s="16" t="s">
        <v>166</v>
      </c>
      <c r="J162" s="44" cm="1">
        <f t="array" ref="J162">IF(OR(_xll.BDP($C162&amp;" Corp",$J$1)="#N/A N/A",_xll.BDP($C162&amp;" Corp",$J$1)="#N/A Field Not Applicable"),"",_xll.BDP($C162&amp;" Corp",$J$1))</f>
        <v>4.7537673879443592</v>
      </c>
      <c r="K162" s="16" t="str" cm="1">
        <f t="array" ref="K162">IFERROR(_xll.BDP($C162&amp;" Corp",$K$1),"")</f>
        <v>Diagnostic Equipment</v>
      </c>
      <c r="L162" s="28" cm="1">
        <f t="array" ref="L162">IF($C162="","",IFERROR(_xll.BDP($C162&amp;" Corp",L$1),""))</f>
        <v>99.59</v>
      </c>
      <c r="M162" s="28" cm="1">
        <f t="array" ref="M162">IF($C162="","",IFERROR(_xll.BDP($C162&amp;" Corp",M$1),""))</f>
        <v>100.40600000000001</v>
      </c>
      <c r="N162" s="28" cm="1">
        <f t="array" ref="N162">IF($C162="","",IFERROR(_xll.BDP($C162&amp;" Corp",N$1),""))</f>
        <v>2.9550548399999998</v>
      </c>
      <c r="O162" s="28" cm="1">
        <f t="array" ref="O162">IF($C162="","",IFERROR(_xll.BDP($C162&amp;" Corp",O$1),""))</f>
        <v>3.7479455461999809</v>
      </c>
      <c r="P162" s="28" cm="1">
        <f t="array" ref="P162">IF($C162="","",IFERROR(_xll.BDP($C162&amp;" Corp",P$1),""))</f>
        <v>91.370858949879789</v>
      </c>
      <c r="Q162" s="28">
        <f t="shared" si="5"/>
        <v>99.998000000000005</v>
      </c>
      <c r="R162"/>
      <c r="S162"/>
      <c r="T162"/>
      <c r="U162"/>
      <c r="V162" s="24" t="str" cm="1">
        <f t="array" ref="V162">IF($C162="","",IFERROR(_xll.BDP($C162&amp;" Corp",V$1),""))</f>
        <v>Y</v>
      </c>
      <c r="W162" s="40" cm="1">
        <f t="array" ref="W162">IF($V162="Y",IFERROR(_xll.BDP($C162&amp;" Corp",W$1)*1,""),"")</f>
        <v>45697</v>
      </c>
      <c r="X162" s="41" cm="1">
        <f t="array" ref="X162">IF($V162="Y",IFERROR(_xll.BDP($C162&amp;" Corp",X$1),""),"")</f>
        <v>100.96900000000001</v>
      </c>
      <c r="Y162" s="42" cm="1">
        <f t="array" ref="Y162">IF($V162="Y",IFERROR(_xll.BDP($C162&amp;" Corp",Y$1)/100, ""),"")</f>
        <v>0.37430510513198462</v>
      </c>
      <c r="Z162" s="17" cm="1">
        <f t="array" ref="Z162">IF($C162="","",IF(_xll.BDP($C162&amp;" Corp",Z$1)="#N/A N/A","",_xll.BDP($C162&amp;" Corp",Z$1)))</f>
        <v>-5.1000000000001933E-2</v>
      </c>
      <c r="AA162" s="14" cm="1">
        <f t="array" ref="AA162">IF($C162="","",IF(_xll.BDP($C162&amp;" Corp",AA$1)="#N/A N/A","",_xll.BDP($C162&amp;" Corp",AA$1)))</f>
        <v>-0.16899999999999693</v>
      </c>
      <c r="AB162" s="14" cm="1">
        <f t="array" ref="AB162">IF($C162="","",IF(_xll.BDP($C162&amp;" Corp",AB$1)="#N/A N/A","",_xll.BDP($C162&amp;" Corp",AB$1)))</f>
        <v>2.6000000000010459E-2</v>
      </c>
      <c r="AC162" s="18" cm="1">
        <f t="array" ref="AC162">IF($C162="","",IF(_xll.BDP($C162&amp;" Corp",AC$1)="#N/A N/A","",_xll.BDP($C162&amp;" Corp",AC$1)))</f>
        <v>3.50000000000108E-2</v>
      </c>
      <c r="AD162" s="18" cm="1">
        <f t="array" ref="AD162">IF($C162="","",IF(_xll.BDP($C162&amp;" Corp",AD$1)="#N/A N/A","",_xll.BDP($C162&amp;" Corp",AD$1)))</f>
        <v>1.9110000000000014</v>
      </c>
      <c r="AE162" s="32" cm="1">
        <f t="array" ref="AE162">IF($C162="","",IF(_xll.BDP($C162&amp;" Corp",AE$1)="#N/A N/A","",_xll.BDP($C162&amp;" Corp",AE$1)/100))</f>
        <v>-5.0975022239104764E-4</v>
      </c>
      <c r="AF162" s="32" cm="1">
        <f t="array" ref="AF162">IF($C162="","",IF(_xll.BDP($C162&amp;" Corp",AF$1)="#N/A N/A","",_xll.BDP($C162&amp;" Corp",AF$1)/100))</f>
        <v>-1.6871824053829797E-3</v>
      </c>
      <c r="AG162" s="32" cm="1">
        <f t="array" ref="AG162">IF($C162="","",IF(_xll.BDP($C162&amp;" Corp",AG$1)="#N/A N/A","",_xll.BDP($C162&amp;" Corp",AG$1)/100))</f>
        <v>2.6007282038981378E-4</v>
      </c>
      <c r="AH162" s="32" cm="1">
        <f t="array" ref="AH162">IF($C162="","",IF(_xll.BDP($C162&amp;" Corp",AH$1)="#N/A N/A","",_xll.BDP($C162&amp;" Corp",AH$1)/100))</f>
        <v>3.5012954793284322E-4</v>
      </c>
      <c r="AI162" s="32" cm="1">
        <f t="array" ref="AI162">IF($C162="","",IF(_xll.BDP($C162&amp;" Corp",AI$1)="#N/A N/A","",_xll.BDP($C162&amp;" Corp",AI$1)/100))</f>
        <v>1.9482704130007047E-2</v>
      </c>
      <c r="AJ162" s="8" cm="1">
        <f t="array" ref="AJ162">IF($C162="","",IF(_xll.BDP($C162&amp;" Corp",AJ$1)="#N/A Field Not Applicable","",_xll.BDP($C162&amp;" Corp",AJ$1)))</f>
        <v>96.531999999999996</v>
      </c>
      <c r="AK162" s="8" cm="1">
        <f t="array" ref="AK162">IF($C162="","",IF(_xll.BDP($C162&amp;" Corp",AK$1)="#N/A Field Not Applicable","",_xll.BDP($C162&amp;" Corp",AK$1)))</f>
        <v>100.239</v>
      </c>
      <c r="AL162" s="9" t="s">
        <v>562</v>
      </c>
      <c r="AM162" s="9" t="s">
        <v>307</v>
      </c>
      <c r="AN162" s="10">
        <v>34045</v>
      </c>
      <c r="AO162" s="11">
        <v>398.13400000000001</v>
      </c>
      <c r="AP162" s="12">
        <v>8.0523910242593567E-5</v>
      </c>
      <c r="AQ162" s="9" t="s">
        <v>65</v>
      </c>
      <c r="AR162" s="10">
        <v>30037</v>
      </c>
      <c r="AS162" s="11">
        <v>1.5822916666666667</v>
      </c>
      <c r="AT162" s="9" t="s">
        <v>562</v>
      </c>
      <c r="AU162" s="34">
        <f t="shared" si="4"/>
        <v>0.73263548152144653</v>
      </c>
    </row>
    <row r="163" spans="2:47" s="2" customFormat="1" x14ac:dyDescent="0.2">
      <c r="B163" s="22">
        <v>57969</v>
      </c>
      <c r="C163" s="23" t="s">
        <v>649</v>
      </c>
      <c r="D163" s="24" t="str" cm="1">
        <f t="array" ref="D163">IF($C163="","",IFERROR(_xll.BDP($C163&amp;" Corp","ID_BB_GLOBAL"),""))</f>
        <v>BBG00SGC1Y35</v>
      </c>
      <c r="E163" s="23" t="s">
        <v>650</v>
      </c>
      <c r="F163" s="7" t="s">
        <v>186</v>
      </c>
      <c r="G163" s="16" t="s">
        <v>195</v>
      </c>
      <c r="H163" s="16" t="s">
        <v>156</v>
      </c>
      <c r="I163" s="16" t="s">
        <v>157</v>
      </c>
      <c r="J163" s="44" cm="1">
        <f t="array" ref="J163">IF(OR(_xll.BDP($C163&amp;" Corp",$J$1)="#N/A N/A",_xll.BDP($C163&amp;" Corp",$J$1)="#N/A Field Not Applicable"),"",_xll.BDP($C163&amp;" Corp",$J$1))</f>
        <v>2.8994516361021212</v>
      </c>
      <c r="K163" s="16" t="str" cm="1">
        <f t="array" ref="K163">IFERROR(_xll.BDP($C163&amp;" Corp",$K$1),"")</f>
        <v>Medical Products</v>
      </c>
      <c r="L163" s="28" cm="1">
        <f t="array" ref="L163">IF($C163="","",IFERROR(_xll.BDP($C163&amp;" Corp",L$1),""))</f>
        <v>92.963999999999999</v>
      </c>
      <c r="M163" s="28" cm="1">
        <f t="array" ref="M163">IF($C163="","",IFERROR(_xll.BDP($C163&amp;" Corp",M$1),""))</f>
        <v>93.611000000000004</v>
      </c>
      <c r="N163" s="28" cm="1">
        <f t="array" ref="N163">IF($C163="","",IFERROR(_xll.BDP($C163&amp;" Corp",N$1),""))</f>
        <v>4.9739451704651056</v>
      </c>
      <c r="O163" s="28" cm="1">
        <f t="array" ref="O163">IF($C163="","",IFERROR(_xll.BDP($C163&amp;" Corp",O$1),""))</f>
        <v>4.9739451704651056</v>
      </c>
      <c r="P163" s="28" cm="1">
        <f t="array" ref="P163">IF($C163="","",IFERROR(_xll.BDP($C163&amp;" Corp",P$1),""))</f>
        <v>72.304693911312569</v>
      </c>
      <c r="Q163" s="28">
        <f t="shared" si="5"/>
        <v>93.287499999999994</v>
      </c>
      <c r="R163"/>
      <c r="S163"/>
      <c r="T163"/>
      <c r="U163"/>
      <c r="V163" s="24" t="str" cm="1">
        <f t="array" ref="V163">IF($C163="","",IFERROR(_xll.BDP($C163&amp;" Corp",V$1),""))</f>
        <v>Y</v>
      </c>
      <c r="W163" s="40" cm="1">
        <f t="array" ref="W163">IF($V163="Y",IFERROR(_xll.BDP($C163&amp;" Corp",W$1)*1,""),"")</f>
        <v>47472</v>
      </c>
      <c r="X163" s="41" cm="1">
        <f t="array" ref="X163">IF($V163="Y",IFERROR(_xll.BDP($C163&amp;" Corp",X$1),""),"")</f>
        <v>100</v>
      </c>
      <c r="Y163" s="42" cm="1">
        <f t="array" ref="Y163">IF($V163="Y",IFERROR(_xll.BDP($C163&amp;" Corp",Y$1)/100, ""),"")</f>
        <v>5.0415597486036488E-2</v>
      </c>
      <c r="Z163" s="17" cm="1">
        <f t="array" ref="Z163">IF($C163="","",IF(_xll.BDP($C163&amp;" Corp",Z$1)="#N/A N/A","",_xll.BDP($C163&amp;" Corp",Z$1)))</f>
        <v>6.8060000000002674E-2</v>
      </c>
      <c r="AA163" s="14" cm="1">
        <f t="array" ref="AA163">IF($C163="","",IF(_xll.BDP($C163&amp;" Corp",AA$1)="#N/A N/A","",_xll.BDP($C163&amp;" Corp",AA$1)))</f>
        <v>0.67597999999999558</v>
      </c>
      <c r="AB163" s="14" cm="1">
        <f t="array" ref="AB163">IF($C163="","",IF(_xll.BDP($C163&amp;" Corp",AB$1)="#N/A N/A","",_xll.BDP($C163&amp;" Corp",AB$1)))</f>
        <v>0.73149999999999693</v>
      </c>
      <c r="AC163" s="18" cm="1">
        <f t="array" ref="AC163">IF($C163="","",IF(_xll.BDP($C163&amp;" Corp",AC$1)="#N/A N/A","",_xll.BDP($C163&amp;" Corp",AC$1)))</f>
        <v>0.45374999999999943</v>
      </c>
      <c r="AD163" s="18" cm="1">
        <f t="array" ref="AD163">IF($C163="","",IF(_xll.BDP($C163&amp;" Corp",AD$1)="#N/A N/A","",_xll.BDP($C163&amp;" Corp",AD$1)))</f>
        <v>1.5071599999999989</v>
      </c>
      <c r="AE163" s="32" cm="1">
        <f t="array" ref="AE163">IF($C163="","",IF(_xll.BDP($C163&amp;" Corp",AE$1)="#N/A N/A","",_xll.BDP($C163&amp;" Corp",AE$1)/100))</f>
        <v>7.3007491366700744E-4</v>
      </c>
      <c r="AF163" s="32" cm="1">
        <f t="array" ref="AF163">IF($C163="","",IF(_xll.BDP($C163&amp;" Corp",AF$1)="#N/A N/A","",_xll.BDP($C163&amp;" Corp",AF$1)/100))</f>
        <v>7.2987869510671554E-3</v>
      </c>
      <c r="AG163" s="32" cm="1">
        <f t="array" ref="AG163">IF($C163="","",IF(_xll.BDP($C163&amp;" Corp",AG$1)="#N/A N/A","",_xll.BDP($C163&amp;" Corp",AG$1)/100))</f>
        <v>7.9029929493202276E-3</v>
      </c>
      <c r="AH163" s="32" cm="1">
        <f t="array" ref="AH163">IF($C163="","",IF(_xll.BDP($C163&amp;" Corp",AH$1)="#N/A N/A","",_xll.BDP($C163&amp;" Corp",AH$1)/100))</f>
        <v>4.8875660535028734E-3</v>
      </c>
      <c r="AI163" s="32" cm="1">
        <f t="array" ref="AI163">IF($C163="","",IF(_xll.BDP($C163&amp;" Corp",AI$1)="#N/A N/A","",_xll.BDP($C163&amp;" Corp",AI$1)/100))</f>
        <v>1.6420689353865973E-2</v>
      </c>
      <c r="AJ163" s="8" cm="1">
        <f t="array" ref="AJ163">IF($C163="","",IF(_xll.BDP($C163&amp;" Corp",AJ$1)="#N/A Field Not Applicable","",_xll.BDP($C163&amp;" Corp",AJ$1)))</f>
        <v>88.748000000000005</v>
      </c>
      <c r="AK163" s="8" cm="1">
        <f t="array" ref="AK163">IF($C163="","",IF(_xll.BDP($C163&amp;" Corp",AK$1)="#N/A Field Not Applicable","",_xll.BDP($C163&amp;" Corp",AK$1)))</f>
        <v>95.724999999999994</v>
      </c>
      <c r="AL163" s="9" t="s">
        <v>188</v>
      </c>
      <c r="AM163" s="9" t="s">
        <v>64</v>
      </c>
      <c r="AN163" s="10">
        <v>29365</v>
      </c>
      <c r="AO163" s="11">
        <v>241.55057122439999</v>
      </c>
      <c r="AP163" s="12">
        <v>4.8854397053054474E-5</v>
      </c>
      <c r="AQ163" s="9" t="s">
        <v>65</v>
      </c>
      <c r="AR163" s="10">
        <v>25337</v>
      </c>
      <c r="AS163" s="11">
        <v>0.79874999999999996</v>
      </c>
      <c r="AT163" s="9" t="s">
        <v>188</v>
      </c>
      <c r="AU163" s="34">
        <f t="shared" si="4"/>
        <v>0.82354281926329354</v>
      </c>
    </row>
    <row r="164" spans="2:47" s="2" customFormat="1" x14ac:dyDescent="0.2">
      <c r="B164" s="22">
        <v>57971</v>
      </c>
      <c r="C164" s="23" t="s">
        <v>651</v>
      </c>
      <c r="D164" s="24" t="str" cm="1">
        <f t="array" ref="D164">IF($C164="","",IFERROR(_xll.BDP($C164&amp;" Corp","ID_BB_GLOBAL"),""))</f>
        <v>BBG00SGC1Y26</v>
      </c>
      <c r="E164" s="23" t="s">
        <v>652</v>
      </c>
      <c r="F164" s="7" t="s">
        <v>186</v>
      </c>
      <c r="G164" s="16" t="s">
        <v>653</v>
      </c>
      <c r="H164" s="16" t="s">
        <v>156</v>
      </c>
      <c r="I164" s="16" t="s">
        <v>157</v>
      </c>
      <c r="J164" s="44" cm="1">
        <f t="array" ref="J164">IF(OR(_xll.BDP($C164&amp;" Corp",$J$1)="#N/A N/A",_xll.BDP($C164&amp;" Corp",$J$1)="#N/A Field Not Applicable"),"",_xll.BDP($C164&amp;" Corp",$J$1))</f>
        <v>2.8994516361021212</v>
      </c>
      <c r="K164" s="16" t="str" cm="1">
        <f t="array" ref="K164">IFERROR(_xll.BDP($C164&amp;" Corp",$K$1),"")</f>
        <v>Medical Products</v>
      </c>
      <c r="L164" s="28" cm="1">
        <f t="array" ref="L164">IF($C164="","",IFERROR(_xll.BDP($C164&amp;" Corp",L$1),""))</f>
        <v>98.522999999999996</v>
      </c>
      <c r="M164" s="28" cm="1">
        <f t="array" ref="M164">IF($C164="","",IFERROR(_xll.BDP($C164&amp;" Corp",M$1),""))</f>
        <v>98.6</v>
      </c>
      <c r="N164" s="28" cm="1">
        <f t="array" ref="N164">IF($C164="","",IFERROR(_xll.BDP($C164&amp;" Corp",N$1),""))</f>
        <v>4.5624295464678042</v>
      </c>
      <c r="O164" s="28" cm="1">
        <f t="array" ref="O164">IF($C164="","",IFERROR(_xll.BDP($C164&amp;" Corp",O$1),""))</f>
        <v>4.5624295464678042</v>
      </c>
      <c r="P164" s="28" cm="1">
        <f t="array" ref="P164">IF($C164="","",IFERROR(_xll.BDP($C164&amp;" Corp",P$1),""))</f>
        <v>50.004023603506923</v>
      </c>
      <c r="Q164" s="28">
        <f t="shared" si="5"/>
        <v>98.561499999999995</v>
      </c>
      <c r="R164"/>
      <c r="S164"/>
      <c r="T164"/>
      <c r="U164"/>
      <c r="V164" s="24" t="str" cm="1">
        <f t="array" ref="V164">IF($C164="","",IFERROR(_xll.BDP($C164&amp;" Corp",V$1),""))</f>
        <v>Y</v>
      </c>
      <c r="W164" s="40" cm="1">
        <f t="array" ref="W164">IF($V164="Y",IFERROR(_xll.BDP($C164&amp;" Corp",W$1)*1,""),"")</f>
        <v>46006</v>
      </c>
      <c r="X164" s="41" cm="1">
        <f t="array" ref="X164">IF($V164="Y",IFERROR(_xll.BDP($C164&amp;" Corp",X$1),""),"")</f>
        <v>100</v>
      </c>
      <c r="Y164" s="42" cm="1">
        <f t="array" ref="Y164">IF($V164="Y",IFERROR(_xll.BDP($C164&amp;" Corp",Y$1)/100, ""),"")</f>
        <v>4.7082080618018073E-2</v>
      </c>
      <c r="Z164" s="17" cm="1">
        <f t="array" ref="Z164">IF($C164="","",IF(_xll.BDP($C164&amp;" Corp",Z$1)="#N/A N/A","",_xll.BDP($C164&amp;" Corp",Z$1)))</f>
        <v>6.9400000000001683E-3</v>
      </c>
      <c r="AA164" s="14" cm="1">
        <f t="array" ref="AA164">IF($C164="","",IF(_xll.BDP($C164&amp;" Corp",AA$1)="#N/A N/A","",_xll.BDP($C164&amp;" Corp",AA$1)))</f>
        <v>3.3549999999991087E-2</v>
      </c>
      <c r="AB164" s="14" cm="1">
        <f t="array" ref="AB164">IF($C164="","",IF(_xll.BDP($C164&amp;" Corp",AB$1)="#N/A N/A","",_xll.BDP($C164&amp;" Corp",AB$1)))</f>
        <v>0.11996999999999503</v>
      </c>
      <c r="AC164" s="18" cm="1">
        <f t="array" ref="AC164">IF($C164="","",IF(_xll.BDP($C164&amp;" Corp",AC$1)="#N/A N/A","",_xll.BDP($C164&amp;" Corp",AC$1)))</f>
        <v>0.52794999999998993</v>
      </c>
      <c r="AD164" s="18" cm="1">
        <f t="array" ref="AD164">IF($C164="","",IF(_xll.BDP($C164&amp;" Corp",AD$1)="#N/A N/A","",_xll.BDP($C164&amp;" Corp",AD$1)))</f>
        <v>1.9471399999999903</v>
      </c>
      <c r="AE164" s="32" cm="1">
        <f t="array" ref="AE164">IF($C164="","",IF(_xll.BDP($C164&amp;" Corp",AE$1)="#N/A N/A","",_xll.BDP($C164&amp;" Corp",AE$1)/100))</f>
        <v>7.0418326460783729E-5</v>
      </c>
      <c r="AF164" s="32" cm="1">
        <f t="array" ref="AF164">IF($C164="","",IF(_xll.BDP($C164&amp;" Corp",AF$1)="#N/A N/A","",_xll.BDP($C164&amp;" Corp",AF$1)/100))</f>
        <v>3.4051483000435088E-4</v>
      </c>
      <c r="AG164" s="32" cm="1">
        <f t="array" ref="AG164">IF($C164="","",IF(_xll.BDP($C164&amp;" Corp",AG$1)="#N/A N/A","",_xll.BDP($C164&amp;" Corp",AG$1)/100))</f>
        <v>1.2187012588065059E-3</v>
      </c>
      <c r="AH164" s="32" cm="1">
        <f t="array" ref="AH164">IF($C164="","",IF(_xll.BDP($C164&amp;" Corp",AH$1)="#N/A N/A","",_xll.BDP($C164&amp;" Corp",AH$1)/100))</f>
        <v>5.3854380285470538E-3</v>
      </c>
      <c r="AI164" s="32" cm="1">
        <f t="array" ref="AI164">IF($C164="","",IF(_xll.BDP($C164&amp;" Corp",AI$1)="#N/A N/A","",_xll.BDP($C164&amp;" Corp",AI$1)/100))</f>
        <v>2.0153872603354561E-2</v>
      </c>
      <c r="AJ164" s="8" cm="1">
        <f t="array" ref="AJ164">IF($C164="","",IF(_xll.BDP($C164&amp;" Corp",AJ$1)="#N/A Field Not Applicable","",_xll.BDP($C164&amp;" Corp",AJ$1)))</f>
        <v>95.701999999999998</v>
      </c>
      <c r="AK164" s="8" cm="1">
        <f t="array" ref="AK164">IF($C164="","",IF(_xll.BDP($C164&amp;" Corp",AK$1)="#N/A Field Not Applicable","",_xll.BDP($C164&amp;" Corp",AK$1)))</f>
        <v>98.593999999999994</v>
      </c>
      <c r="AL164" s="9" t="s">
        <v>188</v>
      </c>
      <c r="AM164" s="9" t="s">
        <v>64</v>
      </c>
      <c r="AN164" s="10">
        <v>29365</v>
      </c>
      <c r="AO164" s="11">
        <v>590.08596</v>
      </c>
      <c r="AP164" s="12">
        <v>1.1934682513539325E-4</v>
      </c>
      <c r="AQ164" s="9" t="s">
        <v>65</v>
      </c>
      <c r="AR164" s="10">
        <v>25337</v>
      </c>
      <c r="AS164" s="11">
        <v>1.2369444444444444</v>
      </c>
      <c r="AT164" s="9" t="s">
        <v>188</v>
      </c>
      <c r="AU164" s="34">
        <f t="shared" si="4"/>
        <v>0.64513260027662456</v>
      </c>
    </row>
    <row r="165" spans="2:47" s="2" customFormat="1" x14ac:dyDescent="0.2">
      <c r="B165" s="22">
        <v>57976</v>
      </c>
      <c r="C165" s="23" t="s">
        <v>654</v>
      </c>
      <c r="D165" s="24" t="str" cm="1">
        <f t="array" ref="D165">IF($C165="","",IFERROR(_xll.BDP($C165&amp;" Corp","ID_BB_GLOBAL"),""))</f>
        <v>BBG0000Q8WZ4</v>
      </c>
      <c r="E165" s="23" t="s">
        <v>655</v>
      </c>
      <c r="F165" s="7" t="s">
        <v>186</v>
      </c>
      <c r="G165" s="16" t="s">
        <v>228</v>
      </c>
      <c r="H165" s="16" t="s">
        <v>156</v>
      </c>
      <c r="I165" s="16" t="s">
        <v>157</v>
      </c>
      <c r="J165" s="44" cm="1">
        <f t="array" ref="J165">IF(OR(_xll.BDP($C165&amp;" Corp",$J$1)="#N/A N/A",_xll.BDP($C165&amp;" Corp",$J$1)="#N/A Field Not Applicable"),"",_xll.BDP($C165&amp;" Corp",$J$1))</f>
        <v>2.8994516361021212</v>
      </c>
      <c r="K165" s="16" t="str" cm="1">
        <f t="array" ref="K165">IFERROR(_xll.BDP($C165&amp;" Corp",$K$1),"")</f>
        <v>Medical Products</v>
      </c>
      <c r="L165" s="28" cm="1">
        <f t="array" ref="L165">IF($C165="","",IFERROR(_xll.BDP($C165&amp;" Corp",L$1),""))</f>
        <v>100.98699999999999</v>
      </c>
      <c r="M165" s="28" cm="1">
        <f t="array" ref="M165">IF($C165="","",IFERROR(_xll.BDP($C165&amp;" Corp",M$1),""))</f>
        <v>102.11499999999999</v>
      </c>
      <c r="N165" s="28" cm="1">
        <f t="array" ref="N165">IF($C165="","",IFERROR(_xll.BDP($C165&amp;" Corp",N$1),""))</f>
        <v>5.5381908481078401</v>
      </c>
      <c r="O165" s="28" cm="1">
        <f t="array" ref="O165">IF($C165="","",IFERROR(_xll.BDP($C165&amp;" Corp",O$1),""))</f>
        <v>5.5381908481078401</v>
      </c>
      <c r="P165" s="28" cm="1">
        <f t="array" ref="P165">IF($C165="","",IFERROR(_xll.BDP($C165&amp;" Corp",P$1),""))</f>
        <v>95.782472856151244</v>
      </c>
      <c r="Q165" s="28">
        <f t="shared" si="5"/>
        <v>101.55099999999999</v>
      </c>
      <c r="R165"/>
      <c r="S165"/>
      <c r="T165"/>
      <c r="U165"/>
      <c r="V165" s="24" t="str" cm="1">
        <f t="array" ref="V165">IF($C165="","",IFERROR(_xll.BDP($C165&amp;" Corp",V$1),""))</f>
        <v>N</v>
      </c>
      <c r="W165" s="40" t="str" cm="1">
        <f t="array" ref="W165">IF($V165="Y",IFERROR(_xll.BDP($C165&amp;" Corp",W$1)*1,""),"")</f>
        <v/>
      </c>
      <c r="X165" s="41" t="str" cm="1">
        <f t="array" ref="X165">IF($V165="Y",IFERROR(_xll.BDP($C165&amp;" Corp",X$1),""),"")</f>
        <v/>
      </c>
      <c r="Y165" s="42" t="str" cm="1">
        <f t="array" ref="Y165">IF($V165="Y",IFERROR(_xll.BDP($C165&amp;" Corp",Y$1)/100, ""),"")</f>
        <v/>
      </c>
      <c r="Z165" s="17" cm="1">
        <f t="array" ref="Z165">IF($C165="","",IF(_xll.BDP($C165&amp;" Corp",Z$1)="#N/A N/A","",_xll.BDP($C165&amp;" Corp",Z$1)))</f>
        <v>0.19059999999998922</v>
      </c>
      <c r="AA165" s="14" cm="1">
        <f t="array" ref="AA165">IF($C165="","",IF(_xll.BDP($C165&amp;" Corp",AA$1)="#N/A N/A","",_xll.BDP($C165&amp;" Corp",AA$1)))</f>
        <v>1.3687999999999931</v>
      </c>
      <c r="AB165" s="14" cm="1">
        <f t="array" ref="AB165">IF($C165="","",IF(_xll.BDP($C165&amp;" Corp",AB$1)="#N/A N/A","",_xll.BDP($C165&amp;" Corp",AB$1)))</f>
        <v>0.90269999999999584</v>
      </c>
      <c r="AC165" s="18" cm="1">
        <f t="array" ref="AC165">IF($C165="","",IF(_xll.BDP($C165&amp;" Corp",AC$1)="#N/A N/A","",_xll.BDP($C165&amp;" Corp",AC$1)))</f>
        <v>-0.1577000000000055</v>
      </c>
      <c r="AD165" s="18" cm="1">
        <f t="array" ref="AD165">IF($C165="","",IF(_xll.BDP($C165&amp;" Corp",AD$1)="#N/A N/A","",_xll.BDP($C165&amp;" Corp",AD$1)))</f>
        <v>-1.0219000000000023</v>
      </c>
      <c r="AE165" s="32" cm="1">
        <f t="array" ref="AE165">IF($C165="","",IF(_xll.BDP($C165&amp;" Corp",AE$1)="#N/A N/A","",_xll.BDP($C165&amp;" Corp",AE$1)/100))</f>
        <v>1.8811147331944625E-3</v>
      </c>
      <c r="AF165" s="32" cm="1">
        <f t="array" ref="AF165">IF($C165="","",IF(_xll.BDP($C165&amp;" Corp",AF$1)="#N/A N/A","",_xll.BDP($C165&amp;" Corp",AF$1)/100))</f>
        <v>1.3668222082646342E-2</v>
      </c>
      <c r="AG165" s="32" cm="1">
        <f t="array" ref="AG165">IF($C165="","",IF(_xll.BDP($C165&amp;" Corp",AG$1)="#N/A N/A","",_xll.BDP($C165&amp;" Corp",AG$1)/100))</f>
        <v>8.9721978157414096E-3</v>
      </c>
      <c r="AH165" s="32" cm="1">
        <f t="array" ref="AH165">IF($C165="","",IF(_xll.BDP($C165&amp;" Corp",AH$1)="#N/A N/A","",_xll.BDP($C165&amp;" Corp",AH$1)/100))</f>
        <v>-1.551078378144504E-3</v>
      </c>
      <c r="AI165" s="32" cm="1">
        <f t="array" ref="AI165">IF($C165="","",IF(_xll.BDP($C165&amp;" Corp",AI$1)="#N/A N/A","",_xll.BDP($C165&amp;" Corp",AI$1)/100))</f>
        <v>-9.9663140729933496E-3</v>
      </c>
      <c r="AJ165" s="8" cm="1">
        <f t="array" ref="AJ165">IF($C165="","",IF(_xll.BDP($C165&amp;" Corp",AJ$1)="#N/A Field Not Applicable","",_xll.BDP($C165&amp;" Corp",AJ$1)))</f>
        <v>95.313999999999993</v>
      </c>
      <c r="AK165" s="8" cm="1">
        <f t="array" ref="AK165">IF($C165="","",IF(_xll.BDP($C165&amp;" Corp",AK$1)="#N/A Field Not Applicable","",_xll.BDP($C165&amp;" Corp",AK$1)))</f>
        <v>107.819</v>
      </c>
      <c r="AL165" s="9" t="s">
        <v>188</v>
      </c>
      <c r="AM165" s="9" t="s">
        <v>64</v>
      </c>
      <c r="AN165" s="10">
        <v>29365</v>
      </c>
      <c r="AO165" s="11">
        <v>327.23980722030001</v>
      </c>
      <c r="AP165" s="12">
        <v>6.6185326710130403E-5</v>
      </c>
      <c r="AQ165" s="9" t="s">
        <v>65</v>
      </c>
      <c r="AR165" s="10">
        <v>25337</v>
      </c>
      <c r="AS165" s="11">
        <v>0.17569444444444443</v>
      </c>
      <c r="AT165" s="9" t="s">
        <v>188</v>
      </c>
      <c r="AU165" s="34">
        <f t="shared" si="4"/>
        <v>0.99698168332666937</v>
      </c>
    </row>
    <row r="166" spans="2:47" s="2" customFormat="1" x14ac:dyDescent="0.2">
      <c r="B166" s="22">
        <v>57979</v>
      </c>
      <c r="C166" s="23" t="s">
        <v>656</v>
      </c>
      <c r="D166" s="24" t="str" cm="1">
        <f t="array" ref="D166">IF($C166="","",IFERROR(_xll.BDP($C166&amp;" Corp","ID_BB_GLOBAL"),""))</f>
        <v>BBG0088HM2H9</v>
      </c>
      <c r="E166" s="23" t="s">
        <v>657</v>
      </c>
      <c r="F166" s="7" t="s">
        <v>186</v>
      </c>
      <c r="G166" s="16" t="s">
        <v>458</v>
      </c>
      <c r="H166" s="16" t="s">
        <v>156</v>
      </c>
      <c r="I166" s="16" t="s">
        <v>157</v>
      </c>
      <c r="J166" s="44" cm="1">
        <f t="array" ref="J166">IF(OR(_xll.BDP($C166&amp;" Corp",$J$1)="#N/A N/A",_xll.BDP($C166&amp;" Corp",$J$1)="#N/A Field Not Applicable"),"",_xll.BDP($C166&amp;" Corp",$J$1))</f>
        <v>2.8994516361021212</v>
      </c>
      <c r="K166" s="16" t="str" cm="1">
        <f t="array" ref="K166">IFERROR(_xll.BDP($C166&amp;" Corp",$K$1),"")</f>
        <v>Medical Products</v>
      </c>
      <c r="L166" s="28" cm="1">
        <f t="array" ref="L166">IF($C166="","",IFERROR(_xll.BDP($C166&amp;" Corp",L$1),""))</f>
        <v>89.52</v>
      </c>
      <c r="M166" s="28" cm="1">
        <f t="array" ref="M166">IF($C166="","",IFERROR(_xll.BDP($C166&amp;" Corp",M$1),""))</f>
        <v>90.658000000000001</v>
      </c>
      <c r="N166" s="28" cm="1">
        <f t="array" ref="N166">IF($C166="","",IFERROR(_xll.BDP($C166&amp;" Corp",N$1),""))</f>
        <v>5.425258106824808</v>
      </c>
      <c r="O166" s="28" cm="1">
        <f t="array" ref="O166">IF($C166="","",IFERROR(_xll.BDP($C166&amp;" Corp",O$1),""))</f>
        <v>5.425258106824808</v>
      </c>
      <c r="P166" s="28" cm="1">
        <f t="array" ref="P166">IF($C166="","",IFERROR(_xll.BDP($C166&amp;" Corp",P$1),""))</f>
        <v>96.043870414191346</v>
      </c>
      <c r="Q166" s="28">
        <f t="shared" si="5"/>
        <v>90.088999999999999</v>
      </c>
      <c r="R166"/>
      <c r="S166"/>
      <c r="T166"/>
      <c r="U166"/>
      <c r="V166" s="24" t="str" cm="1">
        <f t="array" ref="V166">IF($C166="","",IFERROR(_xll.BDP($C166&amp;" Corp",V$1),""))</f>
        <v>Y</v>
      </c>
      <c r="W166" s="40" cm="1">
        <f t="array" ref="W166">IF($V166="Y",IFERROR(_xll.BDP($C166&amp;" Corp",W$1)*1,""),"")</f>
        <v>49355</v>
      </c>
      <c r="X166" s="41" cm="1">
        <f t="array" ref="X166">IF($V166="Y",IFERROR(_xll.BDP($C166&amp;" Corp",X$1),""),"")</f>
        <v>100</v>
      </c>
      <c r="Y166" s="42" cm="1">
        <f t="array" ref="Y166">IF($V166="Y",IFERROR(_xll.BDP($C166&amp;" Corp",Y$1)/100, ""),"")</f>
        <v>5.4715286950887287E-2</v>
      </c>
      <c r="Z166" s="17" cm="1">
        <f t="array" ref="Z166">IF($C166="","",IF(_xll.BDP($C166&amp;" Corp",Z$1)="#N/A N/A","",_xll.BDP($C166&amp;" Corp",Z$1)))</f>
        <v>-4.8349999999999227E-2</v>
      </c>
      <c r="AA166" s="14" cm="1">
        <f t="array" ref="AA166">IF($C166="","",IF(_xll.BDP($C166&amp;" Corp",AA$1)="#N/A N/A","",_xll.BDP($C166&amp;" Corp",AA$1)))</f>
        <v>0.4682899999999961</v>
      </c>
      <c r="AB166" s="14" cm="1">
        <f t="array" ref="AB166">IF($C166="","",IF(_xll.BDP($C166&amp;" Corp",AB$1)="#N/A N/A","",_xll.BDP($C166&amp;" Corp",AB$1)))</f>
        <v>-0.33295000000001096</v>
      </c>
      <c r="AC166" s="18" cm="1">
        <f t="array" ref="AC166">IF($C166="","",IF(_xll.BDP($C166&amp;" Corp",AC$1)="#N/A N/A","",_xll.BDP($C166&amp;" Corp",AC$1)))</f>
        <v>-0.66669000000000267</v>
      </c>
      <c r="AD166" s="18" cm="1">
        <f t="array" ref="AD166">IF($C166="","",IF(_xll.BDP($C166&amp;" Corp",AD$1)="#N/A N/A","",_xll.BDP($C166&amp;" Corp",AD$1)))</f>
        <v>6.5179999999998017E-2</v>
      </c>
      <c r="AE166" s="32" cm="1">
        <f t="array" ref="AE166">IF($C166="","",IF(_xll.BDP($C166&amp;" Corp",AE$1)="#N/A N/A","",_xll.BDP($C166&amp;" Corp",AE$1)/100))</f>
        <v>-5.364404496735561E-4</v>
      </c>
      <c r="AF166" s="32" cm="1">
        <f t="array" ref="AF166">IF($C166="","",IF(_xll.BDP($C166&amp;" Corp",AF$1)="#N/A N/A","",_xll.BDP($C166&amp;" Corp",AF$1)/100))</f>
        <v>5.2256040650554862E-3</v>
      </c>
      <c r="AG166" s="32" cm="1">
        <f t="array" ref="AG166">IF($C166="","",IF(_xll.BDP($C166&amp;" Corp",AG$1)="#N/A N/A","",_xll.BDP($C166&amp;" Corp",AG$1)/100))</f>
        <v>-3.6824332395150022E-3</v>
      </c>
      <c r="AH166" s="32" cm="1">
        <f t="array" ref="AH166">IF($C166="","",IF(_xll.BDP($C166&amp;" Corp",AH$1)="#N/A N/A","",_xll.BDP($C166&amp;" Corp",AH$1)/100))</f>
        <v>-7.3464867575028263E-3</v>
      </c>
      <c r="AI166" s="32" cm="1">
        <f t="array" ref="AI166">IF($C166="","",IF(_xll.BDP($C166&amp;" Corp",AI$1)="#N/A N/A","",_xll.BDP($C166&amp;" Corp",AI$1)/100))</f>
        <v>7.2408038292052362E-4</v>
      </c>
      <c r="AJ166" s="8" cm="1">
        <f t="array" ref="AJ166">IF($C166="","",IF(_xll.BDP($C166&amp;" Corp",AJ$1)="#N/A Field Not Applicable","",_xll.BDP($C166&amp;" Corp",AJ$1)))</f>
        <v>85.531999999999996</v>
      </c>
      <c r="AK166" s="8" cm="1">
        <f t="array" ref="AK166">IF($C166="","",IF(_xll.BDP($C166&amp;" Corp",AK$1)="#N/A Field Not Applicable","",_xll.BDP($C166&amp;" Corp",AK$1)))</f>
        <v>95.165999999999997</v>
      </c>
      <c r="AL166" s="9" t="s">
        <v>188</v>
      </c>
      <c r="AM166" s="9" t="s">
        <v>64</v>
      </c>
      <c r="AN166" s="10">
        <v>29365</v>
      </c>
      <c r="AO166" s="11">
        <v>228.91223498420001</v>
      </c>
      <c r="AP166" s="12">
        <v>4.6298252003845955E-5</v>
      </c>
      <c r="AQ166" s="9" t="s">
        <v>65</v>
      </c>
      <c r="AR166" s="10">
        <v>25337</v>
      </c>
      <c r="AS166" s="11">
        <v>1.3694444444444447</v>
      </c>
      <c r="AT166" s="9" t="s">
        <v>188</v>
      </c>
      <c r="AU166" s="34">
        <f t="shared" si="4"/>
        <v>0.85814847830599961</v>
      </c>
    </row>
    <row r="167" spans="2:47" s="2" customFormat="1" x14ac:dyDescent="0.2">
      <c r="B167" s="22">
        <v>57379</v>
      </c>
      <c r="C167" s="23" t="s">
        <v>658</v>
      </c>
      <c r="D167" s="24" t="str" cm="1">
        <f t="array" ref="D167">IF($C167="","",IFERROR(_xll.BDP($C167&amp;" Corp","ID_BB_GLOBAL"),""))</f>
        <v>BBG00XY8TJL6</v>
      </c>
      <c r="E167" s="23" t="s">
        <v>659</v>
      </c>
      <c r="F167" s="7" t="s">
        <v>122</v>
      </c>
      <c r="G167" s="16" t="s">
        <v>191</v>
      </c>
      <c r="H167" s="16" t="s">
        <v>117</v>
      </c>
      <c r="I167" s="16" t="s">
        <v>118</v>
      </c>
      <c r="J167" s="44" cm="1">
        <f t="array" ref="J167">IF(OR(_xll.BDP($C167&amp;" Corp",$J$1)="#N/A N/A",_xll.BDP($C167&amp;" Corp",$J$1)="#N/A Field Not Applicable"),"",_xll.BDP($C167&amp;" Corp",$J$1))</f>
        <v>3.20435488233703</v>
      </c>
      <c r="K167" s="16" t="str" cm="1">
        <f t="array" ref="K167">IFERROR(_xll.BDP($C167&amp;" Corp",$K$1),"")</f>
        <v>Medical-Drugs</v>
      </c>
      <c r="L167" s="28" cm="1">
        <f t="array" ref="L167">IF($C167="","",IFERROR(_xll.BDP($C167&amp;" Corp",L$1),""))</f>
        <v>89.938999999999993</v>
      </c>
      <c r="M167" s="28" cm="1">
        <f t="array" ref="M167">IF($C167="","",IFERROR(_xll.BDP($C167&amp;" Corp",M$1),""))</f>
        <v>90.647999999999996</v>
      </c>
      <c r="N167" s="28" cm="1">
        <f t="array" ref="N167">IF($C167="","",IFERROR(_xll.BDP($C167&amp;" Corp",N$1),""))</f>
        <v>5.5253234857226552</v>
      </c>
      <c r="O167" s="28" cm="1">
        <f t="array" ref="O167">IF($C167="","",IFERROR(_xll.BDP($C167&amp;" Corp",O$1),""))</f>
        <v>5.5253234857226552</v>
      </c>
      <c r="P167" s="28" cm="1">
        <f t="array" ref="P167">IF($C167="","",IFERROR(_xll.BDP($C167&amp;" Corp",P$1),""))</f>
        <v>74.516410471499</v>
      </c>
      <c r="Q167" s="28">
        <f t="shared" si="5"/>
        <v>90.293499999999995</v>
      </c>
      <c r="R167"/>
      <c r="S167"/>
      <c r="T167"/>
      <c r="U167"/>
      <c r="V167" s="24" t="str" cm="1">
        <f t="array" ref="V167">IF($C167="","",IFERROR(_xll.BDP($C167&amp;" Corp",V$1),""))</f>
        <v>Y</v>
      </c>
      <c r="W167" s="40" cm="1">
        <f t="array" ref="W167">IF($V167="Y",IFERROR(_xll.BDP($C167&amp;" Corp",W$1)*1,""),"")</f>
        <v>52855</v>
      </c>
      <c r="X167" s="41" cm="1">
        <f t="array" ref="X167">IF($V167="Y",IFERROR(_xll.BDP($C167&amp;" Corp",X$1),""),"")</f>
        <v>100</v>
      </c>
      <c r="Y167" s="42" cm="1">
        <f t="array" ref="Y167">IF($V167="Y",IFERROR(_xll.BDP($C167&amp;" Corp",Y$1)/100, ""),"")</f>
        <v>5.5369562186450352E-2</v>
      </c>
      <c r="Z167" s="17" cm="1">
        <f t="array" ref="Z167">IF($C167="","",IF(_xll.BDP($C167&amp;" Corp",Z$1)="#N/A N/A","",_xll.BDP($C167&amp;" Corp",Z$1)))</f>
        <v>-1.6090000000005489E-2</v>
      </c>
      <c r="AA167" s="14" cm="1">
        <f t="array" ref="AA167">IF($C167="","",IF(_xll.BDP($C167&amp;" Corp",AA$1)="#N/A N/A","",_xll.BDP($C167&amp;" Corp",AA$1)))</f>
        <v>0.87631999999999266</v>
      </c>
      <c r="AB167" s="14" cm="1">
        <f t="array" ref="AB167">IF($C167="","",IF(_xll.BDP($C167&amp;" Corp",AB$1)="#N/A N/A","",_xll.BDP($C167&amp;" Corp",AB$1)))</f>
        <v>0.27620999999999185</v>
      </c>
      <c r="AC167" s="18" cm="1">
        <f t="array" ref="AC167">IF($C167="","",IF(_xll.BDP($C167&amp;" Corp",AC$1)="#N/A N/A","",_xll.BDP($C167&amp;" Corp",AC$1)))</f>
        <v>-2.3229700000000122</v>
      </c>
      <c r="AD167" s="18" cm="1">
        <f t="array" ref="AD167">IF($C167="","",IF(_xll.BDP($C167&amp;" Corp",AD$1)="#N/A N/A","",_xll.BDP($C167&amp;" Corp",AD$1)))</f>
        <v>-4.7737400000000036</v>
      </c>
      <c r="AE167" s="32" cm="1">
        <f t="array" ref="AE167">IF($C167="","",IF(_xll.BDP($C167&amp;" Corp",AE$1)="#N/A N/A","",_xll.BDP($C167&amp;" Corp",AE$1)/100))</f>
        <v>-1.7817171678476666E-4</v>
      </c>
      <c r="AF167" s="32" cm="1">
        <f t="array" ref="AF167">IF($C167="","",IF(_xll.BDP($C167&amp;" Corp",AF$1)="#N/A N/A","",_xll.BDP($C167&amp;" Corp",AF$1)/100))</f>
        <v>9.8007319457536629E-3</v>
      </c>
      <c r="AG167" s="32" cm="1">
        <f t="array" ref="AG167">IF($C167="","",IF(_xll.BDP($C167&amp;" Corp",AG$1)="#N/A N/A","",_xll.BDP($C167&amp;" Corp",AG$1)/100))</f>
        <v>3.0685281285632504E-3</v>
      </c>
      <c r="AH167" s="32" cm="1">
        <f t="array" ref="AH167">IF($C167="","",IF(_xll.BDP($C167&amp;" Corp",AH$1)="#N/A N/A","",_xll.BDP($C167&amp;" Corp",AH$1)/100))</f>
        <v>-2.5082542389828256E-2</v>
      </c>
      <c r="AI167" s="32" cm="1">
        <f t="array" ref="AI167">IF($C167="","",IF(_xll.BDP($C167&amp;" Corp",AI$1)="#N/A N/A","",_xll.BDP($C167&amp;" Corp",AI$1)/100))</f>
        <v>-5.0216175896206153E-2</v>
      </c>
      <c r="AJ167" s="8" cm="1">
        <f t="array" ref="AJ167">IF($C167="","",IF(_xll.BDP($C167&amp;" Corp",AJ$1)="#N/A Field Not Applicable","",_xll.BDP($C167&amp;" Corp",AJ$1)))</f>
        <v>87.028000000000006</v>
      </c>
      <c r="AK167" s="8" cm="1">
        <f t="array" ref="AK167">IF($C167="","",IF(_xll.BDP($C167&amp;" Corp",AK$1)="#N/A Field Not Applicable","",_xll.BDP($C167&amp;" Corp",AK$1)))</f>
        <v>99.885000000000005</v>
      </c>
      <c r="AL167" s="9" t="s">
        <v>124</v>
      </c>
      <c r="AM167" s="9" t="s">
        <v>64</v>
      </c>
      <c r="AN167" s="10">
        <v>26626</v>
      </c>
      <c r="AO167" s="11">
        <v>771.33136806879997</v>
      </c>
      <c r="AP167" s="12">
        <v>1.560043047056241E-4</v>
      </c>
      <c r="AQ167" s="9" t="s">
        <v>65</v>
      </c>
      <c r="AR167" s="10">
        <v>22618</v>
      </c>
      <c r="AS167" s="11">
        <v>1.1347222222222222</v>
      </c>
      <c r="AT167" s="9" t="s">
        <v>124</v>
      </c>
      <c r="AU167" s="34">
        <f t="shared" si="4"/>
        <v>0.92862094189935451</v>
      </c>
    </row>
    <row r="168" spans="2:47" s="2" customFormat="1" x14ac:dyDescent="0.2">
      <c r="B168" s="22">
        <v>54217</v>
      </c>
      <c r="C168" s="23" t="s">
        <v>660</v>
      </c>
      <c r="D168" s="24" t="str" cm="1">
        <f t="array" ref="D168">IF($C168="","",IFERROR(_xll.BDP($C168&amp;" Corp","ID_BB_GLOBAL"),""))</f>
        <v>BBG00P43X9C4</v>
      </c>
      <c r="E168" s="23" t="s">
        <v>661</v>
      </c>
      <c r="F168" s="7" t="s">
        <v>289</v>
      </c>
      <c r="G168" s="16" t="s">
        <v>98</v>
      </c>
      <c r="H168" s="16" t="s">
        <v>359</v>
      </c>
      <c r="I168" s="16" t="s">
        <v>360</v>
      </c>
      <c r="J168" s="44" cm="1">
        <f t="array" ref="J168">IF(OR(_xll.BDP($C168&amp;" Corp",$J$1)="#N/A N/A",_xll.BDP($C168&amp;" Corp",$J$1)="#N/A Field Not Applicable"),"",_xll.BDP($C168&amp;" Corp",$J$1))</f>
        <v>8.1496779082985977</v>
      </c>
      <c r="K168" s="16" t="str" cm="1">
        <f t="array" ref="K168">IFERROR(_xll.BDP($C168&amp;" Corp",$K$1),"")</f>
        <v>Medical-Drugs</v>
      </c>
      <c r="L168" s="28" cm="1">
        <f t="array" ref="L168">IF($C168="","",IFERROR(_xll.BDP($C168&amp;" Corp",L$1),""))</f>
        <v>71.168000000000006</v>
      </c>
      <c r="M168" s="28" cm="1">
        <f t="array" ref="M168">IF($C168="","",IFERROR(_xll.BDP($C168&amp;" Corp",M$1),""))</f>
        <v>71.522000000000006</v>
      </c>
      <c r="N168" s="28" cm="1">
        <f t="array" ref="N168">IF($C168="","",IFERROR(_xll.BDP($C168&amp;" Corp",N$1),""))</f>
        <v>20.268525512546535</v>
      </c>
      <c r="O168" s="28" cm="1">
        <f t="array" ref="O168">IF($C168="","",IFERROR(_xll.BDP($C168&amp;" Corp",O$1),""))</f>
        <v>20.268525512546535</v>
      </c>
      <c r="P168" s="28" cm="1">
        <f t="array" ref="P168">IF($C168="","",IFERROR(_xll.BDP($C168&amp;" Corp",P$1),""))</f>
        <v>1614.2773164313196</v>
      </c>
      <c r="Q168" s="28">
        <f t="shared" si="5"/>
        <v>71.344999999999999</v>
      </c>
      <c r="R168"/>
      <c r="S168"/>
      <c r="T168"/>
      <c r="U168"/>
      <c r="V168" s="24" t="str" cm="1">
        <f t="array" ref="V168">IF($C168="","",IFERROR(_xll.BDP($C168&amp;" Corp",V$1),""))</f>
        <v>Y</v>
      </c>
      <c r="W168" s="40" cm="1">
        <f t="array" ref="W168">IF($V168="Y",IFERROR(_xll.BDP($C168&amp;" Corp",W$1)*1,""),"")</f>
        <v>45703</v>
      </c>
      <c r="X168" s="41" cm="1">
        <f t="array" ref="X168">IF($V168="Y",IFERROR(_xll.BDP($C168&amp;" Corp",X$1),""),"")</f>
        <v>100</v>
      </c>
      <c r="Y168" s="42" cm="1">
        <f t="array" ref="Y168">IF($V168="Y",IFERROR(_xll.BDP($C168&amp;" Corp",Y$1)/100, ""),"")</f>
        <v>10.291791865006314</v>
      </c>
      <c r="Z168" s="17" cm="1">
        <f t="array" ref="Z168">IF($C168="","",IF(_xll.BDP($C168&amp;" Corp",Z$1)="#N/A N/A","",_xll.BDP($C168&amp;" Corp",Z$1)))</f>
        <v>0.38031999999999755</v>
      </c>
      <c r="AA168" s="14" cm="1">
        <f t="array" ref="AA168">IF($C168="","",IF(_xll.BDP($C168&amp;" Corp",AA$1)="#N/A N/A","",_xll.BDP($C168&amp;" Corp",AA$1)))</f>
        <v>0.14502000000000237</v>
      </c>
      <c r="AB168" s="14" cm="1">
        <f t="array" ref="AB168">IF($C168="","",IF(_xll.BDP($C168&amp;" Corp",AB$1)="#N/A N/A","",_xll.BDP($C168&amp;" Corp",AB$1)))</f>
        <v>5.715000000000714E-2</v>
      </c>
      <c r="AC168" s="18" cm="1">
        <f t="array" ref="AC168">IF($C168="","",IF(_xll.BDP($C168&amp;" Corp",AC$1)="#N/A N/A","",_xll.BDP($C168&amp;" Corp",AC$1)))</f>
        <v>5.1529000000000025</v>
      </c>
      <c r="AD168" s="18" cm="1">
        <f t="array" ref="AD168">IF($C168="","",IF(_xll.BDP($C168&amp;" Corp",AD$1)="#N/A N/A","",_xll.BDP($C168&amp;" Corp",AD$1)))</f>
        <v>27.33175</v>
      </c>
      <c r="AE168" s="32" cm="1">
        <f t="array" ref="AE168">IF($C168="","",IF(_xll.BDP($C168&amp;" Corp",AE$1)="#N/A N/A","",_xll.BDP($C168&amp;" Corp",AE$1)/100))</f>
        <v>5.3592819982545914E-3</v>
      </c>
      <c r="AF168" s="32" cm="1">
        <f t="array" ref="AF168">IF($C168="","",IF(_xll.BDP($C168&amp;" Corp",AF$1)="#N/A N/A","",_xll.BDP($C168&amp;" Corp",AF$1)/100))</f>
        <v>2.0367968946080834E-3</v>
      </c>
      <c r="AG168" s="32" cm="1">
        <f t="array" ref="AG168">IF($C168="","",IF(_xll.BDP($C168&amp;" Corp",AG$1)="#N/A N/A","",_xll.BDP($C168&amp;" Corp",AG$1)/100))</f>
        <v>8.0167882628057695E-4</v>
      </c>
      <c r="AH168" s="32" cm="1">
        <f t="array" ref="AH168">IF($C168="","",IF(_xll.BDP($C168&amp;" Corp",AH$1)="#N/A N/A","",_xll.BDP($C168&amp;" Corp",AH$1)/100))</f>
        <v>7.7847599753142968E-2</v>
      </c>
      <c r="AI168" s="32" cm="1">
        <f t="array" ref="AI168">IF($C168="","",IF(_xll.BDP($C168&amp;" Corp",AI$1)="#N/A N/A","",_xll.BDP($C168&amp;" Corp",AI$1)/100))</f>
        <v>0.62098842849774949</v>
      </c>
      <c r="AJ168" s="8" cm="1">
        <f t="array" ref="AJ168">IF($C168="","",IF(_xll.BDP($C168&amp;" Corp",AJ$1)="#N/A Field Not Applicable","",_xll.BDP($C168&amp;" Corp",AJ$1)))</f>
        <v>43.825000000000003</v>
      </c>
      <c r="AK168" s="8" cm="1">
        <f t="array" ref="AK168">IF($C168="","",IF(_xll.BDP($C168&amp;" Corp",AK$1)="#N/A Field Not Applicable","",_xll.BDP($C168&amp;" Corp",AK$1)))</f>
        <v>72.774000000000001</v>
      </c>
      <c r="AL168" s="9" t="s">
        <v>292</v>
      </c>
      <c r="AM168" s="9" t="s">
        <v>64</v>
      </c>
      <c r="AN168" s="10">
        <v>37546</v>
      </c>
      <c r="AO168" s="11">
        <v>125.367645</v>
      </c>
      <c r="AP168" s="12">
        <v>2.5356018308673295E-5</v>
      </c>
      <c r="AQ168" s="9" t="s">
        <v>65</v>
      </c>
      <c r="AR168" s="10">
        <v>33538</v>
      </c>
      <c r="AS168" s="11">
        <v>2.838888888888889</v>
      </c>
      <c r="AT168" s="9" t="s">
        <v>293</v>
      </c>
      <c r="AU168" s="34">
        <f t="shared" si="4"/>
        <v>0.70309493454005323</v>
      </c>
    </row>
    <row r="169" spans="2:47" s="2" customFormat="1" x14ac:dyDescent="0.2">
      <c r="B169" s="22">
        <v>54218</v>
      </c>
      <c r="C169" s="23" t="s">
        <v>662</v>
      </c>
      <c r="D169" s="24" t="str" cm="1">
        <f t="array" ref="D169">IF($C169="","",IFERROR(_xll.BDP($C169&amp;" Corp","ID_BB_GLOBAL"),""))</f>
        <v>BBG00P443ZS0</v>
      </c>
      <c r="E169" s="23" t="s">
        <v>663</v>
      </c>
      <c r="F169" s="7" t="s">
        <v>289</v>
      </c>
      <c r="G169" s="16" t="s">
        <v>664</v>
      </c>
      <c r="H169" s="16" t="s">
        <v>359</v>
      </c>
      <c r="I169" s="16" t="s">
        <v>360</v>
      </c>
      <c r="J169" s="44" cm="1">
        <f t="array" ref="J169">IF(OR(_xll.BDP($C169&amp;" Corp",$J$1)="#N/A N/A",_xll.BDP($C169&amp;" Corp",$J$1)="#N/A Field Not Applicable"),"",_xll.BDP($C169&amp;" Corp",$J$1))</f>
        <v>8.1496779082985977</v>
      </c>
      <c r="K169" s="16" t="str" cm="1">
        <f t="array" ref="K169">IFERROR(_xll.BDP($C169&amp;" Corp",$K$1),"")</f>
        <v>Medical-Drugs</v>
      </c>
      <c r="L169" s="28" cm="1">
        <f t="array" ref="L169">IF($C169="","",IFERROR(_xll.BDP($C169&amp;" Corp",L$1),""))</f>
        <v>64.051000000000002</v>
      </c>
      <c r="M169" s="28" cm="1">
        <f t="array" ref="M169">IF($C169="","",IFERROR(_xll.BDP($C169&amp;" Corp",M$1),""))</f>
        <v>64.516000000000005</v>
      </c>
      <c r="N169" s="28" cm="1">
        <f t="array" ref="N169">IF($C169="","",IFERROR(_xll.BDP($C169&amp;" Corp",N$1),""))</f>
        <v>19.814312216286108</v>
      </c>
      <c r="O169" s="28" cm="1">
        <f t="array" ref="O169">IF($C169="","",IFERROR(_xll.BDP($C169&amp;" Corp",O$1),""))</f>
        <v>19.814312216286108</v>
      </c>
      <c r="P169" s="28" cm="1">
        <f t="array" ref="P169">IF($C169="","",IFERROR(_xll.BDP($C169&amp;" Corp",P$1),""))</f>
        <v>1567.9476258167169</v>
      </c>
      <c r="Q169" s="28">
        <f t="shared" si="5"/>
        <v>64.283500000000004</v>
      </c>
      <c r="R169"/>
      <c r="S169"/>
      <c r="T169"/>
      <c r="U169"/>
      <c r="V169" s="24" t="str" cm="1">
        <f t="array" ref="V169">IF($C169="","",IFERROR(_xll.BDP($C169&amp;" Corp",V$1),""))</f>
        <v>Y</v>
      </c>
      <c r="W169" s="40" cm="1">
        <f t="array" ref="W169">IF($V169="Y",IFERROR(_xll.BDP($C169&amp;" Corp",W$1)*1,""),"")</f>
        <v>45703</v>
      </c>
      <c r="X169" s="41" cm="1">
        <f t="array" ref="X169">IF($V169="Y",IFERROR(_xll.BDP($C169&amp;" Corp",X$1),""),"")</f>
        <v>103.625</v>
      </c>
      <c r="Y169" s="42" cm="1">
        <f t="array" ref="Y169">IF($V169="Y",IFERROR(_xll.BDP($C169&amp;" Corp",Y$1)/100, ""),"")</f>
        <v>14.391412617346184</v>
      </c>
      <c r="Z169" s="17" cm="1">
        <f t="array" ref="Z169">IF($C169="","",IF(_xll.BDP($C169&amp;" Corp",Z$1)="#N/A N/A","",_xll.BDP($C169&amp;" Corp",Z$1)))</f>
        <v>5.0849999999996953E-2</v>
      </c>
      <c r="AA169" s="14" cm="1">
        <f t="array" ref="AA169">IF($C169="","",IF(_xll.BDP($C169&amp;" Corp",AA$1)="#N/A N/A","",_xll.BDP($C169&amp;" Corp",AA$1)))</f>
        <v>-0.54091999999999985</v>
      </c>
      <c r="AB169" s="14" cm="1">
        <f t="array" ref="AB169">IF($C169="","",IF(_xll.BDP($C169&amp;" Corp",AB$1)="#N/A N/A","",_xll.BDP($C169&amp;" Corp",AB$1)))</f>
        <v>0.86839999999999407</v>
      </c>
      <c r="AC169" s="18" cm="1">
        <f t="array" ref="AC169">IF($C169="","",IF(_xll.BDP($C169&amp;" Corp",AC$1)="#N/A N/A","",_xll.BDP($C169&amp;" Corp",AC$1)))</f>
        <v>2.6431399999999954</v>
      </c>
      <c r="AD169" s="18" cm="1">
        <f t="array" ref="AD169">IF($C169="","",IF(_xll.BDP($C169&amp;" Corp",AD$1)="#N/A N/A","",_xll.BDP($C169&amp;" Corp",AD$1)))</f>
        <v>21.202989999999993</v>
      </c>
      <c r="AE169" s="32" cm="1">
        <f t="array" ref="AE169">IF($C169="","",IF(_xll.BDP($C169&amp;" Corp",AE$1)="#N/A N/A","",_xll.BDP($C169&amp;" Corp",AE$1)/100))</f>
        <v>7.9168748381784485E-4</v>
      </c>
      <c r="AF169" s="32" cm="1">
        <f t="array" ref="AF169">IF($C169="","",IF(_xll.BDP($C169&amp;" Corp",AF$1)="#N/A N/A","",_xll.BDP($C169&amp;" Corp",AF$1)/100))</f>
        <v>-8.3447415570659551E-3</v>
      </c>
      <c r="AG169" s="32" cm="1">
        <f t="array" ref="AG169">IF($C169="","",IF(_xll.BDP($C169&amp;" Corp",AG$1)="#N/A N/A","",_xll.BDP($C169&amp;" Corp",AG$1)/100))</f>
        <v>1.3694495424707463E-2</v>
      </c>
      <c r="AH169" s="32" cm="1">
        <f t="array" ref="AH169">IF($C169="","",IF(_xll.BDP($C169&amp;" Corp",AH$1)="#N/A N/A","",_xll.BDP($C169&amp;" Corp",AH$1)/100))</f>
        <v>4.2881942191130014E-2</v>
      </c>
      <c r="AI169" s="32" cm="1">
        <f t="array" ref="AI169">IF($C169="","",IF(_xll.BDP($C169&amp;" Corp",AI$1)="#N/A N/A","",_xll.BDP($C169&amp;" Corp",AI$1)/100))</f>
        <v>0.49220281932087884</v>
      </c>
      <c r="AJ169" s="8" cm="1">
        <f t="array" ref="AJ169">IF($C169="","",IF(_xll.BDP($C169&amp;" Corp",AJ$1)="#N/A Field Not Applicable","",_xll.BDP($C169&amp;" Corp",AJ$1)))</f>
        <v>42.072000000000003</v>
      </c>
      <c r="AK169" s="8" cm="1">
        <f t="array" ref="AK169">IF($C169="","",IF(_xll.BDP($C169&amp;" Corp",AK$1)="#N/A Field Not Applicable","",_xll.BDP($C169&amp;" Corp",AK$1)))</f>
        <v>68.897999999999996</v>
      </c>
      <c r="AL169" s="9" t="s">
        <v>292</v>
      </c>
      <c r="AM169" s="9" t="s">
        <v>64</v>
      </c>
      <c r="AN169" s="10">
        <v>37546</v>
      </c>
      <c r="AO169" s="11">
        <v>217.12957499999999</v>
      </c>
      <c r="AP169" s="12">
        <v>4.391517029018493E-5</v>
      </c>
      <c r="AQ169" s="9" t="s">
        <v>65</v>
      </c>
      <c r="AR169" s="10">
        <v>33538</v>
      </c>
      <c r="AS169" s="11">
        <v>0.22152777777777774</v>
      </c>
      <c r="AT169" s="9" t="s">
        <v>293</v>
      </c>
      <c r="AU169" s="34">
        <f t="shared" si="4"/>
        <v>0.66501686721837017</v>
      </c>
    </row>
    <row r="170" spans="2:47" s="2" customFormat="1" x14ac:dyDescent="0.2">
      <c r="B170" s="22">
        <v>57518</v>
      </c>
      <c r="C170" s="23" t="s">
        <v>665</v>
      </c>
      <c r="D170" s="24" t="str" cm="1">
        <f t="array" ref="D170">IF($C170="","",IFERROR(_xll.BDP($C170&amp;" Corp","ID_BB_GLOBAL"),""))</f>
        <v>BBG00VDFHN59</v>
      </c>
      <c r="E170" s="23" t="s">
        <v>666</v>
      </c>
      <c r="F170" s="7" t="s">
        <v>483</v>
      </c>
      <c r="G170" s="16" t="s">
        <v>290</v>
      </c>
      <c r="H170" s="16" t="s">
        <v>477</v>
      </c>
      <c r="I170" s="16" t="s">
        <v>429</v>
      </c>
      <c r="J170" s="44" cm="1">
        <f t="array" ref="J170">IF(OR(_xll.BDP($C170&amp;" Corp",$J$1)="#N/A N/A",_xll.BDP($C170&amp;" Corp",$J$1)="#N/A Field Not Applicable"),"",_xll.BDP($C170&amp;" Corp",$J$1))</f>
        <v>3.1605069484514368</v>
      </c>
      <c r="K170" s="16" t="str" cm="1">
        <f t="array" ref="K170">IFERROR(_xll.BDP($C170&amp;" Corp",$K$1),"")</f>
        <v>Medical-Hospitals</v>
      </c>
      <c r="L170" s="28" cm="1">
        <f t="array" ref="L170">IF($C170="","",IFERROR(_xll.BDP($C170&amp;" Corp",L$1),""))</f>
        <v>97.582999999999998</v>
      </c>
      <c r="M170" s="28" cm="1">
        <f t="array" ref="M170">IF($C170="","",IFERROR(_xll.BDP($C170&amp;" Corp",M$1),""))</f>
        <v>97.802999999999997</v>
      </c>
      <c r="N170" s="28" cm="1">
        <f t="array" ref="N170">IF($C170="","",IFERROR(_xll.BDP($C170&amp;" Corp",N$1),""))</f>
        <v>6.2217837796637241</v>
      </c>
      <c r="O170" s="28" cm="1">
        <f t="array" ref="O170">IF($C170="","",IFERROR(_xll.BDP($C170&amp;" Corp",O$1),""))</f>
        <v>6.2217837796637241</v>
      </c>
      <c r="P170" s="28" cm="1">
        <f t="array" ref="P170">IF($C170="","",IFERROR(_xll.BDP($C170&amp;" Corp",P$1),""))</f>
        <v>186.898496514833</v>
      </c>
      <c r="Q170" s="28">
        <f t="shared" si="5"/>
        <v>97.692999999999998</v>
      </c>
      <c r="R170"/>
      <c r="S170"/>
      <c r="T170"/>
      <c r="U170"/>
      <c r="V170" s="24" t="str" cm="1">
        <f t="array" ref="V170">IF($C170="","",IFERROR(_xll.BDP($C170&amp;" Corp",V$1),""))</f>
        <v>Y</v>
      </c>
      <c r="W170" s="40" cm="1">
        <f t="array" ref="W170">IF($V170="Y",IFERROR(_xll.BDP($C170&amp;" Corp",W$1)*1,""),"")</f>
        <v>45718</v>
      </c>
      <c r="X170" s="41" cm="1">
        <f t="array" ref="X170">IF($V170="Y",IFERROR(_xll.BDP($C170&amp;" Corp",X$1),""),"")</f>
        <v>101.375</v>
      </c>
      <c r="Y170" s="42" cm="1">
        <f t="array" ref="Y170">IF($V170="Y",IFERROR(_xll.BDP($C170&amp;" Corp",Y$1)/100, ""),"")</f>
        <v>0.47812591920776626</v>
      </c>
      <c r="Z170" s="17" cm="1">
        <f t="array" ref="Z170">IF($C170="","",IF(_xll.BDP($C170&amp;" Corp",Z$1)="#N/A N/A","",_xll.BDP($C170&amp;" Corp",Z$1)))</f>
        <v>-8.356000000000563E-2</v>
      </c>
      <c r="AA170" s="14" cm="1">
        <f t="array" ref="AA170">IF($C170="","",IF(_xll.BDP($C170&amp;" Corp",AA$1)="#N/A N/A","",_xll.BDP($C170&amp;" Corp",AA$1)))</f>
        <v>0.48730000000000473</v>
      </c>
      <c r="AB170" s="14" cm="1">
        <f t="array" ref="AB170">IF($C170="","",IF(_xll.BDP($C170&amp;" Corp",AB$1)="#N/A N/A","",_xll.BDP($C170&amp;" Corp",AB$1)))</f>
        <v>1.8625899999999973</v>
      </c>
      <c r="AC170" s="18" cm="1">
        <f t="array" ref="AC170">IF($C170="","",IF(_xll.BDP($C170&amp;" Corp",AC$1)="#N/A N/A","",_xll.BDP($C170&amp;" Corp",AC$1)))</f>
        <v>-0.23930000000000007</v>
      </c>
      <c r="AD170" s="18" cm="1">
        <f t="array" ref="AD170">IF($C170="","",IF(_xll.BDP($C170&amp;" Corp",AD$1)="#N/A N/A","",_xll.BDP($C170&amp;" Corp",AD$1)))</f>
        <v>-0.43932999999999822</v>
      </c>
      <c r="AE170" s="32" cm="1">
        <f t="array" ref="AE170">IF($C170="","",IF(_xll.BDP($C170&amp;" Corp",AE$1)="#N/A N/A","",_xll.BDP($C170&amp;" Corp",AE$1)/100))</f>
        <v>-8.5468879038221068E-4</v>
      </c>
      <c r="AF170" s="32" cm="1">
        <f t="array" ref="AF170">IF($C170="","",IF(_xll.BDP($C170&amp;" Corp",AF$1)="#N/A N/A","",_xll.BDP($C170&amp;" Corp",AF$1)/100))</f>
        <v>5.0135952488443393E-3</v>
      </c>
      <c r="AG170" s="32" cm="1">
        <f t="array" ref="AG170">IF($C170="","",IF(_xll.BDP($C170&amp;" Corp",AG$1)="#N/A N/A","",_xll.BDP($C170&amp;" Corp",AG$1)/100))</f>
        <v>1.9438338984702919E-2</v>
      </c>
      <c r="AH170" s="32" cm="1">
        <f t="array" ref="AH170">IF($C170="","",IF(_xll.BDP($C170&amp;" Corp",AH$1)="#N/A N/A","",_xll.BDP($C170&amp;" Corp",AH$1)/100))</f>
        <v>-2.443773799476974E-3</v>
      </c>
      <c r="AI170" s="32" cm="1">
        <f t="array" ref="AI170">IF($C170="","",IF(_xll.BDP($C170&amp;" Corp",AI$1)="#N/A N/A","",_xll.BDP($C170&amp;" Corp",AI$1)/100))</f>
        <v>-4.4773693251333483E-3</v>
      </c>
      <c r="AJ170" s="8" cm="1">
        <f t="array" ref="AJ170">IF($C170="","",IF(_xll.BDP($C170&amp;" Corp",AJ$1)="#N/A Field Not Applicable","",_xll.BDP($C170&amp;" Corp",AJ$1)))</f>
        <v>95.364999999999995</v>
      </c>
      <c r="AK170" s="8" cm="1">
        <f t="array" ref="AK170">IF($C170="","",IF(_xll.BDP($C170&amp;" Corp",AK$1)="#N/A Field Not Applicable","",_xll.BDP($C170&amp;" Corp",AK$1)))</f>
        <v>99.622</v>
      </c>
      <c r="AL170" s="9" t="s">
        <v>484</v>
      </c>
      <c r="AM170" s="9" t="s">
        <v>64</v>
      </c>
      <c r="AN170" s="10">
        <v>23859</v>
      </c>
      <c r="AO170" s="11">
        <v>437.625</v>
      </c>
      <c r="AP170" s="12">
        <v>8.8511094807062463E-5</v>
      </c>
      <c r="AQ170" s="9" t="s">
        <v>65</v>
      </c>
      <c r="AR170" s="10">
        <v>19851</v>
      </c>
      <c r="AS170" s="11">
        <v>2.4444444444444442</v>
      </c>
      <c r="AT170" s="9" t="s">
        <v>484</v>
      </c>
      <c r="AU170" s="34">
        <f t="shared" si="4"/>
        <v>0.76673209772140039</v>
      </c>
    </row>
    <row r="171" spans="2:47" s="2" customFormat="1" x14ac:dyDescent="0.2">
      <c r="B171" s="22">
        <v>57508</v>
      </c>
      <c r="C171" s="23" t="s">
        <v>667</v>
      </c>
      <c r="D171" s="24" t="str" cm="1">
        <f t="array" ref="D171">IF($C171="","",IFERROR(_xll.BDP($C171&amp;" Corp","ID_BB_GLOBAL"),""))</f>
        <v>BBG00VCVL657</v>
      </c>
      <c r="E171" s="23" t="s">
        <v>668</v>
      </c>
      <c r="F171" s="7" t="s">
        <v>390</v>
      </c>
      <c r="G171" s="16" t="s">
        <v>408</v>
      </c>
      <c r="H171" s="16" t="s">
        <v>305</v>
      </c>
      <c r="I171" s="16" t="s">
        <v>166</v>
      </c>
      <c r="J171" s="44" cm="1">
        <f t="array" ref="J171">IF(OR(_xll.BDP($C171&amp;" Corp",$J$1)="#N/A N/A",_xll.BDP($C171&amp;" Corp",$J$1)="#N/A Field Not Applicable"),"",_xll.BDP($C171&amp;" Corp",$J$1))</f>
        <v>4.2759051186017478</v>
      </c>
      <c r="K171" s="16" t="str" cm="1">
        <f t="array" ref="K171">IFERROR(_xll.BDP($C171&amp;" Corp",$K$1),"")</f>
        <v>Medical Labs&amp;Testing Srv</v>
      </c>
      <c r="L171" s="28" cm="1">
        <f t="array" ref="L171">IF($C171="","",IFERROR(_xll.BDP($C171&amp;" Corp",L$1),""))</f>
        <v>97.236999999999995</v>
      </c>
      <c r="M171" s="28" cm="1">
        <f t="array" ref="M171">IF($C171="","",IFERROR(_xll.BDP($C171&amp;" Corp",M$1),""))</f>
        <v>97.980999999999995</v>
      </c>
      <c r="N171" s="28" cm="1">
        <f t="array" ref="N171">IF($C171="","",IFERROR(_xll.BDP($C171&amp;" Corp",N$1),""))</f>
        <v>3.5153627943114416</v>
      </c>
      <c r="O171" s="28" cm="1">
        <f t="array" ref="O171">IF($C171="","",IFERROR(_xll.BDP($C171&amp;" Corp",O$1),""))</f>
        <v>3.5153627943114416</v>
      </c>
      <c r="P171" s="28" cm="1">
        <f t="array" ref="P171">IF($C171="","",IFERROR(_xll.BDP($C171&amp;" Corp",P$1),""))</f>
        <v>125.19829468795248</v>
      </c>
      <c r="Q171" s="28">
        <f t="shared" si="5"/>
        <v>97.608999999999995</v>
      </c>
      <c r="R171"/>
      <c r="S171"/>
      <c r="T171"/>
      <c r="U171"/>
      <c r="V171" s="24" t="str" cm="1">
        <f t="array" ref="V171">IF($C171="","",IFERROR(_xll.BDP($C171&amp;" Corp",V$1),""))</f>
        <v>Y</v>
      </c>
      <c r="W171" s="40" cm="1">
        <f t="array" ref="W171">IF($V171="Y",IFERROR(_xll.BDP($C171&amp;" Corp",W$1)*1,""),"")</f>
        <v>45697</v>
      </c>
      <c r="X171" s="41" cm="1">
        <f t="array" ref="X171">IF($V171="Y",IFERROR(_xll.BDP($C171&amp;" Corp",X$1),""),"")</f>
        <v>100.71900000000001</v>
      </c>
      <c r="Y171" s="42" cm="1">
        <f t="array" ref="Y171">IF($V171="Y",IFERROR(_xll.BDP($C171&amp;" Corp",Y$1)/100, ""),"")</f>
        <v>1.6993456300217429</v>
      </c>
      <c r="Z171" s="17" cm="1">
        <f t="array" ref="Z171">IF($C171="","",IF(_xll.BDP($C171&amp;" Corp",Z$1)="#N/A N/A","",_xll.BDP($C171&amp;" Corp",Z$1)))</f>
        <v>0.12899999999999068</v>
      </c>
      <c r="AA171" s="14" cm="1">
        <f t="array" ref="AA171">IF($C171="","",IF(_xll.BDP($C171&amp;" Corp",AA$1)="#N/A N/A","",_xll.BDP($C171&amp;" Corp",AA$1)))</f>
        <v>-1.9000000000005457E-2</v>
      </c>
      <c r="AB171" s="14" cm="1">
        <f t="array" ref="AB171">IF($C171="","",IF(_xll.BDP($C171&amp;" Corp",AB$1)="#N/A N/A","",_xll.BDP($C171&amp;" Corp",AB$1)))</f>
        <v>-0.22299999999999898</v>
      </c>
      <c r="AC171" s="18" cm="1">
        <f t="array" ref="AC171">IF($C171="","",IF(_xll.BDP($C171&amp;" Corp",AC$1)="#N/A N/A","",_xll.BDP($C171&amp;" Corp",AC$1)))</f>
        <v>0.19799999999999329</v>
      </c>
      <c r="AD171" s="18" cm="1">
        <f t="array" ref="AD171">IF($C171="","",IF(_xll.BDP($C171&amp;" Corp",AD$1)="#N/A N/A","",_xll.BDP($C171&amp;" Corp",AD$1)))</f>
        <v>2.5459999999999923</v>
      </c>
      <c r="AE171" s="32" cm="1">
        <f t="array" ref="AE171">IF($C171="","",IF(_xll.BDP($C171&amp;" Corp",AE$1)="#N/A N/A","",_xll.BDP($C171&amp;" Corp",AE$1)/100))</f>
        <v>1.3233483791546027E-3</v>
      </c>
      <c r="AF171" s="32" cm="1">
        <f t="array" ref="AF171">IF($C171="","",IF(_xll.BDP($C171&amp;" Corp",AF$1)="#N/A N/A","",_xll.BDP($C171&amp;" Corp",AF$1)/100))</f>
        <v>-1.9461629860291572E-4</v>
      </c>
      <c r="AG171" s="32" cm="1">
        <f t="array" ref="AG171">IF($C171="","",IF(_xll.BDP($C171&amp;" Corp",AG$1)="#N/A N/A","",_xll.BDP($C171&amp;" Corp",AG$1)/100))</f>
        <v>-2.2794177774143327E-3</v>
      </c>
      <c r="AH171" s="32" cm="1">
        <f t="array" ref="AH171">IF($C171="","",IF(_xll.BDP($C171&amp;" Corp",AH$1)="#N/A N/A","",_xll.BDP($C171&amp;" Corp",AH$1)/100))</f>
        <v>2.0326246522465972E-3</v>
      </c>
      <c r="AI171" s="32" cm="1">
        <f t="array" ref="AI171">IF($C171="","",IF(_xll.BDP($C171&amp;" Corp",AI$1)="#N/A N/A","",_xll.BDP($C171&amp;" Corp",AI$1)/100))</f>
        <v>2.6782239146671074E-2</v>
      </c>
      <c r="AJ171" s="8" cm="1">
        <f t="array" ref="AJ171">IF($C171="","",IF(_xll.BDP($C171&amp;" Corp",AJ$1)="#N/A Field Not Applicable","",_xll.BDP($C171&amp;" Corp",AJ$1)))</f>
        <v>93.679000000000002</v>
      </c>
      <c r="AK171" s="8" cm="1">
        <f t="array" ref="AK171">IF($C171="","",IF(_xll.BDP($C171&amp;" Corp",AK$1)="#N/A Field Not Applicable","",_xll.BDP($C171&amp;" Corp",AK$1)))</f>
        <v>98.382999999999996</v>
      </c>
      <c r="AL171" s="9" t="s">
        <v>391</v>
      </c>
      <c r="AM171" s="9" t="s">
        <v>307</v>
      </c>
      <c r="AN171" s="10">
        <v>36526</v>
      </c>
      <c r="AO171" s="11">
        <v>694.93850999999995</v>
      </c>
      <c r="AP171" s="12">
        <v>1.4055359804327616E-4</v>
      </c>
      <c r="AQ171" s="9" t="s">
        <v>65</v>
      </c>
      <c r="AR171" s="10">
        <v>32518</v>
      </c>
      <c r="AS171" s="11">
        <v>1.4135416666666667</v>
      </c>
      <c r="AT171" s="9" t="s">
        <v>391</v>
      </c>
      <c r="AU171" s="34">
        <f t="shared" si="4"/>
        <v>0.77632787414965942</v>
      </c>
    </row>
    <row r="172" spans="2:47" s="2" customFormat="1" x14ac:dyDescent="0.2">
      <c r="B172" s="22">
        <v>57773</v>
      </c>
      <c r="C172" s="23" t="s">
        <v>669</v>
      </c>
      <c r="D172" s="24" t="str" cm="1">
        <f t="array" ref="D172">IF($C172="","",IFERROR(_xll.BDP($C172&amp;" Corp","ID_BB_GLOBAL"),""))</f>
        <v>BBG00V310QH9</v>
      </c>
      <c r="E172" s="23" t="s">
        <v>670</v>
      </c>
      <c r="F172" s="7" t="s">
        <v>203</v>
      </c>
      <c r="G172" s="16" t="s">
        <v>296</v>
      </c>
      <c r="H172" s="16" t="s">
        <v>92</v>
      </c>
      <c r="I172" s="16" t="s">
        <v>93</v>
      </c>
      <c r="J172" s="44" cm="1">
        <f t="array" ref="J172">IF(OR(_xll.BDP($C172&amp;" Corp",$J$1)="#N/A N/A",_xll.BDP($C172&amp;" Corp",$J$1)="#N/A Field Not Applicable"),"",_xll.BDP($C172&amp;" Corp",$J$1))</f>
        <v>2.8635062611806799</v>
      </c>
      <c r="K172" s="16" t="str" cm="1">
        <f t="array" ref="K172">IFERROR(_xll.BDP($C172&amp;" Corp",$K$1),"")</f>
        <v>Medical Products</v>
      </c>
      <c r="L172" s="28" cm="1">
        <f t="array" ref="L172">IF($C172="","",IFERROR(_xll.BDP($C172&amp;" Corp",L$1),""))</f>
        <v>64.87</v>
      </c>
      <c r="M172" s="28" cm="1">
        <f t="array" ref="M172">IF($C172="","",IFERROR(_xll.BDP($C172&amp;" Corp",M$1),""))</f>
        <v>65.460999999999999</v>
      </c>
      <c r="N172" s="28" cm="1">
        <f t="array" ref="N172">IF($C172="","",IFERROR(_xll.BDP($C172&amp;" Corp",N$1),""))</f>
        <v>5.4211238663534536</v>
      </c>
      <c r="O172" s="28" cm="1">
        <f t="array" ref="O172">IF($C172="","",IFERROR(_xll.BDP($C172&amp;" Corp",O$1),""))</f>
        <v>5.4211238663534536</v>
      </c>
      <c r="P172" s="28" cm="1">
        <f t="array" ref="P172">IF($C172="","",IFERROR(_xll.BDP($C172&amp;" Corp",P$1),""))</f>
        <v>65.957335899900187</v>
      </c>
      <c r="Q172" s="28">
        <f t="shared" si="5"/>
        <v>65.165500000000009</v>
      </c>
      <c r="R172"/>
      <c r="S172"/>
      <c r="T172"/>
      <c r="U172"/>
      <c r="V172" s="24" t="str" cm="1">
        <f t="array" ref="V172">IF($C172="","",IFERROR(_xll.BDP($C172&amp;" Corp",V$1),""))</f>
        <v>Y</v>
      </c>
      <c r="W172" s="40" cm="1">
        <f t="array" ref="W172">IF($V172="Y",IFERROR(_xll.BDP($C172&amp;" Corp",W$1)*1,""),"")</f>
        <v>54772</v>
      </c>
      <c r="X172" s="41" cm="1">
        <f t="array" ref="X172">IF($V172="Y",IFERROR(_xll.BDP($C172&amp;" Corp",X$1),""),"")</f>
        <v>100</v>
      </c>
      <c r="Y172" s="42" cm="1">
        <f t="array" ref="Y172">IF($V172="Y",IFERROR(_xll.BDP($C172&amp;" Corp",Y$1)/100, ""),"")</f>
        <v>5.452924831376265E-2</v>
      </c>
      <c r="Z172" s="17" cm="1">
        <f t="array" ref="Z172">IF($C172="","",IF(_xll.BDP($C172&amp;" Corp",Z$1)="#N/A N/A","",_xll.BDP($C172&amp;" Corp",Z$1)))</f>
        <v>6.620000000000914E-2</v>
      </c>
      <c r="AA172" s="14" cm="1">
        <f t="array" ref="AA172">IF($C172="","",IF(_xll.BDP($C172&amp;" Corp",AA$1)="#N/A N/A","",_xll.BDP($C172&amp;" Corp",AA$1)))</f>
        <v>0.59941000000000599</v>
      </c>
      <c r="AB172" s="14" cm="1">
        <f t="array" ref="AB172">IF($C172="","",IF(_xll.BDP($C172&amp;" Corp",AB$1)="#N/A N/A","",_xll.BDP($C172&amp;" Corp",AB$1)))</f>
        <v>-9.3899999999962347E-3</v>
      </c>
      <c r="AC172" s="18" cm="1">
        <f t="array" ref="AC172">IF($C172="","",IF(_xll.BDP($C172&amp;" Corp",AC$1)="#N/A N/A","",_xll.BDP($C172&amp;" Corp",AC$1)))</f>
        <v>-1.6603099999999955</v>
      </c>
      <c r="AD172" s="18" cm="1">
        <f t="array" ref="AD172">IF($C172="","",IF(_xll.BDP($C172&amp;" Corp",AD$1)="#N/A N/A","",_xll.BDP($C172&amp;" Corp",AD$1)))</f>
        <v>-5.578559999999996</v>
      </c>
      <c r="AE172" s="32" cm="1">
        <f t="array" ref="AE172">IF($C172="","",IF(_xll.BDP($C172&amp;" Corp",AE$1)="#N/A N/A","",_xll.BDP($C172&amp;" Corp",AE$1)/100))</f>
        <v>1.017002530984536E-3</v>
      </c>
      <c r="AF172" s="32" cm="1">
        <f t="array" ref="AF172">IF($C172="","",IF(_xll.BDP($C172&amp;" Corp",AF$1)="#N/A N/A","",_xll.BDP($C172&amp;" Corp",AF$1)/100))</f>
        <v>9.2845357592716178E-3</v>
      </c>
      <c r="AG172" s="32" cm="1">
        <f t="array" ref="AG172">IF($C172="","",IF(_xll.BDP($C172&amp;" Corp",AG$1)="#N/A N/A","",_xll.BDP($C172&amp;" Corp",AG$1)/100))</f>
        <v>-1.4408726624558967E-4</v>
      </c>
      <c r="AH172" s="32" cm="1">
        <f t="array" ref="AH172">IF($C172="","",IF(_xll.BDP($C172&amp;" Corp",AH$1)="#N/A N/A","",_xll.BDP($C172&amp;" Corp",AH$1)/100))</f>
        <v>-2.4847589994336935E-2</v>
      </c>
      <c r="AI172" s="32" cm="1">
        <f t="array" ref="AI172">IF($C172="","",IF(_xll.BDP($C172&amp;" Corp",AI$1)="#N/A N/A","",_xll.BDP($C172&amp;" Corp",AI$1)/100))</f>
        <v>-7.8862269379644634E-2</v>
      </c>
      <c r="AJ172" s="8" cm="1">
        <f t="array" ref="AJ172">IF($C172="","",IF(_xll.BDP($C172&amp;" Corp",AJ$1)="#N/A Field Not Applicable","",_xll.BDP($C172&amp;" Corp",AJ$1)))</f>
        <v>62.457999999999998</v>
      </c>
      <c r="AK172" s="8" cm="1">
        <f t="array" ref="AK172">IF($C172="","",IF(_xll.BDP($C172&amp;" Corp",AK$1)="#N/A Field Not Applicable","",_xll.BDP($C172&amp;" Corp",AK$1)))</f>
        <v>72.736000000000004</v>
      </c>
      <c r="AL172" s="9" t="s">
        <v>204</v>
      </c>
      <c r="AM172" s="9" t="s">
        <v>64</v>
      </c>
      <c r="AN172" s="10">
        <v>30266</v>
      </c>
      <c r="AO172" s="11">
        <v>442.95159999999998</v>
      </c>
      <c r="AP172" s="12">
        <v>8.9588417166615281E-5</v>
      </c>
      <c r="AQ172" s="9" t="s">
        <v>65</v>
      </c>
      <c r="AR172" s="10">
        <v>26238</v>
      </c>
      <c r="AS172" s="11">
        <v>1.4177777777777778</v>
      </c>
      <c r="AT172" s="9" t="s">
        <v>204</v>
      </c>
      <c r="AU172" s="34">
        <f t="shared" si="4"/>
        <v>0.66395710060323021</v>
      </c>
    </row>
    <row r="173" spans="2:47" s="2" customFormat="1" x14ac:dyDescent="0.2">
      <c r="B173" s="22">
        <v>57845</v>
      </c>
      <c r="C173" s="23" t="s">
        <v>671</v>
      </c>
      <c r="D173" s="24" t="str" cm="1">
        <f t="array" ref="D173">IF($C173="","",IFERROR(_xll.BDP($C173&amp;" Corp","ID_BB_GLOBAL"),""))</f>
        <v>BBG00TYKXZG3</v>
      </c>
      <c r="E173" s="23" t="s">
        <v>672</v>
      </c>
      <c r="F173" s="7" t="s">
        <v>673</v>
      </c>
      <c r="G173" s="16" t="s">
        <v>674</v>
      </c>
      <c r="H173" s="16" t="s">
        <v>92</v>
      </c>
      <c r="I173" s="16" t="s">
        <v>93</v>
      </c>
      <c r="J173" s="44" cm="1">
        <f t="array" ref="J173">IF(OR(_xll.BDP($C173&amp;" Corp",$J$1)="#N/A N/A",_xll.BDP($C173&amp;" Corp",$J$1)="#N/A Field Not Applicable"),"",_xll.BDP($C173&amp;" Corp",$J$1))</f>
        <v>2.0818403908794787</v>
      </c>
      <c r="K173" s="16" t="str" cm="1">
        <f t="array" ref="K173">IFERROR(_xll.BDP($C173&amp;" Corp",$K$1),"")</f>
        <v>Medical Instruments</v>
      </c>
      <c r="L173" s="28" cm="1">
        <f t="array" ref="L173">IF($C173="","",IFERROR(_xll.BDP($C173&amp;" Corp",L$1),""))</f>
        <v>88.638999999999996</v>
      </c>
      <c r="M173" s="28" cm="1">
        <f t="array" ref="M173">IF($C173="","",IFERROR(_xll.BDP($C173&amp;" Corp",M$1),""))</f>
        <v>88.909000000000006</v>
      </c>
      <c r="N173" s="28" cm="1">
        <f t="array" ref="N173">IF($C173="","",IFERROR(_xll.BDP($C173&amp;" Corp",N$1),""))</f>
        <v>4.9983508139770843</v>
      </c>
      <c r="O173" s="28" cm="1">
        <f t="array" ref="O173">IF($C173="","",IFERROR(_xll.BDP($C173&amp;" Corp",O$1),""))</f>
        <v>4.9983508139770843</v>
      </c>
      <c r="P173" s="28" cm="1">
        <f t="array" ref="P173">IF($C173="","",IFERROR(_xll.BDP($C173&amp;" Corp",P$1),""))</f>
        <v>70.013438496005435</v>
      </c>
      <c r="Q173" s="28">
        <f t="shared" si="5"/>
        <v>88.774000000000001</v>
      </c>
      <c r="R173"/>
      <c r="S173"/>
      <c r="T173"/>
      <c r="U173"/>
      <c r="V173" s="24" t="str" cm="1">
        <f t="array" ref="V173">IF($C173="","",IFERROR(_xll.BDP($C173&amp;" Corp",V$1),""))</f>
        <v>Y</v>
      </c>
      <c r="W173" s="40" cm="1">
        <f t="array" ref="W173">IF($V173="Y",IFERROR(_xll.BDP($C173&amp;" Corp",W$1)*1,""),"")</f>
        <v>47541</v>
      </c>
      <c r="X173" s="41" cm="1">
        <f t="array" ref="X173">IF($V173="Y",IFERROR(_xll.BDP($C173&amp;" Corp",X$1),""),"")</f>
        <v>100</v>
      </c>
      <c r="Y173" s="42" cm="1">
        <f t="array" ref="Y173">IF($V173="Y",IFERROR(_xll.BDP($C173&amp;" Corp",Y$1)/100, ""),"")</f>
        <v>5.1097330511637881E-2</v>
      </c>
      <c r="Z173" s="17" cm="1">
        <f t="array" ref="Z173">IF($C173="","",IF(_xll.BDP($C173&amp;" Corp",Z$1)="#N/A N/A","",_xll.BDP($C173&amp;" Corp",Z$1)))</f>
        <v>-2.9529999999994061E-2</v>
      </c>
      <c r="AA173" s="14" cm="1">
        <f t="array" ref="AA173">IF($C173="","",IF(_xll.BDP($C173&amp;" Corp",AA$1)="#N/A N/A","",_xll.BDP($C173&amp;" Corp",AA$1)))</f>
        <v>0.42100000000000648</v>
      </c>
      <c r="AB173" s="14" cm="1">
        <f t="array" ref="AB173">IF($C173="","",IF(_xll.BDP($C173&amp;" Corp",AB$1)="#N/A N/A","",_xll.BDP($C173&amp;" Corp",AB$1)))</f>
        <v>0.31027000000000271</v>
      </c>
      <c r="AC173" s="18" cm="1">
        <f t="array" ref="AC173">IF($C173="","",IF(_xll.BDP($C173&amp;" Corp",AC$1)="#N/A N/A","",_xll.BDP($C173&amp;" Corp",AC$1)))</f>
        <v>-0.34538999999999476</v>
      </c>
      <c r="AD173" s="18" cm="1">
        <f t="array" ref="AD173">IF($C173="","",IF(_xll.BDP($C173&amp;" Corp",AD$1)="#N/A N/A","",_xll.BDP($C173&amp;" Corp",AD$1)))</f>
        <v>1.5920800000000099</v>
      </c>
      <c r="AE173" s="32" cm="1">
        <f t="array" ref="AE173">IF($C173="","",IF(_xll.BDP($C173&amp;" Corp",AE$1)="#N/A N/A","",_xll.BDP($C173&amp;" Corp",AE$1)/100))</f>
        <v>-3.3252272707816078E-4</v>
      </c>
      <c r="AF173" s="32" cm="1">
        <f t="array" ref="AF173">IF($C173="","",IF(_xll.BDP($C173&amp;" Corp",AF$1)="#N/A N/A","",_xll.BDP($C173&amp;" Corp",AF$1)/100))</f>
        <v>4.7648458051758281E-3</v>
      </c>
      <c r="AG173" s="32" cm="1">
        <f t="array" ref="AG173">IF($C173="","",IF(_xll.BDP($C173&amp;" Corp",AG$1)="#N/A N/A","",_xll.BDP($C173&amp;" Corp",AG$1)/100))</f>
        <v>3.5072167707969094E-3</v>
      </c>
      <c r="AH173" s="32" cm="1">
        <f t="array" ref="AH173">IF($C173="","",IF(_xll.BDP($C173&amp;" Corp",AH$1)="#N/A N/A","",_xll.BDP($C173&amp;" Corp",AH$1)/100))</f>
        <v>-3.8754818965770084E-3</v>
      </c>
      <c r="AI173" s="32" cm="1">
        <f t="array" ref="AI173">IF($C173="","",IF(_xll.BDP($C173&amp;" Corp",AI$1)="#N/A N/A","",_xll.BDP($C173&amp;" Corp",AI$1)/100))</f>
        <v>1.8261075525596165E-2</v>
      </c>
      <c r="AJ173" s="8" cm="1">
        <f t="array" ref="AJ173">IF($C173="","",IF(_xll.BDP($C173&amp;" Corp",AJ$1)="#N/A Field Not Applicable","",_xll.BDP($C173&amp;" Corp",AJ$1)))</f>
        <v>84.35</v>
      </c>
      <c r="AK173" s="8" cm="1">
        <f t="array" ref="AK173">IF($C173="","",IF(_xll.BDP($C173&amp;" Corp",AK$1)="#N/A Field Not Applicable","",_xll.BDP($C173&amp;" Corp",AK$1)))</f>
        <v>91.744</v>
      </c>
      <c r="AL173" s="9" t="s">
        <v>675</v>
      </c>
      <c r="AM173" s="9" t="s">
        <v>64</v>
      </c>
      <c r="AN173" s="10">
        <v>42168</v>
      </c>
      <c r="AO173" s="11">
        <v>670.64317500000004</v>
      </c>
      <c r="AP173" s="12">
        <v>1.3563978667611399E-4</v>
      </c>
      <c r="AQ173" s="9" t="s">
        <v>65</v>
      </c>
      <c r="AR173" s="10">
        <v>38160</v>
      </c>
      <c r="AS173" s="11">
        <v>0.10111111111111112</v>
      </c>
      <c r="AT173" s="9" t="s">
        <v>102</v>
      </c>
      <c r="AU173" s="34">
        <f t="shared" si="4"/>
        <v>0.79737778739518528</v>
      </c>
    </row>
    <row r="174" spans="2:47" s="2" customFormat="1" x14ac:dyDescent="0.2">
      <c r="B174" s="22">
        <v>58059</v>
      </c>
      <c r="C174" s="23" t="s">
        <v>676</v>
      </c>
      <c r="D174" s="24" t="str" cm="1">
        <f t="array" ref="D174">IF($C174="","",IFERROR(_xll.BDP($C174&amp;" Corp","ID_BB_GLOBAL"),""))</f>
        <v>BBG00WJSKHD3</v>
      </c>
      <c r="E174" s="23" t="s">
        <v>677</v>
      </c>
      <c r="F174" s="7" t="s">
        <v>476</v>
      </c>
      <c r="G174" s="16" t="s">
        <v>678</v>
      </c>
      <c r="H174" s="16" t="s">
        <v>477</v>
      </c>
      <c r="I174" s="16" t="s">
        <v>229</v>
      </c>
      <c r="J174" s="44" cm="1">
        <f t="array" ref="J174">IF(OR(_xll.BDP($C174&amp;" Corp",$J$1)="#N/A N/A",_xll.BDP($C174&amp;" Corp",$J$1)="#N/A Field Not Applicable"),"",_xll.BDP($C174&amp;" Corp",$J$1))</f>
        <v>4.5857003494275528</v>
      </c>
      <c r="K174" s="16" t="str" cm="1">
        <f t="array" ref="K174">IFERROR(_xll.BDP($C174&amp;" Corp",$K$1),"")</f>
        <v>Dialysis Centers</v>
      </c>
      <c r="L174" s="28" cm="1">
        <f t="array" ref="L174">IF($C174="","",IFERROR(_xll.BDP($C174&amp;" Corp",L$1),""))</f>
        <v>87.632000000000005</v>
      </c>
      <c r="M174" s="28" cm="1">
        <f t="array" ref="M174">IF($C174="","",IFERROR(_xll.BDP($C174&amp;" Corp",M$1),""))</f>
        <v>87.933000000000007</v>
      </c>
      <c r="N174" s="28" cm="1">
        <f t="array" ref="N174">IF($C174="","",IFERROR(_xll.BDP($C174&amp;" Corp",N$1),""))</f>
        <v>6.1737237965536451</v>
      </c>
      <c r="O174" s="28" cm="1">
        <f t="array" ref="O174">IF($C174="","",IFERROR(_xll.BDP($C174&amp;" Corp",O$1),""))</f>
        <v>6.1737237965536451</v>
      </c>
      <c r="P174" s="28" cm="1">
        <f t="array" ref="P174">IF($C174="","",IFERROR(_xll.BDP($C174&amp;" Corp",P$1),""))</f>
        <v>183.11453360072341</v>
      </c>
      <c r="Q174" s="28">
        <f t="shared" si="5"/>
        <v>87.782499999999999</v>
      </c>
      <c r="R174"/>
      <c r="S174"/>
      <c r="T174"/>
      <c r="U174"/>
      <c r="V174" s="24" t="str" cm="1">
        <f t="array" ref="V174">IF($C174="","",IFERROR(_xll.BDP($C174&amp;" Corp",V$1),""))</f>
        <v>Y</v>
      </c>
      <c r="W174" s="40" cm="1">
        <f t="array" ref="W174">IF($V174="Y",IFERROR(_xll.BDP($C174&amp;" Corp",W$1)*1,""),"")</f>
        <v>46068</v>
      </c>
      <c r="X174" s="41" cm="1">
        <f t="array" ref="X174">IF($V174="Y",IFERROR(_xll.BDP($C174&amp;" Corp",X$1),""),"")</f>
        <v>101.875</v>
      </c>
      <c r="Y174" s="42" cm="1">
        <f t="array" ref="Y174">IF($V174="Y",IFERROR(_xll.BDP($C174&amp;" Corp",Y$1)/100, ""),"")</f>
        <v>0.18781868101600452</v>
      </c>
      <c r="Z174" s="17" cm="1">
        <f t="array" ref="Z174">IF($C174="","",IF(_xll.BDP($C174&amp;" Corp",Z$1)="#N/A N/A","",_xll.BDP($C174&amp;" Corp",Z$1)))</f>
        <v>-9.0599999999909642E-3</v>
      </c>
      <c r="AA174" s="14" cm="1">
        <f t="array" ref="AA174">IF($C174="","",IF(_xll.BDP($C174&amp;" Corp",AA$1)="#N/A N/A","",_xll.BDP($C174&amp;" Corp",AA$1)))</f>
        <v>0.38353000000000748</v>
      </c>
      <c r="AB174" s="14" cm="1">
        <f t="array" ref="AB174">IF($C174="","",IF(_xll.BDP($C174&amp;" Corp",AB$1)="#N/A N/A","",_xll.BDP($C174&amp;" Corp",AB$1)))</f>
        <v>1.379470000000012</v>
      </c>
      <c r="AC174" s="18" cm="1">
        <f t="array" ref="AC174">IF($C174="","",IF(_xll.BDP($C174&amp;" Corp",AC$1)="#N/A N/A","",_xll.BDP($C174&amp;" Corp",AC$1)))</f>
        <v>0.21869000000000938</v>
      </c>
      <c r="AD174" s="18" cm="1">
        <f t="array" ref="AD174">IF($C174="","",IF(_xll.BDP($C174&amp;" Corp",AD$1)="#N/A N/A","",_xll.BDP($C174&amp;" Corp",AD$1)))</f>
        <v>5.288960000000003</v>
      </c>
      <c r="AE174" s="32" cm="1">
        <f t="array" ref="AE174">IF($C174="","",IF(_xll.BDP($C174&amp;" Corp",AE$1)="#N/A N/A","",_xll.BDP($C174&amp;" Corp",AE$1)/100))</f>
        <v>-1.032073800794146E-4</v>
      </c>
      <c r="AF174" s="32" cm="1">
        <f t="array" ref="AF174">IF($C174="","",IF(_xll.BDP($C174&amp;" Corp",AF$1)="#N/A N/A","",_xll.BDP($C174&amp;" Corp",AF$1)/100))</f>
        <v>4.3886253440396832E-3</v>
      </c>
      <c r="AG174" s="32" cm="1">
        <f t="array" ref="AG174">IF($C174="","",IF(_xll.BDP($C174&amp;" Corp",AG$1)="#N/A N/A","",_xll.BDP($C174&amp;" Corp",AG$1)/100))</f>
        <v>1.5966847497028064E-2</v>
      </c>
      <c r="AH174" s="32" cm="1">
        <f t="array" ref="AH174">IF($C174="","",IF(_xll.BDP($C174&amp;" Corp",AH$1)="#N/A N/A","",_xll.BDP($C174&amp;" Corp",AH$1)/100))</f>
        <v>2.4976966346482729E-3</v>
      </c>
      <c r="AI174" s="32" cm="1">
        <f t="array" ref="AI174">IF($C174="","",IF(_xll.BDP($C174&amp;" Corp",AI$1)="#N/A N/A","",_xll.BDP($C174&amp;" Corp",AI$1)/100))</f>
        <v>6.4119176009621012E-2</v>
      </c>
      <c r="AJ174" s="8" cm="1">
        <f t="array" ref="AJ174">IF($C174="","",IF(_xll.BDP($C174&amp;" Corp",AJ$1)="#N/A Field Not Applicable","",_xll.BDP($C174&amp;" Corp",AJ$1)))</f>
        <v>80.756</v>
      </c>
      <c r="AK174" s="8" cm="1">
        <f t="array" ref="AK174">IF($C174="","",IF(_xll.BDP($C174&amp;" Corp",AK$1)="#N/A Field Not Applicable","",_xll.BDP($C174&amp;" Corp",AK$1)))</f>
        <v>91.319000000000003</v>
      </c>
      <c r="AL174" s="9" t="s">
        <v>478</v>
      </c>
      <c r="AM174" s="9" t="s">
        <v>64</v>
      </c>
      <c r="AN174" s="10">
        <v>3015</v>
      </c>
      <c r="AO174" s="11">
        <v>1325.19</v>
      </c>
      <c r="AP174" s="12">
        <v>2.6802403365294741E-4</v>
      </c>
      <c r="AQ174" s="9" t="s">
        <v>65</v>
      </c>
      <c r="AR174" s="10">
        <v>2955</v>
      </c>
      <c r="AS174" s="11">
        <v>1.2083333333333333</v>
      </c>
      <c r="AT174" s="9" t="s">
        <v>478</v>
      </c>
      <c r="AU174" s="34">
        <f t="shared" si="4"/>
        <v>0.83008624159803091</v>
      </c>
    </row>
    <row r="175" spans="2:47" s="2" customFormat="1" x14ac:dyDescent="0.2">
      <c r="B175" s="22">
        <v>58069</v>
      </c>
      <c r="C175" s="23" t="s">
        <v>679</v>
      </c>
      <c r="D175" s="24" t="str" cm="1">
        <f t="array" ref="D175">IF($C175="","",IFERROR(_xll.BDP($C175&amp;" Corp","ID_BB_GLOBAL"),""))</f>
        <v>BBG00WH279R0</v>
      </c>
      <c r="E175" s="23" t="s">
        <v>680</v>
      </c>
      <c r="F175" s="7" t="s">
        <v>681</v>
      </c>
      <c r="G175" s="16" t="s">
        <v>217</v>
      </c>
      <c r="H175" s="16" t="s">
        <v>291</v>
      </c>
      <c r="I175" s="16" t="s">
        <v>682</v>
      </c>
      <c r="J175" s="44" t="str" cm="1">
        <f t="array" ref="J175">IF(OR(_xll.BDP($C175&amp;" Corp",$J$1)="#N/A N/A",_xll.BDP($C175&amp;" Corp",$J$1)="#N/A Field Not Applicable"),"",_xll.BDP($C175&amp;" Corp",$J$1))</f>
        <v/>
      </c>
      <c r="K175" s="16" t="str" cm="1">
        <f t="array" ref="K175">IFERROR(_xll.BDP($C175&amp;" Corp",$K$1),"")</f>
        <v>Medical-Biomedical/Gene</v>
      </c>
      <c r="L175" s="28" cm="1">
        <f t="array" ref="L175">IF($C175="","",IFERROR(_xll.BDP($C175&amp;" Corp",L$1),""))</f>
        <v>84.465000000000003</v>
      </c>
      <c r="M175" s="28" cm="1">
        <f t="array" ref="M175">IF($C175="","",IFERROR(_xll.BDP($C175&amp;" Corp",M$1),""))</f>
        <v>84.74</v>
      </c>
      <c r="N175" s="28" cm="1">
        <f t="array" ref="N175">IF($C175="","",IFERROR(_xll.BDP($C175&amp;" Corp",N$1),""))</f>
        <v>9.0051489589370739</v>
      </c>
      <c r="O175" s="28" cm="1">
        <f t="array" ref="O175">IF($C175="","",IFERROR(_xll.BDP($C175&amp;" Corp",O$1),""))</f>
        <v>9.0051489589370739</v>
      </c>
      <c r="P175" s="28" cm="1">
        <f t="array" ref="P175">IF($C175="","",IFERROR(_xll.BDP($C175&amp;" Corp",P$1),""))</f>
        <v>479.60393783182025</v>
      </c>
      <c r="Q175" s="28">
        <f t="shared" si="5"/>
        <v>84.602499999999992</v>
      </c>
      <c r="R175"/>
      <c r="S175"/>
      <c r="T175"/>
      <c r="U175"/>
      <c r="V175" s="24" t="str" cm="1">
        <f t="array" ref="V175">IF($C175="","",IFERROR(_xll.BDP($C175&amp;" Corp",V$1),""))</f>
        <v>Y</v>
      </c>
      <c r="W175" s="40" cm="1">
        <f t="array" ref="W175">IF($V175="Y",IFERROR(_xll.BDP($C175&amp;" Corp",W$1)*1,""),"")</f>
        <v>45703</v>
      </c>
      <c r="X175" s="41" cm="1">
        <f t="array" ref="X175">IF($V175="Y",IFERROR(_xll.BDP($C175&amp;" Corp",X$1),""),"")</f>
        <v>100.96900000000001</v>
      </c>
      <c r="Y175" s="42" cm="1">
        <f t="array" ref="Y175">IF($V175="Y",IFERROR(_xll.BDP($C175&amp;" Corp",Y$1)/100, ""),"")</f>
        <v>4.8677648522076993</v>
      </c>
      <c r="Z175" s="17" cm="1">
        <f t="array" ref="Z175">IF($C175="","",IF(_xll.BDP($C175&amp;" Corp",Z$1)="#N/A N/A","",_xll.BDP($C175&amp;" Corp",Z$1)))</f>
        <v>-0.2523000000000053</v>
      </c>
      <c r="AA175" s="14" cm="1">
        <f t="array" ref="AA175">IF($C175="","",IF(_xll.BDP($C175&amp;" Corp",AA$1)="#N/A N/A","",_xll.BDP($C175&amp;" Corp",AA$1)))</f>
        <v>0.63626999999999612</v>
      </c>
      <c r="AB175" s="14" cm="1">
        <f t="array" ref="AB175">IF($C175="","",IF(_xll.BDP($C175&amp;" Corp",AB$1)="#N/A N/A","",_xll.BDP($C175&amp;" Corp",AB$1)))</f>
        <v>2.9647800000000046</v>
      </c>
      <c r="AC175" s="18" cm="1">
        <f t="array" ref="AC175">IF($C175="","",IF(_xll.BDP($C175&amp;" Corp",AC$1)="#N/A N/A","",_xll.BDP($C175&amp;" Corp",AC$1)))</f>
        <v>4.5258099999999928</v>
      </c>
      <c r="AD175" s="18" cm="1">
        <f t="array" ref="AD175">IF($C175="","",IF(_xll.BDP($C175&amp;" Corp",AD$1)="#N/A N/A","",_xll.BDP($C175&amp;" Corp",AD$1)))</f>
        <v>48.519289999999998</v>
      </c>
      <c r="AE175" s="32" cm="1">
        <f t="array" ref="AE175">IF($C175="","",IF(_xll.BDP($C175&amp;" Corp",AE$1)="#N/A N/A","",_xll.BDP($C175&amp;" Corp",AE$1)/100))</f>
        <v>-2.9729216679328426E-3</v>
      </c>
      <c r="AF175" s="32" cm="1">
        <f t="array" ref="AF175">IF($C175="","",IF(_xll.BDP($C175&amp;" Corp",AF$1)="#N/A N/A","",_xll.BDP($C175&amp;" Corp",AF$1)/100))</f>
        <v>7.576677736306275E-3</v>
      </c>
      <c r="AG175" s="32" cm="1">
        <f t="array" ref="AG175">IF($C175="","",IF(_xll.BDP($C175&amp;" Corp",AG$1)="#N/A N/A","",_xll.BDP($C175&amp;" Corp",AG$1)/100))</f>
        <v>3.6311314796164569E-2</v>
      </c>
      <c r="AH175" s="32" cm="1">
        <f t="array" ref="AH175">IF($C175="","",IF(_xll.BDP($C175&amp;" Corp",AH$1)="#N/A N/A","",_xll.BDP($C175&amp;" Corp",AH$1)/100))</f>
        <v>5.6510534050711686E-2</v>
      </c>
      <c r="AI175" s="32" cm="1">
        <f t="array" ref="AI175">IF($C175="","",IF(_xll.BDP($C175&amp;" Corp",AI$1)="#N/A N/A","",_xll.BDP($C175&amp;" Corp",AI$1)/100))</f>
        <v>1.3442324326031558</v>
      </c>
      <c r="AJ175" s="8" cm="1">
        <f t="array" ref="AJ175">IF($C175="","",IF(_xll.BDP($C175&amp;" Corp",AJ$1)="#N/A Field Not Applicable","",_xll.BDP($C175&amp;" Corp",AJ$1)))</f>
        <v>35.396999999999998</v>
      </c>
      <c r="AK175" s="8" cm="1">
        <f t="array" ref="AK175">IF($C175="","",IF(_xll.BDP($C175&amp;" Corp",AK$1)="#N/A Field Not Applicable","",_xll.BDP($C175&amp;" Corp",AK$1)))</f>
        <v>84.899000000000001</v>
      </c>
      <c r="AL175" s="9" t="s">
        <v>683</v>
      </c>
      <c r="AM175" s="9" t="s">
        <v>64</v>
      </c>
      <c r="AN175" s="10">
        <v>42233</v>
      </c>
      <c r="AO175" s="11">
        <v>361.125</v>
      </c>
      <c r="AP175" s="12">
        <v>7.3038718336933299E-5</v>
      </c>
      <c r="AQ175" s="9" t="s">
        <v>65</v>
      </c>
      <c r="AR175" s="10">
        <v>38225</v>
      </c>
      <c r="AS175" s="11">
        <v>1.2486111111111111</v>
      </c>
      <c r="AT175" s="9" t="s">
        <v>683</v>
      </c>
      <c r="AU175" s="34">
        <f t="shared" si="4"/>
        <v>0.83189927639287309</v>
      </c>
    </row>
    <row r="176" spans="2:47" s="2" customFormat="1" x14ac:dyDescent="0.2">
      <c r="B176" s="22">
        <v>57868</v>
      </c>
      <c r="C176" s="23" t="s">
        <v>684</v>
      </c>
      <c r="D176" s="24" t="str" cm="1">
        <f t="array" ref="D176">IF($C176="","",IFERROR(_xll.BDP($C176&amp;" Corp","ID_BB_GLOBAL"),""))</f>
        <v>BBG00QVBYG46</v>
      </c>
      <c r="E176" s="23" t="s">
        <v>685</v>
      </c>
      <c r="F176" s="7" t="s">
        <v>502</v>
      </c>
      <c r="G176" s="16" t="s">
        <v>686</v>
      </c>
      <c r="H176" s="16" t="s">
        <v>291</v>
      </c>
      <c r="I176" s="16" t="s">
        <v>86</v>
      </c>
      <c r="J176" s="44" cm="1">
        <f t="array" ref="J176">IF(OR(_xll.BDP($C176&amp;" Corp",$J$1)="#N/A N/A",_xll.BDP($C176&amp;" Corp",$J$1)="#N/A Field Not Applicable"),"",_xll.BDP($C176&amp;" Corp",$J$1))</f>
        <v>9.656847133757962</v>
      </c>
      <c r="K176" s="16" t="str" cm="1">
        <f t="array" ref="K176">IFERROR(_xll.BDP($C176&amp;" Corp",$K$1),"")</f>
        <v>Medical-Hospitals</v>
      </c>
      <c r="L176" s="28" cm="1">
        <f t="array" ref="L176">IF($C176="","",IFERROR(_xll.BDP($C176&amp;" Corp",L$1),""))</f>
        <v>99.534000000000006</v>
      </c>
      <c r="M176" s="28" cm="1">
        <f t="array" ref="M176">IF($C176="","",IFERROR(_xll.BDP($C176&amp;" Corp",M$1),""))</f>
        <v>99.534000000000006</v>
      </c>
      <c r="N176" s="28" cm="1">
        <f t="array" ref="N176">IF($C176="","",IFERROR(_xll.BDP($C176&amp;" Corp",N$1),""))</f>
        <v>8.1792822056001473</v>
      </c>
      <c r="O176" s="28" cm="1">
        <f t="array" ref="O176">IF($C176="","",IFERROR(_xll.BDP($C176&amp;" Corp",O$1),""))</f>
        <v>8.1792822056001473</v>
      </c>
      <c r="P176" s="28" cm="1">
        <f t="array" ref="P176">IF($C176="","",IFERROR(_xll.BDP($C176&amp;" Corp",P$1),""))</f>
        <v>353.56831101352583</v>
      </c>
      <c r="Q176" s="28">
        <f t="shared" si="5"/>
        <v>99.534000000000006</v>
      </c>
      <c r="R176"/>
      <c r="S176"/>
      <c r="T176"/>
      <c r="U176"/>
      <c r="V176" s="24" t="str" cm="1">
        <f t="array" ref="V176">IF($C176="","",IFERROR(_xll.BDP($C176&amp;" Corp",V$1),""))</f>
        <v>Y</v>
      </c>
      <c r="W176" s="40" cm="1">
        <f t="array" ref="W176">IF($V176="Y",IFERROR(_xll.BDP($C176&amp;" Corp",W$1)*1,""),"")</f>
        <v>45703</v>
      </c>
      <c r="X176" s="41" cm="1">
        <f t="array" ref="X176">IF($V176="Y",IFERROR(_xll.BDP($C176&amp;" Corp",X$1),""),"")</f>
        <v>100</v>
      </c>
      <c r="Y176" s="42" cm="1">
        <f t="array" ref="Y176">IF($V176="Y",IFERROR(_xll.BDP($C176&amp;" Corp",Y$1)/100, ""),"")</f>
        <v>0.19872322866998168</v>
      </c>
      <c r="Z176" s="17" cm="1">
        <f t="array" ref="Z176">IF($C176="","",IF(_xll.BDP($C176&amp;" Corp",Z$1)="#N/A N/A","",_xll.BDP($C176&amp;" Corp",Z$1)))</f>
        <v>4.9909999999997012E-2</v>
      </c>
      <c r="AA176" s="14" cm="1">
        <f t="array" ref="AA176">IF($C176="","",IF(_xll.BDP($C176&amp;" Corp",AA$1)="#N/A N/A","",_xll.BDP($C176&amp;" Corp",AA$1)))</f>
        <v>-0.37144000000000688</v>
      </c>
      <c r="AB176" s="14" cm="1">
        <f t="array" ref="AB176">IF($C176="","",IF(_xll.BDP($C176&amp;" Corp",AB$1)="#N/A N/A","",_xll.BDP($C176&amp;" Corp",AB$1)))</f>
        <v>-0.44127000000000294</v>
      </c>
      <c r="AC176" s="18" cm="1">
        <f t="array" ref="AC176">IF($C176="","",IF(_xll.BDP($C176&amp;" Corp",AC$1)="#N/A N/A","",_xll.BDP($C176&amp;" Corp",AC$1)))</f>
        <v>-0.28472999999999615</v>
      </c>
      <c r="AD176" s="18" cm="1">
        <f t="array" ref="AD176">IF($C176="","",IF(_xll.BDP($C176&amp;" Corp",AD$1)="#N/A N/A","",_xll.BDP($C176&amp;" Corp",AD$1)))</f>
        <v>1.0241000000000042</v>
      </c>
      <c r="AE176" s="32" cm="1">
        <f t="array" ref="AE176">IF($C176="","",IF(_xll.BDP($C176&amp;" Corp",AE$1)="#N/A N/A","",_xll.BDP($C176&amp;" Corp",AE$1)/100))</f>
        <v>5.0168926848354056E-4</v>
      </c>
      <c r="AF176" s="32" cm="1">
        <f t="array" ref="AF176">IF($C176="","",IF(_xll.BDP($C176&amp;" Corp",AF$1)="#N/A N/A","",_xll.BDP($C176&amp;" Corp",AF$1)/100))</f>
        <v>-3.7179231039333556E-3</v>
      </c>
      <c r="AG176" s="32" cm="1">
        <f t="array" ref="AG176">IF($C176="","",IF(_xll.BDP($C176&amp;" Corp",AG$1)="#N/A N/A","",_xll.BDP($C176&amp;" Corp",AG$1)/100))</f>
        <v>-4.4138003604298846E-3</v>
      </c>
      <c r="AH176" s="32" cm="1">
        <f t="array" ref="AH176">IF($C176="","",IF(_xll.BDP($C176&amp;" Corp",AH$1)="#N/A N/A","",_xll.BDP($C176&amp;" Corp",AH$1)/100))</f>
        <v>-2.8524763889029039E-3</v>
      </c>
      <c r="AI176" s="32" cm="1">
        <f t="array" ref="AI176">IF($C176="","",IF(_xll.BDP($C176&amp;" Corp",AI$1)="#N/A N/A","",_xll.BDP($C176&amp;" Corp",AI$1)/100))</f>
        <v>1.0395930553031875E-2</v>
      </c>
      <c r="AJ176" s="8" cm="1">
        <f t="array" ref="AJ176">IF($C176="","",IF(_xll.BDP($C176&amp;" Corp",AJ$1)="#N/A Field Not Applicable","",_xll.BDP($C176&amp;" Corp",AJ$1)))</f>
        <v>95.778000000000006</v>
      </c>
      <c r="AK176" s="8" cm="1">
        <f t="array" ref="AK176">IF($C176="","",IF(_xll.BDP($C176&amp;" Corp",AK$1)="#N/A Field Not Applicable","",_xll.BDP($C176&amp;" Corp",AK$1)))</f>
        <v>100.55500000000001</v>
      </c>
      <c r="AL176" s="9" t="s">
        <v>504</v>
      </c>
      <c r="AM176" s="9" t="s">
        <v>64</v>
      </c>
      <c r="AN176" s="10">
        <v>558</v>
      </c>
      <c r="AO176" s="11">
        <v>699.04909499999997</v>
      </c>
      <c r="AP176" s="12">
        <v>1.4138497737180511E-4</v>
      </c>
      <c r="AQ176" s="9" t="s">
        <v>65</v>
      </c>
      <c r="AR176" s="10">
        <v>569</v>
      </c>
      <c r="AS176" s="11">
        <v>3.911111111111111</v>
      </c>
      <c r="AT176" s="9" t="s">
        <v>504</v>
      </c>
      <c r="AU176" s="34">
        <f t="shared" si="4"/>
        <v>0.79718910404019272</v>
      </c>
    </row>
    <row r="177" spans="2:47" s="2" customFormat="1" x14ac:dyDescent="0.2">
      <c r="B177" s="22">
        <v>57381</v>
      </c>
      <c r="C177" s="23" t="s">
        <v>687</v>
      </c>
      <c r="D177" s="24" t="str" cm="1">
        <f t="array" ref="D177">IF($C177="","",IFERROR(_xll.BDP($C177&amp;" Corp","ID_BB_GLOBAL"),""))</f>
        <v>BBG00XY8MWP0</v>
      </c>
      <c r="E177" s="23" t="s">
        <v>688</v>
      </c>
      <c r="F177" s="7" t="s">
        <v>122</v>
      </c>
      <c r="G177" s="16" t="s">
        <v>128</v>
      </c>
      <c r="H177" s="16" t="s">
        <v>117</v>
      </c>
      <c r="I177" s="16" t="s">
        <v>118</v>
      </c>
      <c r="J177" s="44" cm="1">
        <f t="array" ref="J177">IF(OR(_xll.BDP($C177&amp;" Corp",$J$1)="#N/A N/A",_xll.BDP($C177&amp;" Corp",$J$1)="#N/A Field Not Applicable"),"",_xll.BDP($C177&amp;" Corp",$J$1))</f>
        <v>3.20435488233703</v>
      </c>
      <c r="K177" s="16" t="str" cm="1">
        <f t="array" ref="K177">IFERROR(_xll.BDP($C177&amp;" Corp",$K$1),"")</f>
        <v>Medical-Drugs</v>
      </c>
      <c r="L177" s="28" cm="1">
        <f t="array" ref="L177">IF($C177="","",IFERROR(_xll.BDP($C177&amp;" Corp",L$1),""))</f>
        <v>89.44</v>
      </c>
      <c r="M177" s="28" cm="1">
        <f t="array" ref="M177">IF($C177="","",IFERROR(_xll.BDP($C177&amp;" Corp",M$1),""))</f>
        <v>90.119</v>
      </c>
      <c r="N177" s="28" cm="1">
        <f t="array" ref="N177">IF($C177="","",IFERROR(_xll.BDP($C177&amp;" Corp",N$1),""))</f>
        <v>5.5062327476158037</v>
      </c>
      <c r="O177" s="28" cm="1">
        <f t="array" ref="O177">IF($C177="","",IFERROR(_xll.BDP($C177&amp;" Corp",O$1),""))</f>
        <v>5.5062327476158037</v>
      </c>
      <c r="P177" s="28" cm="1">
        <f t="array" ref="P177">IF($C177="","",IFERROR(_xll.BDP($C177&amp;" Corp",P$1),""))</f>
        <v>79.285874821652854</v>
      </c>
      <c r="Q177" s="28">
        <f t="shared" si="5"/>
        <v>89.779499999999999</v>
      </c>
      <c r="R177"/>
      <c r="S177"/>
      <c r="T177"/>
      <c r="U177"/>
      <c r="V177" s="24" t="str" cm="1">
        <f t="array" ref="V177">IF($C177="","",IFERROR(_xll.BDP($C177&amp;" Corp",V$1),""))</f>
        <v>Y</v>
      </c>
      <c r="W177" s="40" cm="1">
        <f t="array" ref="W177">IF($V177="Y",IFERROR(_xll.BDP($C177&amp;" Corp",W$1)*1,""),"")</f>
        <v>51957</v>
      </c>
      <c r="X177" s="41" cm="1">
        <f t="array" ref="X177">IF($V177="Y",IFERROR(_xll.BDP($C177&amp;" Corp",X$1),""),"")</f>
        <v>100</v>
      </c>
      <c r="Y177" s="42" cm="1">
        <f t="array" ref="Y177">IF($V177="Y",IFERROR(_xll.BDP($C177&amp;" Corp",Y$1)/100, ""),"")</f>
        <v>5.5226317205810824E-2</v>
      </c>
      <c r="Z177" s="17" cm="1">
        <f t="array" ref="Z177">IF($C177="","",IF(_xll.BDP($C177&amp;" Corp",Z$1)="#N/A N/A","",_xll.BDP($C177&amp;" Corp",Z$1)))</f>
        <v>-5.6509999999988736E-2</v>
      </c>
      <c r="AA177" s="14" cm="1">
        <f t="array" ref="AA177">IF($C177="","",IF(_xll.BDP($C177&amp;" Corp",AA$1)="#N/A N/A","",_xll.BDP($C177&amp;" Corp",AA$1)))</f>
        <v>0.78020000000000778</v>
      </c>
      <c r="AB177" s="14" cm="1">
        <f t="array" ref="AB177">IF($C177="","",IF(_xll.BDP($C177&amp;" Corp",AB$1)="#N/A N/A","",_xll.BDP($C177&amp;" Corp",AB$1)))</f>
        <v>0.82523000000000479</v>
      </c>
      <c r="AC177" s="18" cm="1">
        <f t="array" ref="AC177">IF($C177="","",IF(_xll.BDP($C177&amp;" Corp",AC$1)="#N/A N/A","",_xll.BDP($C177&amp;" Corp",AC$1)))</f>
        <v>-2.0001800000000003</v>
      </c>
      <c r="AD177" s="18" cm="1">
        <f t="array" ref="AD177">IF($C177="","",IF(_xll.BDP($C177&amp;" Corp",AD$1)="#N/A N/A","",_xll.BDP($C177&amp;" Corp",AD$1)))</f>
        <v>-4.55565</v>
      </c>
      <c r="AE177" s="32" cm="1">
        <f t="array" ref="AE177">IF($C177="","",IF(_xll.BDP($C177&amp;" Corp",AE$1)="#N/A N/A","",_xll.BDP($C177&amp;" Corp",AE$1)/100))</f>
        <v>-6.290424128867953E-4</v>
      </c>
      <c r="AF177" s="32" cm="1">
        <f t="array" ref="AF177">IF($C177="","",IF(_xll.BDP($C177&amp;" Corp",AF$1)="#N/A N/A","",_xll.BDP($C177&amp;" Corp",AF$1)/100))</f>
        <v>8.7664645091336934E-3</v>
      </c>
      <c r="AG177" s="32" cm="1">
        <f t="array" ref="AG177">IF($C177="","",IF(_xll.BDP($C177&amp;" Corp",AG$1)="#N/A N/A","",_xll.BDP($C177&amp;" Corp",AG$1)/100))</f>
        <v>9.2771234138573598E-3</v>
      </c>
      <c r="AH177" s="32" cm="1">
        <f t="array" ref="AH177">IF($C177="","",IF(_xll.BDP($C177&amp;" Corp",AH$1)="#N/A N/A","",_xll.BDP($C177&amp;" Corp",AH$1)/100))</f>
        <v>-2.1793526445099475E-2</v>
      </c>
      <c r="AI177" s="32" cm="1">
        <f t="array" ref="AI177">IF($C177="","",IF(_xll.BDP($C177&amp;" Corp",AI$1)="#N/A N/A","",_xll.BDP($C177&amp;" Corp",AI$1)/100))</f>
        <v>-4.8292717055656437E-2</v>
      </c>
      <c r="AJ177" s="8" cm="1">
        <f t="array" ref="AJ177">IF($C177="","",IF(_xll.BDP($C177&amp;" Corp",AJ$1)="#N/A Field Not Applicable","",_xll.BDP($C177&amp;" Corp",AJ$1)))</f>
        <v>86.744</v>
      </c>
      <c r="AK177" s="8" cm="1">
        <f t="array" ref="AK177">IF($C177="","",IF(_xll.BDP($C177&amp;" Corp",AK$1)="#N/A Field Not Applicable","",_xll.BDP($C177&amp;" Corp",AK$1)))</f>
        <v>97.984999999999999</v>
      </c>
      <c r="AL177" s="9" t="s">
        <v>124</v>
      </c>
      <c r="AM177" s="9" t="s">
        <v>64</v>
      </c>
      <c r="AN177" s="10">
        <v>26626</v>
      </c>
      <c r="AO177" s="11">
        <v>356.4443447745</v>
      </c>
      <c r="AP177" s="12">
        <v>7.2092040431367103E-5</v>
      </c>
      <c r="AQ177" s="9" t="s">
        <v>65</v>
      </c>
      <c r="AR177" s="10">
        <v>22618</v>
      </c>
      <c r="AS177" s="11">
        <v>0.89930555555555558</v>
      </c>
      <c r="AT177" s="9" t="s">
        <v>124</v>
      </c>
      <c r="AU177" s="34">
        <f t="shared" si="4"/>
        <v>0.89998210568454762</v>
      </c>
    </row>
    <row r="178" spans="2:47" s="2" customFormat="1" x14ac:dyDescent="0.2">
      <c r="B178" s="22">
        <v>58095</v>
      </c>
      <c r="C178" s="23" t="s">
        <v>689</v>
      </c>
      <c r="D178" s="24" t="str" cm="1">
        <f t="array" ref="D178">IF($C178="","",IFERROR(_xll.BDP($C178&amp;" Corp","ID_BB_GLOBAL"),""))</f>
        <v>BBG0103W2M12</v>
      </c>
      <c r="E178" s="23" t="s">
        <v>690</v>
      </c>
      <c r="F178" s="7" t="s">
        <v>691</v>
      </c>
      <c r="G178" s="16" t="s">
        <v>261</v>
      </c>
      <c r="H178" s="16" t="s">
        <v>92</v>
      </c>
      <c r="I178" s="16" t="s">
        <v>118</v>
      </c>
      <c r="J178" s="44" cm="1">
        <f t="array" ref="J178">IF(OR(_xll.BDP($C178&amp;" Corp",$J$1)="#N/A N/A",_xll.BDP($C178&amp;" Corp",$J$1)="#N/A Field Not Applicable"),"",_xll.BDP($C178&amp;" Corp",$J$1))</f>
        <v>8.4848874598070747</v>
      </c>
      <c r="K178" s="16" t="str" cm="1">
        <f t="array" ref="K178">IFERROR(_xll.BDP($C178&amp;" Corp",$K$1),"")</f>
        <v>Medical Products</v>
      </c>
      <c r="L178" s="28" cm="1">
        <f t="array" ref="L178">IF($C178="","",IFERROR(_xll.BDP($C178&amp;" Corp",L$1),""))</f>
        <v>94.975999999999999</v>
      </c>
      <c r="M178" s="28" cm="1">
        <f t="array" ref="M178">IF($C178="","",IFERROR(_xll.BDP($C178&amp;" Corp",M$1),""))</f>
        <v>95.274000000000001</v>
      </c>
      <c r="N178" s="28" cm="1">
        <f t="array" ref="N178">IF($C178="","",IFERROR(_xll.BDP($C178&amp;" Corp",N$1),""))</f>
        <v>4.9980057485198843</v>
      </c>
      <c r="O178" s="28" cm="1">
        <f t="array" ref="O178">IF($C178="","",IFERROR(_xll.BDP($C178&amp;" Corp",O$1),""))</f>
        <v>4.9980057485198843</v>
      </c>
      <c r="P178" s="28" cm="1">
        <f t="array" ref="P178">IF($C178="","",IFERROR(_xll.BDP($C178&amp;" Corp",P$1),""))</f>
        <v>69.711990717055372</v>
      </c>
      <c r="Q178" s="28">
        <f t="shared" si="5"/>
        <v>95.125</v>
      </c>
      <c r="R178"/>
      <c r="S178"/>
      <c r="T178"/>
      <c r="U178"/>
      <c r="V178" s="24" t="str" cm="1">
        <f t="array" ref="V178">IF($C178="","",IFERROR(_xll.BDP($C178&amp;" Corp",V$1),""))</f>
        <v>Y</v>
      </c>
      <c r="W178" s="40" cm="1">
        <f t="array" ref="W178">IF($V178="Y",IFERROR(_xll.BDP($C178&amp;" Corp",W$1)*1,""),"")</f>
        <v>47484</v>
      </c>
      <c r="X178" s="41" cm="1">
        <f t="array" ref="X178">IF($V178="Y",IFERROR(_xll.BDP($C178&amp;" Corp",X$1),""),"")</f>
        <v>100</v>
      </c>
      <c r="Y178" s="42" cm="1">
        <f t="array" ref="Y178">IF($V178="Y",IFERROR(_xll.BDP($C178&amp;" Corp",Y$1)/100, ""),"")</f>
        <v>5.0472792390924344E-2</v>
      </c>
      <c r="Z178" s="17" cm="1">
        <f t="array" ref="Z178">IF($C178="","",IF(_xll.BDP($C178&amp;" Corp",Z$1)="#N/A N/A","",_xll.BDP($C178&amp;" Corp",Z$1)))</f>
        <v>-3.3979999999999677E-2</v>
      </c>
      <c r="AA178" s="14" cm="1">
        <f t="array" ref="AA178">IF($C178="","",IF(_xll.BDP($C178&amp;" Corp",AA$1)="#N/A N/A","",_xll.BDP($C178&amp;" Corp",AA$1)))</f>
        <v>0.58648999999999774</v>
      </c>
      <c r="AB178" s="14" cm="1">
        <f t="array" ref="AB178">IF($C178="","",IF(_xll.BDP($C178&amp;" Corp",AB$1)="#N/A N/A","",_xll.BDP($C178&amp;" Corp",AB$1)))</f>
        <v>0.57908999999999367</v>
      </c>
      <c r="AC178" s="18" cm="1">
        <f t="array" ref="AC178">IF($C178="","",IF(_xll.BDP($C178&amp;" Corp",AC$1)="#N/A N/A","",_xll.BDP($C178&amp;" Corp",AC$1)))</f>
        <v>-0.24342000000000041</v>
      </c>
      <c r="AD178" s="18" cm="1">
        <f t="array" ref="AD178">IF($C178="","",IF(_xll.BDP($C178&amp;" Corp",AD$1)="#N/A N/A","",_xll.BDP($C178&amp;" Corp",AD$1)))</f>
        <v>0.91889999999999361</v>
      </c>
      <c r="AE178" s="32" cm="1">
        <f t="array" ref="AE178">IF($C178="","",IF(_xll.BDP($C178&amp;" Corp",AE$1)="#N/A N/A","",_xll.BDP($C178&amp;" Corp",AE$1)/100))</f>
        <v>-3.5711755893858189E-4</v>
      </c>
      <c r="AF178" s="32" cm="1">
        <f t="array" ref="AF178">IF($C178="","",IF(_xll.BDP($C178&amp;" Corp",AF$1)="#N/A N/A","",_xll.BDP($C178&amp;" Corp",AF$1)/100))</f>
        <v>6.2042560547007604E-3</v>
      </c>
      <c r="AG178" s="32" cm="1">
        <f t="array" ref="AG178">IF($C178="","",IF(_xll.BDP($C178&amp;" Corp",AG$1)="#N/A N/A","",_xll.BDP($C178&amp;" Corp",AG$1)/100))</f>
        <v>6.1254947366482966E-3</v>
      </c>
      <c r="AH178" s="32" cm="1">
        <f t="array" ref="AH178">IF($C178="","",IF(_xll.BDP($C178&amp;" Corp",AH$1)="#N/A N/A","",_xll.BDP($C178&amp;" Corp",AH$1)/100))</f>
        <v>-2.5526377991316753E-3</v>
      </c>
      <c r="AI178" s="32" cm="1">
        <f t="array" ref="AI178">IF($C178="","",IF(_xll.BDP($C178&amp;" Corp",AI$1)="#N/A N/A","",_xll.BDP($C178&amp;" Corp",AI$1)/100))</f>
        <v>9.7549986804370461E-3</v>
      </c>
      <c r="AJ178" s="8" cm="1">
        <f t="array" ref="AJ178">IF($C178="","",IF(_xll.BDP($C178&amp;" Corp",AJ$1)="#N/A Field Not Applicable","",_xll.BDP($C178&amp;" Corp",AJ$1)))</f>
        <v>91</v>
      </c>
      <c r="AK178" s="8" cm="1">
        <f t="array" ref="AK178">IF($C178="","",IF(_xll.BDP($C178&amp;" Corp",AK$1)="#N/A Field Not Applicable","",_xll.BDP($C178&amp;" Corp",AK$1)))</f>
        <v>98.394999999999996</v>
      </c>
      <c r="AL178" s="9" t="s">
        <v>692</v>
      </c>
      <c r="AM178" s="9" t="s">
        <v>64</v>
      </c>
      <c r="AN178" s="10">
        <v>18588</v>
      </c>
      <c r="AO178" s="11">
        <v>477.4067</v>
      </c>
      <c r="AP178" s="12">
        <v>9.6557074402117853E-5</v>
      </c>
      <c r="AQ178" s="9" t="s">
        <v>65</v>
      </c>
      <c r="AR178" s="10">
        <v>14560</v>
      </c>
      <c r="AS178" s="11">
        <v>0.7680555555555556</v>
      </c>
      <c r="AT178" s="9" t="s">
        <v>692</v>
      </c>
      <c r="AU178" s="34">
        <f t="shared" si="4"/>
        <v>0.85531578769438799</v>
      </c>
    </row>
    <row r="179" spans="2:47" s="2" customFormat="1" x14ac:dyDescent="0.2">
      <c r="B179" s="22">
        <v>54987</v>
      </c>
      <c r="C179" s="23" t="s">
        <v>693</v>
      </c>
      <c r="D179" s="24" t="str" cm="1">
        <f t="array" ref="D179">IF($C179="","",IFERROR(_xll.BDP($C179&amp;" Corp","ID_BB_GLOBAL"),""))</f>
        <v>BBG00PC757T3</v>
      </c>
      <c r="E179" s="23" t="s">
        <v>694</v>
      </c>
      <c r="F179" s="7" t="s">
        <v>60</v>
      </c>
      <c r="G179" s="16" t="s">
        <v>695</v>
      </c>
      <c r="H179" s="16" t="s">
        <v>62</v>
      </c>
      <c r="I179" s="16" t="s">
        <v>63</v>
      </c>
      <c r="J179" s="44" cm="1">
        <f t="array" ref="J179">IF(OR(_xll.BDP($C179&amp;" Corp",$J$1)="#N/A N/A",_xll.BDP($C179&amp;" Corp",$J$1)="#N/A Field Not Applicable"),"",_xll.BDP($C179&amp;" Corp",$J$1))</f>
        <v>3.2393390576520673</v>
      </c>
      <c r="K179" s="16" t="str" cm="1">
        <f t="array" ref="K179">IFERROR(_xll.BDP($C179&amp;" Corp",$K$1),"")</f>
        <v>Medical-Hospitals</v>
      </c>
      <c r="L179" s="28" cm="1">
        <f t="array" ref="L179">IF($C179="","",IFERROR(_xll.BDP($C179&amp;" Corp",L$1),""))</f>
        <v>95.837999999999994</v>
      </c>
      <c r="M179" s="28" cm="1">
        <f t="array" ref="M179">IF($C179="","",IFERROR(_xll.BDP($C179&amp;" Corp",M$1),""))</f>
        <v>95.953999999999994</v>
      </c>
      <c r="N179" s="28" cm="1">
        <f t="array" ref="N179">IF($C179="","",IFERROR(_xll.BDP($C179&amp;" Corp",N$1),""))</f>
        <v>5.1694693111700616</v>
      </c>
      <c r="O179" s="28" cm="1">
        <f t="array" ref="O179">IF($C179="","",IFERROR(_xll.BDP($C179&amp;" Corp",O$1),""))</f>
        <v>5.1694693111700616</v>
      </c>
      <c r="P179" s="28" cm="1">
        <f t="array" ref="P179">IF($C179="","",IFERROR(_xll.BDP($C179&amp;" Corp",P$1),""))</f>
        <v>87.950235450753084</v>
      </c>
      <c r="Q179" s="28">
        <f t="shared" si="5"/>
        <v>95.895999999999987</v>
      </c>
      <c r="R179"/>
      <c r="S179"/>
      <c r="T179"/>
      <c r="U179"/>
      <c r="V179" s="24" t="str" cm="1">
        <f t="array" ref="V179">IF($C179="","",IFERROR(_xll.BDP($C179&amp;" Corp",V$1),""))</f>
        <v>Y</v>
      </c>
      <c r="W179" s="40" cm="1">
        <f t="array" ref="W179">IF($V179="Y",IFERROR(_xll.BDP($C179&amp;" Corp",W$1)*1,""),"")</f>
        <v>47192</v>
      </c>
      <c r="X179" s="41" cm="1">
        <f t="array" ref="X179">IF($V179="Y",IFERROR(_xll.BDP($C179&amp;" Corp",X$1),""),"")</f>
        <v>100</v>
      </c>
      <c r="Y179" s="42" cm="1">
        <f t="array" ref="Y179">IF($V179="Y",IFERROR(_xll.BDP($C179&amp;" Corp",Y$1)/100, ""),"")</f>
        <v>5.2289028050520485E-2</v>
      </c>
      <c r="Z179" s="17" cm="1">
        <f t="array" ref="Z179">IF($C179="","",IF(_xll.BDP($C179&amp;" Corp",Z$1)="#N/A N/A","",_xll.BDP($C179&amp;" Corp",Z$1)))</f>
        <v>-6.7470000000000141E-2</v>
      </c>
      <c r="AA179" s="14" cm="1">
        <f t="array" ref="AA179">IF($C179="","",IF(_xll.BDP($C179&amp;" Corp",AA$1)="#N/A N/A","",_xll.BDP($C179&amp;" Corp",AA$1)))</f>
        <v>0.52987999999999147</v>
      </c>
      <c r="AB179" s="14" cm="1">
        <f t="array" ref="AB179">IF($C179="","",IF(_xll.BDP($C179&amp;" Corp",AB$1)="#N/A N/A","",_xll.BDP($C179&amp;" Corp",AB$1)))</f>
        <v>0.25145999999999447</v>
      </c>
      <c r="AC179" s="18" cm="1">
        <f t="array" ref="AC179">IF($C179="","",IF(_xll.BDP($C179&amp;" Corp",AC$1)="#N/A N/A","",_xll.BDP($C179&amp;" Corp",AC$1)))</f>
        <v>-0.50342000000000553</v>
      </c>
      <c r="AD179" s="18" cm="1">
        <f t="array" ref="AD179">IF($C179="","",IF(_xll.BDP($C179&amp;" Corp",AD$1)="#N/A N/A","",_xll.BDP($C179&amp;" Corp",AD$1)))</f>
        <v>0.83809999999999718</v>
      </c>
      <c r="AE179" s="32" cm="1">
        <f t="array" ref="AE179">IF($C179="","",IF(_xll.BDP($C179&amp;" Corp",AE$1)="#N/A N/A","",_xll.BDP($C179&amp;" Corp",AE$1)/100))</f>
        <v>-7.0307754558723899E-4</v>
      </c>
      <c r="AF179" s="32" cm="1">
        <f t="array" ref="AF179">IF($C179="","",IF(_xll.BDP($C179&amp;" Corp",AF$1)="#N/A N/A","",_xll.BDP($C179&amp;" Corp",AF$1)/100))</f>
        <v>5.5562511180554611E-3</v>
      </c>
      <c r="AG179" s="32" cm="1">
        <f t="array" ref="AG179">IF($C179="","",IF(_xll.BDP($C179&amp;" Corp",AG$1)="#N/A N/A","",_xll.BDP($C179&amp;" Corp",AG$1)/100))</f>
        <v>2.6291004808620651E-3</v>
      </c>
      <c r="AH179" s="32" cm="1">
        <f t="array" ref="AH179">IF($C179="","",IF(_xll.BDP($C179&amp;" Corp",AH$1)="#N/A N/A","",_xll.BDP($C179&amp;" Corp",AH$1)/100))</f>
        <v>-5.2222121714826418E-3</v>
      </c>
      <c r="AI179" s="32" cm="1">
        <f t="array" ref="AI179">IF($C179="","",IF(_xll.BDP($C179&amp;" Corp",AI$1)="#N/A N/A","",_xll.BDP($C179&amp;" Corp",AI$1)/100))</f>
        <v>8.8167001619217557E-3</v>
      </c>
      <c r="AJ179" s="8" cm="1">
        <f t="array" ref="AJ179">IF($C179="","",IF(_xll.BDP($C179&amp;" Corp",AJ$1)="#N/A Field Not Applicable","",_xll.BDP($C179&amp;" Corp",AJ$1)))</f>
        <v>92.64</v>
      </c>
      <c r="AK179" s="8" cm="1">
        <f t="array" ref="AK179">IF($C179="","",IF(_xll.BDP($C179&amp;" Corp",AK$1)="#N/A Field Not Applicable","",_xll.BDP($C179&amp;" Corp",AK$1)))</f>
        <v>98.906999999999996</v>
      </c>
      <c r="AL179" s="9" t="s">
        <v>66</v>
      </c>
      <c r="AM179" s="9" t="s">
        <v>64</v>
      </c>
      <c r="AN179" s="10">
        <v>2892</v>
      </c>
      <c r="AO179" s="11">
        <v>1934.2426</v>
      </c>
      <c r="AP179" s="12">
        <v>3.9120692407531335E-4</v>
      </c>
      <c r="AQ179" s="9" t="s">
        <v>65</v>
      </c>
      <c r="AR179" s="10">
        <v>2838</v>
      </c>
      <c r="AS179" s="11">
        <v>2.0166666666666666</v>
      </c>
      <c r="AT179" s="9" t="s">
        <v>66</v>
      </c>
      <c r="AU179" s="34">
        <f t="shared" si="4"/>
        <v>0.83605260730812181</v>
      </c>
    </row>
    <row r="180" spans="2:47" s="2" customFormat="1" x14ac:dyDescent="0.2">
      <c r="B180" s="22">
        <v>59674</v>
      </c>
      <c r="C180" s="23" t="s">
        <v>696</v>
      </c>
      <c r="D180" s="24" t="str" cm="1">
        <f t="array" ref="D180">IF($C180="","",IFERROR(_xll.BDP($C180&amp;" Corp","ID_BB_GLOBAL"),""))</f>
        <v>BBG00YHY2312</v>
      </c>
      <c r="E180" s="23" t="s">
        <v>697</v>
      </c>
      <c r="F180" s="7" t="s">
        <v>502</v>
      </c>
      <c r="G180" s="16" t="s">
        <v>334</v>
      </c>
      <c r="H180" s="16" t="s">
        <v>291</v>
      </c>
      <c r="I180" s="16" t="s">
        <v>86</v>
      </c>
      <c r="J180" s="44" cm="1">
        <f t="array" ref="J180">IF(OR(_xll.BDP($C180&amp;" Corp",$J$1)="#N/A N/A",_xll.BDP($C180&amp;" Corp",$J$1)="#N/A Field Not Applicable"),"",_xll.BDP($C180&amp;" Corp",$J$1))</f>
        <v>9.656847133757962</v>
      </c>
      <c r="K180" s="16" t="str" cm="1">
        <f t="array" ref="K180">IFERROR(_xll.BDP($C180&amp;" Corp",$K$1),"")</f>
        <v>Medical-Hospitals</v>
      </c>
      <c r="L180" s="28" cm="1">
        <f t="array" ref="L180">IF($C180="","",IFERROR(_xll.BDP($C180&amp;" Corp",L$1),""))</f>
        <v>91.02</v>
      </c>
      <c r="M180" s="28" cm="1">
        <f t="array" ref="M180">IF($C180="","",IFERROR(_xll.BDP($C180&amp;" Corp",M$1),""))</f>
        <v>91.376000000000005</v>
      </c>
      <c r="N180" s="28" cm="1">
        <f t="array" ref="N180">IF($C180="","",IFERROR(_xll.BDP($C180&amp;" Corp",N$1),""))</f>
        <v>8.6175359155732281</v>
      </c>
      <c r="O180" s="28" cm="1">
        <f t="array" ref="O180">IF($C180="","",IFERROR(_xll.BDP($C180&amp;" Corp",O$1),""))</f>
        <v>8.6175359155732281</v>
      </c>
      <c r="P180" s="28" cm="1">
        <f t="array" ref="P180">IF($C180="","",IFERROR(_xll.BDP($C180&amp;" Corp",P$1),""))</f>
        <v>439.76122693494762</v>
      </c>
      <c r="Q180" s="28">
        <f t="shared" si="5"/>
        <v>91.198000000000008</v>
      </c>
      <c r="R180"/>
      <c r="S180"/>
      <c r="T180"/>
      <c r="U180"/>
      <c r="V180" s="24" t="str" cm="1">
        <f t="array" ref="V180">IF($C180="","",IFERROR(_xll.BDP($C180&amp;" Corp",V$1),""))</f>
        <v>Y</v>
      </c>
      <c r="W180" s="40" cm="1">
        <f t="array" ref="W180">IF($V180="Y",IFERROR(_xll.BDP($C180&amp;" Corp",W$1)*1,""),"")</f>
        <v>45703</v>
      </c>
      <c r="X180" s="41" cm="1">
        <f t="array" ref="X180">IF($V180="Y",IFERROR(_xll.BDP($C180&amp;" Corp",X$1),""),"")</f>
        <v>101.5</v>
      </c>
      <c r="Y180" s="42" cm="1">
        <f t="array" ref="Y180">IF($V180="Y",IFERROR(_xll.BDP($C180&amp;" Corp",Y$1)/100, ""),"")</f>
        <v>2.9061946608358755</v>
      </c>
      <c r="Z180" s="17" cm="1">
        <f t="array" ref="Z180">IF($C180="","",IF(_xll.BDP($C180&amp;" Corp",Z$1)="#N/A N/A","",_xll.BDP($C180&amp;" Corp",Z$1)))</f>
        <v>9.2250000000007049E-2</v>
      </c>
      <c r="AA180" s="14" cm="1">
        <f t="array" ref="AA180">IF($C180="","",IF(_xll.BDP($C180&amp;" Corp",AA$1)="#N/A N/A","",_xll.BDP($C180&amp;" Corp",AA$1)))</f>
        <v>-0.17945999999999174</v>
      </c>
      <c r="AB180" s="14" cm="1">
        <f t="array" ref="AB180">IF($C180="","",IF(_xll.BDP($C180&amp;" Corp",AB$1)="#N/A N/A","",_xll.BDP($C180&amp;" Corp",AB$1)))</f>
        <v>1.5384700000000038</v>
      </c>
      <c r="AC180" s="18" cm="1">
        <f t="array" ref="AC180">IF($C180="","",IF(_xll.BDP($C180&amp;" Corp",AC$1)="#N/A N/A","",_xll.BDP($C180&amp;" Corp",AC$1)))</f>
        <v>-2.78676999999999</v>
      </c>
      <c r="AD180" s="18" cm="1">
        <f t="array" ref="AD180">IF($C180="","",IF(_xll.BDP($C180&amp;" Corp",AD$1)="#N/A N/A","",_xll.BDP($C180&amp;" Corp",AD$1)))</f>
        <v>0.6738200000000063</v>
      </c>
      <c r="AE180" s="32" cm="1">
        <f t="array" ref="AE180">IF($C180="","",IF(_xll.BDP($C180&amp;" Corp",AE$1)="#N/A N/A","",_xll.BDP($C180&amp;" Corp",AE$1)/100))</f>
        <v>1.0126019270281957E-3</v>
      </c>
      <c r="AF180" s="32" cm="1">
        <f t="array" ref="AF180">IF($C180="","",IF(_xll.BDP($C180&amp;" Corp",AF$1)="#N/A N/A","",_xll.BDP($C180&amp;" Corp",AF$1)/100))</f>
        <v>-1.9640235450810134E-3</v>
      </c>
      <c r="AG180" s="32" cm="1">
        <f t="array" ref="AG180">IF($C180="","",IF(_xll.BDP($C180&amp;" Corp",AG$1)="#N/A N/A","",_xll.BDP($C180&amp;" Corp",AG$1)/100))</f>
        <v>1.7159752885817031E-2</v>
      </c>
      <c r="AH180" s="32" cm="1">
        <f t="array" ref="AH180">IF($C180="","",IF(_xll.BDP($C180&amp;" Corp",AH$1)="#N/A N/A","",_xll.BDP($C180&amp;" Corp",AH$1)/100))</f>
        <v>-2.965249556931521E-2</v>
      </c>
      <c r="AI180" s="32" cm="1">
        <f t="array" ref="AI180">IF($C180="","",IF(_xll.BDP($C180&amp;" Corp",AI$1)="#N/A N/A","",_xll.BDP($C180&amp;" Corp",AI$1)/100))</f>
        <v>7.4438493788746805E-3</v>
      </c>
      <c r="AJ180" s="8" cm="1">
        <f t="array" ref="AJ180">IF($C180="","",IF(_xll.BDP($C180&amp;" Corp",AJ$1)="#N/A Field Not Applicable","",_xll.BDP($C180&amp;" Corp",AJ$1)))</f>
        <v>84.27</v>
      </c>
      <c r="AK180" s="8" cm="1">
        <f t="array" ref="AK180">IF($C180="","",IF(_xll.BDP($C180&amp;" Corp",AK$1)="#N/A Field Not Applicable","",_xll.BDP($C180&amp;" Corp",AK$1)))</f>
        <v>97.712999999999994</v>
      </c>
      <c r="AL180" s="9" t="s">
        <v>504</v>
      </c>
      <c r="AM180" s="9" t="s">
        <v>64</v>
      </c>
      <c r="AN180" s="10">
        <v>558</v>
      </c>
      <c r="AO180" s="11">
        <v>592.96750999999995</v>
      </c>
      <c r="AP180" s="12">
        <v>1.1992962809509913E-4</v>
      </c>
      <c r="AQ180" s="9" t="s">
        <v>65</v>
      </c>
      <c r="AR180" s="10">
        <v>569</v>
      </c>
      <c r="AS180" s="11">
        <v>2.4333333333333331</v>
      </c>
      <c r="AT180" s="9" t="s">
        <v>504</v>
      </c>
      <c r="AU180" s="34">
        <f t="shared" si="4"/>
        <v>0.90928948820947697</v>
      </c>
    </row>
    <row r="181" spans="2:47" s="2" customFormat="1" x14ac:dyDescent="0.2">
      <c r="B181" s="22">
        <v>59897</v>
      </c>
      <c r="C181" s="23" t="s">
        <v>698</v>
      </c>
      <c r="D181" s="24" t="str" cm="1">
        <f t="array" ref="D181">IF($C181="","",IFERROR(_xll.BDP($C181&amp;" Corp","ID_BB_GLOBAL"),""))</f>
        <v>BBG00YZ34PT9</v>
      </c>
      <c r="E181" s="23" t="s">
        <v>699</v>
      </c>
      <c r="F181" s="7" t="s">
        <v>502</v>
      </c>
      <c r="G181" s="16" t="s">
        <v>84</v>
      </c>
      <c r="H181" s="16" t="s">
        <v>515</v>
      </c>
      <c r="I181" s="16" t="s">
        <v>503</v>
      </c>
      <c r="J181" s="44" cm="1">
        <f t="array" ref="J181">IF(OR(_xll.BDP($C181&amp;" Corp",$J$1)="#N/A N/A",_xll.BDP($C181&amp;" Corp",$J$1)="#N/A Field Not Applicable"),"",_xll.BDP($C181&amp;" Corp",$J$1))</f>
        <v>9.656847133757962</v>
      </c>
      <c r="K181" s="16" t="str" cm="1">
        <f t="array" ref="K181">IFERROR(_xll.BDP($C181&amp;" Corp",$K$1),"")</f>
        <v>Medical-Hospitals</v>
      </c>
      <c r="L181" s="28" cm="1">
        <f t="array" ref="L181">IF($C181="","",IFERROR(_xll.BDP($C181&amp;" Corp",L$1),""))</f>
        <v>69.106999999999999</v>
      </c>
      <c r="M181" s="28" cm="1">
        <f t="array" ref="M181">IF($C181="","",IFERROR(_xll.BDP($C181&amp;" Corp",M$1),""))</f>
        <v>69.55</v>
      </c>
      <c r="N181" s="28" cm="1">
        <f t="array" ref="N181">IF($C181="","",IFERROR(_xll.BDP($C181&amp;" Corp",N$1),""))</f>
        <v>17.362896116966485</v>
      </c>
      <c r="O181" s="28" cm="1">
        <f t="array" ref="O181">IF($C181="","",IFERROR(_xll.BDP($C181&amp;" Corp",O$1),""))</f>
        <v>17.362896116966485</v>
      </c>
      <c r="P181" s="28" cm="1">
        <f t="array" ref="P181">IF($C181="","",IFERROR(_xll.BDP($C181&amp;" Corp",P$1),""))</f>
        <v>1319.1672940739422</v>
      </c>
      <c r="Q181" s="28">
        <f t="shared" si="5"/>
        <v>69.328499999999991</v>
      </c>
      <c r="R181"/>
      <c r="S181"/>
      <c r="T181"/>
      <c r="U181"/>
      <c r="V181" s="24" t="str" cm="1">
        <f t="array" ref="V181">IF($C181="","",IFERROR(_xll.BDP($C181&amp;" Corp",V$1),""))</f>
        <v>Y</v>
      </c>
      <c r="W181" s="40" cm="1">
        <f t="array" ref="W181">IF($V181="Y",IFERROR(_xll.BDP($C181&amp;" Corp",W$1)*1,""),"")</f>
        <v>45718</v>
      </c>
      <c r="X181" s="41" cm="1">
        <f t="array" ref="X181">IF($V181="Y",IFERROR(_xll.BDP($C181&amp;" Corp",X$1),""),"")</f>
        <v>103.438</v>
      </c>
      <c r="Y181" s="42" cm="1">
        <f t="array" ref="Y181">IF($V181="Y",IFERROR(_xll.BDP($C181&amp;" Corp",Y$1)/100, ""),"")</f>
        <v>5.5943688368073774</v>
      </c>
      <c r="Z181" s="17" cm="1">
        <f t="array" ref="Z181">IF($C181="","",IF(_xll.BDP($C181&amp;" Corp",Z$1)="#N/A N/A","",_xll.BDP($C181&amp;" Corp",Z$1)))</f>
        <v>-0.88070000000000448</v>
      </c>
      <c r="AA181" s="14" cm="1">
        <f t="array" ref="AA181">IF($C181="","",IF(_xll.BDP($C181&amp;" Corp",AA$1)="#N/A N/A","",_xll.BDP($C181&amp;" Corp",AA$1)))</f>
        <v>-5.4262599999999992</v>
      </c>
      <c r="AB181" s="14" cm="1">
        <f t="array" ref="AB181">IF($C181="","",IF(_xll.BDP($C181&amp;" Corp",AB$1)="#N/A N/A","",_xll.BDP($C181&amp;" Corp",AB$1)))</f>
        <v>-6.4525200000000069</v>
      </c>
      <c r="AC181" s="18" cm="1">
        <f t="array" ref="AC181">IF($C181="","",IF(_xll.BDP($C181&amp;" Corp",AC$1)="#N/A N/A","",_xll.BDP($C181&amp;" Corp",AC$1)))</f>
        <v>-15.429500000000004</v>
      </c>
      <c r="AD181" s="18" cm="1">
        <f t="array" ref="AD181">IF($C181="","",IF(_xll.BDP($C181&amp;" Corp",AD$1)="#N/A N/A","",_xll.BDP($C181&amp;" Corp",AD$1)))</f>
        <v>0.48637999999999693</v>
      </c>
      <c r="AE181" s="32" cm="1">
        <f t="array" ref="AE181">IF($C181="","",IF(_xll.BDP($C181&amp;" Corp",AE$1)="#N/A N/A","",_xll.BDP($C181&amp;" Corp",AE$1)/100))</f>
        <v>-1.2543361261907497E-2</v>
      </c>
      <c r="AF181" s="32" cm="1">
        <f t="array" ref="AF181">IF($C181="","",IF(_xll.BDP($C181&amp;" Corp",AF$1)="#N/A N/A","",_xll.BDP($C181&amp;" Corp",AF$1)/100))</f>
        <v>-7.2584338799860884E-2</v>
      </c>
      <c r="AG181" s="32" cm="1">
        <f t="array" ref="AG181">IF($C181="","",IF(_xll.BDP($C181&amp;" Corp",AG$1)="#N/A N/A","",_xll.BDP($C181&amp;" Corp",AG$1)/100))</f>
        <v>-8.514327381437789E-2</v>
      </c>
      <c r="AH181" s="32" cm="1">
        <f t="array" ref="AH181">IF($C181="","",IF(_xll.BDP($C181&amp;" Corp",AH$1)="#N/A N/A","",_xll.BDP($C181&amp;" Corp",AH$1)/100))</f>
        <v>-0.18203485461043281</v>
      </c>
      <c r="AI181" s="32" cm="1">
        <f t="array" ref="AI181">IF($C181="","",IF(_xll.BDP($C181&amp;" Corp",AI$1)="#N/A N/A","",_xll.BDP($C181&amp;" Corp",AI$1)/100))</f>
        <v>7.0648188926602596E-3</v>
      </c>
      <c r="AJ181" s="8" cm="1">
        <f t="array" ref="AJ181">IF($C181="","",IF(_xll.BDP($C181&amp;" Corp",AJ$1)="#N/A Field Not Applicable","",_xll.BDP($C181&amp;" Corp",AJ$1)))</f>
        <v>63.384</v>
      </c>
      <c r="AK181" s="8" cm="1">
        <f t="array" ref="AK181">IF($C181="","",IF(_xll.BDP($C181&amp;" Corp",AK$1)="#N/A Field Not Applicable","",_xll.BDP($C181&amp;" Corp",AK$1)))</f>
        <v>92.268000000000001</v>
      </c>
      <c r="AL181" s="9" t="s">
        <v>504</v>
      </c>
      <c r="AM181" s="9" t="s">
        <v>64</v>
      </c>
      <c r="AN181" s="10">
        <v>558</v>
      </c>
      <c r="AO181" s="11">
        <v>994.02520500000003</v>
      </c>
      <c r="AP181" s="12">
        <v>2.0104486526218725E-4</v>
      </c>
      <c r="AQ181" s="9" t="s">
        <v>65</v>
      </c>
      <c r="AR181" s="10">
        <v>569</v>
      </c>
      <c r="AS181" s="11">
        <v>1.0694444444444446</v>
      </c>
      <c r="AT181" s="9" t="s">
        <v>504</v>
      </c>
      <c r="AU181" s="34">
        <f t="shared" si="4"/>
        <v>0.89867761113419187</v>
      </c>
    </row>
    <row r="182" spans="2:47" s="2" customFormat="1" x14ac:dyDescent="0.2">
      <c r="B182" s="22">
        <v>62135</v>
      </c>
      <c r="C182" s="23" t="s">
        <v>700</v>
      </c>
      <c r="D182" s="24" t="str" cm="1">
        <f t="array" ref="D182">IF($C182="","",IFERROR(_xll.BDP($C182&amp;" Corp","ID_BB_GLOBAL"),""))</f>
        <v>BBG011ZR87F8</v>
      </c>
      <c r="E182" s="23" t="s">
        <v>701</v>
      </c>
      <c r="F182" s="7" t="s">
        <v>472</v>
      </c>
      <c r="G182" s="16" t="s">
        <v>619</v>
      </c>
      <c r="H182" s="16" t="s">
        <v>242</v>
      </c>
      <c r="I182" s="16" t="s">
        <v>63</v>
      </c>
      <c r="J182" s="44" cm="1">
        <f t="array" ref="J182">IF(OR(_xll.BDP($C182&amp;" Corp",$J$1)="#N/A N/A",_xll.BDP($C182&amp;" Corp",$J$1)="#N/A Field Not Applicable"),"",_xll.BDP($C182&amp;" Corp",$J$1))</f>
        <v>4.3490612648221347</v>
      </c>
      <c r="K182" s="16" t="str" cm="1">
        <f t="array" ref="K182">IFERROR(_xll.BDP($C182&amp;" Corp",$K$1),"")</f>
        <v>Medical-HMO</v>
      </c>
      <c r="L182" s="28" cm="1">
        <f t="array" ref="L182">IF($C182="","",IFERROR(_xll.BDP($C182&amp;" Corp",L$1),""))</f>
        <v>82.908000000000001</v>
      </c>
      <c r="M182" s="28" cm="1">
        <f t="array" ref="M182">IF($C182="","",IFERROR(_xll.BDP($C182&amp;" Corp",M$1),""))</f>
        <v>83.078000000000003</v>
      </c>
      <c r="N182" s="28" cm="1">
        <f t="array" ref="N182">IF($C182="","",IFERROR(_xll.BDP($C182&amp;" Corp",N$1),""))</f>
        <v>5.7855531923319345</v>
      </c>
      <c r="O182" s="28" cm="1">
        <f t="array" ref="O182">IF($C182="","",IFERROR(_xll.BDP($C182&amp;" Corp",O$1),""))</f>
        <v>5.7855531923319345</v>
      </c>
      <c r="P182" s="28" cm="1">
        <f t="array" ref="P182">IF($C182="","",IFERROR(_xll.BDP($C182&amp;" Corp",P$1),""))</f>
        <v>141.54902658517932</v>
      </c>
      <c r="Q182" s="28">
        <f t="shared" si="5"/>
        <v>82.992999999999995</v>
      </c>
      <c r="R182"/>
      <c r="S182"/>
      <c r="T182"/>
      <c r="U182"/>
      <c r="V182" s="24" t="str" cm="1">
        <f t="array" ref="V182">IF($C182="","",IFERROR(_xll.BDP($C182&amp;" Corp",V$1),""))</f>
        <v>Y</v>
      </c>
      <c r="W182" s="40" cm="1">
        <f t="array" ref="W182">IF($V182="Y",IFERROR(_xll.BDP($C182&amp;" Corp",W$1)*1,""),"")</f>
        <v>47969</v>
      </c>
      <c r="X182" s="41" cm="1">
        <f t="array" ref="X182">IF($V182="Y",IFERROR(_xll.BDP($C182&amp;" Corp",X$1),""),"")</f>
        <v>100</v>
      </c>
      <c r="Y182" s="42" cm="1">
        <f t="array" ref="Y182">IF($V182="Y",IFERROR(_xll.BDP($C182&amp;" Corp",Y$1)/100, ""),"")</f>
        <v>5.9025302489984333E-2</v>
      </c>
      <c r="Z182" s="17" cm="1">
        <f t="array" ref="Z182">IF($C182="","",IF(_xll.BDP($C182&amp;" Corp",Z$1)="#N/A N/A","",_xll.BDP($C182&amp;" Corp",Z$1)))</f>
        <v>-3.3930000000012228E-2</v>
      </c>
      <c r="AA182" s="14" cm="1">
        <f t="array" ref="AA182">IF($C182="","",IF(_xll.BDP($C182&amp;" Corp",AA$1)="#N/A N/A","",_xll.BDP($C182&amp;" Corp",AA$1)))</f>
        <v>0.57031999999999528</v>
      </c>
      <c r="AB182" s="14" cm="1">
        <f t="array" ref="AB182">IF($C182="","",IF(_xll.BDP($C182&amp;" Corp",AB$1)="#N/A N/A","",_xll.BDP($C182&amp;" Corp",AB$1)))</f>
        <v>0.41991999999999052</v>
      </c>
      <c r="AC182" s="18" cm="1">
        <f t="array" ref="AC182">IF($C182="","",IF(_xll.BDP($C182&amp;" Corp",AC$1)="#N/A N/A","",_xll.BDP($C182&amp;" Corp",AC$1)))</f>
        <v>-0.19982000000000255</v>
      </c>
      <c r="AD182" s="18" cm="1">
        <f t="array" ref="AD182">IF($C182="","",IF(_xll.BDP($C182&amp;" Corp",AD$1)="#N/A N/A","",_xll.BDP($C182&amp;" Corp",AD$1)))</f>
        <v>8.1719999999990023E-2</v>
      </c>
      <c r="AE182" s="32" cm="1">
        <f t="array" ref="AE182">IF($C182="","",IF(_xll.BDP($C182&amp;" Corp",AE$1)="#N/A N/A","",_xll.BDP($C182&amp;" Corp",AE$1)/100))</f>
        <v>-4.0865864934537202E-4</v>
      </c>
      <c r="AF182" s="32" cm="1">
        <f t="array" ref="AF182">IF($C182="","",IF(_xll.BDP($C182&amp;" Corp",AF$1)="#N/A N/A","",_xll.BDP($C182&amp;" Corp",AF$1)/100))</f>
        <v>6.9193875337463951E-3</v>
      </c>
      <c r="AG182" s="32" cm="1">
        <f t="array" ref="AG182">IF($C182="","",IF(_xll.BDP($C182&amp;" Corp",AG$1)="#N/A N/A","",_xll.BDP($C182&amp;" Corp",AG$1)/100))</f>
        <v>5.085385354303207E-3</v>
      </c>
      <c r="AH182" s="32" cm="1">
        <f t="array" ref="AH182">IF($C182="","",IF(_xll.BDP($C182&amp;" Corp",AH$1)="#N/A N/A","",_xll.BDP($C182&amp;" Corp",AH$1)/100))</f>
        <v>-2.4018668739261805E-3</v>
      </c>
      <c r="AI182" s="32" cm="1">
        <f t="array" ref="AI182">IF($C182="","",IF(_xll.BDP($C182&amp;" Corp",AI$1)="#N/A N/A","",_xll.BDP($C182&amp;" Corp",AI$1)/100))</f>
        <v>9.8562236045688419E-4</v>
      </c>
      <c r="AJ182" s="8" cm="1">
        <f t="array" ref="AJ182">IF($C182="","",IF(_xll.BDP($C182&amp;" Corp",AJ$1)="#N/A Field Not Applicable","",_xll.BDP($C182&amp;" Corp",AJ$1)))</f>
        <v>79.545000000000002</v>
      </c>
      <c r="AK182" s="8" cm="1">
        <f t="array" ref="AK182">IF($C182="","",IF(_xll.BDP($C182&amp;" Corp",AK$1)="#N/A Field Not Applicable","",_xll.BDP($C182&amp;" Corp",AK$1)))</f>
        <v>86.373000000000005</v>
      </c>
      <c r="AL182" s="9" t="s">
        <v>473</v>
      </c>
      <c r="AM182" s="9" t="s">
        <v>64</v>
      </c>
      <c r="AN182" s="10">
        <v>17359</v>
      </c>
      <c r="AO182" s="11">
        <v>1087.1315</v>
      </c>
      <c r="AP182" s="12">
        <v>2.1987591948413373E-4</v>
      </c>
      <c r="AQ182" s="9" t="s">
        <v>65</v>
      </c>
      <c r="AR182" s="10">
        <v>13351</v>
      </c>
      <c r="AS182" s="11">
        <v>0.94791666666666674</v>
      </c>
      <c r="AT182" s="9" t="s">
        <v>473</v>
      </c>
      <c r="AU182" s="34">
        <f t="shared" si="4"/>
        <v>0.74218196250732293</v>
      </c>
    </row>
    <row r="183" spans="2:47" s="2" customFormat="1" x14ac:dyDescent="0.2">
      <c r="B183" s="22">
        <v>59172</v>
      </c>
      <c r="C183" s="23" t="s">
        <v>702</v>
      </c>
      <c r="D183" s="24" t="str" cm="1">
        <f t="array" ref="D183">IF($C183="","",IFERROR(_xll.BDP($C183&amp;" Corp","ID_BB_GLOBAL"),""))</f>
        <v>BBG00Y77Z815</v>
      </c>
      <c r="E183" s="23" t="s">
        <v>703</v>
      </c>
      <c r="F183" s="7" t="s">
        <v>289</v>
      </c>
      <c r="G183" s="16" t="s">
        <v>256</v>
      </c>
      <c r="H183" s="16" t="s">
        <v>359</v>
      </c>
      <c r="I183" s="16" t="s">
        <v>360</v>
      </c>
      <c r="J183" s="44" cm="1">
        <f t="array" ref="J183">IF(OR(_xll.BDP($C183&amp;" Corp",$J$1)="#N/A N/A",_xll.BDP($C183&amp;" Corp",$J$1)="#N/A Field Not Applicable"),"",_xll.BDP($C183&amp;" Corp",$J$1))</f>
        <v>8.1496779082985977</v>
      </c>
      <c r="K183" s="16" t="str" cm="1">
        <f t="array" ref="K183">IFERROR(_xll.BDP($C183&amp;" Corp",$K$1),"")</f>
        <v>Medical-Drugs</v>
      </c>
      <c r="L183" s="28" cm="1">
        <f t="array" ref="L183">IF($C183="","",IFERROR(_xll.BDP($C183&amp;" Corp",L$1),""))</f>
        <v>58.04</v>
      </c>
      <c r="M183" s="28" cm="1">
        <f t="array" ref="M183">IF($C183="","",IFERROR(_xll.BDP($C183&amp;" Corp",M$1),""))</f>
        <v>59.487000000000002</v>
      </c>
      <c r="N183" s="28" cm="1">
        <f t="array" ref="N183">IF($C183="","",IFERROR(_xll.BDP($C183&amp;" Corp",N$1),""))</f>
        <v>20.120479520163794</v>
      </c>
      <c r="O183" s="28" cm="1">
        <f t="array" ref="O183">IF($C183="","",IFERROR(_xll.BDP($C183&amp;" Corp",O$1),""))</f>
        <v>20.120479520163794</v>
      </c>
      <c r="P183" s="28" cm="1">
        <f t="array" ref="P183">IF($C183="","",IFERROR(_xll.BDP($C183&amp;" Corp",P$1),""))</f>
        <v>1620.8257482510144</v>
      </c>
      <c r="Q183" s="28">
        <f t="shared" si="5"/>
        <v>58.763500000000001</v>
      </c>
      <c r="R183"/>
      <c r="S183"/>
      <c r="T183"/>
      <c r="U183"/>
      <c r="V183" s="24" t="str" cm="1">
        <f t="array" ref="V183">IF($C183="","",IFERROR(_xll.BDP($C183&amp;" Corp",V$1),""))</f>
        <v>Y</v>
      </c>
      <c r="W183" s="40" cm="1">
        <f t="array" ref="W183">IF($V183="Y",IFERROR(_xll.BDP($C183&amp;" Corp",W$1)*1,""),"")</f>
        <v>45698</v>
      </c>
      <c r="X183" s="41" cm="1">
        <f t="array" ref="X183">IF($V183="Y",IFERROR(_xll.BDP($C183&amp;" Corp",X$1),""),"")</f>
        <v>102.5</v>
      </c>
      <c r="Y183" s="42" cm="1">
        <f t="array" ref="Y183">IF($V183="Y",IFERROR(_xll.BDP($C183&amp;" Corp",Y$1)/100, ""),"")</f>
        <v>27.924399379285216</v>
      </c>
      <c r="Z183" s="17" cm="1">
        <f t="array" ref="Z183">IF($C183="","",IF(_xll.BDP($C183&amp;" Corp",Z$1)="#N/A N/A","",_xll.BDP($C183&amp;" Corp",Z$1)))</f>
        <v>-0.50090999999999752</v>
      </c>
      <c r="AA183" s="14" cm="1">
        <f t="array" ref="AA183">IF($C183="","",IF(_xll.BDP($C183&amp;" Corp",AA$1)="#N/A N/A","",_xll.BDP($C183&amp;" Corp",AA$1)))</f>
        <v>-1.0133700000000019</v>
      </c>
      <c r="AB183" s="14" cm="1">
        <f t="array" ref="AB183">IF($C183="","",IF(_xll.BDP($C183&amp;" Corp",AB$1)="#N/A N/A","",_xll.BDP($C183&amp;" Corp",AB$1)))</f>
        <v>-1.2825599999999966</v>
      </c>
      <c r="AC183" s="18" cm="1">
        <f t="array" ref="AC183">IF($C183="","",IF(_xll.BDP($C183&amp;" Corp",AC$1)="#N/A N/A","",_xll.BDP($C183&amp;" Corp",AC$1)))</f>
        <v>1.9008499999999984</v>
      </c>
      <c r="AD183" s="18" cm="1">
        <f t="array" ref="AD183">IF($C183="","",IF(_xll.BDP($C183&amp;" Corp",AD$1)="#N/A N/A","",_xll.BDP($C183&amp;" Corp",AD$1)))</f>
        <v>16.782200000000003</v>
      </c>
      <c r="AE183" s="32" cm="1">
        <f t="array" ref="AE183">IF($C183="","",IF(_xll.BDP($C183&amp;" Corp",AE$1)="#N/A N/A","",_xll.BDP($C183&amp;" Corp",AE$1)/100))</f>
        <v>-8.452105914297417E-3</v>
      </c>
      <c r="AF183" s="32" cm="1">
        <f t="array" ref="AF183">IF($C183="","",IF(_xll.BDP($C183&amp;" Corp",AF$1)="#N/A N/A","",_xll.BDP($C183&amp;" Corp",AF$1)/100))</f>
        <v>-1.6952512488921351E-2</v>
      </c>
      <c r="AG183" s="32" cm="1">
        <f t="array" ref="AG183">IF($C183="","",IF(_xll.BDP($C183&amp;" Corp",AG$1)="#N/A N/A","",_xll.BDP($C183&amp;" Corp",AG$1)/100))</f>
        <v>-2.1359563815643808E-2</v>
      </c>
      <c r="AH183" s="32" cm="1">
        <f t="array" ref="AH183">IF($C183="","",IF(_xll.BDP($C183&amp;" Corp",AH$1)="#N/A N/A","",_xll.BDP($C183&amp;" Corp",AH$1)/100))</f>
        <v>3.3428732618676939E-2</v>
      </c>
      <c r="AI183" s="32" cm="1">
        <f t="array" ref="AI183">IF($C183="","",IF(_xll.BDP($C183&amp;" Corp",AI$1)="#N/A N/A","",_xll.BDP($C183&amp;" Corp",AI$1)/100))</f>
        <v>0.39975312882535408</v>
      </c>
      <c r="AJ183" s="8" cm="1">
        <f t="array" ref="AJ183">IF($C183="","",IF(_xll.BDP($C183&amp;" Corp",AJ$1)="#N/A Field Not Applicable","",_xll.BDP($C183&amp;" Corp",AJ$1)))</f>
        <v>41.514000000000003</v>
      </c>
      <c r="AK183" s="8" cm="1">
        <f t="array" ref="AK183">IF($C183="","",IF(_xll.BDP($C183&amp;" Corp",AK$1)="#N/A Field Not Applicable","",_xll.BDP($C183&amp;" Corp",AK$1)))</f>
        <v>61.417000000000002</v>
      </c>
      <c r="AL183" s="9" t="s">
        <v>292</v>
      </c>
      <c r="AM183" s="9" t="s">
        <v>64</v>
      </c>
      <c r="AN183" s="10">
        <v>37546</v>
      </c>
      <c r="AO183" s="11">
        <v>273.419465</v>
      </c>
      <c r="AP183" s="12">
        <v>5.529998557831773E-5</v>
      </c>
      <c r="AQ183" s="9" t="s">
        <v>65</v>
      </c>
      <c r="AR183" s="10">
        <v>33538</v>
      </c>
      <c r="AS183" s="11">
        <v>1.6111111111111114</v>
      </c>
      <c r="AT183" s="9" t="s">
        <v>293</v>
      </c>
      <c r="AU183" s="34">
        <f t="shared" si="4"/>
        <v>0.58464505401195799</v>
      </c>
    </row>
    <row r="184" spans="2:47" s="2" customFormat="1" x14ac:dyDescent="0.2">
      <c r="B184" s="22">
        <v>61595</v>
      </c>
      <c r="C184" s="23" t="s">
        <v>704</v>
      </c>
      <c r="D184" s="24" t="str" cm="1">
        <f t="array" ref="D184">IF($C184="","",IFERROR(_xll.BDP($C184&amp;" Corp","ID_BB_GLOBAL"),""))</f>
        <v>BBG0116QV267</v>
      </c>
      <c r="E184" s="23" t="s">
        <v>705</v>
      </c>
      <c r="F184" s="7" t="s">
        <v>289</v>
      </c>
      <c r="G184" s="16" t="s">
        <v>324</v>
      </c>
      <c r="H184" s="16" t="s">
        <v>291</v>
      </c>
      <c r="I184" s="16" t="s">
        <v>86</v>
      </c>
      <c r="J184" s="44" cm="1">
        <f t="array" ref="J184">IF(OR(_xll.BDP($C184&amp;" Corp",$J$1)="#N/A N/A",_xll.BDP($C184&amp;" Corp",$J$1)="#N/A Field Not Applicable"),"",_xll.BDP($C184&amp;" Corp",$J$1))</f>
        <v>8.1496779082985977</v>
      </c>
      <c r="K184" s="16" t="str" cm="1">
        <f t="array" ref="K184">IFERROR(_xll.BDP($C184&amp;" Corp",$K$1),"")</f>
        <v>Medical-Drugs</v>
      </c>
      <c r="L184" s="28" cm="1">
        <f t="array" ref="L184">IF($C184="","",IFERROR(_xll.BDP($C184&amp;" Corp",L$1),""))</f>
        <v>82.474999999999994</v>
      </c>
      <c r="M184" s="28" cm="1">
        <f t="array" ref="M184">IF($C184="","",IFERROR(_xll.BDP($C184&amp;" Corp",M$1),""))</f>
        <v>82.876000000000005</v>
      </c>
      <c r="N184" s="28" cm="1">
        <f t="array" ref="N184">IF($C184="","",IFERROR(_xll.BDP($C184&amp;" Corp",N$1),""))</f>
        <v>11.162113656063903</v>
      </c>
      <c r="O184" s="28" cm="1">
        <f t="array" ref="O184">IF($C184="","",IFERROR(_xll.BDP($C184&amp;" Corp",O$1),""))</f>
        <v>11.162113656063903</v>
      </c>
      <c r="P184" s="28" cm="1">
        <f t="array" ref="P184">IF($C184="","",IFERROR(_xll.BDP($C184&amp;" Corp",P$1),""))</f>
        <v>699.39710526971089</v>
      </c>
      <c r="Q184" s="28">
        <f t="shared" si="5"/>
        <v>82.6755</v>
      </c>
      <c r="R184"/>
      <c r="S184"/>
      <c r="T184"/>
      <c r="U184"/>
      <c r="V184" s="24" t="str" cm="1">
        <f t="array" ref="V184">IF($C184="","",IFERROR(_xll.BDP($C184&amp;" Corp",V$1),""))</f>
        <v>Y</v>
      </c>
      <c r="W184" s="40" cm="1">
        <f t="array" ref="W184">IF($V184="Y",IFERROR(_xll.BDP($C184&amp;" Corp",W$1)*1,""),"")</f>
        <v>45718</v>
      </c>
      <c r="X184" s="41" cm="1">
        <f t="array" ref="X184">IF($V184="Y",IFERROR(_xll.BDP($C184&amp;" Corp",X$1),""),"")</f>
        <v>102.438</v>
      </c>
      <c r="Y184" s="42" cm="1">
        <f t="array" ref="Y184">IF($V184="Y",IFERROR(_xll.BDP($C184&amp;" Corp",Y$1)/100, ""),"")</f>
        <v>2.772741928738427</v>
      </c>
      <c r="Z184" s="17" cm="1">
        <f t="array" ref="Z184">IF($C184="","",IF(_xll.BDP($C184&amp;" Corp",Z$1)="#N/A N/A","",_xll.BDP($C184&amp;" Corp",Z$1)))</f>
        <v>0.67146999999999935</v>
      </c>
      <c r="AA184" s="14" cm="1">
        <f t="array" ref="AA184">IF($C184="","",IF(_xll.BDP($C184&amp;" Corp",AA$1)="#N/A N/A","",_xll.BDP($C184&amp;" Corp",AA$1)))</f>
        <v>1.4732800000000026</v>
      </c>
      <c r="AB184" s="14" cm="1">
        <f t="array" ref="AB184">IF($C184="","",IF(_xll.BDP($C184&amp;" Corp",AB$1)="#N/A N/A","",_xll.BDP($C184&amp;" Corp",AB$1)))</f>
        <v>1.7466500000000025</v>
      </c>
      <c r="AC184" s="18" cm="1">
        <f t="array" ref="AC184">IF($C184="","",IF(_xll.BDP($C184&amp;" Corp",AC$1)="#N/A N/A","",_xll.BDP($C184&amp;" Corp",AC$1)))</f>
        <v>6.4344099999999997</v>
      </c>
      <c r="AD184" s="18" cm="1">
        <f t="array" ref="AD184">IF($C184="","",IF(_xll.BDP($C184&amp;" Corp",AD$1)="#N/A N/A","",_xll.BDP($C184&amp;" Corp",AD$1)))</f>
        <v>26.460300000000004</v>
      </c>
      <c r="AE184" s="32" cm="1">
        <f t="array" ref="AE184">IF($C184="","",IF(_xll.BDP($C184&amp;" Corp",AE$1)="#N/A N/A","",_xll.BDP($C184&amp;" Corp",AE$1)/100))</f>
        <v>8.1877908304595452E-3</v>
      </c>
      <c r="AF184" s="32" cm="1">
        <f t="array" ref="AF184">IF($C184="","",IF(_xll.BDP($C184&amp;" Corp",AF$1)="#N/A N/A","",_xll.BDP($C184&amp;" Corp",AF$1)/100))</f>
        <v>1.8142305183994296E-2</v>
      </c>
      <c r="AG184" s="32" cm="1">
        <f t="array" ref="AG184">IF($C184="","",IF(_xll.BDP($C184&amp;" Corp",AG$1)="#N/A N/A","",_xll.BDP($C184&amp;" Corp",AG$1)/100))</f>
        <v>2.1581295559774963E-2</v>
      </c>
      <c r="AH184" s="32" cm="1">
        <f t="array" ref="AH184">IF($C184="","",IF(_xll.BDP($C184&amp;" Corp",AH$1)="#N/A N/A","",_xll.BDP($C184&amp;" Corp",AH$1)/100))</f>
        <v>8.4390408645727805E-2</v>
      </c>
      <c r="AI184" s="32" cm="1">
        <f t="array" ref="AI184">IF($C184="","",IF(_xll.BDP($C184&amp;" Corp",AI$1)="#N/A N/A","",_xll.BDP($C184&amp;" Corp",AI$1)/100))</f>
        <v>0.47065752209272671</v>
      </c>
      <c r="AJ184" s="8" cm="1">
        <f t="array" ref="AJ184">IF($C184="","",IF(_xll.BDP($C184&amp;" Corp",AJ$1)="#N/A Field Not Applicable","",_xll.BDP($C184&amp;" Corp",AJ$1)))</f>
        <v>53.734000000000002</v>
      </c>
      <c r="AK184" s="8" cm="1">
        <f t="array" ref="AK184">IF($C184="","",IF(_xll.BDP($C184&amp;" Corp",AK$1)="#N/A Field Not Applicable","",_xll.BDP($C184&amp;" Corp",AK$1)))</f>
        <v>83.766999999999996</v>
      </c>
      <c r="AL184" s="9" t="s">
        <v>292</v>
      </c>
      <c r="AM184" s="9" t="s">
        <v>64</v>
      </c>
      <c r="AN184" s="10">
        <v>37546</v>
      </c>
      <c r="AO184" s="11">
        <v>1328</v>
      </c>
      <c r="AP184" s="12">
        <v>2.6859236538995474E-4</v>
      </c>
      <c r="AQ184" s="9" t="s">
        <v>65</v>
      </c>
      <c r="AR184" s="10">
        <v>33538</v>
      </c>
      <c r="AS184" s="11">
        <v>0.13541666666666669</v>
      </c>
      <c r="AT184" s="9" t="s">
        <v>293</v>
      </c>
      <c r="AU184" s="34">
        <f t="shared" si="4"/>
        <v>0.81014178104085499</v>
      </c>
    </row>
    <row r="185" spans="2:47" s="2" customFormat="1" x14ac:dyDescent="0.2">
      <c r="B185" s="22">
        <v>61806</v>
      </c>
      <c r="C185" s="23" t="s">
        <v>706</v>
      </c>
      <c r="D185" s="24" t="str" cm="1">
        <f t="array" ref="D185">IF($C185="","",IFERROR(_xll.BDP($C185&amp;" Corp","ID_BB_GLOBAL"),""))</f>
        <v>BBG011K3KKH2</v>
      </c>
      <c r="E185" s="23" t="s">
        <v>707</v>
      </c>
      <c r="F185" s="7" t="s">
        <v>708</v>
      </c>
      <c r="G185" s="16" t="s">
        <v>228</v>
      </c>
      <c r="H185" s="16" t="s">
        <v>291</v>
      </c>
      <c r="I185" s="16" t="s">
        <v>682</v>
      </c>
      <c r="J185" s="44" t="str" cm="1">
        <f t="array" ref="J185">IF(OR(_xll.BDP($C185&amp;" Corp",$J$1)="#N/A N/A",_xll.BDP($C185&amp;" Corp",$J$1)="#N/A Field Not Applicable"),"",_xll.BDP($C185&amp;" Corp",$J$1))</f>
        <v/>
      </c>
      <c r="K185" s="16" t="str" cm="1">
        <f t="array" ref="K185">IFERROR(_xll.BDP($C185&amp;" Corp",$K$1),"")</f>
        <v>Medical-Hospitals</v>
      </c>
      <c r="L185" s="28" cm="1">
        <f t="array" ref="L185">IF($C185="","",IFERROR(_xll.BDP($C185&amp;" Corp",L$1),""))</f>
        <v>94.894999999999996</v>
      </c>
      <c r="M185" s="28" cm="1">
        <f t="array" ref="M185">IF($C185="","",IFERROR(_xll.BDP($C185&amp;" Corp",M$1),""))</f>
        <v>95.558000000000007</v>
      </c>
      <c r="N185" s="28" cm="1">
        <f t="array" ref="N185">IF($C185="","",IFERROR(_xll.BDP($C185&amp;" Corp",N$1),""))</f>
        <v>6.9246335841271236</v>
      </c>
      <c r="O185" s="28" cm="1">
        <f t="array" ref="O185">IF($C185="","",IFERROR(_xll.BDP($C185&amp;" Corp",O$1),""))</f>
        <v>6.9246335841271236</v>
      </c>
      <c r="P185" s="28" cm="1">
        <f t="array" ref="P185">IF($C185="","",IFERROR(_xll.BDP($C185&amp;" Corp",P$1),""))</f>
        <v>265.01399165283385</v>
      </c>
      <c r="Q185" s="28">
        <f t="shared" si="5"/>
        <v>95.226500000000001</v>
      </c>
      <c r="R185"/>
      <c r="S185"/>
      <c r="T185"/>
      <c r="U185"/>
      <c r="V185" s="24" t="str" cm="1">
        <f t="array" ref="V185">IF($C185="","",IFERROR(_xll.BDP($C185&amp;" Corp",V$1),""))</f>
        <v>Y</v>
      </c>
      <c r="W185" s="40" cm="1">
        <f t="array" ref="W185">IF($V185="Y",IFERROR(_xll.BDP($C185&amp;" Corp",W$1)*1,""),"")</f>
        <v>45718</v>
      </c>
      <c r="X185" s="41" cm="1">
        <f t="array" ref="X185">IF($V185="Y",IFERROR(_xll.BDP($C185&amp;" Corp",X$1),""),"")</f>
        <v>102.875</v>
      </c>
      <c r="Y185" s="42" cm="1">
        <f t="array" ref="Y185">IF($V185="Y",IFERROR(_xll.BDP($C185&amp;" Corp",Y$1)/100, ""),"")</f>
        <v>0.94685571761944076</v>
      </c>
      <c r="Z185" s="17" cm="1">
        <f t="array" ref="Z185">IF($C185="","",IF(_xll.BDP($C185&amp;" Corp",Z$1)="#N/A N/A","",_xll.BDP($C185&amp;" Corp",Z$1)))</f>
        <v>-0.40296999999999628</v>
      </c>
      <c r="AA185" s="14" cm="1">
        <f t="array" ref="AA185">IF($C185="","",IF(_xll.BDP($C185&amp;" Corp",AA$1)="#N/A N/A","",_xll.BDP($C185&amp;" Corp",AA$1)))</f>
        <v>-0.16590999999999667</v>
      </c>
      <c r="AB185" s="14" cm="1">
        <f t="array" ref="AB185">IF($C185="","",IF(_xll.BDP($C185&amp;" Corp",AB$1)="#N/A N/A","",_xll.BDP($C185&amp;" Corp",AB$1)))</f>
        <v>-1.5349999999999966</v>
      </c>
      <c r="AC185" s="18" cm="1">
        <f t="array" ref="AC185">IF($C185="","",IF(_xll.BDP($C185&amp;" Corp",AC$1)="#N/A N/A","",_xll.BDP($C185&amp;" Corp",AC$1)))</f>
        <v>-2.3572599999999966</v>
      </c>
      <c r="AD185" s="18" cm="1">
        <f t="array" ref="AD185">IF($C185="","",IF(_xll.BDP($C185&amp;" Corp",AD$1)="#N/A N/A","",_xll.BDP($C185&amp;" Corp",AD$1)))</f>
        <v>6.085000000000008</v>
      </c>
      <c r="AE185" s="32" cm="1">
        <f t="array" ref="AE185">IF($C185="","",IF(_xll.BDP($C185&amp;" Corp",AE$1)="#N/A N/A","",_xll.BDP($C185&amp;" Corp",AE$1)/100))</f>
        <v>-4.2129291352428584E-3</v>
      </c>
      <c r="AF185" s="32" cm="1">
        <f t="array" ref="AF185">IF($C185="","",IF(_xll.BDP($C185&amp;" Corp",AF$1)="#N/A N/A","",_xll.BDP($C185&amp;" Corp",AF$1)/100))</f>
        <v>-1.7388482768674557E-3</v>
      </c>
      <c r="AG185" s="32" cm="1">
        <f t="array" ref="AG185">IF($C185="","",IF(_xll.BDP($C185&amp;" Corp",AG$1)="#N/A N/A","",_xll.BDP($C185&amp;" Corp",AG$1)/100))</f>
        <v>-1.5860252883724574E-2</v>
      </c>
      <c r="AH185" s="32" cm="1">
        <f t="array" ref="AH185">IF($C185="","",IF(_xll.BDP($C185&amp;" Corp",AH$1)="#N/A N/A","",_xll.BDP($C185&amp;" Corp",AH$1)/100))</f>
        <v>-2.4150997058759612E-2</v>
      </c>
      <c r="AI185" s="32" cm="1">
        <f t="array" ref="AI185">IF($C185="","",IF(_xll.BDP($C185&amp;" Corp",AI$1)="#N/A N/A","",_xll.BDP($C185&amp;" Corp",AI$1)/100))</f>
        <v>6.8245934796589081E-2</v>
      </c>
      <c r="AJ185" s="8" cm="1">
        <f t="array" ref="AJ185">IF($C185="","",IF(_xll.BDP($C185&amp;" Corp",AJ$1)="#N/A Field Not Applicable","",_xll.BDP($C185&amp;" Corp",AJ$1)))</f>
        <v>88.903999999999996</v>
      </c>
      <c r="AK185" s="8" cm="1">
        <f t="array" ref="AK185">IF($C185="","",IF(_xll.BDP($C185&amp;" Corp",AK$1)="#N/A Field Not Applicable","",_xll.BDP($C185&amp;" Corp",AK$1)))</f>
        <v>98.513000000000005</v>
      </c>
      <c r="AL185" s="9" t="s">
        <v>709</v>
      </c>
      <c r="AM185" s="9" t="s">
        <v>64</v>
      </c>
      <c r="AN185" s="10">
        <v>13098</v>
      </c>
      <c r="AO185" s="11">
        <v>291.75</v>
      </c>
      <c r="AP185" s="12">
        <v>5.9007396538041639E-5</v>
      </c>
      <c r="AQ185" s="9" t="s">
        <v>65</v>
      </c>
      <c r="AR185" s="10">
        <v>32600</v>
      </c>
      <c r="AS185" s="11">
        <v>2.3319444444444444</v>
      </c>
      <c r="AT185" s="9" t="s">
        <v>709</v>
      </c>
      <c r="AU185" s="34">
        <f t="shared" si="4"/>
        <v>0.8860286366947655</v>
      </c>
    </row>
    <row r="186" spans="2:47" s="2" customFormat="1" x14ac:dyDescent="0.2">
      <c r="B186" s="22">
        <v>59173</v>
      </c>
      <c r="C186" s="23" t="s">
        <v>710</v>
      </c>
      <c r="D186" s="24" t="str" cm="1">
        <f t="array" ref="D186">IF($C186="","",IFERROR(_xll.BDP($C186&amp;" Corp","ID_BB_GLOBAL"),""))</f>
        <v>BBG00Y77Z8F0</v>
      </c>
      <c r="E186" s="23" t="s">
        <v>711</v>
      </c>
      <c r="F186" s="7" t="s">
        <v>289</v>
      </c>
      <c r="G186" s="16" t="s">
        <v>143</v>
      </c>
      <c r="H186" s="16" t="s">
        <v>359</v>
      </c>
      <c r="I186" s="16" t="s">
        <v>360</v>
      </c>
      <c r="J186" s="44" cm="1">
        <f t="array" ref="J186">IF(OR(_xll.BDP($C186&amp;" Corp",$J$1)="#N/A N/A",_xll.BDP($C186&amp;" Corp",$J$1)="#N/A Field Not Applicable"),"",_xll.BDP($C186&amp;" Corp",$J$1))</f>
        <v>8.1496779082985977</v>
      </c>
      <c r="K186" s="16" t="str" cm="1">
        <f t="array" ref="K186">IFERROR(_xll.BDP($C186&amp;" Corp",$K$1),"")</f>
        <v>Medical-Drugs</v>
      </c>
      <c r="L186" s="28" cm="1">
        <f t="array" ref="L186">IF($C186="","",IFERROR(_xll.BDP($C186&amp;" Corp",L$1),""))</f>
        <v>53.274000000000001</v>
      </c>
      <c r="M186" s="28" cm="1">
        <f t="array" ref="M186">IF($C186="","",IFERROR(_xll.BDP($C186&amp;" Corp",M$1),""))</f>
        <v>53.901000000000003</v>
      </c>
      <c r="N186" s="28" cm="1">
        <f t="array" ref="N186">IF($C186="","",IFERROR(_xll.BDP($C186&amp;" Corp",N$1),""))</f>
        <v>18.112463075892979</v>
      </c>
      <c r="O186" s="28" cm="1">
        <f t="array" ref="O186">IF($C186="","",IFERROR(_xll.BDP($C186&amp;" Corp",O$1),""))</f>
        <v>18.112463075892979</v>
      </c>
      <c r="P186" s="28" cm="1">
        <f t="array" ref="P186">IF($C186="","",IFERROR(_xll.BDP($C186&amp;" Corp",P$1),""))</f>
        <v>1388.4941147464149</v>
      </c>
      <c r="Q186" s="28">
        <f t="shared" si="5"/>
        <v>53.587500000000006</v>
      </c>
      <c r="R186"/>
      <c r="S186"/>
      <c r="T186"/>
      <c r="U186"/>
      <c r="V186" s="24" t="str" cm="1">
        <f t="array" ref="V186">IF($C186="","",IFERROR(_xll.BDP($C186&amp;" Corp",V$1),""))</f>
        <v>Y</v>
      </c>
      <c r="W186" s="40" cm="1">
        <f t="array" ref="W186">IF($V186="Y",IFERROR(_xll.BDP($C186&amp;" Corp",W$1)*1,""),"")</f>
        <v>46068</v>
      </c>
      <c r="X186" s="41" cm="1">
        <f t="array" ref="X186">IF($V186="Y",IFERROR(_xll.BDP($C186&amp;" Corp",X$1),""),"")</f>
        <v>102.625</v>
      </c>
      <c r="Y186" s="42" cm="1">
        <f t="array" ref="Y186">IF($V186="Y",IFERROR(_xll.BDP($C186&amp;" Corp",Y$1)/100, ""),"")</f>
        <v>0.80949084035600893</v>
      </c>
      <c r="Z186" s="17" cm="1">
        <f t="array" ref="Z186">IF($C186="","",IF(_xll.BDP($C186&amp;" Corp",Z$1)="#N/A N/A","",_xll.BDP($C186&amp;" Corp",Z$1)))</f>
        <v>1.2479099999999974</v>
      </c>
      <c r="AA186" s="14" cm="1">
        <f t="array" ref="AA186">IF($C186="","",IF(_xll.BDP($C186&amp;" Corp",AA$1)="#N/A N/A","",_xll.BDP($C186&amp;" Corp",AA$1)))</f>
        <v>4.1519999999998447E-2</v>
      </c>
      <c r="AB186" s="14" cm="1">
        <f t="array" ref="AB186">IF($C186="","",IF(_xll.BDP($C186&amp;" Corp",AB$1)="#N/A N/A","",_xll.BDP($C186&amp;" Corp",AB$1)))</f>
        <v>1.3725799999999992</v>
      </c>
      <c r="AC186" s="18" cm="1">
        <f t="array" ref="AC186">IF($C186="","",IF(_xll.BDP($C186&amp;" Corp",AC$1)="#N/A N/A","",_xll.BDP($C186&amp;" Corp",AC$1)))</f>
        <v>2.5584199999999981</v>
      </c>
      <c r="AD186" s="18" cm="1">
        <f t="array" ref="AD186">IF($C186="","",IF(_xll.BDP($C186&amp;" Corp",AD$1)="#N/A N/A","",_xll.BDP($C186&amp;" Corp",AD$1)))</f>
        <v>11.018229999999996</v>
      </c>
      <c r="AE186" s="32" cm="1">
        <f t="array" ref="AE186">IF($C186="","",IF(_xll.BDP($C186&amp;" Corp",AE$1)="#N/A N/A","",_xll.BDP($C186&amp;" Corp",AE$1)/100))</f>
        <v>2.38442764736892E-2</v>
      </c>
      <c r="AF186" s="32" cm="1">
        <f t="array" ref="AF186">IF($C186="","",IF(_xll.BDP($C186&amp;" Corp",AF$1)="#N/A N/A","",_xll.BDP($C186&amp;" Corp",AF$1)/100))</f>
        <v>7.7546280299917419E-4</v>
      </c>
      <c r="AG186" s="32" cm="1">
        <f t="array" ref="AG186">IF($C186="","",IF(_xll.BDP($C186&amp;" Corp",AG$1)="#N/A N/A","",_xll.BDP($C186&amp;" Corp",AG$1)/100))</f>
        <v>2.6289015605092843E-2</v>
      </c>
      <c r="AH186" s="32" cm="1">
        <f t="array" ref="AH186">IF($C186="","",IF(_xll.BDP($C186&amp;" Corp",AH$1)="#N/A N/A","",_xll.BDP($C186&amp;" Corp",AH$1)/100))</f>
        <v>5.0140204902193626E-2</v>
      </c>
      <c r="AI186" s="32" cm="1">
        <f t="array" ref="AI186">IF($C186="","",IF(_xll.BDP($C186&amp;" Corp",AI$1)="#N/A N/A","",_xll.BDP($C186&amp;" Corp",AI$1)/100))</f>
        <v>0.25885347080300447</v>
      </c>
      <c r="AJ186" s="8" cm="1">
        <f t="array" ref="AJ186">IF($C186="","",IF(_xll.BDP($C186&amp;" Corp",AJ$1)="#N/A Field Not Applicable","",_xll.BDP($C186&amp;" Corp",AJ$1)))</f>
        <v>41.091999999999999</v>
      </c>
      <c r="AK186" s="8" cm="1">
        <f t="array" ref="AK186">IF($C186="","",IF(_xll.BDP($C186&amp;" Corp",AK$1)="#N/A Field Not Applicable","",_xll.BDP($C186&amp;" Corp",AK$1)))</f>
        <v>58.01</v>
      </c>
      <c r="AL186" s="9" t="s">
        <v>292</v>
      </c>
      <c r="AM186" s="9" t="s">
        <v>64</v>
      </c>
      <c r="AN186" s="10">
        <v>37546</v>
      </c>
      <c r="AO186" s="11">
        <v>254.47895</v>
      </c>
      <c r="AP186" s="12">
        <v>5.1469204158472915E-5</v>
      </c>
      <c r="AQ186" s="9" t="s">
        <v>65</v>
      </c>
      <c r="AR186" s="10">
        <v>33538</v>
      </c>
      <c r="AS186" s="11">
        <v>1.6916666666666667</v>
      </c>
      <c r="AT186" s="9" t="s">
        <v>293</v>
      </c>
      <c r="AU186" s="34">
        <f t="shared" si="4"/>
        <v>0.54842515663790048</v>
      </c>
    </row>
    <row r="187" spans="2:47" s="2" customFormat="1" x14ac:dyDescent="0.2">
      <c r="B187" s="22">
        <v>62899</v>
      </c>
      <c r="C187" s="23" t="s">
        <v>712</v>
      </c>
      <c r="D187" s="24" t="str" cm="1">
        <f t="array" ref="D187">IF($C187="","",IFERROR(_xll.BDP($C187&amp;" Corp","ID_BB_GLOBAL"),""))</f>
        <v>BBG01335RMM5</v>
      </c>
      <c r="E187" s="23" t="s">
        <v>713</v>
      </c>
      <c r="F187" s="7" t="s">
        <v>561</v>
      </c>
      <c r="G187" s="16" t="s">
        <v>217</v>
      </c>
      <c r="H187" s="16" t="s">
        <v>454</v>
      </c>
      <c r="I187" s="16" t="s">
        <v>166</v>
      </c>
      <c r="J187" s="44" cm="1">
        <f t="array" ref="J187">IF(OR(_xll.BDP($C187&amp;" Corp",$J$1)="#N/A N/A",_xll.BDP($C187&amp;" Corp",$J$1)="#N/A Field Not Applicable"),"",_xll.BDP($C187&amp;" Corp",$J$1))</f>
        <v>4.7537673879443592</v>
      </c>
      <c r="K187" s="16" t="str" cm="1">
        <f t="array" ref="K187">IFERROR(_xll.BDP($C187&amp;" Corp",$K$1),"")</f>
        <v>Diagnostic Equipment</v>
      </c>
      <c r="L187" s="28" cm="1">
        <f t="array" ref="L187">IF($C187="","",IFERROR(_xll.BDP($C187&amp;" Corp",L$1),""))</f>
        <v>92.236999999999995</v>
      </c>
      <c r="M187" s="28" cm="1">
        <f t="array" ref="M187">IF($C187="","",IFERROR(_xll.BDP($C187&amp;" Corp",M$1),""))</f>
        <v>92.801000000000002</v>
      </c>
      <c r="N187" s="28" cm="1">
        <f t="array" ref="N187">IF($C187="","",IFERROR(_xll.BDP($C187&amp;" Corp",N$1),""))</f>
        <v>5.6213606494342976</v>
      </c>
      <c r="O187" s="28" cm="1">
        <f t="array" ref="O187">IF($C187="","",IFERROR(_xll.BDP($C187&amp;" Corp",O$1),""))</f>
        <v>5.6213606494342976</v>
      </c>
      <c r="P187" s="28" cm="1">
        <f t="array" ref="P187">IF($C187="","",IFERROR(_xll.BDP($C187&amp;" Corp",P$1),""))</f>
        <v>135.97104308102172</v>
      </c>
      <c r="Q187" s="28">
        <f t="shared" si="5"/>
        <v>92.519000000000005</v>
      </c>
      <c r="R187"/>
      <c r="S187"/>
      <c r="T187"/>
      <c r="U187"/>
      <c r="V187" s="24" t="str" cm="1">
        <f t="array" ref="V187">IF($C187="","",IFERROR(_xll.BDP($C187&amp;" Corp",V$1),""))</f>
        <v>Y</v>
      </c>
      <c r="W187" s="40" cm="1">
        <f t="array" ref="W187">IF($V187="Y",IFERROR(_xll.BDP($C187&amp;" Corp",W$1)*1,""),"")</f>
        <v>45718</v>
      </c>
      <c r="X187" s="41" cm="1">
        <f t="array" ref="X187">IF($V187="Y",IFERROR(_xll.BDP($C187&amp;" Corp",X$1),""),"")</f>
        <v>101.938</v>
      </c>
      <c r="Y187" s="42" cm="1">
        <f t="array" ref="Y187">IF($V187="Y",IFERROR(_xll.BDP($C187&amp;" Corp",Y$1)/100, ""),"")</f>
        <v>1.1728952756533269</v>
      </c>
      <c r="Z187" s="17" cm="1">
        <f t="array" ref="Z187">IF($C187="","",IF(_xll.BDP($C187&amp;" Corp",Z$1)="#N/A N/A","",_xll.BDP($C187&amp;" Corp",Z$1)))</f>
        <v>0.19217000000000439</v>
      </c>
      <c r="AA187" s="14" cm="1">
        <f t="array" ref="AA187">IF($C187="","",IF(_xll.BDP($C187&amp;" Corp",AA$1)="#N/A N/A","",_xll.BDP($C187&amp;" Corp",AA$1)))</f>
        <v>0.35021000000000413</v>
      </c>
      <c r="AB187" s="14" cm="1">
        <f t="array" ref="AB187">IF($C187="","",IF(_xll.BDP($C187&amp;" Corp",AB$1)="#N/A N/A","",_xll.BDP($C187&amp;" Corp",AB$1)))</f>
        <v>0.95095000000000596</v>
      </c>
      <c r="AC187" s="18" cm="1">
        <f t="array" ref="AC187">IF($C187="","",IF(_xll.BDP($C187&amp;" Corp",AC$1)="#N/A N/A","",_xll.BDP($C187&amp;" Corp",AC$1)))</f>
        <v>-0.29771999999999821</v>
      </c>
      <c r="AD187" s="18" cm="1">
        <f t="array" ref="AD187">IF($C187="","",IF(_xll.BDP($C187&amp;" Corp",AD$1)="#N/A N/A","",_xll.BDP($C187&amp;" Corp",AD$1)))</f>
        <v>2.0200200000000024</v>
      </c>
      <c r="AE187" s="32" cm="1">
        <f t="array" ref="AE187">IF($C187="","",IF(_xll.BDP($C187&amp;" Corp",AE$1)="#N/A N/A","",_xll.BDP($C187&amp;" Corp",AE$1)/100))</f>
        <v>2.0814716850746924E-3</v>
      </c>
      <c r="AF187" s="32" cm="1">
        <f t="array" ref="AF187">IF($C187="","",IF(_xll.BDP($C187&amp;" Corp",AF$1)="#N/A N/A","",_xll.BDP($C187&amp;" Corp",AF$1)/100))</f>
        <v>3.7997718465995413E-3</v>
      </c>
      <c r="AG187" s="32" cm="1">
        <f t="array" ref="AG187">IF($C187="","",IF(_xll.BDP($C187&amp;" Corp",AG$1)="#N/A N/A","",_xll.BDP($C187&amp;" Corp",AG$1)/100))</f>
        <v>1.0385482189108343E-2</v>
      </c>
      <c r="AH187" s="32" cm="1">
        <f t="array" ref="AH187">IF($C187="","",IF(_xll.BDP($C187&amp;" Corp",AH$1)="#N/A N/A","",_xll.BDP($C187&amp;" Corp",AH$1)/100))</f>
        <v>-3.2077060796545671E-3</v>
      </c>
      <c r="AI187" s="32" cm="1">
        <f t="array" ref="AI187">IF($C187="","",IF(_xll.BDP($C187&amp;" Corp",AI$1)="#N/A N/A","",_xll.BDP($C187&amp;" Corp",AI$1)/100))</f>
        <v>2.2321587911101313E-2</v>
      </c>
      <c r="AJ187" s="8" cm="1">
        <f t="array" ref="AJ187">IF($C187="","",IF(_xll.BDP($C187&amp;" Corp",AJ$1)="#N/A Field Not Applicable","",_xll.BDP($C187&amp;" Corp",AJ$1)))</f>
        <v>87.635000000000005</v>
      </c>
      <c r="AK187" s="8" cm="1">
        <f t="array" ref="AK187">IF($C187="","",IF(_xll.BDP($C187&amp;" Corp",AK$1)="#N/A Field Not Applicable","",_xll.BDP($C187&amp;" Corp",AK$1)))</f>
        <v>95.066999999999993</v>
      </c>
      <c r="AL187" s="9" t="s">
        <v>562</v>
      </c>
      <c r="AM187" s="9" t="s">
        <v>64</v>
      </c>
      <c r="AN187" s="10">
        <v>34045</v>
      </c>
      <c r="AO187" s="11">
        <v>744</v>
      </c>
      <c r="AP187" s="12">
        <v>1.5047644567027586E-4</v>
      </c>
      <c r="AQ187" s="9" t="s">
        <v>65</v>
      </c>
      <c r="AR187" s="10">
        <v>30037</v>
      </c>
      <c r="AS187" s="11">
        <v>0.43055555555555558</v>
      </c>
      <c r="AT187" s="9" t="s">
        <v>562</v>
      </c>
      <c r="AU187" s="34">
        <f t="shared" si="4"/>
        <v>0.82618264800861108</v>
      </c>
    </row>
    <row r="188" spans="2:47" s="2" customFormat="1" x14ac:dyDescent="0.2">
      <c r="B188" s="22">
        <v>60980</v>
      </c>
      <c r="C188" s="23" t="s">
        <v>714</v>
      </c>
      <c r="D188" s="24" t="str" cm="1">
        <f t="array" ref="D188">IF($C188="","",IFERROR(_xll.BDP($C188&amp;" Corp","ID_BB_GLOBAL"),""))</f>
        <v>BBG00ZXBR840</v>
      </c>
      <c r="E188" s="23" t="s">
        <v>715</v>
      </c>
      <c r="F188" s="7" t="s">
        <v>716</v>
      </c>
      <c r="G188" s="16" t="s">
        <v>408</v>
      </c>
      <c r="H188" s="16" t="s">
        <v>242</v>
      </c>
      <c r="I188" s="16" t="s">
        <v>166</v>
      </c>
      <c r="J188" s="44" cm="1">
        <f t="array" ref="J188">IF(OR(_xll.BDP($C188&amp;" Corp",$J$1)="#N/A N/A",_xll.BDP($C188&amp;" Corp",$J$1)="#N/A Field Not Applicable"),"",_xll.BDP($C188&amp;" Corp",$J$1))</f>
        <v>5.4681249999999997</v>
      </c>
      <c r="K188" s="16" t="str" cm="1">
        <f t="array" ref="K188">IFERROR(_xll.BDP($C188&amp;" Corp",$K$1),"")</f>
        <v>Medical-Drugs</v>
      </c>
      <c r="L188" s="28" cm="1">
        <f t="array" ref="L188">IF($C188="","",IFERROR(_xll.BDP($C188&amp;" Corp",L$1),""))</f>
        <v>96.504000000000005</v>
      </c>
      <c r="M188" s="28" cm="1">
        <f t="array" ref="M188">IF($C188="","",IFERROR(_xll.BDP($C188&amp;" Corp",M$1),""))</f>
        <v>97.296000000000006</v>
      </c>
      <c r="N188" s="28" cm="1">
        <f t="array" ref="N188">IF($C188="","",IFERROR(_xll.BDP($C188&amp;" Corp",N$1),""))</f>
        <v>3.7678322086665208</v>
      </c>
      <c r="O188" s="28" cm="1">
        <f t="array" ref="O188">IF($C188="","",IFERROR(_xll.BDP($C188&amp;" Corp",O$1),""))</f>
        <v>3.7678322086665208</v>
      </c>
      <c r="P188" s="28" cm="1">
        <f t="array" ref="P188">IF($C188="","",IFERROR(_xll.BDP($C188&amp;" Corp",P$1),""))</f>
        <v>156.23037661602876</v>
      </c>
      <c r="Q188" s="28">
        <f t="shared" si="5"/>
        <v>96.9</v>
      </c>
      <c r="R188"/>
      <c r="S188"/>
      <c r="T188"/>
      <c r="U188"/>
      <c r="V188" s="24" t="str" cm="1">
        <f t="array" ref="V188">IF($C188="","",IFERROR(_xll.BDP($C188&amp;" Corp",V$1),""))</f>
        <v>Y</v>
      </c>
      <c r="W188" s="40" cm="1">
        <f t="array" ref="W188">IF($V188="Y",IFERROR(_xll.BDP($C188&amp;" Corp",W$1)*1,""),"")</f>
        <v>45697</v>
      </c>
      <c r="X188" s="41" cm="1">
        <f t="array" ref="X188">IF($V188="Y",IFERROR(_xll.BDP($C188&amp;" Corp",X$1),""),"")</f>
        <v>101.438</v>
      </c>
      <c r="Y188" s="42" cm="1">
        <f t="array" ref="Y188">IF($V188="Y",IFERROR(_xll.BDP($C188&amp;" Corp",Y$1)/100, ""),"")</f>
        <v>2.5642422699537497</v>
      </c>
      <c r="Z188" s="17" cm="1">
        <f t="array" ref="Z188">IF($C188="","",IF(_xll.BDP($C188&amp;" Corp",Z$1)="#N/A N/A","",_xll.BDP($C188&amp;" Corp",Z$1)))</f>
        <v>0.16900000000001114</v>
      </c>
      <c r="AA188" s="14" cm="1">
        <f t="array" ref="AA188">IF($C188="","",IF(_xll.BDP($C188&amp;" Corp",AA$1)="#N/A N/A","",_xll.BDP($C188&amp;" Corp",AA$1)))</f>
        <v>0.23499999999999943</v>
      </c>
      <c r="AB188" s="14" cm="1">
        <f t="array" ref="AB188">IF($C188="","",IF(_xll.BDP($C188&amp;" Corp",AB$1)="#N/A N/A","",_xll.BDP($C188&amp;" Corp",AB$1)))</f>
        <v>-0.54399999999999693</v>
      </c>
      <c r="AC188" s="18" cm="1">
        <f t="array" ref="AC188">IF($C188="","",IF(_xll.BDP($C188&amp;" Corp",AC$1)="#N/A N/A","",_xll.BDP($C188&amp;" Corp",AC$1)))</f>
        <v>5.700000000000216E-2</v>
      </c>
      <c r="AD188" s="18" cm="1">
        <f t="array" ref="AD188">IF($C188="","",IF(_xll.BDP($C188&amp;" Corp",AD$1)="#N/A N/A","",_xll.BDP($C188&amp;" Corp",AD$1)))</f>
        <v>3.5290000000000106</v>
      </c>
      <c r="AE188" s="32" cm="1">
        <f t="array" ref="AE188">IF($C188="","",IF(_xll.BDP($C188&amp;" Corp",AE$1)="#N/A N/A","",_xll.BDP($C188&amp;" Corp",AE$1)/100))</f>
        <v>1.7471131281596504E-3</v>
      </c>
      <c r="AF188" s="32" cm="1">
        <f t="array" ref="AF188">IF($C188="","",IF(_xll.BDP($C188&amp;" Corp",AF$1)="#N/A N/A","",_xll.BDP($C188&amp;" Corp",AF$1)/100))</f>
        <v>2.4310763978689226E-3</v>
      </c>
      <c r="AG188" s="32" cm="1">
        <f t="array" ref="AG188">IF($C188="","",IF(_xll.BDP($C188&amp;" Corp",AG$1)="#N/A N/A","",_xll.BDP($C188&amp;" Corp",AG$1)/100))</f>
        <v>-5.582693649685941E-3</v>
      </c>
      <c r="AH188" s="32" cm="1">
        <f t="array" ref="AH188">IF($C188="","",IF(_xll.BDP($C188&amp;" Corp",AH$1)="#N/A N/A","",_xll.BDP($C188&amp;" Corp",AH$1)/100))</f>
        <v>5.8858151854034014E-4</v>
      </c>
      <c r="AI188" s="32" cm="1">
        <f t="array" ref="AI188">IF($C188="","",IF(_xll.BDP($C188&amp;" Corp",AI$1)="#N/A N/A","",_xll.BDP($C188&amp;" Corp",AI$1)/100))</f>
        <v>3.7795461117477704E-2</v>
      </c>
      <c r="AJ188" s="8" cm="1">
        <f t="array" ref="AJ188">IF($C188="","",IF(_xll.BDP($C188&amp;" Corp",AJ$1)="#N/A Field Not Applicable","",_xll.BDP($C188&amp;" Corp",AJ$1)))</f>
        <v>92.072999999999993</v>
      </c>
      <c r="AK188" s="8" cm="1">
        <f t="array" ref="AK188">IF($C188="","",IF(_xll.BDP($C188&amp;" Corp",AK$1)="#N/A Field Not Applicable","",_xll.BDP($C188&amp;" Corp",AK$1)))</f>
        <v>97.893000000000001</v>
      </c>
      <c r="AL188" s="9" t="s">
        <v>717</v>
      </c>
      <c r="AM188" s="9" t="s">
        <v>307</v>
      </c>
      <c r="AN188" s="10">
        <v>44045</v>
      </c>
      <c r="AO188" s="11">
        <v>1216.721875</v>
      </c>
      <c r="AP188" s="12">
        <v>2.4608599881622808E-4</v>
      </c>
      <c r="AQ188" s="9" t="s">
        <v>65</v>
      </c>
      <c r="AR188" s="10">
        <v>40057</v>
      </c>
      <c r="AS188" s="11">
        <v>0.3354166666666667</v>
      </c>
      <c r="AT188" s="9" t="s">
        <v>717</v>
      </c>
      <c r="AU188" s="34">
        <f t="shared" si="4"/>
        <v>0.81243515463917548</v>
      </c>
    </row>
    <row r="189" spans="2:47" s="2" customFormat="1" x14ac:dyDescent="0.2">
      <c r="B189" s="22">
        <v>63138</v>
      </c>
      <c r="C189" s="23" t="s">
        <v>718</v>
      </c>
      <c r="D189" s="24" t="str" cm="1">
        <f t="array" ref="D189">IF($C189="","",IFERROR(_xll.BDP($C189&amp;" Corp","ID_BB_GLOBAL"),""))</f>
        <v>BBG013KD6BS0</v>
      </c>
      <c r="E189" s="23" t="s">
        <v>719</v>
      </c>
      <c r="F189" s="7" t="s">
        <v>83</v>
      </c>
      <c r="G189" s="16" t="s">
        <v>150</v>
      </c>
      <c r="H189" s="16" t="s">
        <v>454</v>
      </c>
      <c r="I189" s="16" t="s">
        <v>229</v>
      </c>
      <c r="J189" s="44" cm="1">
        <f t="array" ref="J189">IF(OR(_xll.BDP($C189&amp;" Corp",$J$1)="#N/A N/A",_xll.BDP($C189&amp;" Corp",$J$1)="#N/A Field Not Applicable"),"",_xll.BDP($C189&amp;" Corp",$J$1))</f>
        <v>1.993649318463445</v>
      </c>
      <c r="K189" s="16" t="str" cm="1">
        <f t="array" ref="K189">IFERROR(_xll.BDP($C189&amp;" Corp",$K$1),"")</f>
        <v>Medical-Hospitals</v>
      </c>
      <c r="L189" s="28" cm="1">
        <f t="array" ref="L189">IF($C189="","",IFERROR(_xll.BDP($C189&amp;" Corp",L$1),""))</f>
        <v>93.811999999999998</v>
      </c>
      <c r="M189" s="28" cm="1">
        <f t="array" ref="M189">IF($C189="","",IFERROR(_xll.BDP($C189&amp;" Corp",M$1),""))</f>
        <v>94.067999999999998</v>
      </c>
      <c r="N189" s="28" cm="1">
        <f t="array" ref="N189">IF($C189="","",IFERROR(_xll.BDP($C189&amp;" Corp",N$1),""))</f>
        <v>5.7677239553944242</v>
      </c>
      <c r="O189" s="28" cm="1">
        <f t="array" ref="O189">IF($C189="","",IFERROR(_xll.BDP($C189&amp;" Corp",O$1),""))</f>
        <v>5.7677239553944242</v>
      </c>
      <c r="P189" s="28" cm="1">
        <f t="array" ref="P189">IF($C189="","",IFERROR(_xll.BDP($C189&amp;" Corp",P$1),""))</f>
        <v>141.71212338641379</v>
      </c>
      <c r="Q189" s="28">
        <f t="shared" si="5"/>
        <v>93.94</v>
      </c>
      <c r="R189"/>
      <c r="S189"/>
      <c r="T189"/>
      <c r="U189"/>
      <c r="V189" s="24" t="str" cm="1">
        <f t="array" ref="V189">IF($C189="","",IFERROR(_xll.BDP($C189&amp;" Corp",V$1),""))</f>
        <v>Y</v>
      </c>
      <c r="W189" s="40" cm="1">
        <f t="array" ref="W189">IF($V189="Y",IFERROR(_xll.BDP($C189&amp;" Corp",W$1)*1,""),"")</f>
        <v>45718</v>
      </c>
      <c r="X189" s="41" cm="1">
        <f t="array" ref="X189">IF($V189="Y",IFERROR(_xll.BDP($C189&amp;" Corp",X$1),""),"")</f>
        <v>102.188</v>
      </c>
      <c r="Y189" s="42" cm="1">
        <f t="array" ref="Y189">IF($V189="Y",IFERROR(_xll.BDP($C189&amp;" Corp",Y$1)/100, ""),"")</f>
        <v>1.046777163217985</v>
      </c>
      <c r="Z189" s="17" cm="1">
        <f t="array" ref="Z189">IF($C189="","",IF(_xll.BDP($C189&amp;" Corp",Z$1)="#N/A N/A","",_xll.BDP($C189&amp;" Corp",Z$1)))</f>
        <v>-8.6430000000007112E-2</v>
      </c>
      <c r="AA189" s="14" cm="1">
        <f t="array" ref="AA189">IF($C189="","",IF(_xll.BDP($C189&amp;" Corp",AA$1)="#N/A N/A","",_xll.BDP($C189&amp;" Corp",AA$1)))</f>
        <v>0.2663299999999964</v>
      </c>
      <c r="AB189" s="14" cm="1">
        <f t="array" ref="AB189">IF($C189="","",IF(_xll.BDP($C189&amp;" Corp",AB$1)="#N/A N/A","",_xll.BDP($C189&amp;" Corp",AB$1)))</f>
        <v>0.97007999999999583</v>
      </c>
      <c r="AC189" s="18" cm="1">
        <f t="array" ref="AC189">IF($C189="","",IF(_xll.BDP($C189&amp;" Corp",AC$1)="#N/A N/A","",_xll.BDP($C189&amp;" Corp",AC$1)))</f>
        <v>-0.20758999999999617</v>
      </c>
      <c r="AD189" s="18" cm="1">
        <f t="array" ref="AD189">IF($C189="","",IF(_xll.BDP($C189&amp;" Corp",AD$1)="#N/A N/A","",_xll.BDP($C189&amp;" Corp",AD$1)))</f>
        <v>1.4105100000000022</v>
      </c>
      <c r="AE189" s="32" cm="1">
        <f t="array" ref="AE189">IF($C189="","",IF(_xll.BDP($C189&amp;" Corp",AE$1)="#N/A N/A","",_xll.BDP($C189&amp;" Corp",AE$1)/100))</f>
        <v>-9.1915449697116218E-4</v>
      </c>
      <c r="AF189" s="32" cm="1">
        <f t="array" ref="AF189">IF($C189="","",IF(_xll.BDP($C189&amp;" Corp",AF$1)="#N/A N/A","",_xll.BDP($C189&amp;" Corp",AF$1)/100))</f>
        <v>2.8429970289063442E-3</v>
      </c>
      <c r="AG189" s="32" cm="1">
        <f t="array" ref="AG189">IF($C189="","",IF(_xll.BDP($C189&amp;" Corp",AG$1)="#N/A N/A","",_xll.BDP($C189&amp;" Corp",AG$1)/100))</f>
        <v>1.043370967596211E-2</v>
      </c>
      <c r="AH189" s="32" cm="1">
        <f t="array" ref="AH189">IF($C189="","",IF(_xll.BDP($C189&amp;" Corp",AH$1)="#N/A N/A","",_xll.BDP($C189&amp;" Corp",AH$1)/100))</f>
        <v>-2.2048101801711547E-3</v>
      </c>
      <c r="AI189" s="32" cm="1">
        <f t="array" ref="AI189">IF($C189="","",IF(_xll.BDP($C189&amp;" Corp",AI$1)="#N/A N/A","",_xll.BDP($C189&amp;" Corp",AI$1)/100))</f>
        <v>1.5242967724798162E-2</v>
      </c>
      <c r="AJ189" s="8" cm="1">
        <f t="array" ref="AJ189">IF($C189="","",IF(_xll.BDP($C189&amp;" Corp",AJ$1)="#N/A Field Not Applicable","",_xll.BDP($C189&amp;" Corp",AJ$1)))</f>
        <v>90.102999999999994</v>
      </c>
      <c r="AK189" s="8" cm="1">
        <f t="array" ref="AK189">IF($C189="","",IF(_xll.BDP($C189&amp;" Corp",AK$1)="#N/A Field Not Applicable","",_xll.BDP($C189&amp;" Corp",AK$1)))</f>
        <v>96.662000000000006</v>
      </c>
      <c r="AL189" s="9" t="s">
        <v>87</v>
      </c>
      <c r="AM189" s="9" t="s">
        <v>64</v>
      </c>
      <c r="AN189" s="10">
        <v>2276</v>
      </c>
      <c r="AO189" s="11">
        <v>1368.3261399999999</v>
      </c>
      <c r="AP189" s="12">
        <v>2.7674845976468856E-4</v>
      </c>
      <c r="AQ189" s="9" t="s">
        <v>65</v>
      </c>
      <c r="AR189" s="10">
        <v>2307</v>
      </c>
      <c r="AS189" s="11">
        <v>1.7743055555555554</v>
      </c>
      <c r="AT189" s="9" t="s">
        <v>87</v>
      </c>
      <c r="AU189" s="34">
        <f t="shared" si="4"/>
        <v>0.82339694770544325</v>
      </c>
    </row>
    <row r="190" spans="2:47" s="2" customFormat="1" x14ac:dyDescent="0.2">
      <c r="B190" s="22">
        <v>62955</v>
      </c>
      <c r="C190" s="23" t="s">
        <v>720</v>
      </c>
      <c r="D190" s="24" t="str" cm="1">
        <f t="array" ref="D190">IF($C190="","",IFERROR(_xll.BDP($C190&amp;" Corp","ID_BB_GLOBAL"),""))</f>
        <v>BBG0133PX738</v>
      </c>
      <c r="E190" s="23" t="s">
        <v>721</v>
      </c>
      <c r="F190" s="7" t="s">
        <v>722</v>
      </c>
      <c r="G190" s="16" t="s">
        <v>150</v>
      </c>
      <c r="H190" s="16" t="s">
        <v>85</v>
      </c>
      <c r="I190" s="16" t="s">
        <v>496</v>
      </c>
      <c r="J190" s="44" cm="1">
        <f t="array" ref="J190">IF(OR(_xll.BDP($C190&amp;" Corp",$J$1)="#N/A N/A",_xll.BDP($C190&amp;" Corp",$J$1)="#N/A Field Not Applicable"),"",_xll.BDP($C190&amp;" Corp",$J$1))</f>
        <v>3.0059947140206424</v>
      </c>
      <c r="K190" s="16" t="str" cm="1">
        <f t="array" ref="K190">IFERROR(_xll.BDP($C190&amp;" Corp",$K$1),"")</f>
        <v>Pharmacy Services</v>
      </c>
      <c r="L190" s="28" cm="1">
        <f t="array" ref="L190">IF($C190="","",IFERROR(_xll.BDP($C190&amp;" Corp",L$1),""))</f>
        <v>93.33</v>
      </c>
      <c r="M190" s="28" cm="1">
        <f t="array" ref="M190">IF($C190="","",IFERROR(_xll.BDP($C190&amp;" Corp",M$1),""))</f>
        <v>93.629000000000005</v>
      </c>
      <c r="N190" s="28" cm="1">
        <f t="array" ref="N190">IF($C190="","",IFERROR(_xll.BDP($C190&amp;" Corp",N$1),""))</f>
        <v>5.9317916058279083</v>
      </c>
      <c r="O190" s="28" cm="1">
        <f t="array" ref="O190">IF($C190="","",IFERROR(_xll.BDP($C190&amp;" Corp",O$1),""))</f>
        <v>5.9317916058279083</v>
      </c>
      <c r="P190" s="28" cm="1">
        <f t="array" ref="P190">IF($C190="","",IFERROR(_xll.BDP($C190&amp;" Corp",P$1),""))</f>
        <v>162.40748044111189</v>
      </c>
      <c r="Q190" s="28">
        <f t="shared" si="5"/>
        <v>93.479500000000002</v>
      </c>
      <c r="R190"/>
      <c r="S190"/>
      <c r="T190"/>
      <c r="U190"/>
      <c r="V190" s="24" t="str" cm="1">
        <f t="array" ref="V190">IF($C190="","",IFERROR(_xll.BDP($C190&amp;" Corp",V$1),""))</f>
        <v>Y</v>
      </c>
      <c r="W190" s="40" cm="1">
        <f t="array" ref="W190">IF($V190="Y",IFERROR(_xll.BDP($C190&amp;" Corp",W$1)*1,""),"")</f>
        <v>45718</v>
      </c>
      <c r="X190" s="41" cm="1">
        <f t="array" ref="X190">IF($V190="Y",IFERROR(_xll.BDP($C190&amp;" Corp",X$1),""),"")</f>
        <v>102.188</v>
      </c>
      <c r="Y190" s="42" cm="1">
        <f t="array" ref="Y190">IF($V190="Y",IFERROR(_xll.BDP($C190&amp;" Corp",Y$1)/100, ""),"")</f>
        <v>1.0627198851384707</v>
      </c>
      <c r="Z190" s="17" cm="1">
        <f t="array" ref="Z190">IF($C190="","",IF(_xll.BDP($C190&amp;" Corp",Z$1)="#N/A N/A","",_xll.BDP($C190&amp;" Corp",Z$1)))</f>
        <v>3.5160000000004743E-2</v>
      </c>
      <c r="AA190" s="14" cm="1">
        <f t="array" ref="AA190">IF($C190="","",IF(_xll.BDP($C190&amp;" Corp",AA$1)="#N/A N/A","",_xll.BDP($C190&amp;" Corp",AA$1)))</f>
        <v>0.38009999999999877</v>
      </c>
      <c r="AB190" s="14" cm="1">
        <f t="array" ref="AB190">IF($C190="","",IF(_xll.BDP($C190&amp;" Corp",AB$1)="#N/A N/A","",_xll.BDP($C190&amp;" Corp",AB$1)))</f>
        <v>0.91875000000000284</v>
      </c>
      <c r="AC190" s="18" cm="1">
        <f t="array" ref="AC190">IF($C190="","",IF(_xll.BDP($C190&amp;" Corp",AC$1)="#N/A N/A","",_xll.BDP($C190&amp;" Corp",AC$1)))</f>
        <v>0.9939200000000028</v>
      </c>
      <c r="AD190" s="18" cm="1">
        <f t="array" ref="AD190">IF($C190="","",IF(_xll.BDP($C190&amp;" Corp",AD$1)="#N/A N/A","",_xll.BDP($C190&amp;" Corp",AD$1)))</f>
        <v>1.2586699999999951</v>
      </c>
      <c r="AE190" s="32" cm="1">
        <f t="array" ref="AE190">IF($C190="","",IF(_xll.BDP($C190&amp;" Corp",AE$1)="#N/A N/A","",_xll.BDP($C190&amp;" Corp",AE$1)/100))</f>
        <v>3.7623866629176285E-4</v>
      </c>
      <c r="AF190" s="32" cm="1">
        <f t="array" ref="AF190">IF($C190="","",IF(_xll.BDP($C190&amp;" Corp",AF$1)="#N/A N/A","",_xll.BDP($C190&amp;" Corp",AF$1)/100))</f>
        <v>4.0824270044652021E-3</v>
      </c>
      <c r="AG190" s="32" cm="1">
        <f t="array" ref="AG190">IF($C190="","",IF(_xll.BDP($C190&amp;" Corp",AG$1)="#N/A N/A","",_xll.BDP($C190&amp;" Corp",AG$1)/100))</f>
        <v>9.9251650656227916E-3</v>
      </c>
      <c r="AH190" s="32" cm="1">
        <f t="array" ref="AH190">IF($C190="","",IF(_xll.BDP($C190&amp;" Corp",AH$1)="#N/A N/A","",_xll.BDP($C190&amp;" Corp",AH$1)/100))</f>
        <v>1.074594540360871E-2</v>
      </c>
      <c r="AI190" s="32" cm="1">
        <f t="array" ref="AI190">IF($C190="","",IF(_xll.BDP($C190&amp;" Corp",AI$1)="#N/A N/A","",_xll.BDP($C190&amp;" Corp",AI$1)/100))</f>
        <v>1.3647402014641733E-2</v>
      </c>
      <c r="AJ190" s="8" cm="1">
        <f t="array" ref="AJ190">IF($C190="","",IF(_xll.BDP($C190&amp;" Corp",AJ$1)="#N/A Field Not Applicable","",_xll.BDP($C190&amp;" Corp",AJ$1)))</f>
        <v>89.141000000000005</v>
      </c>
      <c r="AK190" s="8" cm="1">
        <f t="array" ref="AK190">IF($C190="","",IF(_xll.BDP($C190&amp;" Corp",AK$1)="#N/A Field Not Applicable","",_xll.BDP($C190&amp;" Corp",AK$1)))</f>
        <v>95.697000000000003</v>
      </c>
      <c r="AL190" s="9" t="s">
        <v>723</v>
      </c>
      <c r="AM190" s="9" t="s">
        <v>64</v>
      </c>
      <c r="AN190" s="10">
        <v>43786</v>
      </c>
      <c r="AO190" s="11">
        <v>466.25</v>
      </c>
      <c r="AP190" s="12">
        <v>9.4300595152911452E-5</v>
      </c>
      <c r="AQ190" s="9" t="s">
        <v>65</v>
      </c>
      <c r="AR190" s="10">
        <v>39798</v>
      </c>
      <c r="AS190" s="11">
        <v>0.4982638888888889</v>
      </c>
      <c r="AT190" s="9" t="s">
        <v>723</v>
      </c>
      <c r="AU190" s="34">
        <f t="shared" si="4"/>
        <v>0.81438381940207438</v>
      </c>
    </row>
    <row r="191" spans="2:47" s="2" customFormat="1" x14ac:dyDescent="0.2">
      <c r="B191" s="22">
        <v>58992</v>
      </c>
      <c r="C191" s="23" t="s">
        <v>724</v>
      </c>
      <c r="D191" s="24" t="str" cm="1">
        <f t="array" ref="D191">IF($C191="","",IFERROR(_xll.BDP($C191&amp;" Corp","ID_BB_GLOBAL"),""))</f>
        <v>BBG00Y2819G7</v>
      </c>
      <c r="E191" s="23" t="s">
        <v>725</v>
      </c>
      <c r="F191" s="7" t="s">
        <v>575</v>
      </c>
      <c r="G191" s="16" t="s">
        <v>217</v>
      </c>
      <c r="H191" s="16" t="s">
        <v>305</v>
      </c>
      <c r="I191" s="16" t="s">
        <v>166</v>
      </c>
      <c r="J191" s="44" cm="1">
        <f t="array" ref="J191">IF(OR(_xll.BDP($C191&amp;" Corp",$J$1)="#N/A N/A",_xll.BDP($C191&amp;" Corp",$J$1)="#N/A Field Not Applicable"),"",_xll.BDP($C191&amp;" Corp",$J$1))</f>
        <v>1.3865131578947369</v>
      </c>
      <c r="K191" s="16" t="str" cm="1">
        <f t="array" ref="K191">IFERROR(_xll.BDP($C191&amp;" Corp",$K$1),"")</f>
        <v>Medical-HMO</v>
      </c>
      <c r="L191" s="28" cm="1">
        <f t="array" ref="L191">IF($C191="","",IFERROR(_xll.BDP($C191&amp;" Corp",L$1),""))</f>
        <v>90.299000000000007</v>
      </c>
      <c r="M191" s="28" cm="1">
        <f t="array" ref="M191">IF($C191="","",IFERROR(_xll.BDP($C191&amp;" Corp",M$1),""))</f>
        <v>90.632000000000005</v>
      </c>
      <c r="N191" s="28" cm="1">
        <f t="array" ref="N191">IF($C191="","",IFERROR(_xll.BDP($C191&amp;" Corp",N$1),""))</f>
        <v>5.801977253263205</v>
      </c>
      <c r="O191" s="28" cm="1">
        <f t="array" ref="O191">IF($C191="","",IFERROR(_xll.BDP($C191&amp;" Corp",O$1),""))</f>
        <v>5.801977253263205</v>
      </c>
      <c r="P191" s="28" cm="1">
        <f t="array" ref="P191">IF($C191="","",IFERROR(_xll.BDP($C191&amp;" Corp",P$1),""))</f>
        <v>148.34100427410803</v>
      </c>
      <c r="Q191" s="28">
        <f t="shared" si="5"/>
        <v>90.465500000000006</v>
      </c>
      <c r="R191"/>
      <c r="S191"/>
      <c r="T191"/>
      <c r="U191"/>
      <c r="V191" s="24" t="str" cm="1">
        <f t="array" ref="V191">IF($C191="","",IFERROR(_xll.BDP($C191&amp;" Corp",V$1),""))</f>
        <v>Y</v>
      </c>
      <c r="W191" s="40" cm="1">
        <f t="array" ref="W191">IF($V191="Y",IFERROR(_xll.BDP($C191&amp;" Corp",W$1)*1,""),"")</f>
        <v>47712</v>
      </c>
      <c r="X191" s="41" cm="1">
        <f t="array" ref="X191">IF($V191="Y",IFERROR(_xll.BDP($C191&amp;" Corp",X$1),""),"")</f>
        <v>100</v>
      </c>
      <c r="Y191" s="42" cm="1">
        <f t="array" ref="Y191">IF($V191="Y",IFERROR(_xll.BDP($C191&amp;" Corp",Y$1)/100, ""),"")</f>
        <v>5.8790512553769388E-2</v>
      </c>
      <c r="Z191" s="17" cm="1">
        <f t="array" ref="Z191">IF($C191="","",IF(_xll.BDP($C191&amp;" Corp",Z$1)="#N/A N/A","",_xll.BDP($C191&amp;" Corp",Z$1)))</f>
        <v>9.8890000000011469E-2</v>
      </c>
      <c r="AA191" s="14" cm="1">
        <f t="array" ref="AA191">IF($C191="","",IF(_xll.BDP($C191&amp;" Corp",AA$1)="#N/A N/A","",_xll.BDP($C191&amp;" Corp",AA$1)))</f>
        <v>0.56041000000000452</v>
      </c>
      <c r="AB191" s="14" cm="1">
        <f t="array" ref="AB191">IF($C191="","",IF(_xll.BDP($C191&amp;" Corp",AB$1)="#N/A N/A","",_xll.BDP($C191&amp;" Corp",AB$1)))</f>
        <v>1.1364900000000091</v>
      </c>
      <c r="AC191" s="18" cm="1">
        <f t="array" ref="AC191">IF($C191="","",IF(_xll.BDP($C191&amp;" Corp",AC$1)="#N/A N/A","",_xll.BDP($C191&amp;" Corp",AC$1)))</f>
        <v>-0.52487999999999602</v>
      </c>
      <c r="AD191" s="18" cm="1">
        <f t="array" ref="AD191">IF($C191="","",IF(_xll.BDP($C191&amp;" Corp",AD$1)="#N/A N/A","",_xll.BDP($C191&amp;" Corp",AD$1)))</f>
        <v>2.1801500000000118</v>
      </c>
      <c r="AE191" s="32" cm="1">
        <f t="array" ref="AE191">IF($C191="","",IF(_xll.BDP($C191&amp;" Corp",AE$1)="#N/A N/A","",_xll.BDP($C191&amp;" Corp",AE$1)/100))</f>
        <v>1.094244807869926E-3</v>
      </c>
      <c r="AF191" s="32" cm="1">
        <f t="array" ref="AF191">IF($C191="","",IF(_xll.BDP($C191&amp;" Corp",AF$1)="#N/A N/A","",_xll.BDP($C191&amp;" Corp",AF$1)/100))</f>
        <v>6.2329199741390099E-3</v>
      </c>
      <c r="AG191" s="32" cm="1">
        <f t="array" ref="AG191">IF($C191="","",IF(_xll.BDP($C191&amp;" Corp",AG$1)="#N/A N/A","",_xll.BDP($C191&amp;" Corp",AG$1)/100))</f>
        <v>1.2721632887719762E-2</v>
      </c>
      <c r="AH191" s="32" cm="1">
        <f t="array" ref="AH191">IF($C191="","",IF(_xll.BDP($C191&amp;" Corp",AH$1)="#N/A N/A","",_xll.BDP($C191&amp;" Corp",AH$1)/100))</f>
        <v>-5.7681276003718369E-3</v>
      </c>
      <c r="AI191" s="32" cm="1">
        <f t="array" ref="AI191">IF($C191="","",IF(_xll.BDP($C191&amp;" Corp",AI$1)="#N/A N/A","",_xll.BDP($C191&amp;" Corp",AI$1)/100))</f>
        <v>2.4692617879600646E-2</v>
      </c>
      <c r="AJ191" s="8" cm="1">
        <f t="array" ref="AJ191">IF($C191="","",IF(_xll.BDP($C191&amp;" Corp",AJ$1)="#N/A Field Not Applicable","",_xll.BDP($C191&amp;" Corp",AJ$1)))</f>
        <v>86.161000000000001</v>
      </c>
      <c r="AK191" s="8" cm="1">
        <f t="array" ref="AK191">IF($C191="","",IF(_xll.BDP($C191&amp;" Corp",AK$1)="#N/A Field Not Applicable","",_xll.BDP($C191&amp;" Corp",AK$1)))</f>
        <v>93.808999999999997</v>
      </c>
      <c r="AL191" s="9" t="s">
        <v>576</v>
      </c>
      <c r="AM191" s="9" t="s">
        <v>64</v>
      </c>
      <c r="AN191" s="10">
        <v>30189</v>
      </c>
      <c r="AO191" s="11">
        <v>592.3125</v>
      </c>
      <c r="AP191" s="12">
        <v>1.19797150169456E-4</v>
      </c>
      <c r="AQ191" s="9" t="s">
        <v>65</v>
      </c>
      <c r="AR191" s="10">
        <v>26161</v>
      </c>
      <c r="AS191" s="11">
        <v>0.27986111111111106</v>
      </c>
      <c r="AT191" s="9" t="s">
        <v>576</v>
      </c>
      <c r="AU191" s="34">
        <f t="shared" si="4"/>
        <v>0.81980351987447686</v>
      </c>
    </row>
    <row r="192" spans="2:47" s="2" customFormat="1" x14ac:dyDescent="0.2">
      <c r="B192" s="22">
        <v>60214</v>
      </c>
      <c r="C192" s="23" t="s">
        <v>726</v>
      </c>
      <c r="D192" s="24" t="str" cm="1">
        <f t="array" ref="D192">IF($C192="","",IFERROR(_xll.BDP($C192&amp;" Corp","ID_BB_GLOBAL"),""))</f>
        <v>BBG00Z71C2B2</v>
      </c>
      <c r="E192" s="23" t="s">
        <v>727</v>
      </c>
      <c r="F192" s="7" t="s">
        <v>494</v>
      </c>
      <c r="G192" s="16" t="s">
        <v>728</v>
      </c>
      <c r="H192" s="16" t="s">
        <v>454</v>
      </c>
      <c r="I192" s="16" t="s">
        <v>229</v>
      </c>
      <c r="J192" s="44" cm="1">
        <f t="array" ref="J192">IF(OR(_xll.BDP($C192&amp;" Corp",$J$1)="#N/A N/A",_xll.BDP($C192&amp;" Corp",$J$1)="#N/A Field Not Applicable"),"",_xll.BDP($C192&amp;" Corp",$J$1))</f>
        <v>12.3675</v>
      </c>
      <c r="K192" s="16" t="str" cm="1">
        <f t="array" ref="K192">IFERROR(_xll.BDP($C192&amp;" Corp",$K$1),"")</f>
        <v>Medical Labs&amp;Testing Srv</v>
      </c>
      <c r="L192" s="28" cm="1">
        <f t="array" ref="L192">IF($C192="","",IFERROR(_xll.BDP($C192&amp;" Corp",L$1),""))</f>
        <v>101.45</v>
      </c>
      <c r="M192" s="28" cm="1">
        <f t="array" ref="M192">IF($C192="","",IFERROR(_xll.BDP($C192&amp;" Corp",M$1),""))</f>
        <v>101.45</v>
      </c>
      <c r="N192" s="28" t="str" cm="1">
        <f t="array" ref="N192">IF($C192="","",IFERROR(_xll.BDP($C192&amp;" Corp",N$1),""))</f>
        <v>#N/A N/A</v>
      </c>
      <c r="O192" s="28" t="str" cm="1">
        <f t="array" ref="O192">IF($C192="","",IFERROR(_xll.BDP($C192&amp;" Corp",O$1),""))</f>
        <v>#N/A N/A</v>
      </c>
      <c r="P192" s="28" t="str" cm="1">
        <f t="array" ref="P192">IF($C192="","",IFERROR(_xll.BDP($C192&amp;" Corp",P$1),""))</f>
        <v>#N/A N/A</v>
      </c>
      <c r="Q192" s="28">
        <f t="shared" si="5"/>
        <v>101.45</v>
      </c>
      <c r="R192"/>
      <c r="S192"/>
      <c r="T192"/>
      <c r="U192"/>
      <c r="V192" s="24" t="str" cm="1">
        <f t="array" ref="V192">IF($C192="","",IFERROR(_xll.BDP($C192&amp;" Corp",V$1),""))</f>
        <v>Y</v>
      </c>
      <c r="W192" s="40" t="str" cm="1">
        <f t="array" ref="W192">IF($V192="Y",IFERROR(_xll.BDP($C192&amp;" Corp",W$1)*1,""),"")</f>
        <v/>
      </c>
      <c r="X192" s="41" t="str" cm="1">
        <f t="array" ref="X192">IF($V192="Y",IFERROR(_xll.BDP($C192&amp;" Corp",X$1),""),"")</f>
        <v>#N/A Field Not Applicable</v>
      </c>
      <c r="Y192" s="42" t="str" cm="1">
        <f t="array" ref="Y192">IF($V192="Y",IFERROR(_xll.BDP($C192&amp;" Corp",Y$1)/100, ""),"")</f>
        <v/>
      </c>
      <c r="Z192" s="17" t="str" cm="1">
        <f t="array" ref="Z192">IF($C192="","",IF(_xll.BDP($C192&amp;" Corp",Z$1)="#N/A N/A","",_xll.BDP($C192&amp;" Corp",Z$1)))</f>
        <v/>
      </c>
      <c r="AA192" s="14" t="str" cm="1">
        <f t="array" ref="AA192">IF($C192="","",IF(_xll.BDP($C192&amp;" Corp",AA$1)="#N/A N/A","",_xll.BDP($C192&amp;" Corp",AA$1)))</f>
        <v/>
      </c>
      <c r="AB192" s="14" t="str" cm="1">
        <f t="array" ref="AB192">IF($C192="","",IF(_xll.BDP($C192&amp;" Corp",AB$1)="#N/A N/A","",_xll.BDP($C192&amp;" Corp",AB$1)))</f>
        <v/>
      </c>
      <c r="AC192" s="18" cm="1">
        <f t="array" ref="AC192">IF($C192="","",IF(_xll.BDP($C192&amp;" Corp",AC$1)="#N/A N/A","",_xll.BDP($C192&amp;" Corp",AC$1)))</f>
        <v>4.1170000000000044</v>
      </c>
      <c r="AD192" s="18" cm="1">
        <f t="array" ref="AD192">IF($C192="","",IF(_xll.BDP($C192&amp;" Corp",AD$1)="#N/A N/A","",_xll.BDP($C192&amp;" Corp",AD$1)))</f>
        <v>13.75</v>
      </c>
      <c r="AE192" s="32" t="str" cm="1">
        <f t="array" ref="AE192">IF($C192="","",IF(_xll.BDP($C192&amp;" Corp",AE$1)="#N/A N/A","",_xll.BDP($C192&amp;" Corp",AE$1)/100))</f>
        <v/>
      </c>
      <c r="AF192" s="32" t="str" cm="1">
        <f t="array" ref="AF192">IF($C192="","",IF(_xll.BDP($C192&amp;" Corp",AF$1)="#N/A N/A","",_xll.BDP($C192&amp;" Corp",AF$1)/100))</f>
        <v/>
      </c>
      <c r="AG192" s="32" t="str" cm="1">
        <f t="array" ref="AG192">IF($C192="","",IF(_xll.BDP($C192&amp;" Corp",AG$1)="#N/A N/A","",_xll.BDP($C192&amp;" Corp",AG$1)/100))</f>
        <v/>
      </c>
      <c r="AH192" s="32" cm="1">
        <f t="array" ref="AH192">IF($C192="","",IF(_xll.BDP($C192&amp;" Corp",AH$1)="#N/A N/A","",_xll.BDP($C192&amp;" Corp",AH$1)/100))</f>
        <v>4.2298090061952315E-2</v>
      </c>
      <c r="AI192" s="32" cm="1">
        <f t="array" ref="AI192">IF($C192="","",IF(_xll.BDP($C192&amp;" Corp",AI$1)="#N/A N/A","",_xll.BDP($C192&amp;" Corp",AI$1)/100))</f>
        <v>0.15678449258836943</v>
      </c>
      <c r="AJ192" s="8" cm="1">
        <f t="array" ref="AJ192">IF($C192="","",IF(_xll.BDP($C192&amp;" Corp",AJ$1)="#N/A Field Not Applicable","",_xll.BDP($C192&amp;" Corp",AJ$1)))</f>
        <v>87.625</v>
      </c>
      <c r="AK192" s="8" cm="1">
        <f t="array" ref="AK192">IF($C192="","",IF(_xll.BDP($C192&amp;" Corp",AK$1)="#N/A Field Not Applicable","",_xll.BDP($C192&amp;" Corp",AK$1)))</f>
        <v>101.45</v>
      </c>
      <c r="AL192" s="9" t="s">
        <v>497</v>
      </c>
      <c r="AM192" s="9" t="s">
        <v>64</v>
      </c>
      <c r="AN192" s="10">
        <v>19256</v>
      </c>
      <c r="AO192" s="11">
        <v>546.57349999999997</v>
      </c>
      <c r="AP192" s="12">
        <v>1.105462870666163E-4</v>
      </c>
      <c r="AQ192" s="9" t="s">
        <v>65</v>
      </c>
      <c r="AR192" s="10">
        <v>15228</v>
      </c>
      <c r="AS192" s="11">
        <v>1.0069444444444444</v>
      </c>
      <c r="AT192" s="9" t="s">
        <v>497</v>
      </c>
      <c r="AU192" s="34">
        <f t="shared" si="4"/>
        <v>0.94111844484629303</v>
      </c>
    </row>
    <row r="193" spans="2:47" s="2" customFormat="1" x14ac:dyDescent="0.2">
      <c r="B193" s="22">
        <v>60819</v>
      </c>
      <c r="C193" s="23" t="s">
        <v>729</v>
      </c>
      <c r="D193" s="24" t="str" cm="1">
        <f t="array" ref="D193">IF($C193="","",IFERROR(_xll.BDP($C193&amp;" Corp","ID_BB_GLOBAL"),""))</f>
        <v>BBG00ZR6GBZ9</v>
      </c>
      <c r="E193" s="23" t="s">
        <v>730</v>
      </c>
      <c r="F193" s="7" t="s">
        <v>731</v>
      </c>
      <c r="G193" s="16" t="s">
        <v>91</v>
      </c>
      <c r="H193" s="16" t="s">
        <v>85</v>
      </c>
      <c r="I193" s="16" t="s">
        <v>86</v>
      </c>
      <c r="J193" s="44" t="str" cm="1">
        <f t="array" ref="J193">IF(OR(_xll.BDP($C193&amp;" Corp",$J$1)="#N/A N/A",_xll.BDP($C193&amp;" Corp",$J$1)="#N/A Field Not Applicable"),"",_xll.BDP($C193&amp;" Corp",$J$1))</f>
        <v/>
      </c>
      <c r="K193" s="16" t="str" cm="1">
        <f t="array" ref="K193">IFERROR(_xll.BDP($C193&amp;" Corp",$K$1),"")</f>
        <v>Medical-Biomedical/Gene</v>
      </c>
      <c r="L193" s="28" cm="1">
        <f t="array" ref="L193">IF($C193="","",IFERROR(_xll.BDP($C193&amp;" Corp",L$1),""))</f>
        <v>94.844999999999999</v>
      </c>
      <c r="M193" s="28" cm="1">
        <f t="array" ref="M193">IF($C193="","",IFERROR(_xll.BDP($C193&amp;" Corp",M$1),""))</f>
        <v>95.742000000000004</v>
      </c>
      <c r="N193" s="28" cm="1">
        <f t="array" ref="N193">IF($C193="","",IFERROR(_xll.BDP($C193&amp;" Corp",N$1),""))</f>
        <v>7.7908589980747047</v>
      </c>
      <c r="O193" s="28" cm="1">
        <f t="array" ref="O193">IF($C193="","",IFERROR(_xll.BDP($C193&amp;" Corp",O$1),""))</f>
        <v>7.7908589980747047</v>
      </c>
      <c r="P193" s="28" cm="1">
        <f t="array" ref="P193">IF($C193="","",IFERROR(_xll.BDP($C193&amp;" Corp",P$1),""))</f>
        <v>377.99243284413279</v>
      </c>
      <c r="Q193" s="28">
        <f t="shared" si="5"/>
        <v>95.293499999999995</v>
      </c>
      <c r="R193"/>
      <c r="S193"/>
      <c r="T193"/>
      <c r="U193"/>
      <c r="V193" s="24" t="str" cm="1">
        <f t="array" ref="V193">IF($C193="","",IFERROR(_xll.BDP($C193&amp;" Corp",V$1),""))</f>
        <v>Y</v>
      </c>
      <c r="W193" s="40" cm="1">
        <f t="array" ref="W193">IF($V193="Y",IFERROR(_xll.BDP($C193&amp;" Corp",W$1)*1,""),"")</f>
        <v>45717</v>
      </c>
      <c r="X193" s="41" cm="1">
        <f t="array" ref="X193">IF($V193="Y",IFERROR(_xll.BDP($C193&amp;" Corp",X$1),""),"")</f>
        <v>103.125</v>
      </c>
      <c r="Y193" s="42" cm="1">
        <f t="array" ref="Y193">IF($V193="Y",IFERROR(_xll.BDP($C193&amp;" Corp",Y$1)/100, ""),"")</f>
        <v>1.0338670373720429</v>
      </c>
      <c r="Z193" s="17" cm="1">
        <f t="array" ref="Z193">IF($C193="","",IF(_xll.BDP($C193&amp;" Corp",Z$1)="#N/A N/A","",_xll.BDP($C193&amp;" Corp",Z$1)))</f>
        <v>-1.5000000000000568E-2</v>
      </c>
      <c r="AA193" s="14" cm="1">
        <f t="array" ref="AA193">IF($C193="","",IF(_xll.BDP($C193&amp;" Corp",AA$1)="#N/A N/A","",_xll.BDP($C193&amp;" Corp",AA$1)))</f>
        <v>8.4999999999993747E-2</v>
      </c>
      <c r="AB193" s="14" cm="1">
        <f t="array" ref="AB193">IF($C193="","",IF(_xll.BDP($C193&amp;" Corp",AB$1)="#N/A N/A","",_xll.BDP($C193&amp;" Corp",AB$1)))</f>
        <v>-0.47100000000000364</v>
      </c>
      <c r="AC193" s="18" cm="1">
        <f t="array" ref="AC193">IF($C193="","",IF(_xll.BDP($C193&amp;" Corp",AC$1)="#N/A N/A","",_xll.BDP($C193&amp;" Corp",AC$1)))</f>
        <v>-1.2190000000000083</v>
      </c>
      <c r="AD193" s="18" cm="1">
        <f t="array" ref="AD193">IF($C193="","",IF(_xll.BDP($C193&amp;" Corp",AD$1)="#N/A N/A","",_xll.BDP($C193&amp;" Corp",AD$1)))</f>
        <v>-1.2560000000000002</v>
      </c>
      <c r="AE193" s="32" cm="1">
        <f t="array" ref="AE193">IF($C193="","",IF(_xll.BDP($C193&amp;" Corp",AE$1)="#N/A N/A","",_xll.BDP($C193&amp;" Corp",AE$1)/100))</f>
        <v>-1.5738282848419948E-4</v>
      </c>
      <c r="AF193" s="32" cm="1">
        <f t="array" ref="AF193">IF($C193="","",IF(_xll.BDP($C193&amp;" Corp",AF$1)="#N/A N/A","",_xll.BDP($C193&amp;" Corp",AF$1)/100))</f>
        <v>8.9277274207263751E-4</v>
      </c>
      <c r="AG193" s="32" cm="1">
        <f t="array" ref="AG193">IF($C193="","",IF(_xll.BDP($C193&amp;" Corp",AG$1)="#N/A N/A","",_xll.BDP($C193&amp;" Corp",AG$1)/100))</f>
        <v>-4.918289562992781E-3</v>
      </c>
      <c r="AH193" s="32" cm="1">
        <f t="array" ref="AH193">IF($C193="","",IF(_xll.BDP($C193&amp;" Corp",AH$1)="#N/A N/A","",_xll.BDP($C193&amp;" Corp",AH$1)/100))</f>
        <v>-1.2630422844590969E-2</v>
      </c>
      <c r="AI193" s="32" cm="1">
        <f t="array" ref="AI193">IF($C193="","",IF(_xll.BDP($C193&amp;" Corp",AI$1)="#N/A N/A","",_xll.BDP($C193&amp;" Corp",AI$1)/100))</f>
        <v>-1.3008803728638014E-2</v>
      </c>
      <c r="AJ193" s="8" cm="1">
        <f t="array" ref="AJ193">IF($C193="","",IF(_xll.BDP($C193&amp;" Corp",AJ$1)="#N/A Field Not Applicable","",_xll.BDP($C193&amp;" Corp",AJ$1)))</f>
        <v>91.852999999999994</v>
      </c>
      <c r="AK193" s="8" cm="1">
        <f t="array" ref="AK193">IF($C193="","",IF(_xll.BDP($C193&amp;" Corp",AK$1)="#N/A Field Not Applicable","",_xll.BDP($C193&amp;" Corp",AK$1)))</f>
        <v>96.814999999999998</v>
      </c>
      <c r="AL193" s="9" t="s">
        <v>732</v>
      </c>
      <c r="AM193" s="9" t="s">
        <v>168</v>
      </c>
      <c r="AN193" s="10">
        <v>40034</v>
      </c>
      <c r="AO193" s="11">
        <v>319.13774999999998</v>
      </c>
      <c r="AP193" s="12">
        <v>6.4546659004313279E-5</v>
      </c>
      <c r="AQ193" s="9" t="s">
        <v>733</v>
      </c>
      <c r="AR193" s="10">
        <v>36026</v>
      </c>
      <c r="AS193" s="11">
        <v>1.2326388888888888</v>
      </c>
      <c r="AT193" s="9" t="s">
        <v>102</v>
      </c>
      <c r="AU193" s="34">
        <f t="shared" si="4"/>
        <v>0.77610344619105209</v>
      </c>
    </row>
    <row r="194" spans="2:47" s="2" customFormat="1" x14ac:dyDescent="0.2">
      <c r="B194" s="22">
        <v>63002</v>
      </c>
      <c r="C194" s="23" t="s">
        <v>734</v>
      </c>
      <c r="D194" s="24" t="str" cm="1">
        <f t="array" ref="D194">IF($C194="","",IFERROR(_xll.BDP($C194&amp;" Corp","ID_BB_GLOBAL"),""))</f>
        <v>BBG0139MMKT4</v>
      </c>
      <c r="E194" s="23" t="s">
        <v>735</v>
      </c>
      <c r="F194" s="7" t="s">
        <v>575</v>
      </c>
      <c r="G194" s="16" t="s">
        <v>217</v>
      </c>
      <c r="H194" s="16" t="s">
        <v>305</v>
      </c>
      <c r="I194" s="16" t="s">
        <v>166</v>
      </c>
      <c r="J194" s="44" cm="1">
        <f t="array" ref="J194">IF(OR(_xll.BDP($C194&amp;" Corp",$J$1)="#N/A N/A",_xll.BDP($C194&amp;" Corp",$J$1)="#N/A Field Not Applicable"),"",_xll.BDP($C194&amp;" Corp",$J$1))</f>
        <v>1.3865131578947369</v>
      </c>
      <c r="K194" s="16" t="str" cm="1">
        <f t="array" ref="K194">IFERROR(_xll.BDP($C194&amp;" Corp",$K$1),"")</f>
        <v>Medical-HMO</v>
      </c>
      <c r="L194" s="28" cm="1">
        <f t="array" ref="L194">IF($C194="","",IFERROR(_xll.BDP($C194&amp;" Corp",L$1),""))</f>
        <v>87.83</v>
      </c>
      <c r="M194" s="28" cm="1">
        <f t="array" ref="M194">IF($C194="","",IFERROR(_xll.BDP($C194&amp;" Corp",M$1),""))</f>
        <v>88.218999999999994</v>
      </c>
      <c r="N194" s="28" cm="1">
        <f t="array" ref="N194">IF($C194="","",IFERROR(_xll.BDP($C194&amp;" Corp",N$1),""))</f>
        <v>5.8847852789139941</v>
      </c>
      <c r="O194" s="28" cm="1">
        <f t="array" ref="O194">IF($C194="","",IFERROR(_xll.BDP($C194&amp;" Corp",O$1),""))</f>
        <v>5.8847852789139941</v>
      </c>
      <c r="P194" s="28" cm="1">
        <f t="array" ref="P194">IF($C194="","",IFERROR(_xll.BDP($C194&amp;" Corp",P$1),""))</f>
        <v>149.98226856359219</v>
      </c>
      <c r="Q194" s="28">
        <f t="shared" si="5"/>
        <v>88.024499999999989</v>
      </c>
      <c r="R194"/>
      <c r="S194"/>
      <c r="T194"/>
      <c r="U194"/>
      <c r="V194" s="24" t="str" cm="1">
        <f t="array" ref="V194">IF($C194="","",IFERROR(_xll.BDP($C194&amp;" Corp",V$1),""))</f>
        <v>Y</v>
      </c>
      <c r="W194" s="40" cm="1">
        <f t="array" ref="W194">IF($V194="Y",IFERROR(_xll.BDP($C194&amp;" Corp",W$1)*1,""),"")</f>
        <v>48259</v>
      </c>
      <c r="X194" s="41" cm="1">
        <f t="array" ref="X194">IF($V194="Y",IFERROR(_xll.BDP($C194&amp;" Corp",X$1),""),"")</f>
        <v>100</v>
      </c>
      <c r="Y194" s="42" cm="1">
        <f t="array" ref="Y194">IF($V194="Y",IFERROR(_xll.BDP($C194&amp;" Corp",Y$1)/100, ""),"")</f>
        <v>5.9474269697513911E-2</v>
      </c>
      <c r="Z194" s="17" cm="1">
        <f t="array" ref="Z194">IF($C194="","",IF(_xll.BDP($C194&amp;" Corp",Z$1)="#N/A N/A","",_xll.BDP($C194&amp;" Corp",Z$1)))</f>
        <v>0.15720000000000312</v>
      </c>
      <c r="AA194" s="14" cm="1">
        <f t="array" ref="AA194">IF($C194="","",IF(_xll.BDP($C194&amp;" Corp",AA$1)="#N/A N/A","",_xll.BDP($C194&amp;" Corp",AA$1)))</f>
        <v>0.47520000000000095</v>
      </c>
      <c r="AB194" s="14" cm="1">
        <f t="array" ref="AB194">IF($C194="","",IF(_xll.BDP($C194&amp;" Corp",AB$1)="#N/A N/A","",_xll.BDP($C194&amp;" Corp",AB$1)))</f>
        <v>1.3707299999999947</v>
      </c>
      <c r="AC194" s="18" cm="1">
        <f t="array" ref="AC194">IF($C194="","",IF(_xll.BDP($C194&amp;" Corp",AC$1)="#N/A N/A","",_xll.BDP($C194&amp;" Corp",AC$1)))</f>
        <v>-1.0043000000000006</v>
      </c>
      <c r="AD194" s="18" cm="1">
        <f t="array" ref="AD194">IF($C194="","",IF(_xll.BDP($C194&amp;" Corp",AD$1)="#N/A N/A","",_xll.BDP($C194&amp;" Corp",AD$1)))</f>
        <v>1.8858099999999922</v>
      </c>
      <c r="AE194" s="32" cm="1">
        <f t="array" ref="AE194">IF($C194="","",IF(_xll.BDP($C194&amp;" Corp",AE$1)="#N/A N/A","",_xll.BDP($C194&amp;" Corp",AE$1)/100))</f>
        <v>1.7889533496274106E-3</v>
      </c>
      <c r="AF194" s="32" cm="1">
        <f t="array" ref="AF194">IF($C194="","",IF(_xll.BDP($C194&amp;" Corp",AF$1)="#N/A N/A","",_xll.BDP($C194&amp;" Corp",AF$1)/100))</f>
        <v>5.4274697814312798E-3</v>
      </c>
      <c r="AG194" s="32" cm="1">
        <f t="array" ref="AG194">IF($C194="","",IF(_xll.BDP($C194&amp;" Corp",AG$1)="#N/A N/A","",_xll.BDP($C194&amp;" Corp",AG$1)/100))</f>
        <v>1.5817500024232829E-2</v>
      </c>
      <c r="AH194" s="32" cm="1">
        <f t="array" ref="AH194">IF($C194="","",IF(_xll.BDP($C194&amp;" Corp",AH$1)="#N/A N/A","",_xll.BDP($C194&amp;" Corp",AH$1)/100))</f>
        <v>-1.1279946528358634E-2</v>
      </c>
      <c r="AI194" s="32" cm="1">
        <f t="array" ref="AI194">IF($C194="","",IF(_xll.BDP($C194&amp;" Corp",AI$1)="#N/A N/A","",_xll.BDP($C194&amp;" Corp",AI$1)/100))</f>
        <v>2.1891367942050429E-2</v>
      </c>
      <c r="AJ194" s="8" cm="1">
        <f t="array" ref="AJ194">IF($C194="","",IF(_xll.BDP($C194&amp;" Corp",AJ$1)="#N/A Field Not Applicable","",_xll.BDP($C194&amp;" Corp",AJ$1)))</f>
        <v>83.117999999999995</v>
      </c>
      <c r="AK194" s="8" cm="1">
        <f t="array" ref="AK194">IF($C194="","",IF(_xll.BDP($C194&amp;" Corp",AK$1)="#N/A Field Not Applicable","",_xll.BDP($C194&amp;" Corp",AK$1)))</f>
        <v>91.93</v>
      </c>
      <c r="AL194" s="9" t="s">
        <v>576</v>
      </c>
      <c r="AM194" s="9" t="s">
        <v>64</v>
      </c>
      <c r="AN194" s="10">
        <v>30189</v>
      </c>
      <c r="AO194" s="11">
        <v>662.8125</v>
      </c>
      <c r="AP194" s="12">
        <v>1.3405600691643779E-4</v>
      </c>
      <c r="AQ194" s="9" t="s">
        <v>65</v>
      </c>
      <c r="AR194" s="10">
        <v>26161</v>
      </c>
      <c r="AS194" s="11">
        <v>0.27986111111111106</v>
      </c>
      <c r="AT194" s="9" t="s">
        <v>576</v>
      </c>
      <c r="AU194" s="34">
        <f t="shared" si="4"/>
        <v>0.81940837494325935</v>
      </c>
    </row>
    <row r="195" spans="2:47" s="2" customFormat="1" x14ac:dyDescent="0.2">
      <c r="B195" s="22">
        <v>61833</v>
      </c>
      <c r="C195" s="23" t="s">
        <v>736</v>
      </c>
      <c r="D195" s="24" t="str" cm="1">
        <f t="array" ref="D195">IF($C195="","",IFERROR(_xll.BDP($C195&amp;" Corp","ID_BB_GLOBAL"),""))</f>
        <v>BBG011LNP102</v>
      </c>
      <c r="E195" s="23" t="s">
        <v>737</v>
      </c>
      <c r="F195" s="7" t="s">
        <v>472</v>
      </c>
      <c r="G195" s="16" t="s">
        <v>738</v>
      </c>
      <c r="H195" s="16" t="s">
        <v>242</v>
      </c>
      <c r="I195" s="16" t="s">
        <v>63</v>
      </c>
      <c r="J195" s="44" cm="1">
        <f t="array" ref="J195">IF(OR(_xll.BDP($C195&amp;" Corp",$J$1)="#N/A N/A",_xll.BDP($C195&amp;" Corp",$J$1)="#N/A Field Not Applicable"),"",_xll.BDP($C195&amp;" Corp",$J$1))</f>
        <v>4.3490612648221347</v>
      </c>
      <c r="K195" s="16" t="str" cm="1">
        <f t="array" ref="K195">IFERROR(_xll.BDP($C195&amp;" Corp",$K$1),"")</f>
        <v>Medical-HMO</v>
      </c>
      <c r="L195" s="28" cm="1">
        <f t="array" ref="L195">IF($C195="","",IFERROR(_xll.BDP($C195&amp;" Corp",L$1),""))</f>
        <v>90.519000000000005</v>
      </c>
      <c r="M195" s="28" cm="1">
        <f t="array" ref="M195">IF($C195="","",IFERROR(_xll.BDP($C195&amp;" Corp",M$1),""))</f>
        <v>90.596000000000004</v>
      </c>
      <c r="N195" s="28" cm="1">
        <f t="array" ref="N195">IF($C195="","",IFERROR(_xll.BDP($C195&amp;" Corp",N$1),""))</f>
        <v>5.4734158148515908</v>
      </c>
      <c r="O195" s="28" cm="1">
        <f t="array" ref="O195">IF($C195="","",IFERROR(_xll.BDP($C195&amp;" Corp",O$1),""))</f>
        <v>5.4734158148515908</v>
      </c>
      <c r="P195" s="28" cm="1">
        <f t="array" ref="P195">IF($C195="","",IFERROR(_xll.BDP($C195&amp;" Corp",P$1),""))</f>
        <v>122.87784581718567</v>
      </c>
      <c r="Q195" s="28">
        <f t="shared" si="5"/>
        <v>90.557500000000005</v>
      </c>
      <c r="R195"/>
      <c r="S195"/>
      <c r="T195"/>
      <c r="U195"/>
      <c r="V195" s="24" t="str" cm="1">
        <f t="array" ref="V195">IF($C195="","",IFERROR(_xll.BDP($C195&amp;" Corp",V$1),""))</f>
        <v>Y</v>
      </c>
      <c r="W195" s="40" cm="1">
        <f t="array" ref="W195">IF($V195="Y",IFERROR(_xll.BDP($C195&amp;" Corp",W$1)*1,""),"")</f>
        <v>46888</v>
      </c>
      <c r="X195" s="41" cm="1">
        <f t="array" ref="X195">IF($V195="Y",IFERROR(_xll.BDP($C195&amp;" Corp",X$1),""),"")</f>
        <v>100</v>
      </c>
      <c r="Y195" s="42" cm="1">
        <f t="array" ref="Y195">IF($V195="Y",IFERROR(_xll.BDP($C195&amp;" Corp",Y$1)/100, ""),"")</f>
        <v>5.6223207393752965E-2</v>
      </c>
      <c r="Z195" s="17" cm="1">
        <f t="array" ref="Z195">IF($C195="","",IF(_xll.BDP($C195&amp;" Corp",Z$1)="#N/A N/A","",_xll.BDP($C195&amp;" Corp",Z$1)))</f>
        <v>-8.5520000000002483E-2</v>
      </c>
      <c r="AA195" s="14" cm="1">
        <f t="array" ref="AA195">IF($C195="","",IF(_xll.BDP($C195&amp;" Corp",AA$1)="#N/A N/A","",_xll.BDP($C195&amp;" Corp",AA$1)))</f>
        <v>0.2475599999999929</v>
      </c>
      <c r="AB195" s="14" cm="1">
        <f t="array" ref="AB195">IF($C195="","",IF(_xll.BDP($C195&amp;" Corp",AB$1)="#N/A N/A","",_xll.BDP($C195&amp;" Corp",AB$1)))</f>
        <v>0.30834000000000117</v>
      </c>
      <c r="AC195" s="18" cm="1">
        <f t="array" ref="AC195">IF($C195="","",IF(_xll.BDP($C195&amp;" Corp",AC$1)="#N/A N/A","",_xll.BDP($C195&amp;" Corp",AC$1)))</f>
        <v>0.51444999999999652</v>
      </c>
      <c r="AD195" s="18" cm="1">
        <f t="array" ref="AD195">IF($C195="","",IF(_xll.BDP($C195&amp;" Corp",AD$1)="#N/A N/A","",_xll.BDP($C195&amp;" Corp",AD$1)))</f>
        <v>1.6745499999999964</v>
      </c>
      <c r="AE195" s="32" cm="1">
        <f t="array" ref="AE195">IF($C195="","",IF(_xll.BDP($C195&amp;" Corp",AE$1)="#N/A N/A","",_xll.BDP($C195&amp;" Corp",AE$1)/100))</f>
        <v>-9.434727231908451E-4</v>
      </c>
      <c r="AF195" s="32" cm="1">
        <f t="array" ref="AF195">IF($C195="","",IF(_xll.BDP($C195&amp;" Corp",AF$1)="#N/A N/A","",_xll.BDP($C195&amp;" Corp",AF$1)/100))</f>
        <v>2.7412012985825818E-3</v>
      </c>
      <c r="AG195" s="32" cm="1">
        <f t="array" ref="AG195">IF($C195="","",IF(_xll.BDP($C195&amp;" Corp",AG$1)="#N/A N/A","",_xll.BDP($C195&amp;" Corp",AG$1)/100))</f>
        <v>3.4165100738515449E-3</v>
      </c>
      <c r="AH195" s="32" cm="1">
        <f t="array" ref="AH195">IF($C195="","",IF(_xll.BDP($C195&amp;" Corp",AH$1)="#N/A N/A","",_xll.BDP($C195&amp;" Corp",AH$1)/100))</f>
        <v>5.7133255474996914E-3</v>
      </c>
      <c r="AI195" s="32" cm="1">
        <f t="array" ref="AI195">IF($C195="","",IF(_xll.BDP($C195&amp;" Corp",AI$1)="#N/A N/A","",_xll.BDP($C195&amp;" Corp",AI$1)/100))</f>
        <v>1.8839770315798861E-2</v>
      </c>
      <c r="AJ195" s="8" cm="1">
        <f t="array" ref="AJ195">IF($C195="","",IF(_xll.BDP($C195&amp;" Corp",AJ$1)="#N/A Field Not Applicable","",_xll.BDP($C195&amp;" Corp",AJ$1)))</f>
        <v>87.001000000000005</v>
      </c>
      <c r="AK195" s="8" cm="1">
        <f t="array" ref="AK195">IF($C195="","",IF(_xll.BDP($C195&amp;" Corp",AK$1)="#N/A Field Not Applicable","",_xll.BDP($C195&amp;" Corp",AK$1)))</f>
        <v>92.494</v>
      </c>
      <c r="AL195" s="9" t="s">
        <v>473</v>
      </c>
      <c r="AM195" s="9" t="s">
        <v>64</v>
      </c>
      <c r="AN195" s="10">
        <v>17359</v>
      </c>
      <c r="AO195" s="11">
        <v>2090.0329999999999</v>
      </c>
      <c r="AP195" s="12">
        <v>4.2271604458815008E-4</v>
      </c>
      <c r="AQ195" s="9" t="s">
        <v>65</v>
      </c>
      <c r="AR195" s="10">
        <v>13351</v>
      </c>
      <c r="AS195" s="11">
        <v>0.99361111111111111</v>
      </c>
      <c r="AT195" s="9" t="s">
        <v>473</v>
      </c>
      <c r="AU195" s="34">
        <f t="shared" si="4"/>
        <v>0.76008017840888387</v>
      </c>
    </row>
    <row r="196" spans="2:47" s="2" customFormat="1" x14ac:dyDescent="0.2">
      <c r="B196" s="22">
        <v>62224</v>
      </c>
      <c r="C196" s="23" t="s">
        <v>739</v>
      </c>
      <c r="D196" s="24" t="str" cm="1">
        <f t="array" ref="D196">IF($C196="","",IFERROR(_xll.BDP($C196&amp;" Corp","ID_BB_GLOBAL"),""))</f>
        <v>BBG0122ZSMJ5</v>
      </c>
      <c r="E196" s="23" t="s">
        <v>740</v>
      </c>
      <c r="F196" s="7" t="s">
        <v>741</v>
      </c>
      <c r="G196" s="16" t="s">
        <v>256</v>
      </c>
      <c r="H196" s="16" t="s">
        <v>465</v>
      </c>
      <c r="I196" s="16" t="s">
        <v>360</v>
      </c>
      <c r="J196" s="44" cm="1">
        <f t="array" ref="J196">IF(OR(_xll.BDP($C196&amp;" Corp",$J$1)="#N/A N/A",_xll.BDP($C196&amp;" Corp",$J$1)="#N/A Field Not Applicable"),"",_xll.BDP($C196&amp;" Corp",$J$1))</f>
        <v>45.068801770922597</v>
      </c>
      <c r="K196" s="16" t="str" cm="1">
        <f t="array" ref="K196">IFERROR(_xll.BDP($C196&amp;" Corp",$K$1),"")</f>
        <v>Medical-Outptnt/Home Med</v>
      </c>
      <c r="L196" s="28" cm="1">
        <f t="array" ref="L196">IF($C196="","",IFERROR(_xll.BDP($C196&amp;" Corp",L$1),""))</f>
        <v>43.222999999999999</v>
      </c>
      <c r="M196" s="28" cm="1">
        <f t="array" ref="M196">IF($C196="","",IFERROR(_xll.BDP($C196&amp;" Corp",M$1),""))</f>
        <v>43.941000000000003</v>
      </c>
      <c r="N196" s="28" cm="1">
        <f t="array" ref="N196">IF($C196="","",IFERROR(_xll.BDP($C196&amp;" Corp",N$1),""))</f>
        <v>26.690936691974557</v>
      </c>
      <c r="O196" s="28" cm="1">
        <f t="array" ref="O196">IF($C196="","",IFERROR(_xll.BDP($C196&amp;" Corp",O$1),""))</f>
        <v>26.690936691974557</v>
      </c>
      <c r="P196" s="28" cm="1">
        <f t="array" ref="P196">IF($C196="","",IFERROR(_xll.BDP($C196&amp;" Corp",P$1),""))</f>
        <v>2264.1787530602146</v>
      </c>
      <c r="Q196" s="28">
        <f t="shared" si="5"/>
        <v>43.582000000000001</v>
      </c>
      <c r="R196"/>
      <c r="S196"/>
      <c r="T196"/>
      <c r="U196"/>
      <c r="V196" s="24" t="str" cm="1">
        <f t="array" ref="V196">IF($C196="","",IFERROR(_xll.BDP($C196&amp;" Corp",V$1),""))</f>
        <v>Y</v>
      </c>
      <c r="W196" s="40" cm="1">
        <f t="array" ref="W196">IF($V196="Y",IFERROR(_xll.BDP($C196&amp;" Corp",W$1)*1,""),"")</f>
        <v>45718</v>
      </c>
      <c r="X196" s="41" cm="1">
        <f t="array" ref="X196">IF($V196="Y",IFERROR(_xll.BDP($C196&amp;" Corp",X$1),""),"")</f>
        <v>102.5</v>
      </c>
      <c r="Y196" s="42" cm="1">
        <f t="array" ref="Y196">IF($V196="Y",IFERROR(_xll.BDP($C196&amp;" Corp",Y$1)/100, ""),"")</f>
        <v>15.020281677788089</v>
      </c>
      <c r="Z196" s="17" cm="1">
        <f t="array" ref="Z196">IF($C196="","",IF(_xll.BDP($C196&amp;" Corp",Z$1)="#N/A N/A","",_xll.BDP($C196&amp;" Corp",Z$1)))</f>
        <v>-0.69442000000000093</v>
      </c>
      <c r="AA196" s="14" cm="1">
        <f t="array" ref="AA196">IF($C196="","",IF(_xll.BDP($C196&amp;" Corp",AA$1)="#N/A N/A","",_xll.BDP($C196&amp;" Corp",AA$1)))</f>
        <v>-3.2070700000000016</v>
      </c>
      <c r="AB196" s="14" cm="1">
        <f t="array" ref="AB196">IF($C196="","",IF(_xll.BDP($C196&amp;" Corp",AB$1)="#N/A N/A","",_xll.BDP($C196&amp;" Corp",AB$1)))</f>
        <v>-16.750830000000001</v>
      </c>
      <c r="AC196" s="18" cm="1">
        <f t="array" ref="AC196">IF($C196="","",IF(_xll.BDP($C196&amp;" Corp",AC$1)="#N/A N/A","",_xll.BDP($C196&amp;" Corp",AC$1)))</f>
        <v>-24.898200000000003</v>
      </c>
      <c r="AD196" s="18" cm="1">
        <f t="array" ref="AD196">IF($C196="","",IF(_xll.BDP($C196&amp;" Corp",AD$1)="#N/A N/A","",_xll.BDP($C196&amp;" Corp",AD$1)))</f>
        <v>-38.067499999999995</v>
      </c>
      <c r="AE196" s="32" cm="1">
        <f t="array" ref="AE196">IF($C196="","",IF(_xll.BDP($C196&amp;" Corp",AE$1)="#N/A N/A","",_xll.BDP($C196&amp;" Corp",AE$1)/100))</f>
        <v>-1.5683753801969874E-2</v>
      </c>
      <c r="AF196" s="32" cm="1">
        <f t="array" ref="AF196">IF($C196="","",IF(_xll.BDP($C196&amp;" Corp",AF$1)="#N/A N/A","",_xll.BDP($C196&amp;" Corp",AF$1)/100))</f>
        <v>-6.8543188746766376E-2</v>
      </c>
      <c r="AG196" s="32" cm="1">
        <f t="array" ref="AG196">IF($C196="","",IF(_xll.BDP($C196&amp;" Corp",AG$1)="#N/A N/A","",_xll.BDP($C196&amp;" Corp",AG$1)/100))</f>
        <v>-0.27764052057918748</v>
      </c>
      <c r="AH196" s="32" cm="1">
        <f t="array" ref="AH196">IF($C196="","",IF(_xll.BDP($C196&amp;" Corp",AH$1)="#N/A N/A","",_xll.BDP($C196&amp;" Corp",AH$1)/100))</f>
        <v>-0.36358262545201042</v>
      </c>
      <c r="AI196" s="32" cm="1">
        <f t="array" ref="AI196">IF($C196="","",IF(_xll.BDP($C196&amp;" Corp",AI$1)="#N/A N/A","",_xll.BDP($C196&amp;" Corp",AI$1)/100))</f>
        <v>-0.46623082795271054</v>
      </c>
      <c r="AJ196" s="8" cm="1">
        <f t="array" ref="AJ196">IF($C196="","",IF(_xll.BDP($C196&amp;" Corp",AJ$1)="#N/A Field Not Applicable","",_xll.BDP($C196&amp;" Corp",AJ$1)))</f>
        <v>38.630000000000003</v>
      </c>
      <c r="AK196" s="8" cm="1">
        <f t="array" ref="AK196">IF($C196="","",IF(_xll.BDP($C196&amp;" Corp",AK$1)="#N/A Field Not Applicable","",_xll.BDP($C196&amp;" Corp",AK$1)))</f>
        <v>82.664000000000001</v>
      </c>
      <c r="AL196" s="9" t="s">
        <v>742</v>
      </c>
      <c r="AM196" s="9" t="s">
        <v>64</v>
      </c>
      <c r="AN196" s="10">
        <v>45290</v>
      </c>
      <c r="AO196" s="11">
        <v>344.61</v>
      </c>
      <c r="AP196" s="12">
        <v>6.9698505298970115E-5</v>
      </c>
      <c r="AQ196" s="9" t="s">
        <v>65</v>
      </c>
      <c r="AR196" s="10">
        <v>41122</v>
      </c>
      <c r="AS196" s="11">
        <v>0.97222222222222221</v>
      </c>
      <c r="AT196" s="9" t="s">
        <v>742</v>
      </c>
      <c r="AU196" s="34">
        <f t="shared" si="4"/>
        <v>0.81674264795385387</v>
      </c>
    </row>
    <row r="197" spans="2:47" s="2" customFormat="1" x14ac:dyDescent="0.2">
      <c r="B197" s="22">
        <v>62233</v>
      </c>
      <c r="C197" s="23" t="s">
        <v>743</v>
      </c>
      <c r="D197" s="24" t="str" cm="1">
        <f t="array" ref="D197">IF($C197="","",IFERROR(_xll.BDP($C197&amp;" Corp","ID_BB_GLOBAL"),""))</f>
        <v>BBG01238GBK9</v>
      </c>
      <c r="E197" s="23" t="s">
        <v>744</v>
      </c>
      <c r="F197" s="7" t="s">
        <v>543</v>
      </c>
      <c r="G197" s="16" t="s">
        <v>446</v>
      </c>
      <c r="H197" s="16" t="s">
        <v>454</v>
      </c>
      <c r="I197" s="16" t="s">
        <v>429</v>
      </c>
      <c r="J197" s="44" cm="1">
        <f t="array" ref="J197">IF(OR(_xll.BDP($C197&amp;" Corp",$J$1)="#N/A N/A",_xll.BDP($C197&amp;" Corp",$J$1)="#N/A Field Not Applicable"),"",_xll.BDP($C197&amp;" Corp",$J$1))</f>
        <v>6.1212786999471804</v>
      </c>
      <c r="K197" s="16" t="str" cm="1">
        <f t="array" ref="K197">IFERROR(_xll.BDP($C197&amp;" Corp",$K$1),"")</f>
        <v>Medical-Whsle Drug Dist</v>
      </c>
      <c r="L197" s="28" cm="1">
        <f t="array" ref="L197">IF($C197="","",IFERROR(_xll.BDP($C197&amp;" Corp",L$1),""))</f>
        <v>92.366</v>
      </c>
      <c r="M197" s="28" cm="1">
        <f t="array" ref="M197">IF($C197="","",IFERROR(_xll.BDP($C197&amp;" Corp",M$1),""))</f>
        <v>92.576999999999998</v>
      </c>
      <c r="N197" s="28" cm="1">
        <f t="array" ref="N197">IF($C197="","",IFERROR(_xll.BDP($C197&amp;" Corp",N$1),""))</f>
        <v>6.8787073186121965</v>
      </c>
      <c r="O197" s="28" cm="1">
        <f t="array" ref="O197">IF($C197="","",IFERROR(_xll.BDP($C197&amp;" Corp",O$1),""))</f>
        <v>6.8787073186121965</v>
      </c>
      <c r="P197" s="28" cm="1">
        <f t="array" ref="P197">IF($C197="","",IFERROR(_xll.BDP($C197&amp;" Corp",P$1),""))</f>
        <v>255.84532007098312</v>
      </c>
      <c r="Q197" s="28">
        <f t="shared" si="5"/>
        <v>92.471499999999992</v>
      </c>
      <c r="R197"/>
      <c r="S197"/>
      <c r="T197"/>
      <c r="U197"/>
      <c r="V197" s="24" t="str" cm="1">
        <f t="array" ref="V197">IF($C197="","",IFERROR(_xll.BDP($C197&amp;" Corp",V$1),""))</f>
        <v>Y</v>
      </c>
      <c r="W197" s="40" cm="1">
        <f t="array" ref="W197">IF($V197="Y",IFERROR(_xll.BDP($C197&amp;" Corp",W$1)*1,""),"")</f>
        <v>45717</v>
      </c>
      <c r="X197" s="41" cm="1">
        <f t="array" ref="X197">IF($V197="Y",IFERROR(_xll.BDP($C197&amp;" Corp",X$1),""),"")</f>
        <v>102.563</v>
      </c>
      <c r="Y197" s="42" cm="1">
        <f t="array" ref="Y197">IF($V197="Y",IFERROR(_xll.BDP($C197&amp;" Corp",Y$1)/100, ""),"")</f>
        <v>1.3193307107744561</v>
      </c>
      <c r="Z197" s="17" cm="1">
        <f t="array" ref="Z197">IF($C197="","",IF(_xll.BDP($C197&amp;" Corp",Z$1)="#N/A N/A","",_xll.BDP($C197&amp;" Corp",Z$1)))</f>
        <v>-0.36127999999999361</v>
      </c>
      <c r="AA197" s="14" cm="1">
        <f t="array" ref="AA197">IF($C197="","",IF(_xll.BDP($C197&amp;" Corp",AA$1)="#N/A N/A","",_xll.BDP($C197&amp;" Corp",AA$1)))</f>
        <v>-0.68357999999999208</v>
      </c>
      <c r="AB197" s="14" cm="1">
        <f t="array" ref="AB197">IF($C197="","",IF(_xll.BDP($C197&amp;" Corp",AB$1)="#N/A N/A","",_xll.BDP($C197&amp;" Corp",AB$1)))</f>
        <v>1.5250199999999978</v>
      </c>
      <c r="AC197" s="18" cm="1">
        <f t="array" ref="AC197">IF($C197="","",IF(_xll.BDP($C197&amp;" Corp",AC$1)="#N/A N/A","",_xll.BDP($C197&amp;" Corp",AC$1)))</f>
        <v>0.11921000000000959</v>
      </c>
      <c r="AD197" s="18" cm="1">
        <f t="array" ref="AD197">IF($C197="","",IF(_xll.BDP($C197&amp;" Corp",AD$1)="#N/A N/A","",_xll.BDP($C197&amp;" Corp",AD$1)))</f>
        <v>13.831220000000002</v>
      </c>
      <c r="AE197" s="32" cm="1">
        <f t="array" ref="AE197">IF($C197="","",IF(_xll.BDP($C197&amp;" Corp",AE$1)="#N/A N/A","",_xll.BDP($C197&amp;" Corp",AE$1)/100))</f>
        <v>-3.8919694089135409E-3</v>
      </c>
      <c r="AF197" s="32" cm="1">
        <f t="array" ref="AF197">IF($C197="","",IF(_xll.BDP($C197&amp;" Corp",AF$1)="#N/A N/A","",_xll.BDP($C197&amp;" Corp",AF$1)/100))</f>
        <v>-7.3385383084839054E-3</v>
      </c>
      <c r="AG197" s="32" cm="1">
        <f t="array" ref="AG197">IF($C197="","",IF(_xll.BDP($C197&amp;" Corp",AG$1)="#N/A N/A","",_xll.BDP($C197&amp;" Corp",AG$1)/100))</f>
        <v>1.6769381907382738E-2</v>
      </c>
      <c r="AH197" s="32" cm="1">
        <f t="array" ref="AH197">IF($C197="","",IF(_xll.BDP($C197&amp;" Corp",AH$1)="#N/A N/A","",_xll.BDP($C197&amp;" Corp",AH$1)/100))</f>
        <v>1.2908982522899836E-3</v>
      </c>
      <c r="AI197" s="32" cm="1">
        <f t="array" ref="AI197">IF($C197="","",IF(_xll.BDP($C197&amp;" Corp",AI$1)="#N/A N/A","",_xll.BDP($C197&amp;" Corp",AI$1)/100))</f>
        <v>0.17589242589833934</v>
      </c>
      <c r="AJ197" s="8" cm="1">
        <f t="array" ref="AJ197">IF($C197="","",IF(_xll.BDP($C197&amp;" Corp",AJ$1)="#N/A Field Not Applicable","",_xll.BDP($C197&amp;" Corp",AJ$1)))</f>
        <v>78.385000000000005</v>
      </c>
      <c r="AK197" s="8" cm="1">
        <f t="array" ref="AK197">IF($C197="","",IF(_xll.BDP($C197&amp;" Corp",AK$1)="#N/A Field Not Applicable","",_xll.BDP($C197&amp;" Corp",AK$1)))</f>
        <v>93.911000000000001</v>
      </c>
      <c r="AL197" s="9" t="s">
        <v>544</v>
      </c>
      <c r="AM197" s="9" t="s">
        <v>64</v>
      </c>
      <c r="AN197" s="10">
        <v>42179</v>
      </c>
      <c r="AO197" s="11">
        <v>554.10599999999999</v>
      </c>
      <c r="AP197" s="12">
        <v>1.1206975995238424E-4</v>
      </c>
      <c r="AQ197" s="9" t="s">
        <v>65</v>
      </c>
      <c r="AR197" s="10">
        <v>38171</v>
      </c>
      <c r="AS197" s="11">
        <v>1.4236111111111112</v>
      </c>
      <c r="AT197" s="9" t="s">
        <v>545</v>
      </c>
      <c r="AU197" s="34">
        <f t="shared" ref="AU197:AU260" si="6">IFERROR((AK197-AVERAGE(L197:M197)/(AK197-AJ197))/100,"")</f>
        <v>0.87955087337369575</v>
      </c>
    </row>
    <row r="198" spans="2:47" s="2" customFormat="1" x14ac:dyDescent="0.2">
      <c r="B198" s="22">
        <v>62292</v>
      </c>
      <c r="C198" s="23" t="s">
        <v>745</v>
      </c>
      <c r="D198" s="24" t="str" cm="1">
        <f t="array" ref="D198">IF($C198="","",IFERROR(_xll.BDP($C198&amp;" Corp","ID_BB_GLOBAL"),""))</f>
        <v>BBG01253YGP2</v>
      </c>
      <c r="E198" s="23" t="s">
        <v>746</v>
      </c>
      <c r="F198" s="7" t="s">
        <v>747</v>
      </c>
      <c r="G198" s="16" t="s">
        <v>290</v>
      </c>
      <c r="H198" s="16" t="s">
        <v>85</v>
      </c>
      <c r="I198" s="16" t="s">
        <v>496</v>
      </c>
      <c r="J198" s="44" t="str" cm="1">
        <f t="array" ref="J198">IF(OR(_xll.BDP($C198&amp;" Corp",$J$1)="#N/A N/A",_xll.BDP($C198&amp;" Corp",$J$1)="#N/A Field Not Applicable"),"",_xll.BDP($C198&amp;" Corp",$J$1))</f>
        <v/>
      </c>
      <c r="K198" s="16" t="str" cm="1">
        <f t="array" ref="K198">IFERROR(_xll.BDP($C198&amp;" Corp",$K$1),"")</f>
        <v>Medical Labs&amp;Testing Srv</v>
      </c>
      <c r="L198" s="28" cm="1">
        <f t="array" ref="L198">IF($C198="","",IFERROR(_xll.BDP($C198&amp;" Corp",L$1),""))</f>
        <v>76.736999999999995</v>
      </c>
      <c r="M198" s="28" cm="1">
        <f t="array" ref="M198">IF($C198="","",IFERROR(_xll.BDP($C198&amp;" Corp",M$1),""))</f>
        <v>77.578000000000003</v>
      </c>
      <c r="N198" s="28" cm="1">
        <f t="array" ref="N198">IF($C198="","",IFERROR(_xll.BDP($C198&amp;" Corp",N$1),""))</f>
        <v>13.60841874700291</v>
      </c>
      <c r="O198" s="28" cm="1">
        <f t="array" ref="O198">IF($C198="","",IFERROR(_xll.BDP($C198&amp;" Corp",O$1),""))</f>
        <v>13.60841874700291</v>
      </c>
      <c r="P198" s="28" cm="1">
        <f t="array" ref="P198">IF($C198="","",IFERROR(_xll.BDP($C198&amp;" Corp",P$1),""))</f>
        <v>952.33897128757894</v>
      </c>
      <c r="Q198" s="28">
        <f t="shared" ref="Q198:Q261" si="7">AVERAGE(L198:M198)</f>
        <v>77.157499999999999</v>
      </c>
      <c r="R198"/>
      <c r="S198"/>
      <c r="T198"/>
      <c r="U198"/>
      <c r="V198" s="24" t="str" cm="1">
        <f t="array" ref="V198">IF($C198="","",IFERROR(_xll.BDP($C198&amp;" Corp",V$1),""))</f>
        <v>Y</v>
      </c>
      <c r="W198" s="40" cm="1">
        <f t="array" ref="W198">IF($V198="Y",IFERROR(_xll.BDP($C198&amp;" Corp",W$1)*1,""),"")</f>
        <v>45718</v>
      </c>
      <c r="X198" s="41" cm="1">
        <f t="array" ref="X198">IF($V198="Y",IFERROR(_xll.BDP($C198&amp;" Corp",X$1),""),"")</f>
        <v>102.75</v>
      </c>
      <c r="Y198" s="42" cm="1">
        <f t="array" ref="Y198">IF($V198="Y",IFERROR(_xll.BDP($C198&amp;" Corp",Y$1)/100, ""),"")</f>
        <v>8.0882959076322738</v>
      </c>
      <c r="Z198" s="17" cm="1">
        <f t="array" ref="Z198">IF($C198="","",IF(_xll.BDP($C198&amp;" Corp",Z$1)="#N/A N/A","",_xll.BDP($C198&amp;" Corp",Z$1)))</f>
        <v>-9.6080000000000609E-2</v>
      </c>
      <c r="AA198" s="14" cm="1">
        <f t="array" ref="AA198">IF($C198="","",IF(_xll.BDP($C198&amp;" Corp",AA$1)="#N/A N/A","",_xll.BDP($C198&amp;" Corp",AA$1)))</f>
        <v>-0.48879000000000872</v>
      </c>
      <c r="AB198" s="14" cm="1">
        <f t="array" ref="AB198">IF($C198="","",IF(_xll.BDP($C198&amp;" Corp",AB$1)="#N/A N/A","",_xll.BDP($C198&amp;" Corp",AB$1)))</f>
        <v>-7.6218900000000076</v>
      </c>
      <c r="AC198" s="18" cm="1">
        <f t="array" ref="AC198">IF($C198="","",IF(_xll.BDP($C198&amp;" Corp",AC$1)="#N/A N/A","",_xll.BDP($C198&amp;" Corp",AC$1)))</f>
        <v>7.983719999999991</v>
      </c>
      <c r="AD198" s="18" cm="1">
        <f t="array" ref="AD198">IF($C198="","",IF(_xll.BDP($C198&amp;" Corp",AD$1)="#N/A N/A","",_xll.BDP($C198&amp;" Corp",AD$1)))</f>
        <v>-11.775050000000007</v>
      </c>
      <c r="AE198" s="32" cm="1">
        <f t="array" ref="AE198">IF($C198="","",IF(_xll.BDP($C198&amp;" Corp",AE$1)="#N/A N/A","",_xll.BDP($C198&amp;" Corp",AE$1)/100))</f>
        <v>-1.2414022108277795E-3</v>
      </c>
      <c r="AF198" s="32" cm="1">
        <f t="array" ref="AF198">IF($C198="","",IF(_xll.BDP($C198&amp;" Corp",AF$1)="#N/A N/A","",_xll.BDP($C198&amp;" Corp",AF$1)/100))</f>
        <v>-6.2835313860330581E-3</v>
      </c>
      <c r="AG198" s="32" cm="1">
        <f t="array" ref="AG198">IF($C198="","",IF(_xll.BDP($C198&amp;" Corp",AG$1)="#N/A N/A","",_xll.BDP($C198&amp;" Corp",AG$1)/100))</f>
        <v>-8.9751485360240565E-2</v>
      </c>
      <c r="AH198" s="32" cm="1">
        <f t="array" ref="AH198">IF($C198="","",IF(_xll.BDP($C198&amp;" Corp",AH$1)="#N/A N/A","",_xll.BDP($C198&amp;" Corp",AH$1)/100))</f>
        <v>0.11517768844525572</v>
      </c>
      <c r="AI198" s="32" cm="1">
        <f t="array" ref="AI198">IF($C198="","",IF(_xll.BDP($C198&amp;" Corp",AI$1)="#N/A N/A","",_xll.BDP($C198&amp;" Corp",AI$1)/100))</f>
        <v>-0.13219205948404122</v>
      </c>
      <c r="AJ198" s="8" cm="1">
        <f t="array" ref="AJ198">IF($C198="","",IF(_xll.BDP($C198&amp;" Corp",AJ$1)="#N/A Field Not Applicable","",_xll.BDP($C198&amp;" Corp",AJ$1)))</f>
        <v>66.771000000000001</v>
      </c>
      <c r="AK198" s="8" cm="1">
        <f t="array" ref="AK198">IF($C198="","",IF(_xll.BDP($C198&amp;" Corp",AK$1)="#N/A Field Not Applicable","",_xll.BDP($C198&amp;" Corp",AK$1)))</f>
        <v>89.320999999999998</v>
      </c>
      <c r="AL198" s="9" t="s">
        <v>748</v>
      </c>
      <c r="AM198" s="9" t="s">
        <v>64</v>
      </c>
      <c r="AN198" s="10">
        <v>16311</v>
      </c>
      <c r="AO198" s="11">
        <v>732.375</v>
      </c>
      <c r="AP198" s="12">
        <v>1.4812525120667781E-4</v>
      </c>
      <c r="AQ198" s="9" t="s">
        <v>65</v>
      </c>
      <c r="AR198" s="10">
        <v>12323</v>
      </c>
      <c r="AS198" s="11">
        <v>1.5277777777777779</v>
      </c>
      <c r="AT198" s="9" t="s">
        <v>749</v>
      </c>
      <c r="AU198" s="34">
        <f t="shared" si="6"/>
        <v>0.85899381374722839</v>
      </c>
    </row>
    <row r="199" spans="2:47" s="2" customFormat="1" x14ac:dyDescent="0.2">
      <c r="B199" s="22">
        <v>61544</v>
      </c>
      <c r="C199" s="23" t="s">
        <v>750</v>
      </c>
      <c r="D199" s="24" t="str" cm="1">
        <f t="array" ref="D199">IF($C199="","",IFERROR(_xll.BDP($C199&amp;" Corp","ID_BB_GLOBAL"),""))</f>
        <v>BBG011362701</v>
      </c>
      <c r="E199" s="23" t="s">
        <v>751</v>
      </c>
      <c r="F199" s="7" t="s">
        <v>752</v>
      </c>
      <c r="G199" s="16" t="s">
        <v>134</v>
      </c>
      <c r="H199" s="16" t="s">
        <v>85</v>
      </c>
      <c r="I199" s="16" t="s">
        <v>496</v>
      </c>
      <c r="J199" s="44" cm="1">
        <f t="array" ref="J199">IF(OR(_xll.BDP($C199&amp;" Corp",$J$1)="#N/A N/A",_xll.BDP($C199&amp;" Corp",$J$1)="#N/A Field Not Applicable"),"",_xll.BDP($C199&amp;" Corp",$J$1))</f>
        <v>6.0699157335143097</v>
      </c>
      <c r="K199" s="16" t="str" cm="1">
        <f t="array" ref="K199">IFERROR(_xll.BDP($C199&amp;" Corp",$K$1),"")</f>
        <v>Optical Supplies</v>
      </c>
      <c r="L199" s="28" cm="1">
        <f t="array" ref="L199">IF($C199="","",IFERROR(_xll.BDP($C199&amp;" Corp",L$1),""))</f>
        <v>100.164</v>
      </c>
      <c r="M199" s="28" cm="1">
        <f t="array" ref="M199">IF($C199="","",IFERROR(_xll.BDP($C199&amp;" Corp",M$1),""))</f>
        <v>101.057</v>
      </c>
      <c r="N199" s="28" cm="1">
        <f t="array" ref="N199">IF($C199="","",IFERROR(_xll.BDP($C199&amp;" Corp",N$1),""))</f>
        <v>2.25113334</v>
      </c>
      <c r="O199" s="28" cm="1">
        <f t="array" ref="O199">IF($C199="","",IFERROR(_xll.BDP($C199&amp;" Corp",O$1),""))</f>
        <v>5.4877928645852538</v>
      </c>
      <c r="P199" s="28" cm="1">
        <f t="array" ref="P199">IF($C199="","",IFERROR(_xll.BDP($C199&amp;" Corp",P$1),""))</f>
        <v>140.36358604975007</v>
      </c>
      <c r="Q199" s="28">
        <f t="shared" si="7"/>
        <v>100.6105</v>
      </c>
      <c r="R199"/>
      <c r="S199"/>
      <c r="T199"/>
      <c r="U199"/>
      <c r="V199" s="24" t="str" cm="1">
        <f t="array" ref="V199">IF($C199="","",IFERROR(_xll.BDP($C199&amp;" Corp",V$1),""))</f>
        <v>Y</v>
      </c>
      <c r="W199" s="40" cm="1">
        <f t="array" ref="W199">IF($V199="Y",IFERROR(_xll.BDP($C199&amp;" Corp",W$1)*1,""),"")</f>
        <v>45697</v>
      </c>
      <c r="X199" s="41" cm="1">
        <f t="array" ref="X199">IF($V199="Y",IFERROR(_xll.BDP($C199&amp;" Corp",X$1),""),"")</f>
        <v>101.5313</v>
      </c>
      <c r="Y199" s="42" cm="1">
        <f t="array" ref="Y199">IF($V199="Y",IFERROR(_xll.BDP($C199&amp;" Corp",Y$1)/100, ""),"")</f>
        <v>0.34158625479772686</v>
      </c>
      <c r="Z199" s="17" cm="1">
        <f t="array" ref="Z199">IF($C199="","",IF(_xll.BDP($C199&amp;" Corp",Z$1)="#N/A N/A","",_xll.BDP($C199&amp;" Corp",Z$1)))</f>
        <v>1.5000000000000568E-2</v>
      </c>
      <c r="AA199" s="14" cm="1">
        <f t="array" ref="AA199">IF($C199="","",IF(_xll.BDP($C199&amp;" Corp",AA$1)="#N/A N/A","",_xll.BDP($C199&amp;" Corp",AA$1)))</f>
        <v>-9.9999999999056399E-4</v>
      </c>
      <c r="AB199" s="14" cm="1">
        <f t="array" ref="AB199">IF($C199="","",IF(_xll.BDP($C199&amp;" Corp",AB$1)="#N/A N/A","",_xll.BDP($C199&amp;" Corp",AB$1)))</f>
        <v>-0.21699999999999875</v>
      </c>
      <c r="AC199" s="18" cm="1">
        <f t="array" ref="AC199">IF($C199="","",IF(_xll.BDP($C199&amp;" Corp",AC$1)="#N/A N/A","",_xll.BDP($C199&amp;" Corp",AC$1)))</f>
        <v>9.3000000000003524E-2</v>
      </c>
      <c r="AD199" s="18" cm="1">
        <f t="array" ref="AD199">IF($C199="","",IF(_xll.BDP($C199&amp;" Corp",AD$1)="#N/A N/A","",_xll.BDP($C199&amp;" Corp",AD$1)))</f>
        <v>4.061000000000007</v>
      </c>
      <c r="AE199" s="32" cm="1">
        <f t="array" ref="AE199">IF($C199="","",IF(_xll.BDP($C199&amp;" Corp",AE$1)="#N/A N/A","",_xll.BDP($C199&amp;" Corp",AE$1)/100))</f>
        <v>1.491112966718415E-4</v>
      </c>
      <c r="AF199" s="32" cm="1">
        <f t="array" ref="AF199">IF($C199="","",IF(_xll.BDP($C199&amp;" Corp",AF$1)="#N/A N/A","",_xll.BDP($C199&amp;" Corp",AF$1)/100))</f>
        <v>-9.9391722656399234E-6</v>
      </c>
      <c r="AG199" s="32" cm="1">
        <f t="array" ref="AG199">IF($C199="","",IF(_xll.BDP($C199&amp;" Corp",AG$1)="#N/A N/A","",_xll.BDP($C199&amp;" Corp",AG$1)/100))</f>
        <v>-2.1521799500138724E-3</v>
      </c>
      <c r="AH199" s="32" cm="1">
        <f t="array" ref="AH199">IF($C199="","",IF(_xll.BDP($C199&amp;" Corp",AH$1)="#N/A N/A","",_xll.BDP($C199&amp;" Corp",AH$1)/100))</f>
        <v>9.2520742553575989E-4</v>
      </c>
      <c r="AI199" s="32" cm="1">
        <f t="array" ref="AI199">IF($C199="","",IF(_xll.BDP($C199&amp;" Corp",AI$1)="#N/A N/A","",_xll.BDP($C199&amp;" Corp",AI$1)/100))</f>
        <v>4.2061108234075689E-2</v>
      </c>
      <c r="AJ199" s="8" cm="1">
        <f t="array" ref="AJ199">IF($C199="","",IF(_xll.BDP($C199&amp;" Corp",AJ$1)="#N/A Field Not Applicable","",_xll.BDP($C199&amp;" Corp",AJ$1)))</f>
        <v>96.337000000000003</v>
      </c>
      <c r="AK199" s="8" cm="1">
        <f t="array" ref="AK199">IF($C199="","",IF(_xll.BDP($C199&amp;" Corp",AK$1)="#N/A Field Not Applicable","",_xll.BDP($C199&amp;" Corp",AK$1)))</f>
        <v>104.078</v>
      </c>
      <c r="AL199" s="9" t="s">
        <v>753</v>
      </c>
      <c r="AM199" s="9" t="s">
        <v>307</v>
      </c>
      <c r="AN199" s="10">
        <v>27000</v>
      </c>
      <c r="AO199" s="11">
        <v>350.63</v>
      </c>
      <c r="AP199" s="12">
        <v>7.091607008786132E-5</v>
      </c>
      <c r="AQ199" s="9" t="s">
        <v>169</v>
      </c>
      <c r="AR199" s="10">
        <v>22992</v>
      </c>
      <c r="AS199" s="11">
        <v>0.45937499999999998</v>
      </c>
      <c r="AT199" s="9" t="s">
        <v>102</v>
      </c>
      <c r="AU199" s="34">
        <f t="shared" si="6"/>
        <v>0.91080906601214306</v>
      </c>
    </row>
    <row r="200" spans="2:47" s="2" customFormat="1" x14ac:dyDescent="0.2">
      <c r="B200" s="22">
        <v>62636</v>
      </c>
      <c r="C200" s="23" t="s">
        <v>754</v>
      </c>
      <c r="D200" s="24" t="str" cm="1">
        <f t="array" ref="D200">IF($C200="","",IFERROR(_xll.BDP($C200&amp;" Corp","ID_BB_GLOBAL"),""))</f>
        <v>BBG012PNVY34</v>
      </c>
      <c r="E200" s="23" t="s">
        <v>755</v>
      </c>
      <c r="F200" s="7" t="s">
        <v>494</v>
      </c>
      <c r="G200" s="16" t="s">
        <v>146</v>
      </c>
      <c r="H200" s="16" t="s">
        <v>495</v>
      </c>
      <c r="I200" s="16" t="s">
        <v>496</v>
      </c>
      <c r="J200" s="44" cm="1">
        <f t="array" ref="J200">IF(OR(_xll.BDP($C200&amp;" Corp",$J$1)="#N/A N/A",_xll.BDP($C200&amp;" Corp",$J$1)="#N/A Field Not Applicable"),"",_xll.BDP($C200&amp;" Corp",$J$1))</f>
        <v>12.3675</v>
      </c>
      <c r="K200" s="16" t="str" cm="1">
        <f t="array" ref="K200">IFERROR(_xll.BDP($C200&amp;" Corp",$K$1),"")</f>
        <v>Medical Labs&amp;Testing Srv</v>
      </c>
      <c r="L200" s="28" cm="1">
        <f t="array" ref="L200">IF($C200="","",IFERROR(_xll.BDP($C200&amp;" Corp",L$1),""))</f>
        <v>101</v>
      </c>
      <c r="M200" s="28" cm="1">
        <f t="array" ref="M200">IF($C200="","",IFERROR(_xll.BDP($C200&amp;" Corp",M$1),""))</f>
        <v>101</v>
      </c>
      <c r="N200" s="28" t="str" cm="1">
        <f t="array" ref="N200">IF($C200="","",IFERROR(_xll.BDP($C200&amp;" Corp",N$1),""))</f>
        <v>#N/A N/A</v>
      </c>
      <c r="O200" s="28" t="str" cm="1">
        <f t="array" ref="O200">IF($C200="","",IFERROR(_xll.BDP($C200&amp;" Corp",O$1),""))</f>
        <v>#N/A N/A</v>
      </c>
      <c r="P200" s="28" t="str" cm="1">
        <f t="array" ref="P200">IF($C200="","",IFERROR(_xll.BDP($C200&amp;" Corp",P$1),""))</f>
        <v>#N/A N/A</v>
      </c>
      <c r="Q200" s="28">
        <f t="shared" si="7"/>
        <v>101</v>
      </c>
      <c r="R200"/>
      <c r="S200"/>
      <c r="T200"/>
      <c r="U200"/>
      <c r="V200" s="24" t="str" cm="1">
        <f t="array" ref="V200">IF($C200="","",IFERROR(_xll.BDP($C200&amp;" Corp",V$1),""))</f>
        <v>Y</v>
      </c>
      <c r="W200" s="40" t="str" cm="1">
        <f t="array" ref="W200">IF($V200="Y",IFERROR(_xll.BDP($C200&amp;" Corp",W$1)*1,""),"")</f>
        <v/>
      </c>
      <c r="X200" s="41" t="str" cm="1">
        <f t="array" ref="X200">IF($V200="Y",IFERROR(_xll.BDP($C200&amp;" Corp",X$1),""),"")</f>
        <v>#N/A Field Not Applicable</v>
      </c>
      <c r="Y200" s="42" t="str" cm="1">
        <f t="array" ref="Y200">IF($V200="Y",IFERROR(_xll.BDP($C200&amp;" Corp",Y$1)/100, ""),"")</f>
        <v/>
      </c>
      <c r="Z200" s="17" t="str" cm="1">
        <f t="array" ref="Z200">IF($C200="","",IF(_xll.BDP($C200&amp;" Corp",Z$1)="#N/A N/A","",_xll.BDP($C200&amp;" Corp",Z$1)))</f>
        <v/>
      </c>
      <c r="AA200" s="14" t="str" cm="1">
        <f t="array" ref="AA200">IF($C200="","",IF(_xll.BDP($C200&amp;" Corp",AA$1)="#N/A N/A","",_xll.BDP($C200&amp;" Corp",AA$1)))</f>
        <v/>
      </c>
      <c r="AB200" s="14" t="str" cm="1">
        <f t="array" ref="AB200">IF($C200="","",IF(_xll.BDP($C200&amp;" Corp",AB$1)="#N/A N/A","",_xll.BDP($C200&amp;" Corp",AB$1)))</f>
        <v/>
      </c>
      <c r="AC200" s="18" cm="1">
        <f t="array" ref="AC200">IF($C200="","",IF(_xll.BDP($C200&amp;" Corp",AC$1)="#N/A N/A","",_xll.BDP($C200&amp;" Corp",AC$1)))</f>
        <v>3.875</v>
      </c>
      <c r="AD200" s="18" cm="1">
        <f t="array" ref="AD200">IF($C200="","",IF(_xll.BDP($C200&amp;" Corp",AD$1)="#N/A N/A","",_xll.BDP($C200&amp;" Corp",AD$1)))</f>
        <v>13.0625</v>
      </c>
      <c r="AE200" s="32" t="str" cm="1">
        <f t="array" ref="AE200">IF($C200="","",IF(_xll.BDP($C200&amp;" Corp",AE$1)="#N/A N/A","",_xll.BDP($C200&amp;" Corp",AE$1)/100))</f>
        <v/>
      </c>
      <c r="AF200" s="32" t="str" cm="1">
        <f t="array" ref="AF200">IF($C200="","",IF(_xll.BDP($C200&amp;" Corp",AF$1)="#N/A N/A","",_xll.BDP($C200&amp;" Corp",AF$1)/100))</f>
        <v/>
      </c>
      <c r="AG200" s="32" t="str" cm="1">
        <f t="array" ref="AG200">IF($C200="","",IF(_xll.BDP($C200&amp;" Corp",AG$1)="#N/A N/A","",_xll.BDP($C200&amp;" Corp",AG$1)/100))</f>
        <v/>
      </c>
      <c r="AH200" s="32" cm="1">
        <f t="array" ref="AH200">IF($C200="","",IF(_xll.BDP($C200&amp;" Corp",AH$1)="#N/A N/A","",_xll.BDP($C200&amp;" Corp",AH$1)/100))</f>
        <v>3.9897039897039896E-2</v>
      </c>
      <c r="AI200" s="32" cm="1">
        <f t="array" ref="AI200">IF($C200="","",IF(_xll.BDP($C200&amp;" Corp",AI$1)="#N/A N/A","",_xll.BDP($C200&amp;" Corp",AI$1)/100))</f>
        <v>0.14854299928926795</v>
      </c>
      <c r="AJ200" s="8" cm="1">
        <f t="array" ref="AJ200">IF($C200="","",IF(_xll.BDP($C200&amp;" Corp",AJ$1)="#N/A Field Not Applicable","",_xll.BDP($C200&amp;" Corp",AJ$1)))</f>
        <v>87.5</v>
      </c>
      <c r="AK200" s="8" cm="1">
        <f t="array" ref="AK200">IF($C200="","",IF(_xll.BDP($C200&amp;" Corp",AK$1)="#N/A Field Not Applicable","",_xll.BDP($C200&amp;" Corp",AK$1)))</f>
        <v>101.25</v>
      </c>
      <c r="AL200" s="9" t="s">
        <v>497</v>
      </c>
      <c r="AM200" s="9" t="s">
        <v>64</v>
      </c>
      <c r="AN200" s="10">
        <v>19256</v>
      </c>
      <c r="AO200" s="11">
        <v>643.5</v>
      </c>
      <c r="AP200" s="12">
        <v>1.3014999030755715E-4</v>
      </c>
      <c r="AQ200" s="9" t="s">
        <v>65</v>
      </c>
      <c r="AR200" s="10">
        <v>15228</v>
      </c>
      <c r="AS200" s="11">
        <v>0.68055555555555558</v>
      </c>
      <c r="AT200" s="9" t="s">
        <v>497</v>
      </c>
      <c r="AU200" s="34">
        <f t="shared" si="6"/>
        <v>0.93904545454545452</v>
      </c>
    </row>
    <row r="201" spans="2:47" s="2" customFormat="1" x14ac:dyDescent="0.2">
      <c r="B201" s="22">
        <v>60298</v>
      </c>
      <c r="C201" s="23" t="s">
        <v>756</v>
      </c>
      <c r="D201" s="24" t="str" cm="1">
        <f t="array" ref="D201">IF($C201="","",IFERROR(_xll.BDP($C201&amp;" Corp","ID_BB_GLOBAL"),""))</f>
        <v>BBG00Z909RF7</v>
      </c>
      <c r="E201" s="23" t="s">
        <v>757</v>
      </c>
      <c r="F201" s="7" t="s">
        <v>390</v>
      </c>
      <c r="G201" s="16" t="s">
        <v>449</v>
      </c>
      <c r="H201" s="16" t="s">
        <v>305</v>
      </c>
      <c r="I201" s="16" t="s">
        <v>166</v>
      </c>
      <c r="J201" s="44" cm="1">
        <f t="array" ref="J201">IF(OR(_xll.BDP($C201&amp;" Corp",$J$1)="#N/A N/A",_xll.BDP($C201&amp;" Corp",$J$1)="#N/A Field Not Applicable"),"",_xll.BDP($C201&amp;" Corp",$J$1))</f>
        <v>4.2759051186017478</v>
      </c>
      <c r="K201" s="16" t="str" cm="1">
        <f t="array" ref="K201">IFERROR(_xll.BDP($C201&amp;" Corp",$K$1),"")</f>
        <v>Medical Labs&amp;Testing Srv</v>
      </c>
      <c r="L201" s="28" cm="1">
        <f t="array" ref="L201">IF($C201="","",IFERROR(_xll.BDP($C201&amp;" Corp",L$1),""))</f>
        <v>94.296000000000006</v>
      </c>
      <c r="M201" s="28" cm="1">
        <f t="array" ref="M201">IF($C201="","",IFERROR(_xll.BDP($C201&amp;" Corp",M$1),""))</f>
        <v>94.97</v>
      </c>
      <c r="N201" s="28" cm="1">
        <f t="array" ref="N201">IF($C201="","",IFERROR(_xll.BDP($C201&amp;" Corp",N$1),""))</f>
        <v>3.5743577826030188</v>
      </c>
      <c r="O201" s="28" cm="1">
        <f t="array" ref="O201">IF($C201="","",IFERROR(_xll.BDP($C201&amp;" Corp",O$1),""))</f>
        <v>3.5743577826030188</v>
      </c>
      <c r="P201" s="28" cm="1">
        <f t="array" ref="P201">IF($C201="","",IFERROR(_xll.BDP($C201&amp;" Corp",P$1),""))</f>
        <v>127.30111635347549</v>
      </c>
      <c r="Q201" s="28">
        <f t="shared" si="7"/>
        <v>94.63300000000001</v>
      </c>
      <c r="R201"/>
      <c r="S201"/>
      <c r="T201"/>
      <c r="U201"/>
      <c r="V201" s="24" t="str" cm="1">
        <f t="array" ref="V201">IF($C201="","",IFERROR(_xll.BDP($C201&amp;" Corp",V$1),""))</f>
        <v>Y</v>
      </c>
      <c r="W201" s="40" cm="1">
        <f t="array" ref="W201">IF($V201="Y",IFERROR(_xll.BDP($C201&amp;" Corp",W$1)*1,""),"")</f>
        <v>45697</v>
      </c>
      <c r="X201" s="41" cm="1">
        <f t="array" ref="X201">IF($V201="Y",IFERROR(_xll.BDP($C201&amp;" Corp",X$1),""),"")</f>
        <v>101.125</v>
      </c>
      <c r="Y201" s="42" cm="1">
        <f t="array" ref="Y201">IF($V201="Y",IFERROR(_xll.BDP($C201&amp;" Corp",Y$1)/100, ""),"")</f>
        <v>3.8770771919755918</v>
      </c>
      <c r="Z201" s="17" cm="1">
        <f t="array" ref="Z201">IF($C201="","",IF(_xll.BDP($C201&amp;" Corp",Z$1)="#N/A N/A","",_xll.BDP($C201&amp;" Corp",Z$1)))</f>
        <v>0.23199999999999932</v>
      </c>
      <c r="AA201" s="14" cm="1">
        <f t="array" ref="AA201">IF($C201="","",IF(_xll.BDP($C201&amp;" Corp",AA$1)="#N/A N/A","",_xll.BDP($C201&amp;" Corp",AA$1)))</f>
        <v>0.20499999999999829</v>
      </c>
      <c r="AB201" s="14" cm="1">
        <f t="array" ref="AB201">IF($C201="","",IF(_xll.BDP($C201&amp;" Corp",AB$1)="#N/A N/A","",_xll.BDP($C201&amp;" Corp",AB$1)))</f>
        <v>-0.72299999999999898</v>
      </c>
      <c r="AC201" s="18" cm="1">
        <f t="array" ref="AC201">IF($C201="","",IF(_xll.BDP($C201&amp;" Corp",AC$1)="#N/A N/A","",_xll.BDP($C201&amp;" Corp",AC$1)))</f>
        <v>0.13299999999999557</v>
      </c>
      <c r="AD201" s="18" cm="1">
        <f t="array" ref="AD201">IF($C201="","",IF(_xll.BDP($C201&amp;" Corp",AD$1)="#N/A N/A","",_xll.BDP($C201&amp;" Corp",AD$1)))</f>
        <v>3.4419999999999931</v>
      </c>
      <c r="AE201" s="32" cm="1">
        <f t="array" ref="AE201">IF($C201="","",IF(_xll.BDP($C201&amp;" Corp",AE$1)="#N/A N/A","",_xll.BDP($C201&amp;" Corp",AE$1)/100))</f>
        <v>2.4576010847342645E-3</v>
      </c>
      <c r="AF201" s="32" cm="1">
        <f t="array" ref="AF201">IF($C201="","",IF(_xll.BDP($C201&amp;" Corp",AF$1)="#N/A N/A","",_xll.BDP($C201&amp;" Corp",AF$1)/100))</f>
        <v>2.1709662388274486E-3</v>
      </c>
      <c r="AG201" s="32" cm="1">
        <f t="array" ref="AG201">IF($C201="","",IF(_xll.BDP($C201&amp;" Corp",AG$1)="#N/A N/A","",_xll.BDP($C201&amp;" Corp",AG$1)/100))</f>
        <v>-7.5821133436805134E-3</v>
      </c>
      <c r="AH201" s="32" cm="1">
        <f t="array" ref="AH201">IF($C201="","",IF(_xll.BDP($C201&amp;" Corp",AH$1)="#N/A N/A","",_xll.BDP($C201&amp;" Corp",AH$1)/100))</f>
        <v>1.4074074074073605E-3</v>
      </c>
      <c r="AI201" s="32" cm="1">
        <f t="array" ref="AI201">IF($C201="","",IF(_xll.BDP($C201&amp;" Corp",AI$1)="#N/A N/A","",_xll.BDP($C201&amp;" Corp",AI$1)/100))</f>
        <v>3.7744952901053758E-2</v>
      </c>
      <c r="AJ201" s="8" cm="1">
        <f t="array" ref="AJ201">IF($C201="","",IF(_xll.BDP($C201&amp;" Corp",AJ$1)="#N/A Field Not Applicable","",_xll.BDP($C201&amp;" Corp",AJ$1)))</f>
        <v>89.600999999999999</v>
      </c>
      <c r="AK201" s="8" cm="1">
        <f t="array" ref="AK201">IF($C201="","",IF(_xll.BDP($C201&amp;" Corp",AK$1)="#N/A Field Not Applicable","",_xll.BDP($C201&amp;" Corp",AK$1)))</f>
        <v>95.882999999999996</v>
      </c>
      <c r="AL201" s="9" t="s">
        <v>391</v>
      </c>
      <c r="AM201" s="9" t="s">
        <v>307</v>
      </c>
      <c r="AN201" s="10">
        <v>36526</v>
      </c>
      <c r="AO201" s="11">
        <v>857.07225000000005</v>
      </c>
      <c r="AP201" s="12">
        <v>1.7334567992288453E-4</v>
      </c>
      <c r="AQ201" s="9" t="s">
        <v>65</v>
      </c>
      <c r="AR201" s="10">
        <v>32518</v>
      </c>
      <c r="AS201" s="11">
        <v>0.54374999999999996</v>
      </c>
      <c r="AT201" s="9" t="s">
        <v>391</v>
      </c>
      <c r="AU201" s="34">
        <f t="shared" si="6"/>
        <v>0.80818848455905756</v>
      </c>
    </row>
    <row r="202" spans="2:47" s="2" customFormat="1" x14ac:dyDescent="0.2">
      <c r="B202" s="22">
        <v>63573</v>
      </c>
      <c r="C202" s="23" t="s">
        <v>758</v>
      </c>
      <c r="D202" s="24" t="str" cm="1">
        <f t="array" ref="D202">IF($C202="","",IFERROR(_xll.BDP($C202&amp;" Corp","ID_BB_GLOBAL"),""))</f>
        <v>BBG014QL8685</v>
      </c>
      <c r="E202" s="23" t="s">
        <v>759</v>
      </c>
      <c r="F202" s="7" t="s">
        <v>502</v>
      </c>
      <c r="G202" s="16" t="s">
        <v>143</v>
      </c>
      <c r="H202" s="16" t="s">
        <v>291</v>
      </c>
      <c r="I202" s="16" t="s">
        <v>86</v>
      </c>
      <c r="J202" s="44" cm="1">
        <f t="array" ref="J202">IF(OR(_xll.BDP($C202&amp;" Corp",$J$1)="#N/A N/A",_xll.BDP($C202&amp;" Corp",$J$1)="#N/A Field Not Applicable"),"",_xll.BDP($C202&amp;" Corp",$J$1))</f>
        <v>9.656847133757962</v>
      </c>
      <c r="K202" s="16" t="str" cm="1">
        <f t="array" ref="K202">IFERROR(_xll.BDP($C202&amp;" Corp",$K$1),"")</f>
        <v>Medical-Hospitals</v>
      </c>
      <c r="L202" s="28" cm="1">
        <f t="array" ref="L202">IF($C202="","",IFERROR(_xll.BDP($C202&amp;" Corp",L$1),""))</f>
        <v>84.852000000000004</v>
      </c>
      <c r="M202" s="28" cm="1">
        <f t="array" ref="M202">IF($C202="","",IFERROR(_xll.BDP($C202&amp;" Corp",M$1),""))</f>
        <v>85.286000000000001</v>
      </c>
      <c r="N202" s="28" cm="1">
        <f t="array" ref="N202">IF($C202="","",IFERROR(_xll.BDP($C202&amp;" Corp",N$1),""))</f>
        <v>8.7844962997620009</v>
      </c>
      <c r="O202" s="28" cm="1">
        <f t="array" ref="O202">IF($C202="","",IFERROR(_xll.BDP($C202&amp;" Corp",O$1),""))</f>
        <v>8.7844962997620009</v>
      </c>
      <c r="P202" s="28" cm="1">
        <f t="array" ref="P202">IF($C202="","",IFERROR(_xll.BDP($C202&amp;" Corp",P$1),""))</f>
        <v>452.45655968042598</v>
      </c>
      <c r="Q202" s="28">
        <f t="shared" si="7"/>
        <v>85.069000000000003</v>
      </c>
      <c r="R202"/>
      <c r="S202"/>
      <c r="T202"/>
      <c r="U202"/>
      <c r="V202" s="24" t="str" cm="1">
        <f t="array" ref="V202">IF($C202="","",IFERROR(_xll.BDP($C202&amp;" Corp",V$1),""))</f>
        <v>Y</v>
      </c>
      <c r="W202" s="40" cm="1">
        <f t="array" ref="W202">IF($V202="Y",IFERROR(_xll.BDP($C202&amp;" Corp",W$1)*1,""),"")</f>
        <v>45792</v>
      </c>
      <c r="X202" s="41" cm="1">
        <f t="array" ref="X202">IF($V202="Y",IFERROR(_xll.BDP($C202&amp;" Corp",X$1),""),"")</f>
        <v>102.625</v>
      </c>
      <c r="Y202" s="42" cm="1">
        <f t="array" ref="Y202">IF($V202="Y",IFERROR(_xll.BDP($C202&amp;" Corp",Y$1)/100, ""),"")</f>
        <v>0.75548491279847074</v>
      </c>
      <c r="Z202" s="17" cm="1">
        <f t="array" ref="Z202">IF($C202="","",IF(_xll.BDP($C202&amp;" Corp",Z$1)="#N/A N/A","",_xll.BDP($C202&amp;" Corp",Z$1)))</f>
        <v>3.7109999999998422E-2</v>
      </c>
      <c r="AA202" s="14" cm="1">
        <f t="array" ref="AA202">IF($C202="","",IF(_xll.BDP($C202&amp;" Corp",AA$1)="#N/A N/A","",_xll.BDP($C202&amp;" Corp",AA$1)))</f>
        <v>-0.62201000000000306</v>
      </c>
      <c r="AB202" s="14" cm="1">
        <f t="array" ref="AB202">IF($C202="","",IF(_xll.BDP($C202&amp;" Corp",AB$1)="#N/A N/A","",_xll.BDP($C202&amp;" Corp",AB$1)))</f>
        <v>2.8683300000000003</v>
      </c>
      <c r="AC202" s="18" cm="1">
        <f t="array" ref="AC202">IF($C202="","",IF(_xll.BDP($C202&amp;" Corp",AC$1)="#N/A N/A","",_xll.BDP($C202&amp;" Corp",AC$1)))</f>
        <v>-2.4524899999999974</v>
      </c>
      <c r="AD202" s="18" cm="1">
        <f t="array" ref="AD202">IF($C202="","",IF(_xll.BDP($C202&amp;" Corp",AD$1)="#N/A N/A","",_xll.BDP($C202&amp;" Corp",AD$1)))</f>
        <v>1.558809999999994</v>
      </c>
      <c r="AE202" s="32" cm="1">
        <f t="array" ref="AE202">IF($C202="","",IF(_xll.BDP($C202&amp;" Corp",AE$1)="#N/A N/A","",_xll.BDP($C202&amp;" Corp",AE$1)/100))</f>
        <v>4.363857009893458E-4</v>
      </c>
      <c r="AF202" s="32" cm="1">
        <f t="array" ref="AF202">IF($C202="","",IF(_xll.BDP($C202&amp;" Corp",AF$1)="#N/A N/A","",_xll.BDP($C202&amp;" Corp",AF$1)/100))</f>
        <v>-7.2581141085551722E-3</v>
      </c>
      <c r="AG202" s="32" cm="1">
        <f t="array" ref="AG202">IF($C202="","",IF(_xll.BDP($C202&amp;" Corp",AG$1)="#N/A N/A","",_xll.BDP($C202&amp;" Corp",AG$1)/100))</f>
        <v>3.4891032199574179E-2</v>
      </c>
      <c r="AH202" s="32" cm="1">
        <f t="array" ref="AH202">IF($C202="","",IF(_xll.BDP($C202&amp;" Corp",AH$1)="#N/A N/A","",_xll.BDP($C202&amp;" Corp",AH$1)/100))</f>
        <v>-2.8019154783468999E-2</v>
      </c>
      <c r="AI202" s="32" cm="1">
        <f t="array" ref="AI202">IF($C202="","",IF(_xll.BDP($C202&amp;" Corp",AI$1)="#N/A N/A","",_xll.BDP($C202&amp;" Corp",AI$1)/100))</f>
        <v>1.8664415648170524E-2</v>
      </c>
      <c r="AJ202" s="8" cm="1">
        <f t="array" ref="AJ202">IF($C202="","",IF(_xll.BDP($C202&amp;" Corp",AJ$1)="#N/A Field Not Applicable","",_xll.BDP($C202&amp;" Corp",AJ$1)))</f>
        <v>77.741</v>
      </c>
      <c r="AK202" s="8" cm="1">
        <f t="array" ref="AK202">IF($C202="","",IF(_xll.BDP($C202&amp;" Corp",AK$1)="#N/A Field Not Applicable","",_xll.BDP($C202&amp;" Corp",AK$1)))</f>
        <v>92.873000000000005</v>
      </c>
      <c r="AL202" s="9" t="s">
        <v>504</v>
      </c>
      <c r="AM202" s="9" t="s">
        <v>64</v>
      </c>
      <c r="AN202" s="10">
        <v>558</v>
      </c>
      <c r="AO202" s="11">
        <v>1312.425</v>
      </c>
      <c r="AP202" s="12">
        <v>2.6544227044195134E-4</v>
      </c>
      <c r="AQ202" s="9" t="s">
        <v>65</v>
      </c>
      <c r="AR202" s="10">
        <v>569</v>
      </c>
      <c r="AS202" s="11">
        <v>0.37916666666666665</v>
      </c>
      <c r="AT202" s="9" t="s">
        <v>504</v>
      </c>
      <c r="AU202" s="34">
        <f t="shared" si="6"/>
        <v>0.87251205128205134</v>
      </c>
    </row>
    <row r="203" spans="2:47" s="2" customFormat="1" x14ac:dyDescent="0.2">
      <c r="B203" s="22">
        <v>61179</v>
      </c>
      <c r="C203" s="23" t="s">
        <v>760</v>
      </c>
      <c r="D203" s="24" t="str" cm="1">
        <f t="array" ref="D203">IF($C203="","",IFERROR(_xll.BDP($C203&amp;" Corp","ID_BB_GLOBAL"),""))</f>
        <v>BBG0105TJZV7</v>
      </c>
      <c r="E203" s="23" t="s">
        <v>761</v>
      </c>
      <c r="F203" s="7" t="s">
        <v>762</v>
      </c>
      <c r="G203" s="16" t="s">
        <v>763</v>
      </c>
      <c r="H203" s="16" t="s">
        <v>454</v>
      </c>
      <c r="I203" s="16" t="s">
        <v>229</v>
      </c>
      <c r="J203" s="44" t="str" cm="1">
        <f t="array" ref="J203">IF(OR(_xll.BDP($C203&amp;" Corp",$J$1)="#N/A N/A",_xll.BDP($C203&amp;" Corp",$J$1)="#N/A Field Not Applicable"),"",_xll.BDP($C203&amp;" Corp",$J$1))</f>
        <v/>
      </c>
      <c r="K203" s="16" t="str" cm="1">
        <f t="array" ref="K203">IFERROR(_xll.BDP($C203&amp;" Corp",$K$1),"")</f>
        <v>Medical-Drugs</v>
      </c>
      <c r="L203" s="28" cm="1">
        <f t="array" ref="L203">IF($C203="","",IFERROR(_xll.BDP($C203&amp;" Corp",L$1),""))</f>
        <v>99.472999999999999</v>
      </c>
      <c r="M203" s="28" cm="1">
        <f t="array" ref="M203">IF($C203="","",IFERROR(_xll.BDP($C203&amp;" Corp",M$1),""))</f>
        <v>100.29</v>
      </c>
      <c r="N203" s="28" cm="1">
        <f t="array" ref="N203">IF($C203="","",IFERROR(_xll.BDP($C203&amp;" Corp",N$1),""))</f>
        <v>2.5737915999999998</v>
      </c>
      <c r="O203" s="28" cm="1">
        <f t="array" ref="O203">IF($C203="","",IFERROR(_xll.BDP($C203&amp;" Corp",O$1),""))</f>
        <v>3.453703801905069</v>
      </c>
      <c r="P203" s="28" cm="1">
        <f t="array" ref="P203">IF($C203="","",IFERROR(_xll.BDP($C203&amp;" Corp",P$1),""))</f>
        <v>108.18550989094817</v>
      </c>
      <c r="Q203" s="28">
        <f t="shared" si="7"/>
        <v>99.881500000000003</v>
      </c>
      <c r="R203"/>
      <c r="S203"/>
      <c r="T203"/>
      <c r="U203"/>
      <c r="V203" s="24" t="str" cm="1">
        <f t="array" ref="V203">IF($C203="","",IFERROR(_xll.BDP($C203&amp;" Corp",V$1),""))</f>
        <v>Y</v>
      </c>
      <c r="W203" s="40" cm="1">
        <f t="array" ref="W203">IF($V203="Y",IFERROR(_xll.BDP($C203&amp;" Corp",W$1)*1,""),"")</f>
        <v>45717</v>
      </c>
      <c r="X203" s="41" cm="1">
        <f t="array" ref="X203">IF($V203="Y",IFERROR(_xll.BDP($C203&amp;" Corp",X$1),""),"")</f>
        <v>100.90600000000001</v>
      </c>
      <c r="Y203" s="42" cm="1">
        <f t="array" ref="Y203">IF($V203="Y",IFERROR(_xll.BDP($C203&amp;" Corp",Y$1)/100, ""),"")</f>
        <v>0.11422164143111019</v>
      </c>
      <c r="Z203" s="17" cm="1">
        <f t="array" ref="Z203">IF($C203="","",IF(_xll.BDP($C203&amp;" Corp",Z$1)="#N/A N/A","",_xll.BDP($C203&amp;" Corp",Z$1)))</f>
        <v>-4.9999999999954525E-3</v>
      </c>
      <c r="AA203" s="14" cm="1">
        <f t="array" ref="AA203">IF($C203="","",IF(_xll.BDP($C203&amp;" Corp",AA$1)="#N/A N/A","",_xll.BDP($C203&amp;" Corp",AA$1)))</f>
        <v>1.9000000000005457E-2</v>
      </c>
      <c r="AB203" s="14" cm="1">
        <f t="array" ref="AB203">IF($C203="","",IF(_xll.BDP($C203&amp;" Corp",AB$1)="#N/A N/A","",_xll.BDP($C203&amp;" Corp",AB$1)))</f>
        <v>-0.16599999999999682</v>
      </c>
      <c r="AC203" s="18" cm="1">
        <f t="array" ref="AC203">IF($C203="","",IF(_xll.BDP($C203&amp;" Corp",AC$1)="#N/A N/A","",_xll.BDP($C203&amp;" Corp",AC$1)))</f>
        <v>7.6000000000007617E-2</v>
      </c>
      <c r="AD203" s="18" cm="1">
        <f t="array" ref="AD203">IF($C203="","",IF(_xll.BDP($C203&amp;" Corp",AD$1)="#N/A N/A","",_xll.BDP($C203&amp;" Corp",AD$1)))</f>
        <v>1.3230000000000075</v>
      </c>
      <c r="AE203" s="32" cm="1">
        <f t="array" ref="AE203">IF($C203="","",IF(_xll.BDP($C203&amp;" Corp",AE$1)="#N/A N/A","",_xll.BDP($C203&amp;" Corp",AE$1)/100))</f>
        <v>-5.0056563917180933E-5</v>
      </c>
      <c r="AF203" s="32" cm="1">
        <f t="array" ref="AF203">IF($C203="","",IF(_xll.BDP($C203&amp;" Corp",AF$1)="#N/A N/A","",_xll.BDP($C203&amp;" Corp",AF$1)/100))</f>
        <v>1.9026065710028197E-4</v>
      </c>
      <c r="AG203" s="32" cm="1">
        <f t="array" ref="AG203">IF($C203="","",IF(_xll.BDP($C203&amp;" Corp",AG$1)="#N/A N/A","",_xll.BDP($C203&amp;" Corp",AG$1)/100))</f>
        <v>-1.6592035822804736E-3</v>
      </c>
      <c r="AH203" s="32" cm="1">
        <f t="array" ref="AH203">IF($C203="","",IF(_xll.BDP($C203&amp;" Corp",AH$1)="#N/A N/A","",_xll.BDP($C203&amp;" Corp",AH$1)/100))</f>
        <v>7.6147726589591421E-4</v>
      </c>
      <c r="AI203" s="32" cm="1">
        <f t="array" ref="AI203">IF($C203="","",IF(_xll.BDP($C203&amp;" Corp",AI$1)="#N/A N/A","",_xll.BDP($C203&amp;" Corp",AI$1)/100))</f>
        <v>1.3423431650077694E-2</v>
      </c>
      <c r="AJ203" s="8" cm="1">
        <f t="array" ref="AJ203">IF($C203="","",IF(_xll.BDP($C203&amp;" Corp",AJ$1)="#N/A Field Not Applicable","",_xll.BDP($C203&amp;" Corp",AJ$1)))</f>
        <v>97.295000000000002</v>
      </c>
      <c r="AK203" s="8" cm="1">
        <f t="array" ref="AK203">IF($C203="","",IF(_xll.BDP($C203&amp;" Corp",AK$1)="#N/A Field Not Applicable","",_xll.BDP($C203&amp;" Corp",AK$1)))</f>
        <v>100.17700000000001</v>
      </c>
      <c r="AL203" s="9" t="s">
        <v>764</v>
      </c>
      <c r="AM203" s="9" t="s">
        <v>307</v>
      </c>
      <c r="AN203" s="10">
        <v>44247</v>
      </c>
      <c r="AO203" s="11">
        <v>398.63900000000001</v>
      </c>
      <c r="AP203" s="12">
        <v>8.0626048152625127E-5</v>
      </c>
      <c r="AQ203" s="9" t="s">
        <v>169</v>
      </c>
      <c r="AR203" s="10">
        <v>40219</v>
      </c>
      <c r="AS203" s="11">
        <v>0.27187499999999998</v>
      </c>
      <c r="AT203" s="9" t="s">
        <v>102</v>
      </c>
      <c r="AU203" s="34">
        <f t="shared" si="6"/>
        <v>0.6551999097848723</v>
      </c>
    </row>
    <row r="204" spans="2:47" s="2" customFormat="1" x14ac:dyDescent="0.2">
      <c r="B204" s="22">
        <v>61537</v>
      </c>
      <c r="C204" s="23" t="s">
        <v>765</v>
      </c>
      <c r="D204" s="24" t="str" cm="1">
        <f t="array" ref="D204">IF($C204="","",IFERROR(_xll.BDP($C204&amp;" Corp","ID_BB_GLOBAL"),""))</f>
        <v>BBG0113GQPW8</v>
      </c>
      <c r="E204" s="23" t="s">
        <v>766</v>
      </c>
      <c r="F204" s="7" t="s">
        <v>83</v>
      </c>
      <c r="G204" s="16" t="s">
        <v>458</v>
      </c>
      <c r="H204" s="16" t="s">
        <v>454</v>
      </c>
      <c r="I204" s="16" t="s">
        <v>229</v>
      </c>
      <c r="J204" s="44" cm="1">
        <f t="array" ref="J204">IF(OR(_xll.BDP($C204&amp;" Corp",$J$1)="#N/A N/A",_xll.BDP($C204&amp;" Corp",$J$1)="#N/A Field Not Applicable"),"",_xll.BDP($C204&amp;" Corp",$J$1))</f>
        <v>1.993649318463445</v>
      </c>
      <c r="K204" s="16" t="str" cm="1">
        <f t="array" ref="K204">IFERROR(_xll.BDP($C204&amp;" Corp",$K$1),"")</f>
        <v>Medical-Hospitals</v>
      </c>
      <c r="L204" s="28" cm="1">
        <f t="array" ref="L204">IF($C204="","",IFERROR(_xll.BDP($C204&amp;" Corp",L$1),""))</f>
        <v>94.039000000000001</v>
      </c>
      <c r="M204" s="28" cm="1">
        <f t="array" ref="M204">IF($C204="","",IFERROR(_xll.BDP($C204&amp;" Corp",M$1),""))</f>
        <v>94.254000000000005</v>
      </c>
      <c r="N204" s="28" cm="1">
        <f t="array" ref="N204">IF($C204="","",IFERROR(_xll.BDP($C204&amp;" Corp",N$1),""))</f>
        <v>5.7656951901065323</v>
      </c>
      <c r="O204" s="28" cm="1">
        <f t="array" ref="O204">IF($C204="","",IFERROR(_xll.BDP($C204&amp;" Corp",O$1),""))</f>
        <v>5.7656951901065323</v>
      </c>
      <c r="P204" s="28" cm="1">
        <f t="array" ref="P204">IF($C204="","",IFERROR(_xll.BDP($C204&amp;" Corp",P$1),""))</f>
        <v>146.60710690681196</v>
      </c>
      <c r="Q204" s="28">
        <f t="shared" si="7"/>
        <v>94.146500000000003</v>
      </c>
      <c r="R204"/>
      <c r="S204"/>
      <c r="T204"/>
      <c r="U204"/>
      <c r="V204" s="24" t="str" cm="1">
        <f t="array" ref="V204">IF($C204="","",IFERROR(_xll.BDP($C204&amp;" Corp",V$1),""))</f>
        <v>Y</v>
      </c>
      <c r="W204" s="40" cm="1">
        <f t="array" ref="W204">IF($V204="Y",IFERROR(_xll.BDP($C204&amp;" Corp",W$1)*1,""),"")</f>
        <v>45703</v>
      </c>
      <c r="X204" s="41" cm="1">
        <f t="array" ref="X204">IF($V204="Y",IFERROR(_xll.BDP($C204&amp;" Corp",X$1),""),"")</f>
        <v>102.125</v>
      </c>
      <c r="Y204" s="42" cm="1">
        <f t="array" ref="Y204">IF($V204="Y",IFERROR(_xll.BDP($C204&amp;" Corp",Y$1)/100, ""),"")</f>
        <v>2.1760958856368688</v>
      </c>
      <c r="Z204" s="17" cm="1">
        <f t="array" ref="Z204">IF($C204="","",IF(_xll.BDP($C204&amp;" Corp",Z$1)="#N/A N/A","",_xll.BDP($C204&amp;" Corp",Z$1)))</f>
        <v>-0.11728000000000804</v>
      </c>
      <c r="AA204" s="14" cm="1">
        <f t="array" ref="AA204">IF($C204="","",IF(_xll.BDP($C204&amp;" Corp",AA$1)="#N/A N/A","",_xll.BDP($C204&amp;" Corp",AA$1)))</f>
        <v>9.4809999999995398E-2</v>
      </c>
      <c r="AB204" s="14" cm="1">
        <f t="array" ref="AB204">IF($C204="","",IF(_xll.BDP($C204&amp;" Corp",AB$1)="#N/A N/A","",_xll.BDP($C204&amp;" Corp",AB$1)))</f>
        <v>0.45076999999999146</v>
      </c>
      <c r="AC204" s="18" cm="1">
        <f t="array" ref="AC204">IF($C204="","",IF(_xll.BDP($C204&amp;" Corp",AC$1)="#N/A N/A","",_xll.BDP($C204&amp;" Corp",AC$1)))</f>
        <v>-0.9429800000000057</v>
      </c>
      <c r="AD204" s="18" cm="1">
        <f t="array" ref="AD204">IF($C204="","",IF(_xll.BDP($C204&amp;" Corp",AD$1)="#N/A N/A","",_xll.BDP($C204&amp;" Corp",AD$1)))</f>
        <v>1.3467100000000016</v>
      </c>
      <c r="AE204" s="32" cm="1">
        <f t="array" ref="AE204">IF($C204="","",IF(_xll.BDP($C204&amp;" Corp",AE$1)="#N/A N/A","",_xll.BDP($C204&amp;" Corp",AE$1)/100))</f>
        <v>-1.2441713943695308E-3</v>
      </c>
      <c r="AF204" s="32" cm="1">
        <f t="array" ref="AF204">IF($C204="","",IF(_xll.BDP($C204&amp;" Corp",AF$1)="#N/A N/A","",_xll.BDP($C204&amp;" Corp",AF$1)/100))</f>
        <v>1.008065266404669E-3</v>
      </c>
      <c r="AG204" s="32" cm="1">
        <f t="array" ref="AG204">IF($C204="","",IF(_xll.BDP($C204&amp;" Corp",AG$1)="#N/A N/A","",_xll.BDP($C204&amp;" Corp",AG$1)/100))</f>
        <v>4.8110106473640453E-3</v>
      </c>
      <c r="AH204" s="32" cm="1">
        <f t="array" ref="AH204">IF($C204="","",IF(_xll.BDP($C204&amp;" Corp",AH$1)="#N/A N/A","",_xll.BDP($C204&amp;" Corp",AH$1)/100))</f>
        <v>-9.9167897440341907E-3</v>
      </c>
      <c r="AI204" s="32" cm="1">
        <f t="array" ref="AI204">IF($C204="","",IF(_xll.BDP($C204&amp;" Corp",AI$1)="#N/A N/A","",_xll.BDP($C204&amp;" Corp",AI$1)/100))</f>
        <v>1.4512031577739348E-2</v>
      </c>
      <c r="AJ204" s="8" cm="1">
        <f t="array" ref="AJ204">IF($C204="","",IF(_xll.BDP($C204&amp;" Corp",AJ$1)="#N/A Field Not Applicable","",_xll.BDP($C204&amp;" Corp",AJ$1)))</f>
        <v>90.498999999999995</v>
      </c>
      <c r="AK204" s="8" cm="1">
        <f t="array" ref="AK204">IF($C204="","",IF(_xll.BDP($C204&amp;" Corp",AK$1)="#N/A Field Not Applicable","",_xll.BDP($C204&amp;" Corp",AK$1)))</f>
        <v>97.010999999999996</v>
      </c>
      <c r="AL204" s="9" t="s">
        <v>87</v>
      </c>
      <c r="AM204" s="9" t="s">
        <v>64</v>
      </c>
      <c r="AN204" s="10">
        <v>2276</v>
      </c>
      <c r="AO204" s="11">
        <v>1331.19</v>
      </c>
      <c r="AP204" s="12">
        <v>2.6923755337609481E-4</v>
      </c>
      <c r="AQ204" s="9" t="s">
        <v>65</v>
      </c>
      <c r="AR204" s="10">
        <v>2307</v>
      </c>
      <c r="AS204" s="11">
        <v>0.11805555555555555</v>
      </c>
      <c r="AT204" s="9" t="s">
        <v>87</v>
      </c>
      <c r="AU204" s="34">
        <f t="shared" si="6"/>
        <v>0.82553613636363632</v>
      </c>
    </row>
    <row r="205" spans="2:47" s="2" customFormat="1" x14ac:dyDescent="0.2">
      <c r="B205" s="22">
        <v>60042</v>
      </c>
      <c r="C205" s="23" t="s">
        <v>767</v>
      </c>
      <c r="D205" s="24" t="str" cm="1">
        <f t="array" ref="D205">IF($C205="","",IFERROR(_xll.BDP($C205&amp;" Corp","ID_BB_GLOBAL"),""))</f>
        <v>BBG00Z1667H7</v>
      </c>
      <c r="E205" s="23" t="s">
        <v>768</v>
      </c>
      <c r="F205" s="7" t="s">
        <v>769</v>
      </c>
      <c r="G205" s="16" t="s">
        <v>224</v>
      </c>
      <c r="H205" s="16" t="s">
        <v>495</v>
      </c>
      <c r="I205" s="16" t="s">
        <v>86</v>
      </c>
      <c r="J205" s="44" t="str" cm="1">
        <f t="array" ref="J205">IF(OR(_xll.BDP($C205&amp;" Corp",$J$1)="#N/A N/A",_xll.BDP($C205&amp;" Corp",$J$1)="#N/A Field Not Applicable"),"",_xll.BDP($C205&amp;" Corp",$J$1))</f>
        <v/>
      </c>
      <c r="K205" s="16" t="str" cm="1">
        <f t="array" ref="K205">IFERROR(_xll.BDP($C205&amp;" Corp",$K$1),"")</f>
        <v>Medical Labs&amp;Testing Srv</v>
      </c>
      <c r="L205" s="28" cm="1">
        <f t="array" ref="L205">IF($C205="","",IFERROR(_xll.BDP($C205&amp;" Corp",L$1),""))</f>
        <v>94.097999999999999</v>
      </c>
      <c r="M205" s="28" cm="1">
        <f t="array" ref="M205">IF($C205="","",IFERROR(_xll.BDP($C205&amp;" Corp",M$1),""))</f>
        <v>94.956999999999994</v>
      </c>
      <c r="N205" s="28" cm="1">
        <f t="array" ref="N205">IF($C205="","",IFERROR(_xll.BDP($C205&amp;" Corp",N$1),""))</f>
        <v>5.2157922261118994</v>
      </c>
      <c r="O205" s="28" cm="1">
        <f t="array" ref="O205">IF($C205="","",IFERROR(_xll.BDP($C205&amp;" Corp",O$1),""))</f>
        <v>5.2157922261118994</v>
      </c>
      <c r="P205" s="28" cm="1">
        <f t="array" ref="P205">IF($C205="","",IFERROR(_xll.BDP($C205&amp;" Corp",P$1),""))</f>
        <v>306.79055154926363</v>
      </c>
      <c r="Q205" s="28">
        <f t="shared" si="7"/>
        <v>94.527500000000003</v>
      </c>
      <c r="R205"/>
      <c r="S205"/>
      <c r="T205"/>
      <c r="U205"/>
      <c r="V205" s="24" t="str" cm="1">
        <f t="array" ref="V205">IF($C205="","",IFERROR(_xll.BDP($C205&amp;" Corp",V$1),""))</f>
        <v>Y</v>
      </c>
      <c r="W205" s="40" cm="1">
        <f t="array" ref="W205">IF($V205="Y",IFERROR(_xll.BDP($C205&amp;" Corp",W$1)*1,""),"")</f>
        <v>45717</v>
      </c>
      <c r="X205" s="41" cm="1">
        <f t="array" ref="X205">IF($V205="Y",IFERROR(_xll.BDP($C205&amp;" Corp",X$1),""),"")</f>
        <v>100.84400000000001</v>
      </c>
      <c r="Y205" s="42" cm="1">
        <f t="array" ref="Y205">IF($V205="Y",IFERROR(_xll.BDP($C205&amp;" Corp",Y$1)/100, ""),"")</f>
        <v>0.83247565826013736</v>
      </c>
      <c r="Z205" s="17" cm="1">
        <f t="array" ref="Z205">IF($C205="","",IF(_xll.BDP($C205&amp;" Corp",Z$1)="#N/A N/A","",_xll.BDP($C205&amp;" Corp",Z$1)))</f>
        <v>-3.0000000000001137E-3</v>
      </c>
      <c r="AA205" s="14" cm="1">
        <f t="array" ref="AA205">IF($C205="","",IF(_xll.BDP($C205&amp;" Corp",AA$1)="#N/A N/A","",_xll.BDP($C205&amp;" Corp",AA$1)))</f>
        <v>0.10699999999999932</v>
      </c>
      <c r="AB205" s="14" cm="1">
        <f t="array" ref="AB205">IF($C205="","",IF(_xll.BDP($C205&amp;" Corp",AB$1)="#N/A N/A","",_xll.BDP($C205&amp;" Corp",AB$1)))</f>
        <v>1.6020000000000039</v>
      </c>
      <c r="AC205" s="18" cm="1">
        <f t="array" ref="AC205">IF($C205="","",IF(_xll.BDP($C205&amp;" Corp",AC$1)="#N/A N/A","",_xll.BDP($C205&amp;" Corp",AC$1)))</f>
        <v>1.7180000000000035</v>
      </c>
      <c r="AD205" s="18" cm="1">
        <f t="array" ref="AD205">IF($C205="","",IF(_xll.BDP($C205&amp;" Corp",AD$1)="#N/A N/A","",_xll.BDP($C205&amp;" Corp",AD$1)))</f>
        <v>3.4070000000000107</v>
      </c>
      <c r="AE205" s="32" cm="1">
        <f t="array" ref="AE205">IF($C205="","",IF(_xll.BDP($C205&amp;" Corp",AE$1)="#N/A N/A","",_xll.BDP($C205&amp;" Corp",AE$1)/100))</f>
        <v>-3.1735621118999204E-5</v>
      </c>
      <c r="AF205" s="32" cm="1">
        <f t="array" ref="AF205">IF($C205="","",IF(_xll.BDP($C205&amp;" Corp",AF$1)="#N/A N/A","",_xll.BDP($C205&amp;" Corp",AF$1)/100))</f>
        <v>1.1332224822867721E-3</v>
      </c>
      <c r="AG205" s="32" cm="1">
        <f t="array" ref="AG205">IF($C205="","",IF(_xll.BDP($C205&amp;" Corp",AG$1)="#N/A N/A","",_xll.BDP($C205&amp;" Corp",AG$1)/100))</f>
        <v>1.7239523922260764E-2</v>
      </c>
      <c r="AH205" s="32" cm="1">
        <f t="array" ref="AH205">IF($C205="","",IF(_xll.BDP($C205&amp;" Corp",AH$1)="#N/A N/A","",_xll.BDP($C205&amp;" Corp",AH$1)/100))</f>
        <v>1.8510936321517117E-2</v>
      </c>
      <c r="AI205" s="32" cm="1">
        <f t="array" ref="AI205">IF($C205="","",IF(_xll.BDP($C205&amp;" Corp",AI$1)="#N/A N/A","",_xll.BDP($C205&amp;" Corp",AI$1)/100))</f>
        <v>3.738984427299976E-2</v>
      </c>
      <c r="AJ205" s="8" cm="1">
        <f t="array" ref="AJ205">IF($C205="","",IF(_xll.BDP($C205&amp;" Corp",AJ$1)="#N/A Field Not Applicable","",_xll.BDP($C205&amp;" Corp",AJ$1)))</f>
        <v>86.933999999999997</v>
      </c>
      <c r="AK205" s="8" cm="1">
        <f t="array" ref="AK205">IF($C205="","",IF(_xll.BDP($C205&amp;" Corp",AK$1)="#N/A Field Not Applicable","",_xll.BDP($C205&amp;" Corp",AK$1)))</f>
        <v>95.203999999999994</v>
      </c>
      <c r="AL205" s="9" t="s">
        <v>770</v>
      </c>
      <c r="AM205" s="9" t="s">
        <v>307</v>
      </c>
      <c r="AN205" s="10">
        <v>43367</v>
      </c>
      <c r="AO205" s="11">
        <v>1049.90975</v>
      </c>
      <c r="AP205" s="12">
        <v>2.1234769819162354E-4</v>
      </c>
      <c r="AQ205" s="9" t="s">
        <v>169</v>
      </c>
      <c r="AR205" s="10">
        <v>39359</v>
      </c>
      <c r="AS205" s="11">
        <v>1.2281250000000001</v>
      </c>
      <c r="AT205" s="9" t="s">
        <v>102</v>
      </c>
      <c r="AU205" s="34">
        <f t="shared" si="6"/>
        <v>0.83773830713422004</v>
      </c>
    </row>
    <row r="206" spans="2:47" s="2" customFormat="1" x14ac:dyDescent="0.2">
      <c r="B206" s="22">
        <v>60043</v>
      </c>
      <c r="C206" s="23" t="s">
        <v>771</v>
      </c>
      <c r="D206" s="24" t="str" cm="1">
        <f t="array" ref="D206">IF($C206="","",IFERROR(_xll.BDP($C206&amp;" Corp","ID_BB_GLOBAL"),""))</f>
        <v>BBG00Z1667K3</v>
      </c>
      <c r="E206" s="23" t="s">
        <v>772</v>
      </c>
      <c r="F206" s="7" t="s">
        <v>769</v>
      </c>
      <c r="G206" s="16" t="s">
        <v>256</v>
      </c>
      <c r="H206" s="16" t="s">
        <v>465</v>
      </c>
      <c r="I206" s="16" t="s">
        <v>360</v>
      </c>
      <c r="J206" s="44" t="str" cm="1">
        <f t="array" ref="J206">IF(OR(_xll.BDP($C206&amp;" Corp",$J$1)="#N/A N/A",_xll.BDP($C206&amp;" Corp",$J$1)="#N/A Field Not Applicable"),"",_xll.BDP($C206&amp;" Corp",$J$1))</f>
        <v/>
      </c>
      <c r="K206" s="16" t="str" cm="1">
        <f t="array" ref="K206">IFERROR(_xll.BDP($C206&amp;" Corp",$K$1),"")</f>
        <v>Medical Labs&amp;Testing Srv</v>
      </c>
      <c r="L206" s="28" cm="1">
        <f t="array" ref="L206">IF($C206="","",IFERROR(_xll.BDP($C206&amp;" Corp",L$1),""))</f>
        <v>91.655000000000001</v>
      </c>
      <c r="M206" s="28" cm="1">
        <f t="array" ref="M206">IF($C206="","",IFERROR(_xll.BDP($C206&amp;" Corp",M$1),""))</f>
        <v>92.995999999999995</v>
      </c>
      <c r="N206" s="28" cm="1">
        <f t="array" ref="N206">IF($C206="","",IFERROR(_xll.BDP($C206&amp;" Corp",N$1),""))</f>
        <v>7.0419453987697596</v>
      </c>
      <c r="O206" s="28" cm="1">
        <f t="array" ref="O206">IF($C206="","",IFERROR(_xll.BDP($C206&amp;" Corp",O$1),""))</f>
        <v>7.0419453987697596</v>
      </c>
      <c r="P206" s="28" cm="1">
        <f t="array" ref="P206">IF($C206="","",IFERROR(_xll.BDP($C206&amp;" Corp",P$1),""))</f>
        <v>486.49250110029669</v>
      </c>
      <c r="Q206" s="28">
        <f t="shared" si="7"/>
        <v>92.325500000000005</v>
      </c>
      <c r="R206"/>
      <c r="S206"/>
      <c r="T206"/>
      <c r="U206"/>
      <c r="V206" s="24" t="str" cm="1">
        <f t="array" ref="V206">IF($C206="","",IFERROR(_xll.BDP($C206&amp;" Corp",V$1),""))</f>
        <v>Y</v>
      </c>
      <c r="W206" s="40" cm="1">
        <f t="array" ref="W206">IF($V206="Y",IFERROR(_xll.BDP($C206&amp;" Corp",W$1)*1,""),"")</f>
        <v>45717</v>
      </c>
      <c r="X206" s="41" cm="1">
        <f t="array" ref="X206">IF($V206="Y",IFERROR(_xll.BDP($C206&amp;" Corp",X$1),""),"")</f>
        <v>101.25</v>
      </c>
      <c r="Y206" s="42" cm="1">
        <f t="array" ref="Y206">IF($V206="Y",IFERROR(_xll.BDP($C206&amp;" Corp",Y$1)/100, ""),"")</f>
        <v>1.1945640114543172</v>
      </c>
      <c r="Z206" s="17" cm="1">
        <f t="array" ref="Z206">IF($C206="","",IF(_xll.BDP($C206&amp;" Corp",Z$1)="#N/A N/A","",_xll.BDP($C206&amp;" Corp",Z$1)))</f>
        <v>0.14099999999999113</v>
      </c>
      <c r="AA206" s="14" cm="1">
        <f t="array" ref="AA206">IF($C206="","",IF(_xll.BDP($C206&amp;" Corp",AA$1)="#N/A N/A","",_xll.BDP($C206&amp;" Corp",AA$1)))</f>
        <v>0.51099999999999568</v>
      </c>
      <c r="AB206" s="14" cm="1">
        <f t="array" ref="AB206">IF($C206="","",IF(_xll.BDP($C206&amp;" Corp",AB$1)="#N/A N/A","",_xll.BDP($C206&amp;" Corp",AB$1)))</f>
        <v>4.3859999999999957</v>
      </c>
      <c r="AC206" s="18" cm="1">
        <f t="array" ref="AC206">IF($C206="","",IF(_xll.BDP($C206&amp;" Corp",AC$1)="#N/A N/A","",_xll.BDP($C206&amp;" Corp",AC$1)))</f>
        <v>5.5719999999999885</v>
      </c>
      <c r="AD206" s="18" cm="1">
        <f t="array" ref="AD206">IF($C206="","",IF(_xll.BDP($C206&amp;" Corp",AD$1)="#N/A N/A","",_xll.BDP($C206&amp;" Corp",AD$1)))</f>
        <v>6.0060000000000002</v>
      </c>
      <c r="AE206" s="32" cm="1">
        <f t="array" ref="AE206">IF($C206="","",IF(_xll.BDP($C206&amp;" Corp",AE$1)="#N/A N/A","",_xll.BDP($C206&amp;" Corp",AE$1)/100))</f>
        <v>1.5295330042847657E-3</v>
      </c>
      <c r="AF206" s="32" cm="1">
        <f t="array" ref="AF206">IF($C206="","",IF(_xll.BDP($C206&amp;" Corp",AF$1)="#N/A N/A","",_xll.BDP($C206&amp;" Corp",AF$1)/100))</f>
        <v>5.5655393998801476E-3</v>
      </c>
      <c r="AG206" s="32" cm="1">
        <f t="array" ref="AG206">IF($C206="","",IF(_xll.BDP($C206&amp;" Corp",AG$1)="#N/A N/A","",_xll.BDP($C206&amp;" Corp",AG$1)/100))</f>
        <v>4.9874914714578077E-2</v>
      </c>
      <c r="AH206" s="32" cm="1">
        <f t="array" ref="AH206">IF($C206="","",IF(_xll.BDP($C206&amp;" Corp",AH$1)="#N/A N/A","",_xll.BDP($C206&amp;" Corp",AH$1)/100))</f>
        <v>6.4227586047905433E-2</v>
      </c>
      <c r="AI206" s="32" cm="1">
        <f t="array" ref="AI206">IF($C206="","",IF(_xll.BDP($C206&amp;" Corp",AI$1)="#N/A N/A","",_xll.BDP($C206&amp;" Corp",AI$1)/100))</f>
        <v>6.9578313253012058E-2</v>
      </c>
      <c r="AJ206" s="8" cm="1">
        <f t="array" ref="AJ206">IF($C206="","",IF(_xll.BDP($C206&amp;" Corp",AJ$1)="#N/A Field Not Applicable","",_xll.BDP($C206&amp;" Corp",AJ$1)))</f>
        <v>80.894999999999996</v>
      </c>
      <c r="AK206" s="8" cm="1">
        <f t="array" ref="AK206">IF($C206="","",IF(_xll.BDP($C206&amp;" Corp",AK$1)="#N/A Field Not Applicable","",_xll.BDP($C206&amp;" Corp",AK$1)))</f>
        <v>92.600999999999999</v>
      </c>
      <c r="AL206" s="9" t="s">
        <v>770</v>
      </c>
      <c r="AM206" s="9" t="s">
        <v>307</v>
      </c>
      <c r="AN206" s="10">
        <v>43367</v>
      </c>
      <c r="AO206" s="11">
        <v>217.66312500000001</v>
      </c>
      <c r="AP206" s="12">
        <v>4.4023082531565812E-5</v>
      </c>
      <c r="AQ206" s="9" t="s">
        <v>169</v>
      </c>
      <c r="AR206" s="10">
        <v>39359</v>
      </c>
      <c r="AS206" s="11">
        <v>1.8194444444444444</v>
      </c>
      <c r="AT206" s="9" t="s">
        <v>102</v>
      </c>
      <c r="AU206" s="34">
        <f t="shared" si="6"/>
        <v>0.8471397625149496</v>
      </c>
    </row>
    <row r="207" spans="2:47" s="2" customFormat="1" x14ac:dyDescent="0.2">
      <c r="B207" s="22">
        <v>60552</v>
      </c>
      <c r="C207" s="23" t="s">
        <v>773</v>
      </c>
      <c r="D207" s="24" t="str" cm="1">
        <f t="array" ref="D207">IF($C207="","",IFERROR(_xll.BDP($C207&amp;" Corp","ID_BB_GLOBAL"),""))</f>
        <v>BBG00ZKWWDG8</v>
      </c>
      <c r="E207" s="23" t="s">
        <v>774</v>
      </c>
      <c r="F207" s="7" t="s">
        <v>625</v>
      </c>
      <c r="G207" s="16" t="s">
        <v>678</v>
      </c>
      <c r="H207" s="16" t="s">
        <v>305</v>
      </c>
      <c r="I207" s="16" t="s">
        <v>166</v>
      </c>
      <c r="J207" s="44" cm="1">
        <f t="array" ref="J207">IF(OR(_xll.BDP($C207&amp;" Corp",$J$1)="#N/A N/A",_xll.BDP($C207&amp;" Corp",$J$1)="#N/A Field Not Applicable"),"",_xll.BDP($C207&amp;" Corp",$J$1))</f>
        <v>3.1787429429782277</v>
      </c>
      <c r="K207" s="16" t="str" cm="1">
        <f t="array" ref="K207">IFERROR(_xll.BDP($C207&amp;" Corp",$K$1),"")</f>
        <v>Medical Labs&amp;Testing Srv</v>
      </c>
      <c r="L207" s="28" cm="1">
        <f t="array" ref="L207">IF($C207="","",IFERROR(_xll.BDP($C207&amp;" Corp",L$1),""))</f>
        <v>92.132999999999996</v>
      </c>
      <c r="M207" s="28" cm="1">
        <f t="array" ref="M207">IF($C207="","",IFERROR(_xll.BDP($C207&amp;" Corp",M$1),""))</f>
        <v>92.424999999999997</v>
      </c>
      <c r="N207" s="28" cm="1">
        <f t="array" ref="N207">IF($C207="","",IFERROR(_xll.BDP($C207&amp;" Corp",N$1),""))</f>
        <v>5.8429844108162508</v>
      </c>
      <c r="O207" s="28" cm="1">
        <f t="array" ref="O207">IF($C207="","",IFERROR(_xll.BDP($C207&amp;" Corp",O$1),""))</f>
        <v>5.8429844108162508</v>
      </c>
      <c r="P207" s="28" cm="1">
        <f t="array" ref="P207">IF($C207="","",IFERROR(_xll.BDP($C207&amp;" Corp",P$1),""))</f>
        <v>160.00924090060295</v>
      </c>
      <c r="Q207" s="28">
        <f t="shared" si="7"/>
        <v>92.278999999999996</v>
      </c>
      <c r="R207"/>
      <c r="S207"/>
      <c r="T207"/>
      <c r="U207"/>
      <c r="V207" s="24" t="str" cm="1">
        <f t="array" ref="V207">IF($C207="","",IFERROR(_xll.BDP($C207&amp;" Corp",V$1),""))</f>
        <v>Y</v>
      </c>
      <c r="W207" s="40" cm="1">
        <f t="array" ref="W207">IF($V207="Y",IFERROR(_xll.BDP($C207&amp;" Corp",W$1)*1,""),"")</f>
        <v>45718</v>
      </c>
      <c r="X207" s="41" cm="1">
        <f t="array" ref="X207">IF($V207="Y",IFERROR(_xll.BDP($C207&amp;" Corp",X$1),""),"")</f>
        <v>101.875</v>
      </c>
      <c r="Y207" s="42" cm="1">
        <f t="array" ref="Y207">IF($V207="Y",IFERROR(_xll.BDP($C207&amp;" Corp",Y$1)/100, ""),"")</f>
        <v>1.2093981225525701</v>
      </c>
      <c r="Z207" s="17" cm="1">
        <f t="array" ref="Z207">IF($C207="","",IF(_xll.BDP($C207&amp;" Corp",Z$1)="#N/A N/A","",_xll.BDP($C207&amp;" Corp",Z$1)))</f>
        <v>-0.23714999999999975</v>
      </c>
      <c r="AA207" s="14" cm="1">
        <f t="array" ref="AA207">IF($C207="","",IF(_xll.BDP($C207&amp;" Corp",AA$1)="#N/A N/A","",_xll.BDP($C207&amp;" Corp",AA$1)))</f>
        <v>-6.6339999999996735E-2</v>
      </c>
      <c r="AB207" s="14" cm="1">
        <f t="array" ref="AB207">IF($C207="","",IF(_xll.BDP($C207&amp;" Corp",AB$1)="#N/A N/A","",_xll.BDP($C207&amp;" Corp",AB$1)))</f>
        <v>0.39010999999999285</v>
      </c>
      <c r="AC207" s="18" cm="1">
        <f t="array" ref="AC207">IF($C207="","",IF(_xll.BDP($C207&amp;" Corp",AC$1)="#N/A N/A","",_xll.BDP($C207&amp;" Corp",AC$1)))</f>
        <v>0.56086999999999421</v>
      </c>
      <c r="AD207" s="18" cm="1">
        <f t="array" ref="AD207">IF($C207="","",IF(_xll.BDP($C207&amp;" Corp",AD$1)="#N/A N/A","",_xll.BDP($C207&amp;" Corp",AD$1)))</f>
        <v>1.1214099999999974</v>
      </c>
      <c r="AE207" s="32" cm="1">
        <f t="array" ref="AE207">IF($C207="","",IF(_xll.BDP($C207&amp;" Corp",AE$1)="#N/A N/A","",_xll.BDP($C207&amp;" Corp",AE$1)/100))</f>
        <v>-2.5632863676724334E-3</v>
      </c>
      <c r="AF207" s="32" cm="1">
        <f t="array" ref="AF207">IF($C207="","",IF(_xll.BDP($C207&amp;" Corp",AF$1)="#N/A N/A","",_xll.BDP($C207&amp;" Corp",AF$1)/100))</f>
        <v>-7.1837633520644751E-4</v>
      </c>
      <c r="AG207" s="32" cm="1">
        <f t="array" ref="AG207">IF($C207="","",IF(_xll.BDP($C207&amp;" Corp",AG$1)="#N/A N/A","",_xll.BDP($C207&amp;" Corp",AG$1)/100))</f>
        <v>4.2453702328276435E-3</v>
      </c>
      <c r="AH207" s="32" cm="1">
        <f t="array" ref="AH207">IF($C207="","",IF(_xll.BDP($C207&amp;" Corp",AH$1)="#N/A N/A","",_xll.BDP($C207&amp;" Corp",AH$1)/100))</f>
        <v>6.1150286529873506E-3</v>
      </c>
      <c r="AI207" s="32" cm="1">
        <f t="array" ref="AI207">IF($C207="","",IF(_xll.BDP($C207&amp;" Corp",AI$1)="#N/A N/A","",_xll.BDP($C207&amp;" Corp",AI$1)/100))</f>
        <v>1.2301640017556036E-2</v>
      </c>
      <c r="AJ207" s="8" cm="1">
        <f t="array" ref="AJ207">IF($C207="","",IF(_xll.BDP($C207&amp;" Corp",AJ$1)="#N/A Field Not Applicable","",_xll.BDP($C207&amp;" Corp",AJ$1)))</f>
        <v>89.096000000000004</v>
      </c>
      <c r="AK207" s="8" cm="1">
        <f t="array" ref="AK207">IF($C207="","",IF(_xll.BDP($C207&amp;" Corp",AK$1)="#N/A Field Not Applicable","",_xll.BDP($C207&amp;" Corp",AK$1)))</f>
        <v>95.055999999999997</v>
      </c>
      <c r="AL207" s="9" t="s">
        <v>626</v>
      </c>
      <c r="AM207" s="9" t="s">
        <v>64</v>
      </c>
      <c r="AN207" s="10">
        <v>2724</v>
      </c>
      <c r="AO207" s="11">
        <v>464.79</v>
      </c>
      <c r="AP207" s="12">
        <v>9.400530535361226E-5</v>
      </c>
      <c r="AQ207" s="9" t="s">
        <v>65</v>
      </c>
      <c r="AR207" s="10">
        <v>2696</v>
      </c>
      <c r="AS207" s="11">
        <v>0.89583333333333337</v>
      </c>
      <c r="AT207" s="9" t="s">
        <v>626</v>
      </c>
      <c r="AU207" s="34">
        <f t="shared" si="6"/>
        <v>0.79572946308724812</v>
      </c>
    </row>
    <row r="208" spans="2:47" s="2" customFormat="1" x14ac:dyDescent="0.2">
      <c r="B208" s="22">
        <v>61332</v>
      </c>
      <c r="C208" s="23" t="s">
        <v>775</v>
      </c>
      <c r="D208" s="24" t="str" cm="1">
        <f t="array" ref="D208">IF($C208="","",IFERROR(_xll.BDP($C208&amp;" Corp","ID_BB_GLOBAL"),""))</f>
        <v>BBG010RT4ZG6</v>
      </c>
      <c r="E208" s="23" t="s">
        <v>776</v>
      </c>
      <c r="F208" s="7" t="s">
        <v>502</v>
      </c>
      <c r="G208" s="16" t="s">
        <v>134</v>
      </c>
      <c r="H208" s="16" t="s">
        <v>515</v>
      </c>
      <c r="I208" s="16" t="s">
        <v>503</v>
      </c>
      <c r="J208" s="44" cm="1">
        <f t="array" ref="J208">IF(OR(_xll.BDP($C208&amp;" Corp",$J$1)="#N/A N/A",_xll.BDP($C208&amp;" Corp",$J$1)="#N/A Field Not Applicable"),"",_xll.BDP($C208&amp;" Corp",$J$1))</f>
        <v>9.656847133757962</v>
      </c>
      <c r="K208" s="16" t="str" cm="1">
        <f t="array" ref="K208">IFERROR(_xll.BDP($C208&amp;" Corp",$K$1),"")</f>
        <v>Medical-Hospitals</v>
      </c>
      <c r="L208" s="28" cm="1">
        <f t="array" ref="L208">IF($C208="","",IFERROR(_xll.BDP($C208&amp;" Corp",L$1),""))</f>
        <v>65.820999999999998</v>
      </c>
      <c r="M208" s="28" cm="1">
        <f t="array" ref="M208">IF($C208="","",IFERROR(_xll.BDP($C208&amp;" Corp",M$1),""))</f>
        <v>66.414000000000001</v>
      </c>
      <c r="N208" s="28" cm="1">
        <f t="array" ref="N208">IF($C208="","",IFERROR(_xll.BDP($C208&amp;" Corp",N$1),""))</f>
        <v>15.888716443303055</v>
      </c>
      <c r="O208" s="28" cm="1">
        <f t="array" ref="O208">IF($C208="","",IFERROR(_xll.BDP($C208&amp;" Corp",O$1),""))</f>
        <v>15.888716443303055</v>
      </c>
      <c r="P208" s="28" cm="1">
        <f t="array" ref="P208">IF($C208="","",IFERROR(_xll.BDP($C208&amp;" Corp",P$1),""))</f>
        <v>1169.4548673568002</v>
      </c>
      <c r="Q208" s="28">
        <f t="shared" si="7"/>
        <v>66.117500000000007</v>
      </c>
      <c r="R208"/>
      <c r="S208"/>
      <c r="T208"/>
      <c r="U208"/>
      <c r="V208" s="24" t="str" cm="1">
        <f t="array" ref="V208">IF($C208="","",IFERROR(_xll.BDP($C208&amp;" Corp",V$1),""))</f>
        <v>Y</v>
      </c>
      <c r="W208" s="40" cm="1">
        <f t="array" ref="W208">IF($V208="Y",IFERROR(_xll.BDP($C208&amp;" Corp",W$1)*1,""),"")</f>
        <v>45748</v>
      </c>
      <c r="X208" s="41" cm="1">
        <f t="array" ref="X208">IF($V208="Y",IFERROR(_xll.BDP($C208&amp;" Corp",X$1),""),"")</f>
        <v>103.063</v>
      </c>
      <c r="Y208" s="42" cm="1">
        <f t="array" ref="Y208">IF($V208="Y",IFERROR(_xll.BDP($C208&amp;" Corp",Y$1)/100, ""),"")</f>
        <v>3.3016843017622106</v>
      </c>
      <c r="Z208" s="17" cm="1">
        <f t="array" ref="Z208">IF($C208="","",IF(_xll.BDP($C208&amp;" Corp",Z$1)="#N/A N/A","",_xll.BDP($C208&amp;" Corp",Z$1)))</f>
        <v>-1.2441900000000032</v>
      </c>
      <c r="AA208" s="14" cm="1">
        <f t="array" ref="AA208">IF($C208="","",IF(_xll.BDP($C208&amp;" Corp",AA$1)="#N/A N/A","",_xll.BDP($C208&amp;" Corp",AA$1)))</f>
        <v>-4.6957799999999992</v>
      </c>
      <c r="AB208" s="14" cm="1">
        <f t="array" ref="AB208">IF($C208="","",IF(_xll.BDP($C208&amp;" Corp",AB$1)="#N/A N/A","",_xll.BDP($C208&amp;" Corp",AB$1)))</f>
        <v>-2.714800000000011</v>
      </c>
      <c r="AC208" s="18" cm="1">
        <f t="array" ref="AC208">IF($C208="","",IF(_xll.BDP($C208&amp;" Corp",AC$1)="#N/A N/A","",_xll.BDP($C208&amp;" Corp",AC$1)))</f>
        <v>-12.312780000000004</v>
      </c>
      <c r="AD208" s="18" cm="1">
        <f t="array" ref="AD208">IF($C208="","",IF(_xll.BDP($C208&amp;" Corp",AD$1)="#N/A N/A","",_xll.BDP($C208&amp;" Corp",AD$1)))</f>
        <v>-0.10567000000000348</v>
      </c>
      <c r="AE208" s="32" cm="1">
        <f t="array" ref="AE208">IF($C208="","",IF(_xll.BDP($C208&amp;" Corp",AE$1)="#N/A N/A","",_xll.BDP($C208&amp;" Corp",AE$1)/100))</f>
        <v>-1.8482094194671454E-2</v>
      </c>
      <c r="AF208" s="32" cm="1">
        <f t="array" ref="AF208">IF($C208="","",IF(_xll.BDP($C208&amp;" Corp",AF$1)="#N/A N/A","",_xll.BDP($C208&amp;" Corp",AF$1)/100))</f>
        <v>-6.6352448048092511E-2</v>
      </c>
      <c r="AG208" s="32" cm="1">
        <f t="array" ref="AG208">IF($C208="","",IF(_xll.BDP($C208&amp;" Corp",AG$1)="#N/A N/A","",_xll.BDP($C208&amp;" Corp",AG$1)/100))</f>
        <v>-3.9465451593620561E-2</v>
      </c>
      <c r="AH208" s="32" cm="1">
        <f t="array" ref="AH208">IF($C208="","",IF(_xll.BDP($C208&amp;" Corp",AH$1)="#N/A N/A","",_xll.BDP($C208&amp;" Corp",AH$1)/100))</f>
        <v>-0.15707629020328054</v>
      </c>
      <c r="AI208" s="32" cm="1">
        <f t="array" ref="AI208">IF($C208="","",IF(_xll.BDP($C208&amp;" Corp",AI$1)="#N/A N/A","",_xll.BDP($C208&amp;" Corp",AI$1)/100))</f>
        <v>-1.5967023344613676E-3</v>
      </c>
      <c r="AJ208" s="8" cm="1">
        <f t="array" ref="AJ208">IF($C208="","",IF(_xll.BDP($C208&amp;" Corp",AJ$1)="#N/A Field Not Applicable","",_xll.BDP($C208&amp;" Corp",AJ$1)))</f>
        <v>60.064999999999998</v>
      </c>
      <c r="AK208" s="8" cm="1">
        <f t="array" ref="AK208">IF($C208="","",IF(_xll.BDP($C208&amp;" Corp",AK$1)="#N/A Field Not Applicable","",_xll.BDP($C208&amp;" Corp",AK$1)))</f>
        <v>86.212000000000003</v>
      </c>
      <c r="AL208" s="9" t="s">
        <v>504</v>
      </c>
      <c r="AM208" s="9" t="s">
        <v>64</v>
      </c>
      <c r="AN208" s="10">
        <v>558</v>
      </c>
      <c r="AO208" s="11">
        <v>916.22488124999995</v>
      </c>
      <c r="AP208" s="12">
        <v>1.8530949403920777E-4</v>
      </c>
      <c r="AQ208" s="9" t="s">
        <v>65</v>
      </c>
      <c r="AR208" s="10">
        <v>569</v>
      </c>
      <c r="AS208" s="11">
        <v>1.1909722222222223</v>
      </c>
      <c r="AT208" s="9" t="s">
        <v>504</v>
      </c>
      <c r="AU208" s="34">
        <f t="shared" si="6"/>
        <v>0.83683316020958431</v>
      </c>
    </row>
    <row r="209" spans="2:47" s="2" customFormat="1" x14ac:dyDescent="0.2">
      <c r="B209" s="22">
        <v>61455</v>
      </c>
      <c r="C209" s="23" t="s">
        <v>777</v>
      </c>
      <c r="D209" s="24" t="str" cm="1">
        <f t="array" ref="D209">IF($C209="","",IFERROR(_xll.BDP($C209&amp;" Corp","ID_BB_GLOBAL"),""))</f>
        <v>BBG010WH0NW9</v>
      </c>
      <c r="E209" s="23" t="s">
        <v>778</v>
      </c>
      <c r="F209" s="7" t="s">
        <v>779</v>
      </c>
      <c r="G209" s="16" t="s">
        <v>256</v>
      </c>
      <c r="H209" s="16" t="s">
        <v>515</v>
      </c>
      <c r="I209" s="16" t="s">
        <v>360</v>
      </c>
      <c r="J209" s="44" t="str" cm="1">
        <f t="array" ref="J209">IF(OR(_xll.BDP($C209&amp;" Corp",$J$1)="#N/A N/A",_xll.BDP($C209&amp;" Corp",$J$1)="#N/A Field Not Applicable"),"",_xll.BDP($C209&amp;" Corp",$J$1))</f>
        <v/>
      </c>
      <c r="K209" s="16" t="str" cm="1">
        <f t="array" ref="K209">IFERROR(_xll.BDP($C209&amp;" Corp",$K$1),"")</f>
        <v>Medical Labs&amp;Testing Srv</v>
      </c>
      <c r="L209" s="28" cm="1">
        <f t="array" ref="L209">IF($C209="","",IFERROR(_xll.BDP($C209&amp;" Corp",L$1),""))</f>
        <v>64.751999999999995</v>
      </c>
      <c r="M209" s="28" cm="1">
        <f t="array" ref="M209">IF($C209="","",IFERROR(_xll.BDP($C209&amp;" Corp",M$1),""))</f>
        <v>66.472999999999999</v>
      </c>
      <c r="N209" s="28" cm="1">
        <f t="array" ref="N209">IF($C209="","",IFERROR(_xll.BDP($C209&amp;" Corp",N$1),""))</f>
        <v>16.036512405939678</v>
      </c>
      <c r="O209" s="28" cm="1">
        <f t="array" ref="O209">IF($C209="","",IFERROR(_xll.BDP($C209&amp;" Corp",O$1),""))</f>
        <v>16.036512405939678</v>
      </c>
      <c r="P209" s="28" cm="1">
        <f t="array" ref="P209">IF($C209="","",IFERROR(_xll.BDP($C209&amp;" Corp",P$1),""))</f>
        <v>1401.7923400058135</v>
      </c>
      <c r="Q209" s="28">
        <f t="shared" si="7"/>
        <v>65.612499999999997</v>
      </c>
      <c r="R209"/>
      <c r="S209"/>
      <c r="T209"/>
      <c r="U209"/>
      <c r="V209" s="24" t="str" cm="1">
        <f t="array" ref="V209">IF($C209="","",IFERROR(_xll.BDP($C209&amp;" Corp",V$1),""))</f>
        <v>Y</v>
      </c>
      <c r="W209" s="40" cm="1">
        <f t="array" ref="W209">IF($V209="Y",IFERROR(_xll.BDP($C209&amp;" Corp",W$1)*1,""),"")</f>
        <v>45697</v>
      </c>
      <c r="X209" s="41" cm="1">
        <f t="array" ref="X209">IF($V209="Y",IFERROR(_xll.BDP($C209&amp;" Corp",X$1),""),"")</f>
        <v>102.5</v>
      </c>
      <c r="Y209" s="42" cm="1">
        <f t="array" ref="Y209">IF($V209="Y",IFERROR(_xll.BDP($C209&amp;" Corp",Y$1)/100, ""),"")</f>
        <v>32.170517313060479</v>
      </c>
      <c r="Z209" s="17" cm="1">
        <f t="array" ref="Z209">IF($C209="","",IF(_xll.BDP($C209&amp;" Corp",Z$1)="#N/A N/A","",_xll.BDP($C209&amp;" Corp",Z$1)))</f>
        <v>0.22100000000000364</v>
      </c>
      <c r="AA209" s="14" cm="1">
        <f t="array" ref="AA209">IF($C209="","",IF(_xll.BDP($C209&amp;" Corp",AA$1)="#N/A N/A","",_xll.BDP($C209&amp;" Corp",AA$1)))</f>
        <v>2.1929999999999978</v>
      </c>
      <c r="AB209" s="14" cm="1">
        <f t="array" ref="AB209">IF($C209="","",IF(_xll.BDP($C209&amp;" Corp",AB$1)="#N/A N/A","",_xll.BDP($C209&amp;" Corp",AB$1)))</f>
        <v>9.2939999999999969</v>
      </c>
      <c r="AC209" s="18" cm="1">
        <f t="array" ref="AC209">IF($C209="","",IF(_xll.BDP($C209&amp;" Corp",AC$1)="#N/A N/A","",_xll.BDP($C209&amp;" Corp",AC$1)))</f>
        <v>1.5460000000000065</v>
      </c>
      <c r="AD209" s="18" cm="1">
        <f t="array" ref="AD209">IF($C209="","",IF(_xll.BDP($C209&amp;" Corp",AD$1)="#N/A N/A","",_xll.BDP($C209&amp;" Corp",AD$1)))</f>
        <v>-13.100999999999999</v>
      </c>
      <c r="AE209" s="32" cm="1">
        <f t="array" ref="AE209">IF($C209="","",IF(_xll.BDP($C209&amp;" Corp",AE$1)="#N/A N/A","",_xll.BDP($C209&amp;" Corp",AE$1)/100))</f>
        <v>3.3796183019330138E-3</v>
      </c>
      <c r="AF209" s="32" cm="1">
        <f t="array" ref="AF209">IF($C209="","",IF(_xll.BDP($C209&amp;" Corp",AF$1)="#N/A N/A","",_xll.BDP($C209&amp;" Corp",AF$1)/100))</f>
        <v>3.4578997161778584E-2</v>
      </c>
      <c r="AG209" s="32" cm="1">
        <f t="array" ref="AG209">IF($C209="","",IF(_xll.BDP($C209&amp;" Corp",AG$1)="#N/A N/A","",_xll.BDP($C209&amp;" Corp",AG$1)/100))</f>
        <v>0.16502423693602508</v>
      </c>
      <c r="AH209" s="32" cm="1">
        <f t="array" ref="AH209">IF($C209="","",IF(_xll.BDP($C209&amp;" Corp",AH$1)="#N/A N/A","",_xll.BDP($C209&amp;" Corp",AH$1)/100))</f>
        <v>2.4130987872071529E-2</v>
      </c>
      <c r="AI209" s="32" cm="1">
        <f t="array" ref="AI209">IF($C209="","",IF(_xll.BDP($C209&amp;" Corp",AI$1)="#N/A N/A","",_xll.BDP($C209&amp;" Corp",AI$1)/100))</f>
        <v>-0.16643799070051071</v>
      </c>
      <c r="AJ209" s="8" cm="1">
        <f t="array" ref="AJ209">IF($C209="","",IF(_xll.BDP($C209&amp;" Corp",AJ$1)="#N/A Field Not Applicable","",_xll.BDP($C209&amp;" Corp",AJ$1)))</f>
        <v>55.874000000000002</v>
      </c>
      <c r="AK209" s="8" cm="1">
        <f t="array" ref="AK209">IF($C209="","",IF(_xll.BDP($C209&amp;" Corp",AK$1)="#N/A Field Not Applicable","",_xll.BDP($C209&amp;" Corp",AK$1)))</f>
        <v>78.81</v>
      </c>
      <c r="AL209" s="9" t="s">
        <v>780</v>
      </c>
      <c r="AM209" s="9" t="s">
        <v>307</v>
      </c>
      <c r="AN209" s="10">
        <v>36125</v>
      </c>
      <c r="AO209" s="11">
        <v>290.17317000000003</v>
      </c>
      <c r="AP209" s="12">
        <v>5.8688477487199896E-5</v>
      </c>
      <c r="AQ209" s="9" t="s">
        <v>169</v>
      </c>
      <c r="AR209" s="10">
        <v>32117</v>
      </c>
      <c r="AS209" s="11">
        <v>0.16666666666666669</v>
      </c>
      <c r="AT209" s="9" t="s">
        <v>102</v>
      </c>
      <c r="AU209" s="34">
        <f t="shared" si="6"/>
        <v>0.75949322462504365</v>
      </c>
    </row>
    <row r="210" spans="2:47" s="2" customFormat="1" x14ac:dyDescent="0.2">
      <c r="B210" s="22">
        <v>62813</v>
      </c>
      <c r="C210" s="23" t="s">
        <v>781</v>
      </c>
      <c r="D210" s="24" t="str" cm="1">
        <f t="array" ref="D210">IF($C210="","",IFERROR(_xll.BDP($C210&amp;" Corp","ID_BB_GLOBAL"),""))</f>
        <v>BBG01BPFZYK8</v>
      </c>
      <c r="E210" s="23" t="s">
        <v>782</v>
      </c>
      <c r="F210" s="7" t="s">
        <v>614</v>
      </c>
      <c r="G210" s="16" t="s">
        <v>615</v>
      </c>
      <c r="H210" s="16" t="s">
        <v>62</v>
      </c>
      <c r="I210" s="16" t="s">
        <v>63</v>
      </c>
      <c r="J210" s="44" cm="1">
        <f t="array" ref="J210">IF(OR(_xll.BDP($C210&amp;" Corp",$J$1)="#N/A N/A",_xll.BDP($C210&amp;" Corp",$J$1)="#N/A Field Not Applicable"),"",_xll.BDP($C210&amp;" Corp",$J$1))</f>
        <v>2.4042989531329737</v>
      </c>
      <c r="K210" s="16" t="str" cm="1">
        <f t="array" ref="K210">IFERROR(_xll.BDP($C210&amp;" Corp",$K$1),"")</f>
        <v>Medical-Hospitals</v>
      </c>
      <c r="L210" s="28" cm="1">
        <f t="array" ref="L210">IF($C210="","",IFERROR(_xll.BDP($C210&amp;" Corp",L$1),""))</f>
        <v>82.509</v>
      </c>
      <c r="M210" s="28" cm="1">
        <f t="array" ref="M210">IF($C210="","",IFERROR(_xll.BDP($C210&amp;" Corp",M$1),""))</f>
        <v>82.918000000000006</v>
      </c>
      <c r="N210" s="28" cm="1">
        <f t="array" ref="N210">IF($C210="","",IFERROR(_xll.BDP($C210&amp;" Corp",N$1),""))</f>
        <v>5.6542362736588476</v>
      </c>
      <c r="O210" s="28" cm="1">
        <f t="array" ref="O210">IF($C210="","",IFERROR(_xll.BDP($C210&amp;" Corp",O$1),""))</f>
        <v>5.6542362736588476</v>
      </c>
      <c r="P210" s="28" cm="1">
        <f t="array" ref="P210">IF($C210="","",IFERROR(_xll.BDP($C210&amp;" Corp",P$1),""))</f>
        <v>128.30893161706638</v>
      </c>
      <c r="Q210" s="28">
        <f t="shared" si="7"/>
        <v>82.71350000000001</v>
      </c>
      <c r="R210"/>
      <c r="S210"/>
      <c r="T210"/>
      <c r="U210"/>
      <c r="V210" s="24" t="str" cm="1">
        <f t="array" ref="V210">IF($C210="","",IFERROR(_xll.BDP($C210&amp;" Corp",V$1),""))</f>
        <v>Y</v>
      </c>
      <c r="W210" s="40" cm="1">
        <f t="array" ref="W210">IF($V210="Y",IFERROR(_xll.BDP($C210&amp;" Corp",W$1)*1,""),"")</f>
        <v>48136</v>
      </c>
      <c r="X210" s="41" cm="1">
        <f t="array" ref="X210">IF($V210="Y",IFERROR(_xll.BDP($C210&amp;" Corp",X$1),""),"")</f>
        <v>100</v>
      </c>
      <c r="Y210" s="42" cm="1">
        <f t="array" ref="Y210">IF($V210="Y",IFERROR(_xll.BDP($C210&amp;" Corp",Y$1)/100, ""),"")</f>
        <v>5.7570654389353243E-2</v>
      </c>
      <c r="Z210" s="17" cm="1">
        <f t="array" ref="Z210">IF($C210="","",IF(_xll.BDP($C210&amp;" Corp",Z$1)="#N/A N/A","",_xll.BDP($C210&amp;" Corp",Z$1)))</f>
        <v>-3.8499999999999091E-3</v>
      </c>
      <c r="AA210" s="14" cm="1">
        <f t="array" ref="AA210">IF($C210="","",IF(_xll.BDP($C210&amp;" Corp",AA$1)="#N/A N/A","",_xll.BDP($C210&amp;" Corp",AA$1)))</f>
        <v>0.46996000000000038</v>
      </c>
      <c r="AB210" s="14" cm="1">
        <f t="array" ref="AB210">IF($C210="","",IF(_xll.BDP($C210&amp;" Corp",AB$1)="#N/A N/A","",_xll.BDP($C210&amp;" Corp",AB$1)))</f>
        <v>0.38150000000000261</v>
      </c>
      <c r="AC210" s="18" cm="1">
        <f t="array" ref="AC210">IF($C210="","",IF(_xll.BDP($C210&amp;" Corp",AC$1)="#N/A N/A","",_xll.BDP($C210&amp;" Corp",AC$1)))</f>
        <v>-0.52545999999999538</v>
      </c>
      <c r="AD210" s="18" cm="1">
        <f t="array" ref="AD210">IF($C210="","",IF(_xll.BDP($C210&amp;" Corp",AD$1)="#N/A N/A","",_xll.BDP($C210&amp;" Corp",AD$1)))</f>
        <v>1.199150000000003</v>
      </c>
      <c r="AE210" s="32" cm="1">
        <f t="array" ref="AE210">IF($C210="","",IF(_xll.BDP($C210&amp;" Corp",AE$1)="#N/A N/A","",_xll.BDP($C210&amp;" Corp",AE$1)/100))</f>
        <v>-4.6543526599382567E-5</v>
      </c>
      <c r="AF210" s="32" cm="1">
        <f t="array" ref="AF210">IF($C210="","",IF(_xll.BDP($C210&amp;" Corp",AF$1)="#N/A N/A","",_xll.BDP($C210&amp;" Corp",AF$1)/100))</f>
        <v>5.7141842745395913E-3</v>
      </c>
      <c r="AG210" s="32" cm="1">
        <f t="array" ref="AG210">IF($C210="","",IF(_xll.BDP($C210&amp;" Corp",AG$1)="#N/A N/A","",_xll.BDP($C210&amp;" Corp",AG$1)/100))</f>
        <v>4.6336265007970393E-3</v>
      </c>
      <c r="AH210" s="32" cm="1">
        <f t="array" ref="AH210">IF($C210="","",IF(_xll.BDP($C210&amp;" Corp",AH$1)="#N/A N/A","",_xll.BDP($C210&amp;" Corp",AH$1)/100))</f>
        <v>-6.3125992012481921E-3</v>
      </c>
      <c r="AI210" s="32" cm="1">
        <f t="array" ref="AI210">IF($C210="","",IF(_xll.BDP($C210&amp;" Corp",AI$1)="#N/A N/A","",_xll.BDP($C210&amp;" Corp",AI$1)/100))</f>
        <v>1.471074069925798E-2</v>
      </c>
      <c r="AJ210" s="8" cm="1">
        <f t="array" ref="AJ210">IF($C210="","",IF(_xll.BDP($C210&amp;" Corp",AJ$1)="#N/A Field Not Applicable","",_xll.BDP($C210&amp;" Corp",AJ$1)))</f>
        <v>79.173000000000002</v>
      </c>
      <c r="AK210" s="8" cm="1">
        <f t="array" ref="AK210">IF($C210="","",IF(_xll.BDP($C210&amp;" Corp",AK$1)="#N/A Field Not Applicable","",_xll.BDP($C210&amp;" Corp",AK$1)))</f>
        <v>87.281999999999996</v>
      </c>
      <c r="AL210" s="9" t="s">
        <v>616</v>
      </c>
      <c r="AM210" s="9" t="s">
        <v>64</v>
      </c>
      <c r="AN210" s="10">
        <v>2427</v>
      </c>
      <c r="AO210" s="11">
        <v>418.3109</v>
      </c>
      <c r="AP210" s="12">
        <v>8.4604754592922305E-5</v>
      </c>
      <c r="AQ210" s="9" t="s">
        <v>65</v>
      </c>
      <c r="AR210" s="10">
        <v>2460</v>
      </c>
      <c r="AS210" s="11">
        <v>1.0747222222222221</v>
      </c>
      <c r="AT210" s="9" t="s">
        <v>616</v>
      </c>
      <c r="AU210" s="34">
        <f t="shared" si="6"/>
        <v>0.7708179035639412</v>
      </c>
    </row>
    <row r="211" spans="2:47" s="2" customFormat="1" x14ac:dyDescent="0.2">
      <c r="B211" s="22">
        <v>60818</v>
      </c>
      <c r="C211" s="23" t="s">
        <v>783</v>
      </c>
      <c r="D211" s="24" t="str" cm="1">
        <f t="array" ref="D211">IF($C211="","",IFERROR(_xll.BDP($C211&amp;" Corp","ID_BB_GLOBAL"),""))</f>
        <v>BBG00ZR6XPY0</v>
      </c>
      <c r="E211" s="23" t="s">
        <v>784</v>
      </c>
      <c r="F211" s="7" t="s">
        <v>731</v>
      </c>
      <c r="G211" s="16" t="s">
        <v>256</v>
      </c>
      <c r="H211" s="16" t="s">
        <v>85</v>
      </c>
      <c r="I211" s="16" t="s">
        <v>86</v>
      </c>
      <c r="J211" s="44" t="str" cm="1">
        <f t="array" ref="J211">IF(OR(_xll.BDP($C211&amp;" Corp",$J$1)="#N/A N/A",_xll.BDP($C211&amp;" Corp",$J$1)="#N/A Field Not Applicable"),"",_xll.BDP($C211&amp;" Corp",$J$1))</f>
        <v/>
      </c>
      <c r="K211" s="16" t="str" cm="1">
        <f t="array" ref="K211">IFERROR(_xll.BDP($C211&amp;" Corp",$K$1),"")</f>
        <v>Medical-Biomedical/Gene</v>
      </c>
      <c r="L211" s="28" cm="1">
        <f t="array" ref="L211">IF($C211="","",IFERROR(_xll.BDP($C211&amp;" Corp",L$1),""))</f>
        <v>97.552000000000007</v>
      </c>
      <c r="M211" s="28" cm="1">
        <f t="array" ref="M211">IF($C211="","",IFERROR(_xll.BDP($C211&amp;" Corp",M$1),""))</f>
        <v>98.361999999999995</v>
      </c>
      <c r="N211" s="28" cm="1">
        <f t="array" ref="N211">IF($C211="","",IFERROR(_xll.BDP($C211&amp;" Corp",N$1),""))</f>
        <v>5.5696653785982742</v>
      </c>
      <c r="O211" s="28" cm="1">
        <f t="array" ref="O211">IF($C211="","",IFERROR(_xll.BDP($C211&amp;" Corp",O$1),""))</f>
        <v>5.5696653785982742</v>
      </c>
      <c r="P211" s="28" cm="1">
        <f t="array" ref="P211">IF($C211="","",IFERROR(_xll.BDP($C211&amp;" Corp",P$1),""))</f>
        <v>334.74170358372737</v>
      </c>
      <c r="Q211" s="28">
        <f t="shared" si="7"/>
        <v>97.956999999999994</v>
      </c>
      <c r="R211"/>
      <c r="S211"/>
      <c r="T211"/>
      <c r="U211"/>
      <c r="V211" s="24" t="str" cm="1">
        <f t="array" ref="V211">IF($C211="","",IFERROR(_xll.BDP($C211&amp;" Corp",V$1),""))</f>
        <v>Y</v>
      </c>
      <c r="W211" s="40" cm="1">
        <f t="array" ref="W211">IF($V211="Y",IFERROR(_xll.BDP($C211&amp;" Corp",W$1)*1,""),"")</f>
        <v>45717</v>
      </c>
      <c r="X211" s="41" cm="1">
        <f t="array" ref="X211">IF($V211="Y",IFERROR(_xll.BDP($C211&amp;" Corp",X$1),""),"")</f>
        <v>102.5</v>
      </c>
      <c r="Y211" s="42" cm="1">
        <f t="array" ref="Y211">IF($V211="Y",IFERROR(_xll.BDP($C211&amp;" Corp",Y$1)/100, ""),"")</f>
        <v>0.58170023396317982</v>
      </c>
      <c r="Z211" s="17" cm="1">
        <f t="array" ref="Z211">IF($C211="","",IF(_xll.BDP($C211&amp;" Corp",Z$1)="#N/A N/A","",_xll.BDP($C211&amp;" Corp",Z$1)))</f>
        <v>3.9999999999992042E-2</v>
      </c>
      <c r="AA211" s="14" cm="1">
        <f t="array" ref="AA211">IF($C211="","",IF(_xll.BDP($C211&amp;" Corp",AA$1)="#N/A N/A","",_xll.BDP($C211&amp;" Corp",AA$1)))</f>
        <v>-0.27000000000001023</v>
      </c>
      <c r="AB211" s="14" cm="1">
        <f t="array" ref="AB211">IF($C211="","",IF(_xll.BDP($C211&amp;" Corp",AB$1)="#N/A N/A","",_xll.BDP($C211&amp;" Corp",AB$1)))</f>
        <v>-0.61899999999999977</v>
      </c>
      <c r="AC211" s="18" cm="1">
        <f t="array" ref="AC211">IF($C211="","",IF(_xll.BDP($C211&amp;" Corp",AC$1)="#N/A N/A","",_xll.BDP($C211&amp;" Corp",AC$1)))</f>
        <v>0.25600000000000023</v>
      </c>
      <c r="AD211" s="18" cm="1">
        <f t="array" ref="AD211">IF($C211="","",IF(_xll.BDP($C211&amp;" Corp",AD$1)="#N/A N/A","",_xll.BDP($C211&amp;" Corp",AD$1)))</f>
        <v>0.99599999999999511</v>
      </c>
      <c r="AE211" s="32" cm="1">
        <f t="array" ref="AE211">IF($C211="","",IF(_xll.BDP($C211&amp;" Corp",AE$1)="#N/A N/A","",_xll.BDP($C211&amp;" Corp",AE$1)/100))</f>
        <v>4.0850924762801189E-4</v>
      </c>
      <c r="AF211" s="32" cm="1">
        <f t="array" ref="AF211">IF($C211="","",IF(_xll.BDP($C211&amp;" Corp",AF$1)="#N/A N/A","",_xll.BDP($C211&amp;" Corp",AF$1)/100))</f>
        <v>-2.7487350728415834E-3</v>
      </c>
      <c r="AG211" s="32" cm="1">
        <f t="array" ref="AG211">IF($C211="","",IF(_xll.BDP($C211&amp;" Corp",AG$1)="#N/A N/A","",_xll.BDP($C211&amp;" Corp",AG$1)/100))</f>
        <v>-6.2794189254991055E-3</v>
      </c>
      <c r="AH211" s="32" cm="1">
        <f t="array" ref="AH211">IF($C211="","",IF(_xll.BDP($C211&amp;" Corp",AH$1)="#N/A N/A","",_xll.BDP($C211&amp;" Corp",AH$1)/100))</f>
        <v>2.6202393015424636E-3</v>
      </c>
      <c r="AI211" s="32" cm="1">
        <f t="array" ref="AI211">IF($C211="","",IF(_xll.BDP($C211&amp;" Corp",AI$1)="#N/A N/A","",_xll.BDP($C211&amp;" Corp",AI$1)/100))</f>
        <v>1.0272171285362106E-2</v>
      </c>
      <c r="AJ211" s="8" cm="1">
        <f t="array" ref="AJ211">IF($C211="","",IF(_xll.BDP($C211&amp;" Corp",AJ$1)="#N/A Field Not Applicable","",_xll.BDP($C211&amp;" Corp",AJ$1)))</f>
        <v>91.944999999999993</v>
      </c>
      <c r="AK211" s="8" cm="1">
        <f t="array" ref="AK211">IF($C211="","",IF(_xll.BDP($C211&amp;" Corp",AK$1)="#N/A Field Not Applicable","",_xll.BDP($C211&amp;" Corp",AK$1)))</f>
        <v>98.688000000000002</v>
      </c>
      <c r="AL211" s="9" t="s">
        <v>732</v>
      </c>
      <c r="AM211" s="9" t="s">
        <v>307</v>
      </c>
      <c r="AN211" s="10">
        <v>40034</v>
      </c>
      <c r="AO211" s="11">
        <v>636.55312500000002</v>
      </c>
      <c r="AP211" s="12">
        <v>1.2874496200310055E-4</v>
      </c>
      <c r="AQ211" s="9" t="s">
        <v>733</v>
      </c>
      <c r="AR211" s="10">
        <v>36026</v>
      </c>
      <c r="AS211" s="11">
        <v>0.98611111111111116</v>
      </c>
      <c r="AT211" s="9" t="s">
        <v>102</v>
      </c>
      <c r="AU211" s="34">
        <f t="shared" si="6"/>
        <v>0.841607865935044</v>
      </c>
    </row>
    <row r="212" spans="2:47" s="2" customFormat="1" x14ac:dyDescent="0.2">
      <c r="B212" s="22">
        <v>63018</v>
      </c>
      <c r="C212" s="23" t="s">
        <v>785</v>
      </c>
      <c r="D212" s="24" t="str" cm="1">
        <f t="array" ref="D212">IF($C212="","",IFERROR(_xll.BDP($C212&amp;" Corp","ID_BB_GLOBAL"),""))</f>
        <v>BBG0136TNNQ8</v>
      </c>
      <c r="E212" s="23" t="s">
        <v>786</v>
      </c>
      <c r="F212" s="7" t="s">
        <v>304</v>
      </c>
      <c r="G212" s="16" t="s">
        <v>678</v>
      </c>
      <c r="H212" s="16" t="s">
        <v>305</v>
      </c>
      <c r="I212" s="16" t="s">
        <v>166</v>
      </c>
      <c r="J212" s="44" cm="1">
        <f t="array" ref="J212">IF(OR(_xll.BDP($C212&amp;" Corp",$J$1)="#N/A N/A",_xll.BDP($C212&amp;" Corp",$J$1)="#N/A Field Not Applicable"),"",_xll.BDP($C212&amp;" Corp",$J$1))</f>
        <v>12.516233766233766</v>
      </c>
      <c r="K212" s="16" t="str" cm="1">
        <f t="array" ref="K212">IFERROR(_xll.BDP($C212&amp;" Corp",$K$1),"")</f>
        <v>Medical-Drugs</v>
      </c>
      <c r="L212" s="28" cm="1">
        <f t="array" ref="L212">IF($C212="","",IFERROR(_xll.BDP($C212&amp;" Corp",L$1),""))</f>
        <v>100.004</v>
      </c>
      <c r="M212" s="28" cm="1">
        <f t="array" ref="M212">IF($C212="","",IFERROR(_xll.BDP($C212&amp;" Corp",M$1),""))</f>
        <v>100.601</v>
      </c>
      <c r="N212" s="28" cm="1">
        <f t="array" ref="N212">IF($C212="","",IFERROR(_xll.BDP($C212&amp;" Corp",N$1),""))</f>
        <v>3.4388486899999999</v>
      </c>
      <c r="O212" s="28" cm="1">
        <f t="array" ref="O212">IF($C212="","",IFERROR(_xll.BDP($C212&amp;" Corp",O$1),""))</f>
        <v>3.4701397249031256</v>
      </c>
      <c r="P212" s="28" cm="1">
        <f t="array" ref="P212">IF($C212="","",IFERROR(_xll.BDP($C212&amp;" Corp",P$1),""))</f>
        <v>126.0751714656586</v>
      </c>
      <c r="Q212" s="28">
        <f t="shared" si="7"/>
        <v>100.30250000000001</v>
      </c>
      <c r="R212"/>
      <c r="S212"/>
      <c r="T212"/>
      <c r="U212"/>
      <c r="V212" s="24" t="str" cm="1">
        <f t="array" ref="V212">IF($C212="","",IFERROR(_xll.BDP($C212&amp;" Corp",V$1),""))</f>
        <v>Y</v>
      </c>
      <c r="W212" s="40" cm="1">
        <f t="array" ref="W212">IF($V212="Y",IFERROR(_xll.BDP($C212&amp;" Corp",W$1)*1,""),"")</f>
        <v>46427</v>
      </c>
      <c r="X212" s="41" cm="1">
        <f t="array" ref="X212">IF($V212="Y",IFERROR(_xll.BDP($C212&amp;" Corp",X$1),""),"")</f>
        <v>100</v>
      </c>
      <c r="Y212" s="42" cm="1">
        <f t="array" ref="Y212">IF($V212="Y",IFERROR(_xll.BDP($C212&amp;" Corp",Y$1)/100, ""),"")</f>
        <v>3.4388486862502468E-2</v>
      </c>
      <c r="Z212" s="17" cm="1">
        <f t="array" ref="Z212">IF($C212="","",IF(_xll.BDP($C212&amp;" Corp",Z$1)="#N/A N/A","",_xll.BDP($C212&amp;" Corp",Z$1)))</f>
        <v>2.4999999999991473E-2</v>
      </c>
      <c r="AA212" s="14" cm="1">
        <f t="array" ref="AA212">IF($C212="","",IF(_xll.BDP($C212&amp;" Corp",AA$1)="#N/A N/A","",_xll.BDP($C212&amp;" Corp",AA$1)))</f>
        <v>1.2000000000000455E-2</v>
      </c>
      <c r="AB212" s="14" cm="1">
        <f t="array" ref="AB212">IF($C212="","",IF(_xll.BDP($C212&amp;" Corp",AB$1)="#N/A N/A","",_xll.BDP($C212&amp;" Corp",AB$1)))</f>
        <v>-0.54099999999999682</v>
      </c>
      <c r="AC212" s="18" cm="1">
        <f t="array" ref="AC212">IF($C212="","",IF(_xll.BDP($C212&amp;" Corp",AC$1)="#N/A N/A","",_xll.BDP($C212&amp;" Corp",AC$1)))</f>
        <v>0.30499999999999261</v>
      </c>
      <c r="AD212" s="18" cm="1">
        <f t="array" ref="AD212">IF($C212="","",IF(_xll.BDP($C212&amp;" Corp",AD$1)="#N/A N/A","",_xll.BDP($C212&amp;" Corp",AD$1)))</f>
        <v>3.3499999999999943</v>
      </c>
      <c r="AE212" s="32" cm="1">
        <f t="array" ref="AE212">IF($C212="","",IF(_xll.BDP($C212&amp;" Corp",AE$1)="#N/A N/A","",_xll.BDP($C212&amp;" Corp",AE$1)/100))</f>
        <v>2.493069267435676E-4</v>
      </c>
      <c r="AF212" s="32" cm="1">
        <f t="array" ref="AF212">IF($C212="","",IF(_xll.BDP($C212&amp;" Corp",AF$1)="#N/A N/A","",_xll.BDP($C212&amp;" Corp",AF$1)/100))</f>
        <v>1.1965181322352408E-4</v>
      </c>
      <c r="AG212" s="32" cm="1">
        <f t="array" ref="AG212">IF($C212="","",IF(_xll.BDP($C212&amp;" Corp",AG$1)="#N/A N/A","",_xll.BDP($C212&amp;" Corp",AG$1)/100))</f>
        <v>-5.364721748443109E-3</v>
      </c>
      <c r="AH212" s="32" cm="1">
        <f t="array" ref="AH212">IF($C212="","",IF(_xll.BDP($C212&amp;" Corp",AH$1)="#N/A N/A","",_xll.BDP($C212&amp;" Corp",AH$1)/100))</f>
        <v>3.0500610012199501E-3</v>
      </c>
      <c r="AI212" s="32" cm="1">
        <f t="array" ref="AI212">IF($C212="","",IF(_xll.BDP($C212&amp;" Corp",AI$1)="#N/A N/A","",_xll.BDP($C212&amp;" Corp",AI$1)/100))</f>
        <v>3.4552824564479639E-2</v>
      </c>
      <c r="AJ212" s="8" cm="1">
        <f t="array" ref="AJ212">IF($C212="","",IF(_xll.BDP($C212&amp;" Corp",AJ$1)="#N/A Field Not Applicable","",_xll.BDP($C212&amp;" Corp",AJ$1)))</f>
        <v>96.418999999999997</v>
      </c>
      <c r="AK212" s="8" cm="1">
        <f t="array" ref="AK212">IF($C212="","",IF(_xll.BDP($C212&amp;" Corp",AK$1)="#N/A Field Not Applicable","",_xll.BDP($C212&amp;" Corp",AK$1)))</f>
        <v>101.584</v>
      </c>
      <c r="AL212" s="9" t="s">
        <v>306</v>
      </c>
      <c r="AM212" s="9" t="s">
        <v>307</v>
      </c>
      <c r="AN212" s="10">
        <v>31567</v>
      </c>
      <c r="AO212" s="11">
        <v>1112.2650000000001</v>
      </c>
      <c r="AP212" s="12">
        <v>2.2495925247775455E-4</v>
      </c>
      <c r="AQ212" s="9" t="s">
        <v>65</v>
      </c>
      <c r="AR212" s="10">
        <v>27559</v>
      </c>
      <c r="AS212" s="11">
        <v>0.34374999999999994</v>
      </c>
      <c r="AT212" s="9" t="s">
        <v>306</v>
      </c>
      <c r="AU212" s="34">
        <f t="shared" si="6"/>
        <v>0.82164348499515993</v>
      </c>
    </row>
    <row r="213" spans="2:47" s="2" customFormat="1" x14ac:dyDescent="0.2">
      <c r="B213" s="22">
        <v>63017</v>
      </c>
      <c r="C213" s="23" t="s">
        <v>787</v>
      </c>
      <c r="D213" s="24" t="str" cm="1">
        <f t="array" ref="D213">IF($C213="","",IFERROR(_xll.BDP($C213&amp;" Corp","ID_BB_GLOBAL"),""))</f>
        <v>BBG0136TNQ18</v>
      </c>
      <c r="E213" s="23" t="s">
        <v>788</v>
      </c>
      <c r="F213" s="7" t="s">
        <v>304</v>
      </c>
      <c r="G213" s="16" t="s">
        <v>150</v>
      </c>
      <c r="H213" s="16" t="s">
        <v>305</v>
      </c>
      <c r="I213" s="16" t="s">
        <v>166</v>
      </c>
      <c r="J213" s="44" cm="1">
        <f t="array" ref="J213">IF(OR(_xll.BDP($C213&amp;" Corp",$J$1)="#N/A N/A",_xll.BDP($C213&amp;" Corp",$J$1)="#N/A Field Not Applicable"),"",_xll.BDP($C213&amp;" Corp",$J$1))</f>
        <v>12.516233766233766</v>
      </c>
      <c r="K213" s="16" t="str" cm="1">
        <f t="array" ref="K213">IFERROR(_xll.BDP($C213&amp;" Corp",$K$1),"")</f>
        <v>Medical-Drugs</v>
      </c>
      <c r="L213" s="28" cm="1">
        <f t="array" ref="L213">IF($C213="","",IFERROR(_xll.BDP($C213&amp;" Corp",L$1),""))</f>
        <v>101.586</v>
      </c>
      <c r="M213" s="28" cm="1">
        <f t="array" ref="M213">IF($C213="","",IFERROR(_xll.BDP($C213&amp;" Corp",M$1),""))</f>
        <v>102.33799999999999</v>
      </c>
      <c r="N213" s="28" cm="1">
        <f t="array" ref="N213">IF($C213="","",IFERROR(_xll.BDP($C213&amp;" Corp",N$1),""))</f>
        <v>3.8577400800000001</v>
      </c>
      <c r="O213" s="28" cm="1">
        <f t="array" ref="O213">IF($C213="","",IFERROR(_xll.BDP($C213&amp;" Corp",O$1),""))</f>
        <v>3.878806730070453</v>
      </c>
      <c r="P213" s="28" cm="1">
        <f t="array" ref="P213">IF($C213="","",IFERROR(_xll.BDP($C213&amp;" Corp",P$1),""))</f>
        <v>144.50601364987494</v>
      </c>
      <c r="Q213" s="28">
        <f t="shared" si="7"/>
        <v>101.96199999999999</v>
      </c>
      <c r="R213"/>
      <c r="S213"/>
      <c r="T213"/>
      <c r="U213"/>
      <c r="V213" s="24" t="str" cm="1">
        <f t="array" ref="V213">IF($C213="","",IFERROR(_xll.BDP($C213&amp;" Corp",V$1),""))</f>
        <v>Y</v>
      </c>
      <c r="W213" s="40" cm="1">
        <f t="array" ref="W213">IF($V213="Y",IFERROR(_xll.BDP($C213&amp;" Corp",W$1)*1,""),"")</f>
        <v>47523</v>
      </c>
      <c r="X213" s="41" cm="1">
        <f t="array" ref="X213">IF($V213="Y",IFERROR(_xll.BDP($C213&amp;" Corp",X$1),""),"")</f>
        <v>100</v>
      </c>
      <c r="Y213" s="42" cm="1">
        <f t="array" ref="Y213">IF($V213="Y",IFERROR(_xll.BDP($C213&amp;" Corp",Y$1)/100, ""),"")</f>
        <v>3.8575219153858031E-2</v>
      </c>
      <c r="Z213" s="17" cm="1">
        <f t="array" ref="Z213">IF($C213="","",IF(_xll.BDP($C213&amp;" Corp",Z$1)="#N/A N/A","",_xll.BDP($C213&amp;" Corp",Z$1)))</f>
        <v>0.13500000000000512</v>
      </c>
      <c r="AA213" s="14" cm="1">
        <f t="array" ref="AA213">IF($C213="","",IF(_xll.BDP($C213&amp;" Corp",AA$1)="#N/A N/A","",_xll.BDP($C213&amp;" Corp",AA$1)))</f>
        <v>7.6999999999998181E-2</v>
      </c>
      <c r="AB213" s="14" cm="1">
        <f t="array" ref="AB213">IF($C213="","",IF(_xll.BDP($C213&amp;" Corp",AB$1)="#N/A N/A","",_xll.BDP($C213&amp;" Corp",AB$1)))</f>
        <v>-0.59499999999999886</v>
      </c>
      <c r="AC213" s="18" cm="1">
        <f t="array" ref="AC213">IF($C213="","",IF(_xll.BDP($C213&amp;" Corp",AC$1)="#N/A N/A","",_xll.BDP($C213&amp;" Corp",AC$1)))</f>
        <v>1.6310000000000002</v>
      </c>
      <c r="AD213" s="18" cm="1">
        <f t="array" ref="AD213">IF($C213="","",IF(_xll.BDP($C213&amp;" Corp",AD$1)="#N/A N/A","",_xll.BDP($C213&amp;" Corp",AD$1)))</f>
        <v>8.0900000000000034</v>
      </c>
      <c r="AE213" s="32" cm="1">
        <f t="array" ref="AE213">IF($C213="","",IF(_xll.BDP($C213&amp;" Corp",AE$1)="#N/A N/A","",_xll.BDP($C213&amp;" Corp",AE$1)/100))</f>
        <v>1.3257780352952078E-3</v>
      </c>
      <c r="AF213" s="32" cm="1">
        <f t="array" ref="AF213">IF($C213="","",IF(_xll.BDP($C213&amp;" Corp",AF$1)="#N/A N/A","",_xll.BDP($C213&amp;" Corp",AF$1)/100))</f>
        <v>7.5575403641358566E-4</v>
      </c>
      <c r="AG213" s="32" cm="1">
        <f t="array" ref="AG213">IF($C213="","",IF(_xll.BDP($C213&amp;" Corp",AG$1)="#N/A N/A","",_xll.BDP($C213&amp;" Corp",AG$1)/100))</f>
        <v>-5.8016517643846724E-3</v>
      </c>
      <c r="AH213" s="32" cm="1">
        <f t="array" ref="AH213">IF($C213="","",IF(_xll.BDP($C213&amp;" Corp",AH$1)="#N/A N/A","",_xll.BDP($C213&amp;" Corp",AH$1)/100))</f>
        <v>1.6256192004465223E-2</v>
      </c>
      <c r="AI213" s="32" cm="1">
        <f t="array" ref="AI213">IF($C213="","",IF(_xll.BDP($C213&amp;" Corp",AI$1)="#N/A N/A","",_xll.BDP($C213&amp;" Corp",AI$1)/100))</f>
        <v>8.6181182887335978E-2</v>
      </c>
      <c r="AJ213" s="8" cm="1">
        <f t="array" ref="AJ213">IF($C213="","",IF(_xll.BDP($C213&amp;" Corp",AJ$1)="#N/A Field Not Applicable","",_xll.BDP($C213&amp;" Corp",AJ$1)))</f>
        <v>93.706000000000003</v>
      </c>
      <c r="AK213" s="8" cm="1">
        <f t="array" ref="AK213">IF($C213="","",IF(_xll.BDP($C213&amp;" Corp",AK$1)="#N/A Field Not Applicable","",_xll.BDP($C213&amp;" Corp",AK$1)))</f>
        <v>103.215</v>
      </c>
      <c r="AL213" s="9" t="s">
        <v>306</v>
      </c>
      <c r="AM213" s="9" t="s">
        <v>307</v>
      </c>
      <c r="AN213" s="10">
        <v>31567</v>
      </c>
      <c r="AO213" s="11">
        <v>1540.6949999999999</v>
      </c>
      <c r="AP213" s="12">
        <v>3.1161062830909364E-4</v>
      </c>
      <c r="AQ213" s="9" t="s">
        <v>65</v>
      </c>
      <c r="AR213" s="10">
        <v>27559</v>
      </c>
      <c r="AS213" s="11">
        <v>0.40104166666666663</v>
      </c>
      <c r="AT213" s="9" t="s">
        <v>306</v>
      </c>
      <c r="AU213" s="34">
        <f t="shared" si="6"/>
        <v>0.92492316226732574</v>
      </c>
    </row>
    <row r="214" spans="2:47" s="2" customFormat="1" x14ac:dyDescent="0.2">
      <c r="B214" s="22">
        <v>60299</v>
      </c>
      <c r="C214" s="23" t="s">
        <v>789</v>
      </c>
      <c r="D214" s="24" t="str" cm="1">
        <f t="array" ref="D214">IF($C214="","",IFERROR(_xll.BDP($C214&amp;" Corp","ID_BB_GLOBAL"),""))</f>
        <v>BBG017V5GP77</v>
      </c>
      <c r="E214" s="23" t="s">
        <v>790</v>
      </c>
      <c r="F214" s="7" t="s">
        <v>209</v>
      </c>
      <c r="G214" s="16" t="s">
        <v>583</v>
      </c>
      <c r="H214" s="16" t="s">
        <v>156</v>
      </c>
      <c r="I214" s="16" t="s">
        <v>93</v>
      </c>
      <c r="J214" s="44" cm="1">
        <f t="array" ref="J214">IF(OR(_xll.BDP($C214&amp;" Corp",$J$1)="#N/A N/A",_xll.BDP($C214&amp;" Corp",$J$1)="#N/A Field Not Applicable"),"",_xll.BDP($C214&amp;" Corp",$J$1))</f>
        <v>2.351886558930655</v>
      </c>
      <c r="K214" s="16" t="str" cm="1">
        <f t="array" ref="K214">IFERROR(_xll.BDP($C214&amp;" Corp",$K$1),"")</f>
        <v>Medical-Biomedical/Gene</v>
      </c>
      <c r="L214" s="28" cm="1">
        <f t="array" ref="L214">IF($C214="","",IFERROR(_xll.BDP($C214&amp;" Corp",L$1),""))</f>
        <v>64.125</v>
      </c>
      <c r="M214" s="28" cm="1">
        <f t="array" ref="M214">IF($C214="","",IFERROR(_xll.BDP($C214&amp;" Corp",M$1),""))</f>
        <v>64.763000000000005</v>
      </c>
      <c r="N214" s="28" cm="1">
        <f t="array" ref="N214">IF($C214="","",IFERROR(_xll.BDP($C214&amp;" Corp",N$1),""))</f>
        <v>5.9206924552678712</v>
      </c>
      <c r="O214" s="28" cm="1">
        <f t="array" ref="O214">IF($C214="","",IFERROR(_xll.BDP($C214&amp;" Corp",O$1),""))</f>
        <v>5.9206924552678712</v>
      </c>
      <c r="P214" s="28" cm="1">
        <f t="array" ref="P214">IF($C214="","",IFERROR(_xll.BDP($C214&amp;" Corp",P$1),""))</f>
        <v>117.76469106063229</v>
      </c>
      <c r="Q214" s="28">
        <f t="shared" si="7"/>
        <v>64.444000000000003</v>
      </c>
      <c r="R214"/>
      <c r="S214"/>
      <c r="T214"/>
      <c r="U214"/>
      <c r="V214" s="24" t="str" cm="1">
        <f t="array" ref="V214">IF($C214="","",IFERROR(_xll.BDP($C214&amp;" Corp",V$1),""))</f>
        <v>Y</v>
      </c>
      <c r="W214" s="40" cm="1">
        <f t="array" ref="W214">IF($V214="Y",IFERROR(_xll.BDP($C214&amp;" Corp",W$1)*1,""),"")</f>
        <v>55015</v>
      </c>
      <c r="X214" s="41" cm="1">
        <f t="array" ref="X214">IF($V214="Y",IFERROR(_xll.BDP($C214&amp;" Corp",X$1),""),"")</f>
        <v>100</v>
      </c>
      <c r="Y214" s="42" cm="1">
        <f t="array" ref="Y214">IF($V214="Y",IFERROR(_xll.BDP($C214&amp;" Corp",Y$1)/100, ""),"")</f>
        <v>5.9509061296081488E-2</v>
      </c>
      <c r="Z214" s="17" cm="1">
        <f t="array" ref="Z214">IF($C214="","",IF(_xll.BDP($C214&amp;" Corp",Z$1)="#N/A N/A","",_xll.BDP($C214&amp;" Corp",Z$1)))</f>
        <v>5.6439999999994939E-2</v>
      </c>
      <c r="AA214" s="14" cm="1">
        <f t="array" ref="AA214">IF($C214="","",IF(_xll.BDP($C214&amp;" Corp",AA$1)="#N/A N/A","",_xll.BDP($C214&amp;" Corp",AA$1)))</f>
        <v>0.56714999999999804</v>
      </c>
      <c r="AB214" s="14" cm="1">
        <f t="array" ref="AB214">IF($C214="","",IF(_xll.BDP($C214&amp;" Corp",AB$1)="#N/A N/A","",_xll.BDP($C214&amp;" Corp",AB$1)))</f>
        <v>-0.31743000000000166</v>
      </c>
      <c r="AC214" s="18" cm="1">
        <f t="array" ref="AC214">IF($C214="","",IF(_xll.BDP($C214&amp;" Corp",AC$1)="#N/A N/A","",_xll.BDP($C214&amp;" Corp",AC$1)))</f>
        <v>-2.2909199999999998</v>
      </c>
      <c r="AD214" s="18" cm="1">
        <f t="array" ref="AD214">IF($C214="","",IF(_xll.BDP($C214&amp;" Corp",AD$1)="#N/A N/A","",_xll.BDP($C214&amp;" Corp",AD$1)))</f>
        <v>-5.7953899999999976</v>
      </c>
      <c r="AE214" s="32" cm="1">
        <f t="array" ref="AE214">IF($C214="","",IF(_xll.BDP($C214&amp;" Corp",AE$1)="#N/A N/A","",_xll.BDP($C214&amp;" Corp",AE$1)/100))</f>
        <v>8.766486672034914E-4</v>
      </c>
      <c r="AF214" s="32" cm="1">
        <f t="array" ref="AF214">IF($C214="","",IF(_xll.BDP($C214&amp;" Corp",AF$1)="#N/A N/A","",_xll.BDP($C214&amp;" Corp",AF$1)/100))</f>
        <v>8.8796389713991248E-3</v>
      </c>
      <c r="AG214" s="32" cm="1">
        <f t="array" ref="AG214">IF($C214="","",IF(_xll.BDP($C214&amp;" Corp",AG$1)="#N/A N/A","",_xll.BDP($C214&amp;" Corp",AG$1)/100))</f>
        <v>-4.901983494200202E-3</v>
      </c>
      <c r="AH214" s="32" cm="1">
        <f t="array" ref="AH214">IF($C214="","",IF(_xll.BDP($C214&amp;" Corp",AH$1)="#N/A N/A","",_xll.BDP($C214&amp;" Corp",AH$1)/100))</f>
        <v>-3.4331746165192863E-2</v>
      </c>
      <c r="AI214" s="32" cm="1">
        <f t="array" ref="AI214">IF($C214="","",IF(_xll.BDP($C214&amp;" Corp",AI$1)="#N/A N/A","",_xll.BDP($C214&amp;" Corp",AI$1)/100))</f>
        <v>-8.251617678089819E-2</v>
      </c>
      <c r="AJ214" s="8" cm="1">
        <f t="array" ref="AJ214">IF($C214="","",IF(_xll.BDP($C214&amp;" Corp",AJ$1)="#N/A Field Not Applicable","",_xll.BDP($C214&amp;" Corp",AJ$1)))</f>
        <v>62.133000000000003</v>
      </c>
      <c r="AK214" s="8" cm="1">
        <f t="array" ref="AK214">IF($C214="","",IF(_xll.BDP($C214&amp;" Corp",AK$1)="#N/A Field Not Applicable","",_xll.BDP($C214&amp;" Corp",AK$1)))</f>
        <v>72.521000000000001</v>
      </c>
      <c r="AL214" s="9" t="s">
        <v>211</v>
      </c>
      <c r="AM214" s="9" t="s">
        <v>64</v>
      </c>
      <c r="AN214" s="10">
        <v>30066</v>
      </c>
      <c r="AO214" s="11">
        <v>473.79001600079999</v>
      </c>
      <c r="AP214" s="12">
        <v>9.5825588174547734E-5</v>
      </c>
      <c r="AQ214" s="9" t="s">
        <v>65</v>
      </c>
      <c r="AR214" s="10">
        <v>26038</v>
      </c>
      <c r="AS214" s="11">
        <v>1.0472222222222223</v>
      </c>
      <c r="AT214" s="9" t="s">
        <v>211</v>
      </c>
      <c r="AU214" s="34">
        <f t="shared" si="6"/>
        <v>0.66317303427031193</v>
      </c>
    </row>
    <row r="215" spans="2:47" s="2" customFormat="1" x14ac:dyDescent="0.2">
      <c r="B215" s="22">
        <v>58954</v>
      </c>
      <c r="C215" s="23" t="s">
        <v>791</v>
      </c>
      <c r="D215" s="24" t="str" cm="1">
        <f t="array" ref="D215">IF($C215="","",IFERROR(_xll.BDP($C215&amp;" Corp","ID_BB_GLOBAL"),""))</f>
        <v>BBG00Y09T9Y7</v>
      </c>
      <c r="E215" s="23" t="s">
        <v>792</v>
      </c>
      <c r="F215" s="7" t="s">
        <v>561</v>
      </c>
      <c r="G215" s="16" t="s">
        <v>619</v>
      </c>
      <c r="H215" s="16" t="s">
        <v>242</v>
      </c>
      <c r="I215" s="16" t="s">
        <v>63</v>
      </c>
      <c r="J215" s="44" cm="1">
        <f t="array" ref="J215">IF(OR(_xll.BDP($C215&amp;" Corp",$J$1)="#N/A N/A",_xll.BDP($C215&amp;" Corp",$J$1)="#N/A Field Not Applicable"),"",_xll.BDP($C215&amp;" Corp",$J$1))</f>
        <v>4.7537673879443592</v>
      </c>
      <c r="K215" s="16" t="str" cm="1">
        <f t="array" ref="K215">IFERROR(_xll.BDP($C215&amp;" Corp",$K$1),"")</f>
        <v>Diagnostic Equipment</v>
      </c>
      <c r="L215" s="28" cm="1">
        <f t="array" ref="L215">IF($C215="","",IFERROR(_xll.BDP($C215&amp;" Corp",L$1),""))</f>
        <v>99.194000000000003</v>
      </c>
      <c r="M215" s="28" cm="1">
        <f t="array" ref="M215">IF($C215="","",IFERROR(_xll.BDP($C215&amp;" Corp",M$1),""))</f>
        <v>99.858000000000004</v>
      </c>
      <c r="N215" s="28" cm="1">
        <f t="array" ref="N215">IF($C215="","",IFERROR(_xll.BDP($C215&amp;" Corp",N$1),""))</f>
        <v>2.8159582907437231</v>
      </c>
      <c r="O215" s="28" cm="1">
        <f t="array" ref="O215">IF($C215="","",IFERROR(_xll.BDP($C215&amp;" Corp",O$1),""))</f>
        <v>2.8159582907437231</v>
      </c>
      <c r="P215" s="28" cm="1">
        <f t="array" ref="P215">IF($C215="","",IFERROR(_xll.BDP($C215&amp;" Corp",P$1),""))</f>
        <v>86.179310597969703</v>
      </c>
      <c r="Q215" s="28">
        <f t="shared" si="7"/>
        <v>99.52600000000001</v>
      </c>
      <c r="R215"/>
      <c r="S215"/>
      <c r="T215"/>
      <c r="U215"/>
      <c r="V215" s="24" t="str" cm="1">
        <f t="array" ref="V215">IF($C215="","",IFERROR(_xll.BDP($C215&amp;" Corp",V$1),""))</f>
        <v>Y</v>
      </c>
      <c r="W215" s="40" cm="1">
        <f t="array" ref="W215">IF($V215="Y",IFERROR(_xll.BDP($C215&amp;" Corp",W$1)*1,""),"")</f>
        <v>45697</v>
      </c>
      <c r="X215" s="41" cm="1">
        <f t="array" ref="X215">IF($V215="Y",IFERROR(_xll.BDP($C215&amp;" Corp",X$1),""),"")</f>
        <v>100</v>
      </c>
      <c r="Y215" s="42" cm="1">
        <f t="array" ref="Y215">IF($V215="Y",IFERROR(_xll.BDP($C215&amp;" Corp",Y$1)/100, ""),"")</f>
        <v>0.11086371571672253</v>
      </c>
      <c r="Z215" s="17" cm="1">
        <f t="array" ref="Z215">IF($C215="","",IF(_xll.BDP($C215&amp;" Corp",Z$1)="#N/A N/A","",_xll.BDP($C215&amp;" Corp",Z$1)))</f>
        <v>1.6999999999995907E-2</v>
      </c>
      <c r="AA215" s="14" cm="1">
        <f t="array" ref="AA215">IF($C215="","",IF(_xll.BDP($C215&amp;" Corp",AA$1)="#N/A N/A","",_xll.BDP($C215&amp;" Corp",AA$1)))</f>
        <v>3.3000000000001251E-2</v>
      </c>
      <c r="AB215" s="14" cm="1">
        <f t="array" ref="AB215">IF($C215="","",IF(_xll.BDP($C215&amp;" Corp",AB$1)="#N/A N/A","",_xll.BDP($C215&amp;" Corp",AB$1)))</f>
        <v>0.18800000000000239</v>
      </c>
      <c r="AC215" s="18" cm="1">
        <f t="array" ref="AC215">IF($C215="","",IF(_xll.BDP($C215&amp;" Corp",AC$1)="#N/A N/A","",_xll.BDP($C215&amp;" Corp",AC$1)))</f>
        <v>-4.5000000000001705E-2</v>
      </c>
      <c r="AD215" s="18" cm="1">
        <f t="array" ref="AD215">IF($C215="","",IF(_xll.BDP($C215&amp;" Corp",AD$1)="#N/A N/A","",_xll.BDP($C215&amp;" Corp",AD$1)))</f>
        <v>1.5409999999999968</v>
      </c>
      <c r="AE215" s="32" cm="1">
        <f t="array" ref="AE215">IF($C215="","",IF(_xll.BDP($C215&amp;" Corp",AE$1)="#N/A N/A","",_xll.BDP($C215&amp;" Corp",AE$1)/100))</f>
        <v>1.7083881859928155E-4</v>
      </c>
      <c r="AF215" s="32" cm="1">
        <f t="array" ref="AF215">IF($C215="","",IF(_xll.BDP($C215&amp;" Corp",AF$1)="#N/A N/A","",_xll.BDP($C215&amp;" Corp",AF$1)/100))</f>
        <v>3.3168162584303669E-4</v>
      </c>
      <c r="AG215" s="32" cm="1">
        <f t="array" ref="AG215">IF($C215="","",IF(_xll.BDP($C215&amp;" Corp",AG$1)="#N/A N/A","",_xll.BDP($C215&amp;" Corp",AG$1)/100))</f>
        <v>1.8925285389277255E-3</v>
      </c>
      <c r="AH215" s="32" cm="1">
        <f t="array" ref="AH215">IF($C215="","",IF(_xll.BDP($C215&amp;" Corp",AH$1)="#N/A N/A","",_xll.BDP($C215&amp;" Corp",AH$1)/100))</f>
        <v>-4.5193881752720878E-4</v>
      </c>
      <c r="AI215" s="32" cm="1">
        <f t="array" ref="AI215">IF($C215="","",IF(_xll.BDP($C215&amp;" Corp",AI$1)="#N/A N/A","",_xll.BDP($C215&amp;" Corp",AI$1)/100))</f>
        <v>1.5726896974026603E-2</v>
      </c>
      <c r="AJ215" s="8" cm="1">
        <f t="array" ref="AJ215">IF($C215="","",IF(_xll.BDP($C215&amp;" Corp",AJ$1)="#N/A Field Not Applicable","",_xll.BDP($C215&amp;" Corp",AJ$1)))</f>
        <v>97.381</v>
      </c>
      <c r="AK215" s="8" cm="1">
        <f t="array" ref="AK215">IF($C215="","",IF(_xll.BDP($C215&amp;" Corp",AK$1)="#N/A Field Not Applicable","",_xll.BDP($C215&amp;" Corp",AK$1)))</f>
        <v>99.649000000000001</v>
      </c>
      <c r="AL215" s="9" t="s">
        <v>562</v>
      </c>
      <c r="AM215" s="9" t="s">
        <v>307</v>
      </c>
      <c r="AN215" s="10">
        <v>34045</v>
      </c>
      <c r="AO215" s="11">
        <v>644.02</v>
      </c>
      <c r="AP215" s="12">
        <v>1.3025516201689658E-4</v>
      </c>
      <c r="AQ215" s="9" t="s">
        <v>65</v>
      </c>
      <c r="AR215" s="10">
        <v>30037</v>
      </c>
      <c r="AS215" s="11">
        <v>0.29895833333333333</v>
      </c>
      <c r="AT215" s="9" t="s">
        <v>562</v>
      </c>
      <c r="AU215" s="34">
        <f t="shared" si="6"/>
        <v>0.5576628395061729</v>
      </c>
    </row>
    <row r="216" spans="2:47" s="2" customFormat="1" x14ac:dyDescent="0.2">
      <c r="B216" s="22">
        <v>60493</v>
      </c>
      <c r="C216" s="23" t="s">
        <v>793</v>
      </c>
      <c r="D216" s="24" t="str" cm="1">
        <f t="array" ref="D216">IF($C216="","",IFERROR(_xll.BDP($C216&amp;" Corp","ID_BB_GLOBAL"),""))</f>
        <v>BBG00ZHQW8J3</v>
      </c>
      <c r="E216" s="23" t="s">
        <v>794</v>
      </c>
      <c r="F216" s="7" t="s">
        <v>795</v>
      </c>
      <c r="G216" s="16" t="s">
        <v>116</v>
      </c>
      <c r="H216" s="16" t="s">
        <v>85</v>
      </c>
      <c r="I216" s="16" t="s">
        <v>496</v>
      </c>
      <c r="J216" s="44" cm="1">
        <f t="array" ref="J216">IF(OR(_xll.BDP($C216&amp;" Corp",$J$1)="#N/A N/A",_xll.BDP($C216&amp;" Corp",$J$1)="#N/A Field Not Applicable"),"",_xll.BDP($C216&amp;" Corp",$J$1))</f>
        <v>4.394487620503674</v>
      </c>
      <c r="K216" s="16" t="str" cm="1">
        <f t="array" ref="K216">IFERROR(_xll.BDP($C216&amp;" Corp",$K$1),"")</f>
        <v>Medical-Whsle Drug Dist</v>
      </c>
      <c r="L216" s="28" cm="1">
        <f t="array" ref="L216">IF($C216="","",IFERROR(_xll.BDP($C216&amp;" Corp",L$1),""))</f>
        <v>91.177000000000007</v>
      </c>
      <c r="M216" s="28" cm="1">
        <f t="array" ref="M216">IF($C216="","",IFERROR(_xll.BDP($C216&amp;" Corp",M$1),""))</f>
        <v>91.436000000000007</v>
      </c>
      <c r="N216" s="28" cm="1">
        <f t="array" ref="N216">IF($C216="","",IFERROR(_xll.BDP($C216&amp;" Corp",N$1),""))</f>
        <v>6.8974611806368227</v>
      </c>
      <c r="O216" s="28" cm="1">
        <f t="array" ref="O216">IF($C216="","",IFERROR(_xll.BDP($C216&amp;" Corp",O$1),""))</f>
        <v>6.8974611806368227</v>
      </c>
      <c r="P216" s="28" cm="1">
        <f t="array" ref="P216">IF($C216="","",IFERROR(_xll.BDP($C216&amp;" Corp",P$1),""))</f>
        <v>265.75488784554716</v>
      </c>
      <c r="Q216" s="28">
        <f t="shared" si="7"/>
        <v>91.3065</v>
      </c>
      <c r="R216"/>
      <c r="S216"/>
      <c r="T216"/>
      <c r="U216"/>
      <c r="V216" s="24" t="str" cm="1">
        <f t="array" ref="V216">IF($C216="","",IFERROR(_xll.BDP($C216&amp;" Corp",V$1),""))</f>
        <v>Y</v>
      </c>
      <c r="W216" s="40" cm="1">
        <f t="array" ref="W216">IF($V216="Y",IFERROR(_xll.BDP($C216&amp;" Corp",W$1)*1,""),"")</f>
        <v>45718</v>
      </c>
      <c r="X216" s="41" cm="1">
        <f t="array" ref="X216">IF($V216="Y",IFERROR(_xll.BDP($C216&amp;" Corp",X$1),""),"")</f>
        <v>102.25</v>
      </c>
      <c r="Y216" s="42" cm="1">
        <f t="array" ref="Y216">IF($V216="Y",IFERROR(_xll.BDP($C216&amp;" Corp",Y$1)/100, ""),"")</f>
        <v>1.3574664285099423</v>
      </c>
      <c r="Z216" s="17" cm="1">
        <f t="array" ref="Z216">IF($C216="","",IF(_xll.BDP($C216&amp;" Corp",Z$1)="#N/A N/A","",_xll.BDP($C216&amp;" Corp",Z$1)))</f>
        <v>-0.13873999999999853</v>
      </c>
      <c r="AA216" s="14" cm="1">
        <f t="array" ref="AA216">IF($C216="","",IF(_xll.BDP($C216&amp;" Corp",AA$1)="#N/A N/A","",_xll.BDP($C216&amp;" Corp",AA$1)))</f>
        <v>0.36476000000000397</v>
      </c>
      <c r="AB216" s="14" cm="1">
        <f t="array" ref="AB216">IF($C216="","",IF(_xll.BDP($C216&amp;" Corp",AB$1)="#N/A N/A","",_xll.BDP($C216&amp;" Corp",AB$1)))</f>
        <v>1.9668900000000065</v>
      </c>
      <c r="AC216" s="18" cm="1">
        <f t="array" ref="AC216">IF($C216="","",IF(_xll.BDP($C216&amp;" Corp",AC$1)="#N/A N/A","",_xll.BDP($C216&amp;" Corp",AC$1)))</f>
        <v>0.8074100000000044</v>
      </c>
      <c r="AD216" s="18" cm="1">
        <f t="array" ref="AD216">IF($C216="","",IF(_xll.BDP($C216&amp;" Corp",AD$1)="#N/A N/A","",_xll.BDP($C216&amp;" Corp",AD$1)))</f>
        <v>2.84178</v>
      </c>
      <c r="AE216" s="32" cm="1">
        <f t="array" ref="AE216">IF($C216="","",IF(_xll.BDP($C216&amp;" Corp",AE$1)="#N/A N/A","",_xll.BDP($C216&amp;" Corp",AE$1)/100))</f>
        <v>-1.5173486186648155E-3</v>
      </c>
      <c r="AF216" s="32" cm="1">
        <f t="array" ref="AF216">IF($C216="","",IF(_xll.BDP($C216&amp;" Corp",AF$1)="#N/A N/A","",_xll.BDP($C216&amp;" Corp",AF$1)/100))</f>
        <v>4.0113354648089765E-3</v>
      </c>
      <c r="AG216" s="32" cm="1">
        <f t="array" ref="AG216">IF($C216="","",IF(_xll.BDP($C216&amp;" Corp",AG$1)="#N/A N/A","",_xll.BDP($C216&amp;" Corp",AG$1)/100))</f>
        <v>2.2018202582822589E-2</v>
      </c>
      <c r="AH216" s="32" cm="1">
        <f t="array" ref="AH216">IF($C216="","",IF(_xll.BDP($C216&amp;" Corp",AH$1)="#N/A N/A","",_xll.BDP($C216&amp;" Corp",AH$1)/100))</f>
        <v>8.9226769113731272E-3</v>
      </c>
      <c r="AI216" s="32" cm="1">
        <f t="array" ref="AI216">IF($C216="","",IF(_xll.BDP($C216&amp;" Corp",AI$1)="#N/A N/A","",_xll.BDP($C216&amp;" Corp",AI$1)/100))</f>
        <v>3.2126738830430601E-2</v>
      </c>
      <c r="AJ216" s="8" cm="1">
        <f t="array" ref="AJ216">IF($C216="","",IF(_xll.BDP($C216&amp;" Corp",AJ$1)="#N/A Field Not Applicable","",_xll.BDP($C216&amp;" Corp",AJ$1)))</f>
        <v>85.84</v>
      </c>
      <c r="AK216" s="8" cm="1">
        <f t="array" ref="AK216">IF($C216="","",IF(_xll.BDP($C216&amp;" Corp",AK$1)="#N/A Field Not Applicable","",_xll.BDP($C216&amp;" Corp",AK$1)))</f>
        <v>91.701999999999998</v>
      </c>
      <c r="AL216" s="9" t="s">
        <v>796</v>
      </c>
      <c r="AM216" s="9" t="s">
        <v>64</v>
      </c>
      <c r="AN216" s="10">
        <v>1706</v>
      </c>
      <c r="AO216" s="11">
        <v>431.64060411999998</v>
      </c>
      <c r="AP216" s="12">
        <v>8.7300731068478806E-5</v>
      </c>
      <c r="AQ216" s="9" t="s">
        <v>65</v>
      </c>
      <c r="AR216" s="10">
        <v>1730</v>
      </c>
      <c r="AS216" s="11">
        <v>0.88749999999999996</v>
      </c>
      <c r="AT216" s="9" t="s">
        <v>796</v>
      </c>
      <c r="AU216" s="34">
        <f t="shared" si="6"/>
        <v>0.76126002047082897</v>
      </c>
    </row>
    <row r="217" spans="2:47" s="2" customFormat="1" x14ac:dyDescent="0.2">
      <c r="B217" s="22">
        <v>59476</v>
      </c>
      <c r="C217" s="23" t="s">
        <v>797</v>
      </c>
      <c r="D217" s="24" t="str" cm="1">
        <f t="array" ref="D217">IF($C217="","",IFERROR(_xll.BDP($C217&amp;" Corp","ID_BB_GLOBAL"),""))</f>
        <v>BBG00YJ6SSR0</v>
      </c>
      <c r="E217" s="23" t="s">
        <v>798</v>
      </c>
      <c r="F217" s="7" t="s">
        <v>543</v>
      </c>
      <c r="G217" s="16" t="s">
        <v>128</v>
      </c>
      <c r="H217" s="16" t="s">
        <v>454</v>
      </c>
      <c r="I217" s="16" t="s">
        <v>429</v>
      </c>
      <c r="J217" s="44" cm="1">
        <f t="array" ref="J217">IF(OR(_xll.BDP($C217&amp;" Corp",$J$1)="#N/A N/A",_xll.BDP($C217&amp;" Corp",$J$1)="#N/A Field Not Applicable"),"",_xll.BDP($C217&amp;" Corp",$J$1))</f>
        <v>6.1212786999471804</v>
      </c>
      <c r="K217" s="16" t="str" cm="1">
        <f t="array" ref="K217">IFERROR(_xll.BDP($C217&amp;" Corp",$K$1),"")</f>
        <v>Medical-Whsle Drug Dist</v>
      </c>
      <c r="L217" s="28" cm="1">
        <f t="array" ref="L217">IF($C217="","",IFERROR(_xll.BDP($C217&amp;" Corp",L$1),""))</f>
        <v>91.692999999999998</v>
      </c>
      <c r="M217" s="28" cm="1">
        <f t="array" ref="M217">IF($C217="","",IFERROR(_xll.BDP($C217&amp;" Corp",M$1),""))</f>
        <v>92.027000000000001</v>
      </c>
      <c r="N217" s="28" cm="1">
        <f t="array" ref="N217">IF($C217="","",IFERROR(_xll.BDP($C217&amp;" Corp",N$1),""))</f>
        <v>6.7069022106787939</v>
      </c>
      <c r="O217" s="28" cm="1">
        <f t="array" ref="O217">IF($C217="","",IFERROR(_xll.BDP($C217&amp;" Corp",O$1),""))</f>
        <v>6.7069022106787939</v>
      </c>
      <c r="P217" s="28" cm="1">
        <f t="array" ref="P217">IF($C217="","",IFERROR(_xll.BDP($C217&amp;" Corp",P$1),""))</f>
        <v>244.82418735951097</v>
      </c>
      <c r="Q217" s="28">
        <f t="shared" si="7"/>
        <v>91.86</v>
      </c>
      <c r="R217"/>
      <c r="S217"/>
      <c r="T217"/>
      <c r="U217"/>
      <c r="V217" s="24" t="str" cm="1">
        <f t="array" ref="V217">IF($C217="","",IFERROR(_xll.BDP($C217&amp;" Corp",V$1),""))</f>
        <v>Y</v>
      </c>
      <c r="W217" s="40" cm="1">
        <f t="array" ref="W217">IF($V217="Y",IFERROR(_xll.BDP($C217&amp;" Corp",W$1)*1,""),"")</f>
        <v>45718</v>
      </c>
      <c r="X217" s="41" cm="1">
        <f t="array" ref="X217">IF($V217="Y",IFERROR(_xll.BDP($C217&amp;" Corp",X$1),""),"")</f>
        <v>101.15600000000001</v>
      </c>
      <c r="Y217" s="42" cm="1">
        <f t="array" ref="Y217">IF($V217="Y",IFERROR(_xll.BDP($C217&amp;" Corp",Y$1)/100, ""),"")</f>
        <v>1.5436173733574114</v>
      </c>
      <c r="Z217" s="17" cm="1">
        <f t="array" ref="Z217">IF($C217="","",IF(_xll.BDP($C217&amp;" Corp",Z$1)="#N/A N/A","",_xll.BDP($C217&amp;" Corp",Z$1)))</f>
        <v>-0.13014000000001147</v>
      </c>
      <c r="AA217" s="14" cm="1">
        <f t="array" ref="AA217">IF($C217="","",IF(_xll.BDP($C217&amp;" Corp",AA$1)="#N/A N/A","",_xll.BDP($C217&amp;" Corp",AA$1)))</f>
        <v>2.1159999999994739E-2</v>
      </c>
      <c r="AB217" s="14" cm="1">
        <f t="array" ref="AB217">IF($C217="","",IF(_xll.BDP($C217&amp;" Corp",AB$1)="#N/A N/A","",_xll.BDP($C217&amp;" Corp",AB$1)))</f>
        <v>1.5854399999999913</v>
      </c>
      <c r="AC217" s="18" cm="1">
        <f t="array" ref="AC217">IF($C217="","",IF(_xll.BDP($C217&amp;" Corp",AC$1)="#N/A N/A","",_xll.BDP($C217&amp;" Corp",AC$1)))</f>
        <v>0.76256999999999664</v>
      </c>
      <c r="AD217" s="18" cm="1">
        <f t="array" ref="AD217">IF($C217="","",IF(_xll.BDP($C217&amp;" Corp",AD$1)="#N/A N/A","",_xll.BDP($C217&amp;" Corp",AD$1)))</f>
        <v>12.878189999999989</v>
      </c>
      <c r="AE217" s="32" cm="1">
        <f t="array" ref="AE217">IF($C217="","",IF(_xll.BDP($C217&amp;" Corp",AE$1)="#N/A N/A","",_xll.BDP($C217&amp;" Corp",AE$1)/100))</f>
        <v>-1.4152777789862403E-3</v>
      </c>
      <c r="AF217" s="32" cm="1">
        <f t="array" ref="AF217">IF($C217="","",IF(_xll.BDP($C217&amp;" Corp",AF$1)="#N/A N/A","",_xll.BDP($C217&amp;" Corp",AF$1)/100))</f>
        <v>2.3049511352532187E-4</v>
      </c>
      <c r="AG217" s="32" cm="1">
        <f t="array" ref="AG217">IF($C217="","",IF(_xll.BDP($C217&amp;" Corp",AG$1)="#N/A N/A","",_xll.BDP($C217&amp;" Corp",AG$1)/100))</f>
        <v>1.7569518861766716E-2</v>
      </c>
      <c r="AH217" s="32" cm="1">
        <f t="array" ref="AH217">IF($C217="","",IF(_xll.BDP($C217&amp;" Corp",AH$1)="#N/A N/A","",_xll.BDP($C217&amp;" Corp",AH$1)/100))</f>
        <v>8.3742793427304431E-3</v>
      </c>
      <c r="AI217" s="32" cm="1">
        <f t="array" ref="AI217">IF($C217="","",IF(_xll.BDP($C217&amp;" Corp",AI$1)="#N/A N/A","",_xll.BDP($C217&amp;" Corp",AI$1)/100))</f>
        <v>0.16312791063691512</v>
      </c>
      <c r="AJ217" s="8" cm="1">
        <f t="array" ref="AJ217">IF($C217="","",IF(_xll.BDP($C217&amp;" Corp",AJ$1)="#N/A Field Not Applicable","",_xll.BDP($C217&amp;" Corp",AJ$1)))</f>
        <v>78.897999999999996</v>
      </c>
      <c r="AK217" s="8" cm="1">
        <f t="array" ref="AK217">IF($C217="","",IF(_xll.BDP($C217&amp;" Corp",AK$1)="#N/A Field Not Applicable","",_xll.BDP($C217&amp;" Corp",AK$1)))</f>
        <v>92.903000000000006</v>
      </c>
      <c r="AL217" s="9" t="s">
        <v>544</v>
      </c>
      <c r="AM217" s="9" t="s">
        <v>64</v>
      </c>
      <c r="AN217" s="10">
        <v>42179</v>
      </c>
      <c r="AO217" s="11">
        <v>455.14</v>
      </c>
      <c r="AP217" s="12">
        <v>9.2053561132216872E-5</v>
      </c>
      <c r="AQ217" s="9" t="s">
        <v>65</v>
      </c>
      <c r="AR217" s="10">
        <v>38171</v>
      </c>
      <c r="AS217" s="11">
        <v>1.6701388888888886</v>
      </c>
      <c r="AT217" s="9" t="s">
        <v>545</v>
      </c>
      <c r="AU217" s="34">
        <f t="shared" si="6"/>
        <v>0.86343913959300267</v>
      </c>
    </row>
    <row r="218" spans="2:47" s="2" customFormat="1" x14ac:dyDescent="0.2">
      <c r="B218" s="22">
        <v>59594</v>
      </c>
      <c r="C218" s="23" t="s">
        <v>799</v>
      </c>
      <c r="D218" s="24" t="str" cm="1">
        <f t="array" ref="D218">IF($C218="","",IFERROR(_xll.BDP($C218&amp;" Corp","ID_BB_GLOBAL"),""))</f>
        <v>BBG00RM7RV75</v>
      </c>
      <c r="E218" s="23" t="s">
        <v>800</v>
      </c>
      <c r="F218" s="7" t="s">
        <v>801</v>
      </c>
      <c r="G218" s="16" t="s">
        <v>802</v>
      </c>
      <c r="H218" s="16" t="s">
        <v>129</v>
      </c>
      <c r="I218" s="16" t="s">
        <v>129</v>
      </c>
      <c r="J218" s="44" t="str" cm="1">
        <f t="array" ref="J218">IF(OR(_xll.BDP($C218&amp;" Corp",$J$1)="#N/A N/A",_xll.BDP($C218&amp;" Corp",$J$1)="#N/A Field Not Applicable"),"",_xll.BDP($C218&amp;" Corp",$J$1))</f>
        <v/>
      </c>
      <c r="K218" s="16" t="str" cm="1">
        <f t="array" ref="K218">IFERROR(_xll.BDP($C218&amp;" Corp",$K$1),"")</f>
        <v>Medical-Hospitals</v>
      </c>
      <c r="L218" s="28" cm="1">
        <f t="array" ref="L218">IF($C218="","",IFERROR(_xll.BDP($C218&amp;" Corp",L$1),""))</f>
        <v>61.564</v>
      </c>
      <c r="M218" s="28" cm="1">
        <f t="array" ref="M218">IF($C218="","",IFERROR(_xll.BDP($C218&amp;" Corp",M$1),""))</f>
        <v>61.918999999999997</v>
      </c>
      <c r="N218" s="28" cm="1">
        <f t="array" ref="N218">IF($C218="","",IFERROR(_xll.BDP($C218&amp;" Corp",N$1),""))</f>
        <v>7.9947680331091844</v>
      </c>
      <c r="O218" s="28" cm="1">
        <f t="array" ref="O218">IF($C218="","",IFERROR(_xll.BDP($C218&amp;" Corp",O$1),""))</f>
        <v>7.9947680331091844</v>
      </c>
      <c r="P218" s="28" cm="1">
        <f t="array" ref="P218">IF($C218="","",IFERROR(_xll.BDP($C218&amp;" Corp",P$1),""))</f>
        <v>327.32555868213888</v>
      </c>
      <c r="Q218" s="28">
        <f t="shared" si="7"/>
        <v>61.741500000000002</v>
      </c>
      <c r="R218"/>
      <c r="S218"/>
      <c r="T218"/>
      <c r="U218"/>
      <c r="V218" s="24" t="str" cm="1">
        <f t="array" ref="V218">IF($C218="","",IFERROR(_xll.BDP($C218&amp;" Corp",V$1),""))</f>
        <v>Y</v>
      </c>
      <c r="W218" s="40" cm="1">
        <f t="array" ref="W218">IF($V218="Y",IFERROR(_xll.BDP($C218&amp;" Corp",W$1)*1,""),"")</f>
        <v>54636</v>
      </c>
      <c r="X218" s="41" cm="1">
        <f t="array" ref="X218">IF($V218="Y",IFERROR(_xll.BDP($C218&amp;" Corp",X$1),""),"")</f>
        <v>100</v>
      </c>
      <c r="Y218" s="42" cm="1">
        <f t="array" ref="Y218">IF($V218="Y",IFERROR(_xll.BDP($C218&amp;" Corp",Y$1)/100, ""),"")</f>
        <v>8.0282743941282333E-2</v>
      </c>
      <c r="Z218" s="17" cm="1">
        <f t="array" ref="Z218">IF($C218="","",IF(_xll.BDP($C218&amp;" Corp",Z$1)="#N/A N/A","",_xll.BDP($C218&amp;" Corp",Z$1)))</f>
        <v>0.18027000000000015</v>
      </c>
      <c r="AA218" s="14" cm="1">
        <f t="array" ref="AA218">IF($C218="","",IF(_xll.BDP($C218&amp;" Corp",AA$1)="#N/A N/A","",_xll.BDP($C218&amp;" Corp",AA$1)))</f>
        <v>0.4061100000000053</v>
      </c>
      <c r="AB218" s="14" cm="1">
        <f t="array" ref="AB218">IF($C218="","",IF(_xll.BDP($C218&amp;" Corp",AB$1)="#N/A N/A","",_xll.BDP($C218&amp;" Corp",AB$1)))</f>
        <v>0.25742000000000331</v>
      </c>
      <c r="AC218" s="18" cm="1">
        <f t="array" ref="AC218">IF($C218="","",IF(_xll.BDP($C218&amp;" Corp",AC$1)="#N/A N/A","",_xll.BDP($C218&amp;" Corp",AC$1)))</f>
        <v>-6.7230799999999959</v>
      </c>
      <c r="AD218" s="18" cm="1">
        <f t="array" ref="AD218">IF($C218="","",IF(_xll.BDP($C218&amp;" Corp",AD$1)="#N/A N/A","",_xll.BDP($C218&amp;" Corp",AD$1)))</f>
        <v>14.876080000000002</v>
      </c>
      <c r="AE218" s="32" cm="1">
        <f t="array" ref="AE218">IF($C218="","",IF(_xll.BDP($C218&amp;" Corp",AE$1)="#N/A N/A","",_xll.BDP($C218&amp;" Corp",AE$1)/100))</f>
        <v>2.9282997830455903E-3</v>
      </c>
      <c r="AF218" s="32" cm="1">
        <f t="array" ref="AF218">IF($C218="","",IF(_xll.BDP($C218&amp;" Corp",AF$1)="#N/A N/A","",_xll.BDP($C218&amp;" Corp",AF$1)/100))</f>
        <v>6.6211269562087942E-3</v>
      </c>
      <c r="AG218" s="32" cm="1">
        <f t="array" ref="AG218">IF($C218="","",IF(_xll.BDP($C218&amp;" Corp",AG$1)="#N/A N/A","",_xll.BDP($C218&amp;" Corp",AG$1)/100))</f>
        <v>4.1867687243725225E-3</v>
      </c>
      <c r="AH218" s="32" cm="1">
        <f t="array" ref="AH218">IF($C218="","",IF(_xll.BDP($C218&amp;" Corp",AH$1)="#N/A N/A","",_xll.BDP($C218&amp;" Corp",AH$1)/100))</f>
        <v>-9.8197800412972047E-2</v>
      </c>
      <c r="AI218" s="32" cm="1">
        <f t="array" ref="AI218">IF($C218="","",IF(_xll.BDP($C218&amp;" Corp",AI$1)="#N/A N/A","",_xll.BDP($C218&amp;" Corp",AI$1)/100))</f>
        <v>0.31742063619920069</v>
      </c>
      <c r="AJ218" s="8" cm="1">
        <f t="array" ref="AJ218">IF($C218="","",IF(_xll.BDP($C218&amp;" Corp",AJ$1)="#N/A Field Not Applicable","",_xll.BDP($C218&amp;" Corp",AJ$1)))</f>
        <v>43.784999999999997</v>
      </c>
      <c r="AK218" s="8" cm="1">
        <f t="array" ref="AK218">IF($C218="","",IF(_xll.BDP($C218&amp;" Corp",AK$1)="#N/A Field Not Applicable","",_xll.BDP($C218&amp;" Corp",AK$1)))</f>
        <v>68.933999999999997</v>
      </c>
      <c r="AL218" s="9" t="s">
        <v>803</v>
      </c>
      <c r="AM218" s="9" t="s">
        <v>64</v>
      </c>
      <c r="AN218" s="10">
        <v>43105</v>
      </c>
      <c r="AO218" s="11">
        <v>2.1500137499999998</v>
      </c>
      <c r="AP218" s="12">
        <v>4.348473484438455E-7</v>
      </c>
      <c r="AQ218" s="9" t="s">
        <v>65</v>
      </c>
      <c r="AR218" s="10">
        <v>39097</v>
      </c>
      <c r="AS218" s="11">
        <v>1.6073055555555553</v>
      </c>
      <c r="AT218" s="9" t="s">
        <v>102</v>
      </c>
      <c r="AU218" s="34">
        <f t="shared" si="6"/>
        <v>0.66478971967076217</v>
      </c>
    </row>
    <row r="219" spans="2:47" s="2" customFormat="1" x14ac:dyDescent="0.2">
      <c r="B219" s="22">
        <v>61178</v>
      </c>
      <c r="C219" s="23" t="s">
        <v>804</v>
      </c>
      <c r="D219" s="24" t="str" cm="1">
        <f t="array" ref="D219">IF($C219="","",IFERROR(_xll.BDP($C219&amp;" Corp","ID_BB_GLOBAL"),""))</f>
        <v>BBG0106X9CY6</v>
      </c>
      <c r="E219" s="23" t="s">
        <v>805</v>
      </c>
      <c r="F219" s="7" t="s">
        <v>806</v>
      </c>
      <c r="G219" s="16" t="s">
        <v>150</v>
      </c>
      <c r="H219" s="16" t="s">
        <v>305</v>
      </c>
      <c r="I219" s="16" t="s">
        <v>229</v>
      </c>
      <c r="J219" s="44" cm="1">
        <f t="array" ref="J219">IF(OR(_xll.BDP($C219&amp;" Corp",$J$1)="#N/A N/A",_xll.BDP($C219&amp;" Corp",$J$1)="#N/A Field Not Applicable"),"",_xll.BDP($C219&amp;" Corp",$J$1))</f>
        <v>4.7736928959797043</v>
      </c>
      <c r="K219" s="16" t="str" cm="1">
        <f t="array" ref="K219">IFERROR(_xll.BDP($C219&amp;" Corp",$K$1),"")</f>
        <v>Medical-Drugs</v>
      </c>
      <c r="L219" s="28" cm="1">
        <f t="array" ref="L219">IF($C219="","",IFERROR(_xll.BDP($C219&amp;" Corp",L$1),""))</f>
        <v>94.956999999999994</v>
      </c>
      <c r="M219" s="28" cm="1">
        <f t="array" ref="M219">IF($C219="","",IFERROR(_xll.BDP($C219&amp;" Corp",M$1),""))</f>
        <v>95.293999999999997</v>
      </c>
      <c r="N219" s="28" cm="1">
        <f t="array" ref="N219">IF($C219="","",IFERROR(_xll.BDP($C219&amp;" Corp",N$1),""))</f>
        <v>5.7197217584618842</v>
      </c>
      <c r="O219" s="28" cm="1">
        <f t="array" ref="O219">IF($C219="","",IFERROR(_xll.BDP($C219&amp;" Corp",O$1),""))</f>
        <v>5.7197217584618842</v>
      </c>
      <c r="P219" s="28" cm="1">
        <f t="array" ref="P219">IF($C219="","",IFERROR(_xll.BDP($C219&amp;" Corp",P$1),""))</f>
        <v>145.11851064367968</v>
      </c>
      <c r="Q219" s="28">
        <f t="shared" si="7"/>
        <v>95.125499999999988</v>
      </c>
      <c r="R219"/>
      <c r="S219"/>
      <c r="T219"/>
      <c r="U219"/>
      <c r="V219" s="24" t="str" cm="1">
        <f t="array" ref="V219">IF($C219="","",IFERROR(_xll.BDP($C219&amp;" Corp",V$1),""))</f>
        <v>Y</v>
      </c>
      <c r="W219" s="40" cm="1">
        <f t="array" ref="W219">IF($V219="Y",IFERROR(_xll.BDP($C219&amp;" Corp",W$1)*1,""),"")</f>
        <v>45703</v>
      </c>
      <c r="X219" s="41" cm="1">
        <f t="array" ref="X219">IF($V219="Y",IFERROR(_xll.BDP($C219&amp;" Corp",X$1),""),"")</f>
        <v>102.188</v>
      </c>
      <c r="Y219" s="42" cm="1">
        <f t="array" ref="Y219">IF($V219="Y",IFERROR(_xll.BDP($C219&amp;" Corp",Y$1)/100, ""),"")</f>
        <v>1.7787766683788409</v>
      </c>
      <c r="Z219" s="17" cm="1">
        <f t="array" ref="Z219">IF($C219="","",IF(_xll.BDP($C219&amp;" Corp",Z$1)="#N/A N/A","",_xll.BDP($C219&amp;" Corp",Z$1)))</f>
        <v>0</v>
      </c>
      <c r="AA219" s="14" cm="1">
        <f t="array" ref="AA219">IF($C219="","",IF(_xll.BDP($C219&amp;" Corp",AA$1)="#N/A N/A","",_xll.BDP($C219&amp;" Corp",AA$1)))</f>
        <v>0.26870000000000971</v>
      </c>
      <c r="AB219" s="14" cm="1">
        <f t="array" ref="AB219">IF($C219="","",IF(_xll.BDP($C219&amp;" Corp",AB$1)="#N/A N/A","",_xll.BDP($C219&amp;" Corp",AB$1)))</f>
        <v>0.95252000000000692</v>
      </c>
      <c r="AC219" s="18" cm="1">
        <f t="array" ref="AC219">IF($C219="","",IF(_xll.BDP($C219&amp;" Corp",AC$1)="#N/A N/A","",_xll.BDP($C219&amp;" Corp",AC$1)))</f>
        <v>0.39892000000000394</v>
      </c>
      <c r="AD219" s="18" cm="1">
        <f t="array" ref="AD219">IF($C219="","",IF(_xll.BDP($C219&amp;" Corp",AD$1)="#N/A N/A","",_xll.BDP($C219&amp;" Corp",AD$1)))</f>
        <v>2.283440000000013</v>
      </c>
      <c r="AE219" s="32" cm="1">
        <f t="array" ref="AE219">IF($C219="","",IF(_xll.BDP($C219&amp;" Corp",AE$1)="#N/A N/A","",_xll.BDP($C219&amp;" Corp",AE$1)/100))</f>
        <v>0</v>
      </c>
      <c r="AF219" s="32" cm="1">
        <f t="array" ref="AF219">IF($C219="","",IF(_xll.BDP($C219&amp;" Corp",AF$1)="#N/A N/A","",_xll.BDP($C219&amp;" Corp",AF$1)/100))</f>
        <v>2.8325822650623351E-3</v>
      </c>
      <c r="AG219" s="32" cm="1">
        <f t="array" ref="AG219">IF($C219="","",IF(_xll.BDP($C219&amp;" Corp",AG$1)="#N/A N/A","",_xll.BDP($C219&amp;" Corp",AG$1)/100))</f>
        <v>1.0114187576491988E-2</v>
      </c>
      <c r="AH219" s="32" cm="1">
        <f t="array" ref="AH219">IF($C219="","",IF(_xll.BDP($C219&amp;" Corp",AH$1)="#N/A N/A","",_xll.BDP($C219&amp;" Corp",AH$1)/100))</f>
        <v>4.2111165792711545E-3</v>
      </c>
      <c r="AI219" s="32" cm="1">
        <f t="array" ref="AI219">IF($C219="","",IF(_xll.BDP($C219&amp;" Corp",AI$1)="#N/A N/A","",_xll.BDP($C219&amp;" Corp",AI$1)/100))</f>
        <v>2.4593923035746548E-2</v>
      </c>
      <c r="AJ219" s="8" cm="1">
        <f t="array" ref="AJ219">IF($C219="","",IF(_xll.BDP($C219&amp;" Corp",AJ$1)="#N/A Field Not Applicable","",_xll.BDP($C219&amp;" Corp",AJ$1)))</f>
        <v>90.518000000000001</v>
      </c>
      <c r="AK219" s="8" cm="1">
        <f t="array" ref="AK219">IF($C219="","",IF(_xll.BDP($C219&amp;" Corp",AK$1)="#N/A Field Not Applicable","",_xll.BDP($C219&amp;" Corp",AK$1)))</f>
        <v>97.072999999999993</v>
      </c>
      <c r="AL219" s="9" t="s">
        <v>807</v>
      </c>
      <c r="AM219" s="9" t="s">
        <v>64</v>
      </c>
      <c r="AN219" s="10">
        <v>24799</v>
      </c>
      <c r="AO219" s="11">
        <v>1424.55</v>
      </c>
      <c r="AP219" s="12">
        <v>2.8811992026826809E-4</v>
      </c>
      <c r="AQ219" s="9" t="s">
        <v>65</v>
      </c>
      <c r="AR219" s="10">
        <v>20791</v>
      </c>
      <c r="AS219" s="11">
        <v>1.7743055555555554</v>
      </c>
      <c r="AT219" s="9" t="s">
        <v>807</v>
      </c>
      <c r="AU219" s="34">
        <f t="shared" si="6"/>
        <v>0.82561100686498834</v>
      </c>
    </row>
    <row r="220" spans="2:47" s="2" customFormat="1" x14ac:dyDescent="0.2">
      <c r="B220" s="22">
        <v>62674</v>
      </c>
      <c r="C220" s="23" t="s">
        <v>808</v>
      </c>
      <c r="D220" s="24" t="str" cm="1">
        <f t="array" ref="D220">IF($C220="","",IFERROR(_xll.BDP($C220&amp;" Corp","ID_BB_GLOBAL"),""))</f>
        <v>BBG012NHPYP2</v>
      </c>
      <c r="E220" s="23" t="s">
        <v>809</v>
      </c>
      <c r="F220" s="7" t="s">
        <v>523</v>
      </c>
      <c r="G220" s="16" t="s">
        <v>217</v>
      </c>
      <c r="H220" s="16" t="s">
        <v>129</v>
      </c>
      <c r="I220" s="16" t="s">
        <v>682</v>
      </c>
      <c r="J220" s="44" cm="1">
        <f t="array" ref="J220">IF(OR(_xll.BDP($C220&amp;" Corp",$J$1)="#N/A N/A",_xll.BDP($C220&amp;" Corp",$J$1)="#N/A Field Not Applicable"),"",_xll.BDP($C220&amp;" Corp",$J$1))</f>
        <v>8.648540745173154</v>
      </c>
      <c r="K220" s="16" t="str" cm="1">
        <f t="array" ref="K220">IFERROR(_xll.BDP($C220&amp;" Corp",$K$1),"")</f>
        <v>Medical-Drugs</v>
      </c>
      <c r="L220" s="28" cm="1">
        <f t="array" ref="L220">IF($C220="","",IFERROR(_xll.BDP($C220&amp;" Corp",L$1),""))</f>
        <v>89.111999999999995</v>
      </c>
      <c r="M220" s="28" cm="1">
        <f t="array" ref="M220">IF($C220="","",IFERROR(_xll.BDP($C220&amp;" Corp",M$1),""))</f>
        <v>90.016000000000005</v>
      </c>
      <c r="N220" s="28" cm="1">
        <f t="array" ref="N220">IF($C220="","",IFERROR(_xll.BDP($C220&amp;" Corp",N$1),""))</f>
        <v>6.980934433732668</v>
      </c>
      <c r="O220" s="28" cm="1">
        <f t="array" ref="O220">IF($C220="","",IFERROR(_xll.BDP($C220&amp;" Corp",O$1),""))</f>
        <v>6.980934433732668</v>
      </c>
      <c r="P220" s="28" cm="1">
        <f t="array" ref="P220">IF($C220="","",IFERROR(_xll.BDP($C220&amp;" Corp",P$1),""))</f>
        <v>477.6605650625728</v>
      </c>
      <c r="Q220" s="28">
        <f t="shared" si="7"/>
        <v>89.563999999999993</v>
      </c>
      <c r="R220"/>
      <c r="S220"/>
      <c r="T220"/>
      <c r="U220"/>
      <c r="V220" s="24" t="str" cm="1">
        <f t="array" ref="V220">IF($C220="","",IFERROR(_xll.BDP($C220&amp;" Corp",V$1),""))</f>
        <v>Y</v>
      </c>
      <c r="W220" s="40" cm="1">
        <f t="array" ref="W220">IF($V220="Y",IFERROR(_xll.BDP($C220&amp;" Corp",W$1)*1,""),"")</f>
        <v>45717</v>
      </c>
      <c r="X220" s="41" cm="1">
        <f t="array" ref="X220">IF($V220="Y",IFERROR(_xll.BDP($C220&amp;" Corp",X$1),""),"")</f>
        <v>101.938</v>
      </c>
      <c r="Y220" s="42" cm="1">
        <f t="array" ref="Y220">IF($V220="Y",IFERROR(_xll.BDP($C220&amp;" Corp",Y$1)/100, ""),"")</f>
        <v>1.7236284556431309</v>
      </c>
      <c r="Z220" s="17" cm="1">
        <f t="array" ref="Z220">IF($C220="","",IF(_xll.BDP($C220&amp;" Corp",Z$1)="#N/A N/A","",_xll.BDP($C220&amp;" Corp",Z$1)))</f>
        <v>3.8999999999987267E-2</v>
      </c>
      <c r="AA220" s="14" cm="1">
        <f t="array" ref="AA220">IF($C220="","",IF(_xll.BDP($C220&amp;" Corp",AA$1)="#N/A N/A","",_xll.BDP($C220&amp;" Corp",AA$1)))</f>
        <v>0.22699999999998965</v>
      </c>
      <c r="AB220" s="14" cm="1">
        <f t="array" ref="AB220">IF($C220="","",IF(_xll.BDP($C220&amp;" Corp",AB$1)="#N/A N/A","",_xll.BDP($C220&amp;" Corp",AB$1)))</f>
        <v>-0.99200000000000443</v>
      </c>
      <c r="AC220" s="18" cm="1">
        <f t="array" ref="AC220">IF($C220="","",IF(_xll.BDP($C220&amp;" Corp",AC$1)="#N/A N/A","",_xll.BDP($C220&amp;" Corp",AC$1)))</f>
        <v>-1.7760000000000105</v>
      </c>
      <c r="AD220" s="18" cm="1">
        <f t="array" ref="AD220">IF($C220="","",IF(_xll.BDP($C220&amp;" Corp",AD$1)="#N/A N/A","",_xll.BDP($C220&amp;" Corp",AD$1)))</f>
        <v>4.6669999999999874</v>
      </c>
      <c r="AE220" s="32" cm="1">
        <f t="array" ref="AE220">IF($C220="","",IF(_xll.BDP($C220&amp;" Corp",AE$1)="#N/A N/A","",_xll.BDP($C220&amp;" Corp",AE$1)/100))</f>
        <v>4.3563250488676085E-4</v>
      </c>
      <c r="AF220" s="32" cm="1">
        <f t="array" ref="AF220">IF($C220="","",IF(_xll.BDP($C220&amp;" Corp",AF$1)="#N/A N/A","",_xll.BDP($C220&amp;" Corp",AF$1)/100))</f>
        <v>2.5409404837859972E-3</v>
      </c>
      <c r="AG220" s="32" cm="1">
        <f t="array" ref="AG220">IF($C220="","",IF(_xll.BDP($C220&amp;" Corp",AG$1)="#N/A N/A","",_xll.BDP($C220&amp;" Corp",AG$1)/100))</f>
        <v>-1.095454746234379E-2</v>
      </c>
      <c r="AH220" s="32" cm="1">
        <f t="array" ref="AH220">IF($C220="","",IF(_xll.BDP($C220&amp;" Corp",AH$1)="#N/A N/A","",_xll.BDP($C220&amp;" Corp",AH$1)/100))</f>
        <v>-1.9443836216334689E-2</v>
      </c>
      <c r="AI220" s="32" cm="1">
        <f t="array" ref="AI220">IF($C220="","",IF(_xll.BDP($C220&amp;" Corp",AI$1)="#N/A N/A","",_xll.BDP($C220&amp;" Corp",AI$1)/100))</f>
        <v>5.4972496083489253E-2</v>
      </c>
      <c r="AJ220" s="8" cm="1">
        <f t="array" ref="AJ220">IF($C220="","",IF(_xll.BDP($C220&amp;" Corp",AJ$1)="#N/A Field Not Applicable","",_xll.BDP($C220&amp;" Corp",AJ$1)))</f>
        <v>75.426000000000002</v>
      </c>
      <c r="AK220" s="8" cm="1">
        <f t="array" ref="AK220">IF($C220="","",IF(_xll.BDP($C220&amp;" Corp",AK$1)="#N/A Field Not Applicable","",_xll.BDP($C220&amp;" Corp",AK$1)))</f>
        <v>96.576999999999998</v>
      </c>
      <c r="AL220" s="9" t="s">
        <v>524</v>
      </c>
      <c r="AM220" s="9" t="s">
        <v>307</v>
      </c>
      <c r="AN220" s="10">
        <v>27400</v>
      </c>
      <c r="AO220" s="11">
        <v>1237.18</v>
      </c>
      <c r="AP220" s="12">
        <v>2.5022372184724717E-4</v>
      </c>
      <c r="AQ220" s="9" t="s">
        <v>65</v>
      </c>
      <c r="AR220" s="10">
        <v>23392</v>
      </c>
      <c r="AS220" s="11">
        <v>0.61354166666666665</v>
      </c>
      <c r="AT220" s="9" t="s">
        <v>525</v>
      </c>
      <c r="AU220" s="34">
        <f t="shared" si="6"/>
        <v>0.9234249572124249</v>
      </c>
    </row>
    <row r="221" spans="2:47" s="2" customFormat="1" x14ac:dyDescent="0.2">
      <c r="B221" s="22">
        <v>62675</v>
      </c>
      <c r="C221" s="23" t="s">
        <v>810</v>
      </c>
      <c r="D221" s="24" t="str" cm="1">
        <f t="array" ref="D221">IF($C221="","",IFERROR(_xll.BDP($C221&amp;" Corp","ID_BB_GLOBAL"),""))</f>
        <v>BBG012Q9JVW2</v>
      </c>
      <c r="E221" s="23" t="s">
        <v>811</v>
      </c>
      <c r="F221" s="7" t="s">
        <v>523</v>
      </c>
      <c r="G221" s="16" t="s">
        <v>191</v>
      </c>
      <c r="H221" s="16" t="s">
        <v>129</v>
      </c>
      <c r="I221" s="16" t="s">
        <v>682</v>
      </c>
      <c r="J221" s="44" cm="1">
        <f t="array" ref="J221">IF(OR(_xll.BDP($C221&amp;" Corp",$J$1)="#N/A N/A",_xll.BDP($C221&amp;" Corp",$J$1)="#N/A Field Not Applicable"),"",_xll.BDP($C221&amp;" Corp",$J$1))</f>
        <v>8.648540745173154</v>
      </c>
      <c r="K221" s="16" t="str" cm="1">
        <f t="array" ref="K221">IFERROR(_xll.BDP($C221&amp;" Corp",$K$1),"")</f>
        <v>Medical-Drugs</v>
      </c>
      <c r="L221" s="28" cm="1">
        <f t="array" ref="L221">IF($C221="","",IFERROR(_xll.BDP($C221&amp;" Corp",L$1),""))</f>
        <v>92.019000000000005</v>
      </c>
      <c r="M221" s="28" cm="1">
        <f t="array" ref="M221">IF($C221="","",IFERROR(_xll.BDP($C221&amp;" Corp",M$1),""))</f>
        <v>92.311000000000007</v>
      </c>
      <c r="N221" s="28" cm="1">
        <f t="array" ref="N221">IF($C221="","",IFERROR(_xll.BDP($C221&amp;" Corp",N$1),""))</f>
        <v>7.1436282608349861</v>
      </c>
      <c r="O221" s="28" cm="1">
        <f t="array" ref="O221">IF($C221="","",IFERROR(_xll.BDP($C221&amp;" Corp",O$1),""))</f>
        <v>7.1436282608349861</v>
      </c>
      <c r="P221" s="28" cm="1">
        <f t="array" ref="P221">IF($C221="","",IFERROR(_xll.BDP($C221&amp;" Corp",P$1),""))</f>
        <v>292.99845925567894</v>
      </c>
      <c r="Q221" s="28">
        <f t="shared" si="7"/>
        <v>92.165000000000006</v>
      </c>
      <c r="R221"/>
      <c r="S221"/>
      <c r="T221"/>
      <c r="U221"/>
      <c r="V221" s="24" t="str" cm="1">
        <f t="array" ref="V221">IF($C221="","",IFERROR(_xll.BDP($C221&amp;" Corp",V$1),""))</f>
        <v>Y</v>
      </c>
      <c r="W221" s="40" cm="1">
        <f t="array" ref="W221">IF($V221="Y",IFERROR(_xll.BDP($C221&amp;" Corp",W$1)*1,""),"")</f>
        <v>45718</v>
      </c>
      <c r="X221" s="41" cm="1">
        <f t="array" ref="X221">IF($V221="Y",IFERROR(_xll.BDP($C221&amp;" Corp",X$1),""),"")</f>
        <v>102.375</v>
      </c>
      <c r="Y221" s="42" cm="1">
        <f t="array" ref="Y221">IF($V221="Y",IFERROR(_xll.BDP($C221&amp;" Corp",Y$1)/100, ""),"")</f>
        <v>1.2590662930012435</v>
      </c>
      <c r="Z221" s="17" cm="1">
        <f t="array" ref="Z221">IF($C221="","",IF(_xll.BDP($C221&amp;" Corp",Z$1)="#N/A N/A","",_xll.BDP($C221&amp;" Corp",Z$1)))</f>
        <v>0</v>
      </c>
      <c r="AA221" s="14" cm="1">
        <f t="array" ref="AA221">IF($C221="","",IF(_xll.BDP($C221&amp;" Corp",AA$1)="#N/A N/A","",_xll.BDP($C221&amp;" Corp",AA$1)))</f>
        <v>-0.86589999999999634</v>
      </c>
      <c r="AB221" s="14" cm="1">
        <f t="array" ref="AB221">IF($C221="","",IF(_xll.BDP($C221&amp;" Corp",AB$1)="#N/A N/A","",_xll.BDP($C221&amp;" Corp",AB$1)))</f>
        <v>0.16895000000000948</v>
      </c>
      <c r="AC221" s="18" cm="1">
        <f t="array" ref="AC221">IF($C221="","",IF(_xll.BDP($C221&amp;" Corp",AC$1)="#N/A N/A","",_xll.BDP($C221&amp;" Corp",AC$1)))</f>
        <v>4.73700000000008E-2</v>
      </c>
      <c r="AD221" s="18" cm="1">
        <f t="array" ref="AD221">IF($C221="","",IF(_xll.BDP($C221&amp;" Corp",AD$1)="#N/A N/A","",_xll.BDP($C221&amp;" Corp",AD$1)))</f>
        <v>6.2279300000000006</v>
      </c>
      <c r="AE221" s="32" cm="1">
        <f t="array" ref="AE221">IF($C221="","",IF(_xll.BDP($C221&amp;" Corp",AE$1)="#N/A N/A","",_xll.BDP($C221&amp;" Corp",AE$1)/100))</f>
        <v>0</v>
      </c>
      <c r="AF221" s="32" cm="1">
        <f t="array" ref="AF221">IF($C221="","",IF(_xll.BDP($C221&amp;" Corp",AF$1)="#N/A N/A","",_xll.BDP($C221&amp;" Corp",AF$1)/100))</f>
        <v>-9.3088708949158275E-3</v>
      </c>
      <c r="AG221" s="32" cm="1">
        <f t="array" ref="AG221">IF($C221="","",IF(_xll.BDP($C221&amp;" Corp",AG$1)="#N/A N/A","",_xll.BDP($C221&amp;" Corp",AG$1)/100))</f>
        <v>1.8367334736115323E-3</v>
      </c>
      <c r="AH221" s="32" cm="1">
        <f t="array" ref="AH221">IF($C221="","",IF(_xll.BDP($C221&amp;" Corp",AH$1)="#N/A N/A","",_xll.BDP($C221&amp;" Corp",AH$1)/100))</f>
        <v>5.1430136713833362E-4</v>
      </c>
      <c r="AI221" s="32" cm="1">
        <f t="array" ref="AI221">IF($C221="","",IF(_xll.BDP($C221&amp;" Corp",AI$1)="#N/A N/A","",_xll.BDP($C221&amp;" Corp",AI$1)/100))</f>
        <v>7.2481026179002456E-2</v>
      </c>
      <c r="AJ221" s="8" cm="1">
        <f t="array" ref="AJ221">IF($C221="","",IF(_xll.BDP($C221&amp;" Corp",AJ$1)="#N/A Field Not Applicable","",_xll.BDP($C221&amp;" Corp",AJ$1)))</f>
        <v>79.177999999999997</v>
      </c>
      <c r="AK221" s="8" cm="1">
        <f t="array" ref="AK221">IF($C221="","",IF(_xll.BDP($C221&amp;" Corp",AK$1)="#N/A Field Not Applicable","",_xll.BDP($C221&amp;" Corp",AK$1)))</f>
        <v>96.521000000000001</v>
      </c>
      <c r="AL221" s="9" t="s">
        <v>524</v>
      </c>
      <c r="AM221" s="9" t="s">
        <v>64</v>
      </c>
      <c r="AN221" s="10">
        <v>27400</v>
      </c>
      <c r="AO221" s="11">
        <v>639.78750000000002</v>
      </c>
      <c r="AP221" s="12">
        <v>1.2939912497885971E-4</v>
      </c>
      <c r="AQ221" s="9" t="s">
        <v>65</v>
      </c>
      <c r="AR221" s="10">
        <v>23392</v>
      </c>
      <c r="AS221" s="11">
        <v>0.73888888888888893</v>
      </c>
      <c r="AT221" s="9" t="s">
        <v>525</v>
      </c>
      <c r="AU221" s="34">
        <f t="shared" si="6"/>
        <v>0.91206752176670702</v>
      </c>
    </row>
    <row r="222" spans="2:47" s="2" customFormat="1" x14ac:dyDescent="0.2">
      <c r="B222" s="22">
        <v>62732</v>
      </c>
      <c r="C222" s="23" t="s">
        <v>812</v>
      </c>
      <c r="D222" s="24" t="str" cm="1">
        <f t="array" ref="D222">IF($C222="","",IFERROR(_xll.BDP($C222&amp;" Corp","ID_BB_GLOBAL"),""))</f>
        <v>BBG012QCFXV6</v>
      </c>
      <c r="E222" s="23" t="s">
        <v>813</v>
      </c>
      <c r="F222" s="7" t="s">
        <v>814</v>
      </c>
      <c r="G222" s="16" t="s">
        <v>143</v>
      </c>
      <c r="H222" s="16" t="s">
        <v>495</v>
      </c>
      <c r="I222" s="16" t="s">
        <v>86</v>
      </c>
      <c r="J222" s="44" t="str" cm="1">
        <f t="array" ref="J222">IF(OR(_xll.BDP($C222&amp;" Corp",$J$1)="#N/A N/A",_xll.BDP($C222&amp;" Corp",$J$1)="#N/A Field Not Applicable"),"",_xll.BDP($C222&amp;" Corp",$J$1))</f>
        <v/>
      </c>
      <c r="K222" s="16" t="str" cm="1">
        <f t="array" ref="K222">IFERROR(_xll.BDP($C222&amp;" Corp",$K$1),"")</f>
        <v>Disposable Medical Prod</v>
      </c>
      <c r="L222" s="28" cm="1">
        <f t="array" ref="L222">IF($C222="","",IFERROR(_xll.BDP($C222&amp;" Corp",L$1),""))</f>
        <v>96.885000000000005</v>
      </c>
      <c r="M222" s="28" cm="1">
        <f t="array" ref="M222">IF($C222="","",IFERROR(_xll.BDP($C222&amp;" Corp",M$1),""))</f>
        <v>97.024000000000001</v>
      </c>
      <c r="N222" s="28" cm="1">
        <f t="array" ref="N222">IF($C222="","",IFERROR(_xll.BDP($C222&amp;" Corp",N$1),""))</f>
        <v>5.9882594274191465</v>
      </c>
      <c r="O222" s="28" cm="1">
        <f t="array" ref="O222">IF($C222="","",IFERROR(_xll.BDP($C222&amp;" Corp",O$1),""))</f>
        <v>5.9882594274191465</v>
      </c>
      <c r="P222" s="28" cm="1">
        <f t="array" ref="P222">IF($C222="","",IFERROR(_xll.BDP($C222&amp;" Corp",P$1),""))</f>
        <v>150.87511331651774</v>
      </c>
      <c r="Q222" s="28">
        <f t="shared" si="7"/>
        <v>96.954499999999996</v>
      </c>
      <c r="R222"/>
      <c r="S222"/>
      <c r="T222"/>
      <c r="U222"/>
      <c r="V222" s="24" t="str" cm="1">
        <f t="array" ref="V222">IF($C222="","",IFERROR(_xll.BDP($C222&amp;" Corp",V$1),""))</f>
        <v>Y</v>
      </c>
      <c r="W222" s="40" cm="1">
        <f t="array" ref="W222">IF($V222="Y",IFERROR(_xll.BDP($C222&amp;" Corp",W$1)*1,""),"")</f>
        <v>45718</v>
      </c>
      <c r="X222" s="41" cm="1">
        <f t="array" ref="X222">IF($V222="Y",IFERROR(_xll.BDP($C222&amp;" Corp",X$1),""),"")</f>
        <v>102.625</v>
      </c>
      <c r="Y222" s="42" cm="1">
        <f t="array" ref="Y222">IF($V222="Y",IFERROR(_xll.BDP($C222&amp;" Corp",Y$1)/100, ""),"")</f>
        <v>0.71166370672182777</v>
      </c>
      <c r="Z222" s="17" cm="1">
        <f t="array" ref="Z222">IF($C222="","",IF(_xll.BDP($C222&amp;" Corp",Z$1)="#N/A N/A","",_xll.BDP($C222&amp;" Corp",Z$1)))</f>
        <v>1.5880000000009886E-2</v>
      </c>
      <c r="AA222" s="14" cm="1">
        <f t="array" ref="AA222">IF($C222="","",IF(_xll.BDP($C222&amp;" Corp",AA$1)="#N/A N/A","",_xll.BDP($C222&amp;" Corp",AA$1)))</f>
        <v>1.8050000000002342E-2</v>
      </c>
      <c r="AB222" s="14" cm="1">
        <f t="array" ref="AB222">IF($C222="","",IF(_xll.BDP($C222&amp;" Corp",AB$1)="#N/A N/A","",_xll.BDP($C222&amp;" Corp",AB$1)))</f>
        <v>0.52326000000000761</v>
      </c>
      <c r="AC222" s="18" cm="1">
        <f t="array" ref="AC222">IF($C222="","",IF(_xll.BDP($C222&amp;" Corp",AC$1)="#N/A N/A","",_xll.BDP($C222&amp;" Corp",AC$1)))</f>
        <v>-0.13028999999998803</v>
      </c>
      <c r="AD222" s="18" cm="1">
        <f t="array" ref="AD222">IF($C222="","",IF(_xll.BDP($C222&amp;" Corp",AD$1)="#N/A N/A","",_xll.BDP($C222&amp;" Corp",AD$1)))</f>
        <v>3.6253500000000116</v>
      </c>
      <c r="AE222" s="32" cm="1">
        <f t="array" ref="AE222">IF($C222="","",IF(_xll.BDP($C222&amp;" Corp",AE$1)="#N/A N/A","",_xll.BDP($C222&amp;" Corp",AE$1)/100))</f>
        <v>1.6383954042400068E-4</v>
      </c>
      <c r="AF222" s="32" cm="1">
        <f t="array" ref="AF222">IF($C222="","",IF(_xll.BDP($C222&amp;" Corp",AF$1)="#N/A N/A","",_xll.BDP($C222&amp;" Corp",AF$1)/100))</f>
        <v>1.8623236247980557E-4</v>
      </c>
      <c r="AG222" s="32" cm="1">
        <f t="array" ref="AG222">IF($C222="","",IF(_xll.BDP($C222&amp;" Corp",AG$1)="#N/A N/A","",_xll.BDP($C222&amp;" Corp",AG$1)/100))</f>
        <v>5.4270670066354429E-3</v>
      </c>
      <c r="AH222" s="32" cm="1">
        <f t="array" ref="AH222">IF($C222="","",IF(_xll.BDP($C222&amp;" Corp",AH$1)="#N/A N/A","",_xll.BDP($C222&amp;" Corp",AH$1)/100))</f>
        <v>-1.3422235252872794E-3</v>
      </c>
      <c r="AI222" s="32" cm="1">
        <f t="array" ref="AI222">IF($C222="","",IF(_xll.BDP($C222&amp;" Corp",AI$1)="#N/A N/A","",_xll.BDP($C222&amp;" Corp",AI$1)/100))</f>
        <v>3.88508211413367E-2</v>
      </c>
      <c r="AJ222" s="8" cm="1">
        <f t="array" ref="AJ222">IF($C222="","",IF(_xll.BDP($C222&amp;" Corp",AJ$1)="#N/A Field Not Applicable","",_xll.BDP($C222&amp;" Corp",AJ$1)))</f>
        <v>91.835999999999999</v>
      </c>
      <c r="AK222" s="8" cm="1">
        <f t="array" ref="AK222">IF($C222="","",IF(_xll.BDP($C222&amp;" Corp",AK$1)="#N/A Field Not Applicable","",_xll.BDP($C222&amp;" Corp",AK$1)))</f>
        <v>98.650999999999996</v>
      </c>
      <c r="AL222" s="9" t="s">
        <v>815</v>
      </c>
      <c r="AM222" s="9" t="s">
        <v>64</v>
      </c>
      <c r="AN222" s="10">
        <v>45590</v>
      </c>
      <c r="AO222" s="11">
        <v>2447.35</v>
      </c>
      <c r="AP222" s="12">
        <v>4.9498458240745914E-4</v>
      </c>
      <c r="AQ222" s="9" t="s">
        <v>65</v>
      </c>
      <c r="AR222" s="10">
        <v>41442</v>
      </c>
      <c r="AS222" s="11">
        <v>1.0208333333333333</v>
      </c>
      <c r="AT222" s="9" t="s">
        <v>102</v>
      </c>
      <c r="AU222" s="34">
        <f t="shared" si="6"/>
        <v>0.84424367571533365</v>
      </c>
    </row>
    <row r="223" spans="2:47" s="2" customFormat="1" x14ac:dyDescent="0.2">
      <c r="B223" s="22">
        <v>62733</v>
      </c>
      <c r="C223" s="23" t="s">
        <v>816</v>
      </c>
      <c r="D223" s="24" t="str" cm="1">
        <f t="array" ref="D223">IF($C223="","",IFERROR(_xll.BDP($C223&amp;" Corp","ID_BB_GLOBAL"),""))</f>
        <v>BBG012QCFXH2</v>
      </c>
      <c r="E223" s="23" t="s">
        <v>817</v>
      </c>
      <c r="F223" s="7" t="s">
        <v>814</v>
      </c>
      <c r="G223" s="16" t="s">
        <v>217</v>
      </c>
      <c r="H223" s="16" t="s">
        <v>477</v>
      </c>
      <c r="I223" s="16" t="s">
        <v>429</v>
      </c>
      <c r="J223" s="44" t="str" cm="1">
        <f t="array" ref="J223">IF(OR(_xll.BDP($C223&amp;" Corp",$J$1)="#N/A N/A",_xll.BDP($C223&amp;" Corp",$J$1)="#N/A Field Not Applicable"),"",_xll.BDP($C223&amp;" Corp",$J$1))</f>
        <v/>
      </c>
      <c r="K223" s="16" t="str" cm="1">
        <f t="array" ref="K223">IFERROR(_xll.BDP($C223&amp;" Corp",$K$1),"")</f>
        <v>Disposable Medical Prod</v>
      </c>
      <c r="L223" s="28" cm="1">
        <f t="array" ref="L223">IF($C223="","",IFERROR(_xll.BDP($C223&amp;" Corp",L$1),""))</f>
        <v>93.406000000000006</v>
      </c>
      <c r="M223" s="28" cm="1">
        <f t="array" ref="M223">IF($C223="","",IFERROR(_xll.BDP($C223&amp;" Corp",M$1),""))</f>
        <v>93.55</v>
      </c>
      <c r="N223" s="28" cm="1">
        <f t="array" ref="N223">IF($C223="","",IFERROR(_xll.BDP($C223&amp;" Corp",N$1),""))</f>
        <v>5.6316819370869302</v>
      </c>
      <c r="O223" s="28" cm="1">
        <f t="array" ref="O223">IF($C223="","",IFERROR(_xll.BDP($C223&amp;" Corp",O$1),""))</f>
        <v>5.6316819370869302</v>
      </c>
      <c r="P223" s="28" cm="1">
        <f t="array" ref="P223">IF($C223="","",IFERROR(_xll.BDP($C223&amp;" Corp",P$1),""))</f>
        <v>134.90450347635812</v>
      </c>
      <c r="Q223" s="28">
        <f t="shared" si="7"/>
        <v>93.478000000000009</v>
      </c>
      <c r="R223"/>
      <c r="S223"/>
      <c r="T223"/>
      <c r="U223"/>
      <c r="V223" s="24" t="str" cm="1">
        <f t="array" ref="V223">IF($C223="","",IFERROR(_xll.BDP($C223&amp;" Corp",V$1),""))</f>
        <v>Y</v>
      </c>
      <c r="W223" s="40" cm="1">
        <f t="array" ref="W223">IF($V223="Y",IFERROR(_xll.BDP($C223&amp;" Corp",W$1)*1,""),"")</f>
        <v>45718</v>
      </c>
      <c r="X223" s="41" cm="1">
        <f t="array" ref="X223">IF($V223="Y",IFERROR(_xll.BDP($C223&amp;" Corp",X$1),""),"")</f>
        <v>101.938</v>
      </c>
      <c r="Y223" s="42" cm="1">
        <f t="array" ref="Y223">IF($V223="Y",IFERROR(_xll.BDP($C223&amp;" Corp",Y$1)/100, ""),"")</f>
        <v>1.0679275872917788</v>
      </c>
      <c r="Z223" s="17" cm="1">
        <f t="array" ref="Z223">IF($C223="","",IF(_xll.BDP($C223&amp;" Corp",Z$1)="#N/A N/A","",_xll.BDP($C223&amp;" Corp",Z$1)))</f>
        <v>-5.5029999999987922E-2</v>
      </c>
      <c r="AA223" s="14" cm="1">
        <f t="array" ref="AA223">IF($C223="","",IF(_xll.BDP($C223&amp;" Corp",AA$1)="#N/A N/A","",_xll.BDP($C223&amp;" Corp",AA$1)))</f>
        <v>0.19797000000001219</v>
      </c>
      <c r="AB223" s="14" cm="1">
        <f t="array" ref="AB223">IF($C223="","",IF(_xll.BDP($C223&amp;" Corp",AB$1)="#N/A N/A","",_xll.BDP($C223&amp;" Corp",AB$1)))</f>
        <v>0.87530000000000996</v>
      </c>
      <c r="AC223" s="18" cm="1">
        <f t="array" ref="AC223">IF($C223="","",IF(_xll.BDP($C223&amp;" Corp",AC$1)="#N/A N/A","",_xll.BDP($C223&amp;" Corp",AC$1)))</f>
        <v>-0.41920999999999253</v>
      </c>
      <c r="AD223" s="18" cm="1">
        <f t="array" ref="AD223">IF($C223="","",IF(_xll.BDP($C223&amp;" Corp",AD$1)="#N/A N/A","",_xll.BDP($C223&amp;" Corp",AD$1)))</f>
        <v>2.9742000000000104</v>
      </c>
      <c r="AE223" s="32" cm="1">
        <f t="array" ref="AE223">IF($C223="","",IF(_xll.BDP($C223&amp;" Corp",AE$1)="#N/A N/A","",_xll.BDP($C223&amp;" Corp",AE$1)/100))</f>
        <v>-5.8833119956795048E-4</v>
      </c>
      <c r="AF223" s="32" cm="1">
        <f t="array" ref="AF223">IF($C223="","",IF(_xll.BDP($C223&amp;" Corp",AF$1)="#N/A N/A","",_xll.BDP($C223&amp;" Corp",AF$1)/100))</f>
        <v>2.1222573305355193E-3</v>
      </c>
      <c r="AG223" s="32" cm="1">
        <f t="array" ref="AG223">IF($C223="","",IF(_xll.BDP($C223&amp;" Corp",AG$1)="#N/A N/A","",_xll.BDP($C223&amp;" Corp",AG$1)/100))</f>
        <v>9.4519305673470295E-3</v>
      </c>
      <c r="AH223" s="32" cm="1">
        <f t="array" ref="AH223">IF($C223="","",IF(_xll.BDP($C223&amp;" Corp",AH$1)="#N/A N/A","",_xll.BDP($C223&amp;" Corp",AH$1)/100))</f>
        <v>-4.4644335730600919E-3</v>
      </c>
      <c r="AI223" s="32" cm="1">
        <f t="array" ref="AI223">IF($C223="","",IF(_xll.BDP($C223&amp;" Corp",AI$1)="#N/A N/A","",_xll.BDP($C223&amp;" Corp",AI$1)/100))</f>
        <v>3.2861720901433515E-2</v>
      </c>
      <c r="AJ223" s="8" cm="1">
        <f t="array" ref="AJ223">IF($C223="","",IF(_xll.BDP($C223&amp;" Corp",AJ$1)="#N/A Field Not Applicable","",_xll.BDP($C223&amp;" Corp",AJ$1)))</f>
        <v>89.106999999999999</v>
      </c>
      <c r="AK223" s="8" cm="1">
        <f t="array" ref="AK223">IF($C223="","",IF(_xll.BDP($C223&amp;" Corp",AK$1)="#N/A Field Not Applicable","",_xll.BDP($C223&amp;" Corp",AK$1)))</f>
        <v>95.269000000000005</v>
      </c>
      <c r="AL223" s="9" t="s">
        <v>815</v>
      </c>
      <c r="AM223" s="9" t="s">
        <v>64</v>
      </c>
      <c r="AN223" s="10">
        <v>45590</v>
      </c>
      <c r="AO223" s="11">
        <v>4232.7449999999999</v>
      </c>
      <c r="AP223" s="12">
        <v>8.5608659009224703E-4</v>
      </c>
      <c r="AQ223" s="9" t="s">
        <v>65</v>
      </c>
      <c r="AR223" s="10">
        <v>41442</v>
      </c>
      <c r="AS223" s="11">
        <v>0.75347222222222221</v>
      </c>
      <c r="AT223" s="9" t="s">
        <v>102</v>
      </c>
      <c r="AU223" s="34">
        <f t="shared" si="6"/>
        <v>0.8009892534891272</v>
      </c>
    </row>
    <row r="224" spans="2:47" s="2" customFormat="1" x14ac:dyDescent="0.2">
      <c r="B224" s="22">
        <v>62736</v>
      </c>
      <c r="C224" s="23" t="s">
        <v>818</v>
      </c>
      <c r="D224" s="24" t="str" cm="1">
        <f t="array" ref="D224">IF($C224="","",IFERROR(_xll.BDP($C224&amp;" Corp","ID_BB_GLOBAL"),""))</f>
        <v>BBG012S0H861</v>
      </c>
      <c r="E224" s="23" t="s">
        <v>819</v>
      </c>
      <c r="F224" s="7" t="s">
        <v>820</v>
      </c>
      <c r="G224" s="16" t="s">
        <v>217</v>
      </c>
      <c r="H224" s="16" t="s">
        <v>242</v>
      </c>
      <c r="I224" s="16" t="s">
        <v>63</v>
      </c>
      <c r="J224" s="44" cm="1">
        <f t="array" ref="J224">IF(OR(_xll.BDP($C224&amp;" Corp",$J$1)="#N/A N/A",_xll.BDP($C224&amp;" Corp",$J$1)="#N/A Field Not Applicable"),"",_xll.BDP($C224&amp;" Corp",$J$1))</f>
        <v>2.7853620043401071</v>
      </c>
      <c r="K224" s="16" t="str" cm="1">
        <f t="array" ref="K224">IFERROR(_xll.BDP($C224&amp;" Corp",$K$1),"")</f>
        <v>Medical-Whsle Drug Dist</v>
      </c>
      <c r="L224" s="28" cm="1">
        <f t="array" ref="L224">IF($C224="","",IFERROR(_xll.BDP($C224&amp;" Corp",L$1),""))</f>
        <v>92.171999999999997</v>
      </c>
      <c r="M224" s="28" cm="1">
        <f t="array" ref="M224">IF($C224="","",IFERROR(_xll.BDP($C224&amp;" Corp",M$1),""))</f>
        <v>92.596999999999994</v>
      </c>
      <c r="N224" s="28" cm="1">
        <f t="array" ref="N224">IF($C224="","",IFERROR(_xll.BDP($C224&amp;" Corp",N$1),""))</f>
        <v>5.6887228330118562</v>
      </c>
      <c r="O224" s="28" cm="1">
        <f t="array" ref="O224">IF($C224="","",IFERROR(_xll.BDP($C224&amp;" Corp",O$1),""))</f>
        <v>5.6887228330118562</v>
      </c>
      <c r="P224" s="28" cm="1">
        <f t="array" ref="P224">IF($C224="","",IFERROR(_xll.BDP($C224&amp;" Corp",P$1),""))</f>
        <v>141.74104269655948</v>
      </c>
      <c r="Q224" s="28">
        <f t="shared" si="7"/>
        <v>92.384500000000003</v>
      </c>
      <c r="R224"/>
      <c r="S224"/>
      <c r="T224"/>
      <c r="U224"/>
      <c r="V224" s="24" t="str" cm="1">
        <f t="array" ref="V224">IF($C224="","",IFERROR(_xll.BDP($C224&amp;" Corp",V$1),""))</f>
        <v>Y</v>
      </c>
      <c r="W224" s="40" cm="1">
        <f t="array" ref="W224">IF($V224="Y",IFERROR(_xll.BDP($C224&amp;" Corp",W$1)*1,""),"")</f>
        <v>45698</v>
      </c>
      <c r="X224" s="41" cm="1">
        <f t="array" ref="X224">IF($V224="Y",IFERROR(_xll.BDP($C224&amp;" Corp",X$1),""),"")</f>
        <v>101.9375</v>
      </c>
      <c r="Y224" s="42" cm="1">
        <f t="array" ref="Y224">IF($V224="Y",IFERROR(_xll.BDP($C224&amp;" Corp",Y$1)/100, ""),"")</f>
        <v>4.0271299991969443</v>
      </c>
      <c r="Z224" s="17" cm="1">
        <f t="array" ref="Z224">IF($C224="","",IF(_xll.BDP($C224&amp;" Corp",Z$1)="#N/A N/A","",_xll.BDP($C224&amp;" Corp",Z$1)))</f>
        <v>-3.1080000000002883E-2</v>
      </c>
      <c r="AA224" s="14" cm="1">
        <f t="array" ref="AA224">IF($C224="","",IF(_xll.BDP($C224&amp;" Corp",AA$1)="#N/A N/A","",_xll.BDP($C224&amp;" Corp",AA$1)))</f>
        <v>0.59148000000000422</v>
      </c>
      <c r="AB224" s="14" cm="1">
        <f t="array" ref="AB224">IF($C224="","",IF(_xll.BDP($C224&amp;" Corp",AB$1)="#N/A N/A","",_xll.BDP($C224&amp;" Corp",AB$1)))</f>
        <v>1.1943100000000015</v>
      </c>
      <c r="AC224" s="18" cm="1">
        <f t="array" ref="AC224">IF($C224="","",IF(_xll.BDP($C224&amp;" Corp",AC$1)="#N/A N/A","",_xll.BDP($C224&amp;" Corp",AC$1)))</f>
        <v>-0.68412999999999613</v>
      </c>
      <c r="AD224" s="18" cm="1">
        <f t="array" ref="AD224">IF($C224="","",IF(_xll.BDP($C224&amp;" Corp",AD$1)="#N/A N/A","",_xll.BDP($C224&amp;" Corp",AD$1)))</f>
        <v>2.4077800000000025</v>
      </c>
      <c r="AE224" s="32" cm="1">
        <f t="array" ref="AE224">IF($C224="","",IF(_xll.BDP($C224&amp;" Corp",AE$1)="#N/A N/A","",_xll.BDP($C224&amp;" Corp",AE$1)/100))</f>
        <v>-3.362015755609026E-4</v>
      </c>
      <c r="AF224" s="32" cm="1">
        <f t="array" ref="AF224">IF($C224="","",IF(_xll.BDP($C224&amp;" Corp",AF$1)="#N/A N/A","",_xll.BDP($C224&amp;" Corp",AF$1)/100))</f>
        <v>6.4415949209547015E-3</v>
      </c>
      <c r="AG224" s="32" cm="1">
        <f t="array" ref="AG224">IF($C224="","",IF(_xll.BDP($C224&amp;" Corp",AG$1)="#N/A N/A","",_xll.BDP($C224&amp;" Corp",AG$1)/100))</f>
        <v>1.309275519449591E-2</v>
      </c>
      <c r="AH224" s="32" cm="1">
        <f t="array" ref="AH224">IF($C224="","",IF(_xll.BDP($C224&amp;" Corp",AH$1)="#N/A N/A","",_xll.BDP($C224&amp;" Corp",AH$1)/100))</f>
        <v>-7.3485253485079064E-3</v>
      </c>
      <c r="AI224" s="32" cm="1">
        <f t="array" ref="AI224">IF($C224="","",IF(_xll.BDP($C224&amp;" Corp",AI$1)="#N/A N/A","",_xll.BDP($C224&amp;" Corp",AI$1)/100))</f>
        <v>2.6751422799094485E-2</v>
      </c>
      <c r="AJ224" s="8" cm="1">
        <f t="array" ref="AJ224">IF($C224="","",IF(_xll.BDP($C224&amp;" Corp",AJ$1)="#N/A Field Not Applicable","",_xll.BDP($C224&amp;" Corp",AJ$1)))</f>
        <v>87.766999999999996</v>
      </c>
      <c r="AK224" s="8" cm="1">
        <f t="array" ref="AK224">IF($C224="","",IF(_xll.BDP($C224&amp;" Corp",AK$1)="#N/A Field Not Applicable","",_xll.BDP($C224&amp;" Corp",AK$1)))</f>
        <v>95.052999999999997</v>
      </c>
      <c r="AL224" s="9" t="s">
        <v>821</v>
      </c>
      <c r="AM224" s="9" t="s">
        <v>64</v>
      </c>
      <c r="AN224" s="10">
        <v>45591</v>
      </c>
      <c r="AO224" s="11">
        <v>460.625</v>
      </c>
      <c r="AP224" s="12">
        <v>9.3162920412460779E-5</v>
      </c>
      <c r="AQ224" s="9" t="s">
        <v>169</v>
      </c>
      <c r="AR224" s="10">
        <v>15244</v>
      </c>
      <c r="AS224" s="11">
        <v>0.60277777777777775</v>
      </c>
      <c r="AT224" s="9" t="s">
        <v>102</v>
      </c>
      <c r="AU224" s="34">
        <f t="shared" si="6"/>
        <v>0.8237327175404886</v>
      </c>
    </row>
    <row r="225" spans="2:47" s="2" customFormat="1" x14ac:dyDescent="0.2">
      <c r="B225" s="22">
        <v>60297</v>
      </c>
      <c r="C225" s="23" t="s">
        <v>822</v>
      </c>
      <c r="D225" s="24" t="str" cm="1">
        <f t="array" ref="D225">IF($C225="","",IFERROR(_xll.BDP($C225&amp;" Corp","ID_BB_GLOBAL"),""))</f>
        <v>BBG00Z909R67</v>
      </c>
      <c r="E225" s="23" t="s">
        <v>823</v>
      </c>
      <c r="F225" s="7" t="s">
        <v>390</v>
      </c>
      <c r="G225" s="16" t="s">
        <v>824</v>
      </c>
      <c r="H225" s="16" t="s">
        <v>305</v>
      </c>
      <c r="I225" s="16" t="s">
        <v>166</v>
      </c>
      <c r="J225" s="44" cm="1">
        <f t="array" ref="J225">IF(OR(_xll.BDP($C225&amp;" Corp",$J$1)="#N/A N/A",_xll.BDP($C225&amp;" Corp",$J$1)="#N/A Field Not Applicable"),"",_xll.BDP($C225&amp;" Corp",$J$1))</f>
        <v>4.2759051186017478</v>
      </c>
      <c r="K225" s="16" t="str" cm="1">
        <f t="array" ref="K225">IFERROR(_xll.BDP($C225&amp;" Corp",$K$1),"")</f>
        <v>Medical Labs&amp;Testing Srv</v>
      </c>
      <c r="L225" s="28" cm="1">
        <f t="array" ref="L225">IF($C225="","",IFERROR(_xll.BDP($C225&amp;" Corp",L$1),""))</f>
        <v>98.043000000000006</v>
      </c>
      <c r="M225" s="28" cm="1">
        <f t="array" ref="M225">IF($C225="","",IFERROR(_xll.BDP($C225&amp;" Corp",M$1),""))</f>
        <v>98.781000000000006</v>
      </c>
      <c r="N225" s="28" cm="1">
        <f t="array" ref="N225">IF($C225="","",IFERROR(_xll.BDP($C225&amp;" Corp",N$1),""))</f>
        <v>2.8659838238052195</v>
      </c>
      <c r="O225" s="28" cm="1">
        <f t="array" ref="O225">IF($C225="","",IFERROR(_xll.BDP($C225&amp;" Corp",O$1),""))</f>
        <v>2.8659838238052195</v>
      </c>
      <c r="P225" s="28" cm="1">
        <f t="array" ref="P225">IF($C225="","",IFERROR(_xll.BDP($C225&amp;" Corp",P$1),""))</f>
        <v>85.111485041817545</v>
      </c>
      <c r="Q225" s="28">
        <f t="shared" si="7"/>
        <v>98.412000000000006</v>
      </c>
      <c r="R225"/>
      <c r="S225"/>
      <c r="T225"/>
      <c r="U225"/>
      <c r="V225" s="24" t="str" cm="1">
        <f t="array" ref="V225">IF($C225="","",IFERROR(_xll.BDP($C225&amp;" Corp",V$1),""))</f>
        <v>Y</v>
      </c>
      <c r="W225" s="40" cm="1">
        <f t="array" ref="W225">IF($V225="Y",IFERROR(_xll.BDP($C225&amp;" Corp",W$1)*1,""),"")</f>
        <v>45717</v>
      </c>
      <c r="X225" s="41" cm="1">
        <f t="array" ref="X225">IF($V225="Y",IFERROR(_xll.BDP($C225&amp;" Corp",X$1),""),"")</f>
        <v>100.438</v>
      </c>
      <c r="Y225" s="42" cm="1">
        <f t="array" ref="Y225">IF($V225="Y",IFERROR(_xll.BDP($C225&amp;" Corp",Y$1)/100, ""),"")</f>
        <v>0.23181358192779078</v>
      </c>
      <c r="Z225" s="17" cm="1">
        <f t="array" ref="Z225">IF($C225="","",IF(_xll.BDP($C225&amp;" Corp",Z$1)="#N/A N/A","",_xll.BDP($C225&amp;" Corp",Z$1)))</f>
        <v>-4.4999999999987494E-2</v>
      </c>
      <c r="AA225" s="14" cm="1">
        <f t="array" ref="AA225">IF($C225="","",IF(_xll.BDP($C225&amp;" Corp",AA$1)="#N/A N/A","",_xll.BDP($C225&amp;" Corp",AA$1)))</f>
        <v>0.12800000000000011</v>
      </c>
      <c r="AB225" s="14" cm="1">
        <f t="array" ref="AB225">IF($C225="","",IF(_xll.BDP($C225&amp;" Corp",AB$1)="#N/A N/A","",_xll.BDP($C225&amp;" Corp",AB$1)))</f>
        <v>5.6000000000011596E-2</v>
      </c>
      <c r="AC225" s="18" cm="1">
        <f t="array" ref="AC225">IF($C225="","",IF(_xll.BDP($C225&amp;" Corp",AC$1)="#N/A N/A","",_xll.BDP($C225&amp;" Corp",AC$1)))</f>
        <v>0.24600000000000932</v>
      </c>
      <c r="AD225" s="18" cm="1">
        <f t="array" ref="AD225">IF($C225="","",IF(_xll.BDP($C225&amp;" Corp",AD$1)="#N/A N/A","",_xll.BDP($C225&amp;" Corp",AD$1)))</f>
        <v>2.784000000000006</v>
      </c>
      <c r="AE225" s="32" cm="1">
        <f t="array" ref="AE225">IF($C225="","",IF(_xll.BDP($C225&amp;" Corp",AE$1)="#N/A N/A","",_xll.BDP($C225&amp;" Corp",AE$1)/100))</f>
        <v>-4.5705231725512148E-4</v>
      </c>
      <c r="AF225" s="32" cm="1">
        <f t="array" ref="AF225">IF($C225="","",IF(_xll.BDP($C225&amp;" Corp",AF$1)="#N/A N/A","",_xll.BDP($C225&amp;" Corp",AF$1)/100))</f>
        <v>1.3023482967726191E-3</v>
      </c>
      <c r="AG225" s="32" cm="1">
        <f t="array" ref="AG225">IF($C225="","",IF(_xll.BDP($C225&amp;" Corp",AG$1)="#N/A N/A","",_xll.BDP($C225&amp;" Corp",AG$1)/100))</f>
        <v>5.6936028305351583E-4</v>
      </c>
      <c r="AH225" s="32" cm="1">
        <f t="array" ref="AH225">IF($C225="","",IF(_xll.BDP($C225&amp;" Corp",AH$1)="#N/A N/A","",_xll.BDP($C225&amp;" Corp",AH$1)/100))</f>
        <v>2.5059592934418163E-3</v>
      </c>
      <c r="AI225" s="32" cm="1">
        <f t="array" ref="AI225">IF($C225="","",IF(_xll.BDP($C225&amp;" Corp",AI$1)="#N/A N/A","",_xll.BDP($C225&amp;" Corp",AI$1)/100))</f>
        <v>2.9112812147069959E-2</v>
      </c>
      <c r="AJ225" s="8" cm="1">
        <f t="array" ref="AJ225">IF($C225="","",IF(_xll.BDP($C225&amp;" Corp",AJ$1)="#N/A Field Not Applicable","",_xll.BDP($C225&amp;" Corp",AJ$1)))</f>
        <v>95.3</v>
      </c>
      <c r="AK225" s="8" cm="1">
        <f t="array" ref="AK225">IF($C225="","",IF(_xll.BDP($C225&amp;" Corp",AK$1)="#N/A Field Not Applicable","",_xll.BDP($C225&amp;" Corp",AK$1)))</f>
        <v>98.623999999999995</v>
      </c>
      <c r="AL225" s="9" t="s">
        <v>391</v>
      </c>
      <c r="AM225" s="9" t="s">
        <v>307</v>
      </c>
      <c r="AN225" s="10">
        <v>36526</v>
      </c>
      <c r="AO225" s="11">
        <v>539.46337500000004</v>
      </c>
      <c r="AP225" s="12">
        <v>1.0910824091302575E-4</v>
      </c>
      <c r="AQ225" s="9" t="s">
        <v>65</v>
      </c>
      <c r="AR225" s="10">
        <v>32518</v>
      </c>
      <c r="AS225" s="11">
        <v>0.42291666666666677</v>
      </c>
      <c r="AT225" s="9" t="s">
        <v>391</v>
      </c>
      <c r="AU225" s="34">
        <f t="shared" si="6"/>
        <v>0.69017501805054127</v>
      </c>
    </row>
    <row r="226" spans="2:47" s="2" customFormat="1" x14ac:dyDescent="0.2">
      <c r="B226" s="22">
        <v>63576</v>
      </c>
      <c r="C226" s="23" t="s">
        <v>825</v>
      </c>
      <c r="D226" s="24" t="str" cm="1">
        <f t="array" ref="D226">IF($C226="","",IFERROR(_xll.BDP($C226&amp;" Corp","ID_BB_GLOBAL"),""))</f>
        <v>BBG014LWK6X4</v>
      </c>
      <c r="E226" s="23" t="s">
        <v>826</v>
      </c>
      <c r="F226" s="7" t="s">
        <v>827</v>
      </c>
      <c r="G226" s="16" t="s">
        <v>221</v>
      </c>
      <c r="H226" s="16" t="s">
        <v>85</v>
      </c>
      <c r="I226" s="16" t="s">
        <v>429</v>
      </c>
      <c r="J226" s="44" t="str" cm="1">
        <f t="array" ref="J226">IF(OR(_xll.BDP($C226&amp;" Corp",$J$1)="#N/A N/A",_xll.BDP($C226&amp;" Corp",$J$1)="#N/A Field Not Applicable"),"",_xll.BDP($C226&amp;" Corp",$J$1))</f>
        <v/>
      </c>
      <c r="K226" s="16" t="str" cm="1">
        <f t="array" ref="K226">IFERROR(_xll.BDP($C226&amp;" Corp",$K$1),"")</f>
        <v>Medical-Hospitals</v>
      </c>
      <c r="L226" s="28" cm="1">
        <f t="array" ref="L226">IF($C226="","",IFERROR(_xll.BDP($C226&amp;" Corp",L$1),""))</f>
        <v>96.096000000000004</v>
      </c>
      <c r="M226" s="28" cm="1">
        <f t="array" ref="M226">IF($C226="","",IFERROR(_xll.BDP($C226&amp;" Corp",M$1),""))</f>
        <v>97.718000000000004</v>
      </c>
      <c r="N226" s="28" cm="1">
        <f t="array" ref="N226">IF($C226="","",IFERROR(_xll.BDP($C226&amp;" Corp",N$1),""))</f>
        <v>7.0982808950395491</v>
      </c>
      <c r="O226" s="28" cm="1">
        <f t="array" ref="O226">IF($C226="","",IFERROR(_xll.BDP($C226&amp;" Corp",O$1),""))</f>
        <v>7.0982808950395491</v>
      </c>
      <c r="P226" s="28" cm="1">
        <f t="array" ref="P226">IF($C226="","",IFERROR(_xll.BDP($C226&amp;" Corp",P$1),""))</f>
        <v>336.83194612154125</v>
      </c>
      <c r="Q226" s="28">
        <f t="shared" si="7"/>
        <v>96.907000000000011</v>
      </c>
      <c r="R226"/>
      <c r="S226"/>
      <c r="T226"/>
      <c r="U226"/>
      <c r="V226" s="24" t="str" cm="1">
        <f t="array" ref="V226">IF($C226="","",IFERROR(_xll.BDP($C226&amp;" Corp",V$1),""))</f>
        <v>Y</v>
      </c>
      <c r="W226" s="40" cm="1">
        <f t="array" ref="W226">IF($V226="Y",IFERROR(_xll.BDP($C226&amp;" Corp",W$1)*1,""),"")</f>
        <v>45717</v>
      </c>
      <c r="X226" s="41" cm="1">
        <f t="array" ref="X226">IF($V226="Y",IFERROR(_xll.BDP($C226&amp;" Corp",X$1),""),"")</f>
        <v>101.46875000000001</v>
      </c>
      <c r="Y226" s="42" cm="1">
        <f t="array" ref="Y226">IF($V226="Y",IFERROR(_xll.BDP($C226&amp;" Corp",Y$1)/100, ""),"")</f>
        <v>0.61501035135344151</v>
      </c>
      <c r="Z226" s="17" cm="1">
        <f t="array" ref="Z226">IF($C226="","",IF(_xll.BDP($C226&amp;" Corp",Z$1)="#N/A N/A","",_xll.BDP($C226&amp;" Corp",Z$1)))</f>
        <v>0.14999999999999147</v>
      </c>
      <c r="AA226" s="14" cm="1">
        <f t="array" ref="AA226">IF($C226="","",IF(_xll.BDP($C226&amp;" Corp",AA$1)="#N/A N/A","",_xll.BDP($C226&amp;" Corp",AA$1)))</f>
        <v>0.10299999999999443</v>
      </c>
      <c r="AB226" s="14" cm="1">
        <f t="array" ref="AB226">IF($C226="","",IF(_xll.BDP($C226&amp;" Corp",AB$1)="#N/A N/A","",_xll.BDP($C226&amp;" Corp",AB$1)))</f>
        <v>1.0090000000000003</v>
      </c>
      <c r="AC226" s="18" cm="1">
        <f t="array" ref="AC226">IF($C226="","",IF(_xll.BDP($C226&amp;" Corp",AC$1)="#N/A N/A","",_xll.BDP($C226&amp;" Corp",AC$1)))</f>
        <v>1.894999999999996</v>
      </c>
      <c r="AD226" s="18" cm="1">
        <f t="array" ref="AD226">IF($C226="","",IF(_xll.BDP($C226&amp;" Corp",AD$1)="#N/A N/A","",_xll.BDP($C226&amp;" Corp",AD$1)))</f>
        <v>19.603999999999999</v>
      </c>
      <c r="AE226" s="32" cm="1">
        <f t="array" ref="AE226">IF($C226="","",IF(_xll.BDP($C226&amp;" Corp",AE$1)="#N/A N/A","",_xll.BDP($C226&amp;" Corp",AE$1)/100))</f>
        <v>1.5502754322683783E-3</v>
      </c>
      <c r="AF226" s="32" cm="1">
        <f t="array" ref="AF226">IF($C226="","",IF(_xll.BDP($C226&amp;" Corp",AF$1)="#N/A N/A","",_xll.BDP($C226&amp;" Corp",AF$1)/100))</f>
        <v>1.0640056196024382E-3</v>
      </c>
      <c r="AG226" s="32" cm="1">
        <f t="array" ref="AG226">IF($C226="","",IF(_xll.BDP($C226&amp;" Corp",AG$1)="#N/A N/A","",_xll.BDP($C226&amp;" Corp",AG$1)/100))</f>
        <v>1.0521595862270331E-2</v>
      </c>
      <c r="AH226" s="32" cm="1">
        <f t="array" ref="AH226">IF($C226="","",IF(_xll.BDP($C226&amp;" Corp",AH$1)="#N/A N/A","",_xll.BDP($C226&amp;" Corp",AH$1)/100))</f>
        <v>1.9944849071696164E-2</v>
      </c>
      <c r="AI226" s="32" cm="1">
        <f t="array" ref="AI226">IF($C226="","",IF(_xll.BDP($C226&amp;" Corp",AI$1)="#N/A N/A","",_xll.BDP($C226&amp;" Corp",AI$1)/100))</f>
        <v>0.25359947220677076</v>
      </c>
      <c r="AJ226" s="8" cm="1">
        <f t="array" ref="AJ226">IF($C226="","",IF(_xll.BDP($C226&amp;" Corp",AJ$1)="#N/A Field Not Applicable","",_xll.BDP($C226&amp;" Corp",AJ$1)))</f>
        <v>76.995999999999995</v>
      </c>
      <c r="AK226" s="8" cm="1">
        <f t="array" ref="AK226">IF($C226="","",IF(_xll.BDP($C226&amp;" Corp",AK$1)="#N/A Field Not Applicable","",_xll.BDP($C226&amp;" Corp",AK$1)))</f>
        <v>96.911000000000001</v>
      </c>
      <c r="AL226" s="9" t="s">
        <v>828</v>
      </c>
      <c r="AM226" s="9" t="s">
        <v>168</v>
      </c>
      <c r="AN226" s="10">
        <v>25742</v>
      </c>
      <c r="AO226" s="11">
        <v>239.375</v>
      </c>
      <c r="AP226" s="12">
        <v>4.8414380621400921E-5</v>
      </c>
      <c r="AQ226" s="9" t="s">
        <v>169</v>
      </c>
      <c r="AR226" s="10">
        <v>21734</v>
      </c>
      <c r="AS226" s="11">
        <v>1.909375</v>
      </c>
      <c r="AT226" s="9" t="s">
        <v>102</v>
      </c>
      <c r="AU226" s="34">
        <f t="shared" si="6"/>
        <v>0.92044969369821739</v>
      </c>
    </row>
    <row r="227" spans="2:47" s="2" customFormat="1" x14ac:dyDescent="0.2">
      <c r="B227" s="22">
        <v>63632</v>
      </c>
      <c r="C227" s="23" t="s">
        <v>829</v>
      </c>
      <c r="D227" s="24" t="str" cm="1">
        <f t="array" ref="D227">IF($C227="","",IFERROR(_xll.BDP($C227&amp;" Corp","ID_BB_GLOBAL"),""))</f>
        <v>BBG014X02CV0</v>
      </c>
      <c r="E227" s="23" t="s">
        <v>830</v>
      </c>
      <c r="F227" s="7" t="s">
        <v>289</v>
      </c>
      <c r="G227" s="16" t="s">
        <v>134</v>
      </c>
      <c r="H227" s="16" t="s">
        <v>291</v>
      </c>
      <c r="I227" s="16" t="s">
        <v>86</v>
      </c>
      <c r="J227" s="44" cm="1">
        <f t="array" ref="J227">IF(OR(_xll.BDP($C227&amp;" Corp",$J$1)="#N/A N/A",_xll.BDP($C227&amp;" Corp",$J$1)="#N/A Field Not Applicable"),"",_xll.BDP($C227&amp;" Corp",$J$1))</f>
        <v>8.1496779082985977</v>
      </c>
      <c r="K227" s="16" t="str" cm="1">
        <f t="array" ref="K227">IFERROR(_xll.BDP($C227&amp;" Corp",$K$1),"")</f>
        <v>Medical-Drugs</v>
      </c>
      <c r="L227" s="28" cm="1">
        <f t="array" ref="L227">IF($C227="","",IFERROR(_xll.BDP($C227&amp;" Corp",L$1),""))</f>
        <v>91.274000000000001</v>
      </c>
      <c r="M227" s="28" cm="1">
        <f t="array" ref="M227">IF($C227="","",IFERROR(_xll.BDP($C227&amp;" Corp",M$1),""))</f>
        <v>91.432000000000002</v>
      </c>
      <c r="N227" s="28" cm="1">
        <f t="array" ref="N227">IF($C227="","",IFERROR(_xll.BDP($C227&amp;" Corp",N$1),""))</f>
        <v>11.014631156192346</v>
      </c>
      <c r="O227" s="28" cm="1">
        <f t="array" ref="O227">IF($C227="","",IFERROR(_xll.BDP($C227&amp;" Corp",O$1),""))</f>
        <v>11.014631156192346</v>
      </c>
      <c r="P227" s="28" cm="1">
        <f t="array" ref="P227">IF($C227="","",IFERROR(_xll.BDP($C227&amp;" Corp",P$1),""))</f>
        <v>684.87836887822948</v>
      </c>
      <c r="Q227" s="28">
        <f t="shared" si="7"/>
        <v>91.353000000000009</v>
      </c>
      <c r="R227"/>
      <c r="S227"/>
      <c r="T227"/>
      <c r="U227"/>
      <c r="V227" s="24" t="str" cm="1">
        <f t="array" ref="V227">IF($C227="","",IFERROR(_xll.BDP($C227&amp;" Corp",V$1),""))</f>
        <v>Y</v>
      </c>
      <c r="W227" s="40" cm="1">
        <f t="array" ref="W227">IF($V227="Y",IFERROR(_xll.BDP($C227&amp;" Corp",W$1)*1,""),"")</f>
        <v>45718</v>
      </c>
      <c r="X227" s="41" cm="1">
        <f t="array" ref="X227">IF($V227="Y",IFERROR(_xll.BDP($C227&amp;" Corp",X$1),""),"")</f>
        <v>101.53100000000001</v>
      </c>
      <c r="Y227" s="42" cm="1">
        <f t="array" ref="Y227">IF($V227="Y",IFERROR(_xll.BDP($C227&amp;" Corp",Y$1)/100, ""),"")</f>
        <v>1.7869705355606904</v>
      </c>
      <c r="Z227" s="17" cm="1">
        <f t="array" ref="Z227">IF($C227="","",IF(_xll.BDP($C227&amp;" Corp",Z$1)="#N/A N/A","",_xll.BDP($C227&amp;" Corp",Z$1)))</f>
        <v>0.54143999999999437</v>
      </c>
      <c r="AA227" s="14" cm="1">
        <f t="array" ref="AA227">IF($C227="","",IF(_xll.BDP($C227&amp;" Corp",AA$1)="#N/A N/A","",_xll.BDP($C227&amp;" Corp",AA$1)))</f>
        <v>-2.8430000000000177E-2</v>
      </c>
      <c r="AB227" s="14" cm="1">
        <f t="array" ref="AB227">IF($C227="","",IF(_xll.BDP($C227&amp;" Corp",AB$1)="#N/A N/A","",_xll.BDP($C227&amp;" Corp",AB$1)))</f>
        <v>-7.4569999999994252E-2</v>
      </c>
      <c r="AC227" s="18" cm="1">
        <f t="array" ref="AC227">IF($C227="","",IF(_xll.BDP($C227&amp;" Corp",AC$1)="#N/A N/A","",_xll.BDP($C227&amp;" Corp",AC$1)))</f>
        <v>0.91321000000000652</v>
      </c>
      <c r="AD227" s="18" cm="1">
        <f t="array" ref="AD227">IF($C227="","",IF(_xll.BDP($C227&amp;" Corp",AD$1)="#N/A N/A","",_xll.BDP($C227&amp;" Corp",AD$1)))</f>
        <v>27.060199999999995</v>
      </c>
      <c r="AE227" s="32" cm="1">
        <f t="array" ref="AE227">IF($C227="","",IF(_xll.BDP($C227&amp;" Corp",AE$1)="#N/A N/A","",_xll.BDP($C227&amp;" Corp",AE$1)/100))</f>
        <v>5.9620677971588161E-3</v>
      </c>
      <c r="AF227" s="32" cm="1">
        <f t="array" ref="AF227">IF($C227="","",IF(_xll.BDP($C227&amp;" Corp",AF$1)="#N/A N/A","",_xll.BDP($C227&amp;" Corp",AF$1)/100))</f>
        <v>-3.1110478858443683E-4</v>
      </c>
      <c r="AG227" s="32" cm="1">
        <f t="array" ref="AG227">IF($C227="","",IF(_xll.BDP($C227&amp;" Corp",AG$1)="#N/A N/A","",_xll.BDP($C227&amp;" Corp",AG$1)/100))</f>
        <v>-8.1559538244165713E-4</v>
      </c>
      <c r="AH227" s="32" cm="1">
        <f t="array" ref="AH227">IF($C227="","",IF(_xll.BDP($C227&amp;" Corp",AH$1)="#N/A N/A","",_xll.BDP($C227&amp;" Corp",AH$1)/100))</f>
        <v>1.0097149167713078E-2</v>
      </c>
      <c r="AI227" s="32" cm="1">
        <f t="array" ref="AI227">IF($C227="","",IF(_xll.BDP($C227&amp;" Corp",AI$1)="#N/A N/A","",_xll.BDP($C227&amp;" Corp",AI$1)/100))</f>
        <v>0.42087322928540566</v>
      </c>
      <c r="AJ227" s="8" cm="1">
        <f t="array" ref="AJ227">IF($C227="","",IF(_xll.BDP($C227&amp;" Corp",AJ$1)="#N/A Field Not Applicable","",_xll.BDP($C227&amp;" Corp",AJ$1)))</f>
        <v>61.771000000000001</v>
      </c>
      <c r="AK227" s="8" cm="1">
        <f t="array" ref="AK227">IF($C227="","",IF(_xll.BDP($C227&amp;" Corp",AK$1)="#N/A Field Not Applicable","",_xll.BDP($C227&amp;" Corp",AK$1)))</f>
        <v>93.631</v>
      </c>
      <c r="AL227" s="9" t="s">
        <v>292</v>
      </c>
      <c r="AM227" s="9" t="s">
        <v>64</v>
      </c>
      <c r="AN227" s="10">
        <v>37546</v>
      </c>
      <c r="AO227" s="11">
        <v>925</v>
      </c>
      <c r="AP227" s="12">
        <v>1.8708429065188867E-4</v>
      </c>
      <c r="AQ227" s="9" t="s">
        <v>65</v>
      </c>
      <c r="AR227" s="10">
        <v>33538</v>
      </c>
      <c r="AS227" s="11">
        <v>2.2118055555555554</v>
      </c>
      <c r="AT227" s="9" t="s">
        <v>293</v>
      </c>
      <c r="AU227" s="34">
        <f t="shared" si="6"/>
        <v>0.90763674199623356</v>
      </c>
    </row>
    <row r="228" spans="2:47" s="2" customFormat="1" x14ac:dyDescent="0.2">
      <c r="B228" s="22">
        <v>62556</v>
      </c>
      <c r="C228" s="23" t="s">
        <v>831</v>
      </c>
      <c r="D228" s="24" t="str" cm="1">
        <f t="array" ref="D228">IF($C228="","",IFERROR(_xll.BDP($C228&amp;" Corp","ID_BB_GLOBAL"),""))</f>
        <v>BBG012HPRR65</v>
      </c>
      <c r="E228" s="23" t="s">
        <v>832</v>
      </c>
      <c r="F228" s="7" t="s">
        <v>833</v>
      </c>
      <c r="G228" s="16" t="s">
        <v>405</v>
      </c>
      <c r="H228" s="16" t="s">
        <v>305</v>
      </c>
      <c r="I228" s="16" t="s">
        <v>166</v>
      </c>
      <c r="J228" s="44" cm="1">
        <f t="array" ref="J228">IF(OR(_xll.BDP($C228&amp;" Corp",$J$1)="#N/A N/A",_xll.BDP($C228&amp;" Corp",$J$1)="#N/A Field Not Applicable"),"",_xll.BDP($C228&amp;" Corp",$J$1))</f>
        <v>2.8429218053004459</v>
      </c>
      <c r="K228" s="16" t="str" cm="1">
        <f t="array" ref="K228">IFERROR(_xll.BDP($C228&amp;" Corp",$K$1),"")</f>
        <v>Medical-Drugs</v>
      </c>
      <c r="L228" s="28" cm="1">
        <f t="array" ref="L228">IF($C228="","",IFERROR(_xll.BDP($C228&amp;" Corp",L$1),""))</f>
        <v>98.391999999999996</v>
      </c>
      <c r="M228" s="28" cm="1">
        <f t="array" ref="M228">IF($C228="","",IFERROR(_xll.BDP($C228&amp;" Corp",M$1),""))</f>
        <v>99.510999999999996</v>
      </c>
      <c r="N228" s="28" cm="1">
        <f t="array" ref="N228">IF($C228="","",IFERROR(_xll.BDP($C228&amp;" Corp",N$1),""))</f>
        <v>2.4265773595017555</v>
      </c>
      <c r="O228" s="28" cm="1">
        <f t="array" ref="O228">IF($C228="","",IFERROR(_xll.BDP($C228&amp;" Corp",O$1),""))</f>
        <v>2.4265773595017555</v>
      </c>
      <c r="P228" s="28" cm="1">
        <f t="array" ref="P228">IF($C228="","",IFERROR(_xll.BDP($C228&amp;" Corp",P$1),""))</f>
        <v>43.51348830544012</v>
      </c>
      <c r="Q228" s="28">
        <f t="shared" si="7"/>
        <v>98.951499999999996</v>
      </c>
      <c r="R228"/>
      <c r="S228"/>
      <c r="T228"/>
      <c r="U228"/>
      <c r="V228" s="24" t="str" cm="1">
        <f t="array" ref="V228">IF($C228="","",IFERROR(_xll.BDP($C228&amp;" Corp",V$1),""))</f>
        <v>Y</v>
      </c>
      <c r="W228" s="40" cm="1">
        <f t="array" ref="W228">IF($V228="Y",IFERROR(_xll.BDP($C228&amp;" Corp",W$1)*1,""),"")</f>
        <v>45697</v>
      </c>
      <c r="X228" s="41" cm="1">
        <f t="array" ref="X228">IF($V228="Y",IFERROR(_xll.BDP($C228&amp;" Corp",X$1),""),"")</f>
        <v>100.53100000000001</v>
      </c>
      <c r="Y228" s="42" cm="1">
        <f t="array" ref="Y228">IF($V228="Y",IFERROR(_xll.BDP($C228&amp;" Corp",Y$1)/100, ""),"")</f>
        <v>0.63119493449244513</v>
      </c>
      <c r="Z228" s="17" cm="1">
        <f t="array" ref="Z228">IF($C228="","",IF(_xll.BDP($C228&amp;" Corp",Z$1)="#N/A N/A","",_xll.BDP($C228&amp;" Corp",Z$1)))</f>
        <v>-1.0000000000005116E-2</v>
      </c>
      <c r="AA228" s="14" cm="1">
        <f t="array" ref="AA228">IF($C228="","",IF(_xll.BDP($C228&amp;" Corp",AA$1)="#N/A N/A","",_xll.BDP($C228&amp;" Corp",AA$1)))</f>
        <v>3.9000000000001478E-2</v>
      </c>
      <c r="AB228" s="14" cm="1">
        <f t="array" ref="AB228">IF($C228="","",IF(_xll.BDP($C228&amp;" Corp",AB$1)="#N/A N/A","",_xll.BDP($C228&amp;" Corp",AB$1)))</f>
        <v>-8.2999999999998408E-2</v>
      </c>
      <c r="AC228" s="18" cm="1">
        <f t="array" ref="AC228">IF($C228="","",IF(_xll.BDP($C228&amp;" Corp",AC$1)="#N/A N/A","",_xll.BDP($C228&amp;" Corp",AC$1)))</f>
        <v>0.52299999999999613</v>
      </c>
      <c r="AD228" s="18" cm="1">
        <f t="array" ref="AD228">IF($C228="","",IF(_xll.BDP($C228&amp;" Corp",AD$1)="#N/A N/A","",_xll.BDP($C228&amp;" Corp",AD$1)))</f>
        <v>1.9249999999999972</v>
      </c>
      <c r="AE228" s="32" cm="1">
        <f t="array" ref="AE228">IF($C228="","",IF(_xll.BDP($C228&amp;" Corp",AE$1)="#N/A N/A","",_xll.BDP($C228&amp;" Corp",AE$1)/100))</f>
        <v>-1.0104888745180086E-4</v>
      </c>
      <c r="AF228" s="32" cm="1">
        <f t="array" ref="AF228">IF($C228="","",IF(_xll.BDP($C228&amp;" Corp",AF$1)="#N/A N/A","",_xll.BDP($C228&amp;" Corp",AF$1)/100))</f>
        <v>3.9428588759820725E-4</v>
      </c>
      <c r="AG228" s="32" cm="1">
        <f t="array" ref="AG228">IF($C228="","",IF(_xll.BDP($C228&amp;" Corp",AG$1)="#N/A N/A","",_xll.BDP($C228&amp;" Corp",AG$1)/100))</f>
        <v>-8.3808754480737538E-4</v>
      </c>
      <c r="AH228" s="32" cm="1">
        <f t="array" ref="AH228">IF($C228="","",IF(_xll.BDP($C228&amp;" Corp",AH$1)="#N/A N/A","",_xll.BDP($C228&amp;" Corp",AH$1)/100))</f>
        <v>5.3134746873380427E-3</v>
      </c>
      <c r="AI228" s="32" cm="1">
        <f t="array" ref="AI228">IF($C228="","",IF(_xll.BDP($C228&amp;" Corp",AI$1)="#N/A N/A","",_xll.BDP($C228&amp;" Corp",AI$1)/100))</f>
        <v>1.9839838395498129E-2</v>
      </c>
      <c r="AJ228" s="8" cm="1">
        <f t="array" ref="AJ228">IF($C228="","",IF(_xll.BDP($C228&amp;" Corp",AJ$1)="#N/A Field Not Applicable","",_xll.BDP($C228&amp;" Corp",AJ$1)))</f>
        <v>95.087000000000003</v>
      </c>
      <c r="AK228" s="8" cm="1">
        <f t="array" ref="AK228">IF($C228="","",IF(_xll.BDP($C228&amp;" Corp",AK$1)="#N/A Field Not Applicable","",_xll.BDP($C228&amp;" Corp",AK$1)))</f>
        <v>99.149000000000001</v>
      </c>
      <c r="AL228" s="9" t="s">
        <v>834</v>
      </c>
      <c r="AM228" s="9" t="s">
        <v>307</v>
      </c>
      <c r="AN228" s="10">
        <v>27462</v>
      </c>
      <c r="AO228" s="11">
        <v>295.25625000000002</v>
      </c>
      <c r="AP228" s="12">
        <v>5.9716547126255897E-5</v>
      </c>
      <c r="AQ228" s="9" t="s">
        <v>169</v>
      </c>
      <c r="AR228" s="10">
        <v>23453</v>
      </c>
      <c r="AS228" s="11">
        <v>0.51354166666666679</v>
      </c>
      <c r="AT228" s="9" t="s">
        <v>102</v>
      </c>
      <c r="AU228" s="34">
        <f t="shared" si="6"/>
        <v>0.74788709502708017</v>
      </c>
    </row>
    <row r="229" spans="2:47" s="2" customFormat="1" x14ac:dyDescent="0.2">
      <c r="B229" s="22">
        <v>61725</v>
      </c>
      <c r="C229" s="23" t="s">
        <v>835</v>
      </c>
      <c r="D229" s="24" t="str" cm="1">
        <f t="array" ref="D229">IF($C229="","",IFERROR(_xll.BDP($C229&amp;" Corp","ID_BB_GLOBAL"),""))</f>
        <v>BBG011F54254</v>
      </c>
      <c r="E229" s="23" t="s">
        <v>836</v>
      </c>
      <c r="F229" s="7" t="s">
        <v>837</v>
      </c>
      <c r="G229" s="16" t="s">
        <v>408</v>
      </c>
      <c r="H229" s="16" t="s">
        <v>62</v>
      </c>
      <c r="I229" s="16" t="s">
        <v>63</v>
      </c>
      <c r="J229" s="44" cm="1">
        <f t="array" ref="J229">IF(OR(_xll.BDP($C229&amp;" Corp",$J$1)="#N/A N/A",_xll.BDP($C229&amp;" Corp",$J$1)="#N/A Field Not Applicable"),"",_xll.BDP($C229&amp;" Corp",$J$1))</f>
        <v>2.2251186926826603</v>
      </c>
      <c r="K229" s="16" t="str" cm="1">
        <f t="array" ref="K229">IFERROR(_xll.BDP($C229&amp;" Corp",$K$1),"")</f>
        <v>Medical-Drugs</v>
      </c>
      <c r="L229" s="28" cm="1">
        <f t="array" ref="L229">IF($C229="","",IFERROR(_xll.BDP($C229&amp;" Corp",L$1),""))</f>
        <v>96.525999999999996</v>
      </c>
      <c r="M229" s="28" cm="1">
        <f t="array" ref="M229">IF($C229="","",IFERROR(_xll.BDP($C229&amp;" Corp",M$1),""))</f>
        <v>96.756</v>
      </c>
      <c r="N229" s="28" cm="1">
        <f t="array" ref="N229">IF($C229="","",IFERROR(_xll.BDP($C229&amp;" Corp",N$1),""))</f>
        <v>5.2172487670624434</v>
      </c>
      <c r="O229" s="28" cm="1">
        <f t="array" ref="O229">IF($C229="","",IFERROR(_xll.BDP($C229&amp;" Corp",O$1),""))</f>
        <v>5.2172487670624434</v>
      </c>
      <c r="P229" s="28" cm="1">
        <f t="array" ref="P229">IF($C229="","",IFERROR(_xll.BDP($C229&amp;" Corp",P$1),""))</f>
        <v>117.48791823214985</v>
      </c>
      <c r="Q229" s="28">
        <f t="shared" si="7"/>
        <v>96.640999999999991</v>
      </c>
      <c r="R229"/>
      <c r="S229"/>
      <c r="T229"/>
      <c r="U229"/>
      <c r="V229" s="24" t="str" cm="1">
        <f t="array" ref="V229">IF($C229="","",IFERROR(_xll.BDP($C229&amp;" Corp",V$1),""))</f>
        <v>Y</v>
      </c>
      <c r="W229" s="40" cm="1">
        <f t="array" ref="W229">IF($V229="Y",IFERROR(_xll.BDP($C229&amp;" Corp",W$1)*1,""),"")</f>
        <v>45718</v>
      </c>
      <c r="X229" s="41" cm="1">
        <f t="array" ref="X229">IF($V229="Y",IFERROR(_xll.BDP($C229&amp;" Corp",X$1),""),"")</f>
        <v>100.71900000000001</v>
      </c>
      <c r="Y229" s="42" cm="1">
        <f t="array" ref="Y229">IF($V229="Y",IFERROR(_xll.BDP($C229&amp;" Corp",Y$1)/100, ""),"")</f>
        <v>0.50469682959747819</v>
      </c>
      <c r="Z229" s="17" cm="1">
        <f t="array" ref="Z229">IF($C229="","",IF(_xll.BDP($C229&amp;" Corp",Z$1)="#N/A N/A","",_xll.BDP($C229&amp;" Corp",Z$1)))</f>
        <v>4.1680000000013706E-2</v>
      </c>
      <c r="AA229" s="14" cm="1">
        <f t="array" ref="AA229">IF($C229="","",IF(_xll.BDP($C229&amp;" Corp",AA$1)="#N/A N/A","",_xll.BDP($C229&amp;" Corp",AA$1)))</f>
        <v>0.10767000000001303</v>
      </c>
      <c r="AB229" s="14" cm="1">
        <f t="array" ref="AB229">IF($C229="","",IF(_xll.BDP($C229&amp;" Corp",AB$1)="#N/A N/A","",_xll.BDP($C229&amp;" Corp",AB$1)))</f>
        <v>0.35820000000001073</v>
      </c>
      <c r="AC229" s="18" cm="1">
        <f t="array" ref="AC229">IF($C229="","",IF(_xll.BDP($C229&amp;" Corp",AC$1)="#N/A N/A","",_xll.BDP($C229&amp;" Corp",AC$1)))</f>
        <v>0.14514000000001204</v>
      </c>
      <c r="AD229" s="18" cm="1">
        <f t="array" ref="AD229">IF($C229="","",IF(_xll.BDP($C229&amp;" Corp",AD$1)="#N/A N/A","",_xll.BDP($C229&amp;" Corp",AD$1)))</f>
        <v>3.1799100000000067</v>
      </c>
      <c r="AE229" s="32" cm="1">
        <f t="array" ref="AE229">IF($C229="","",IF(_xll.BDP($C229&amp;" Corp",AE$1)="#N/A N/A","",_xll.BDP($C229&amp;" Corp",AE$1)/100))</f>
        <v>4.3127331687790101E-4</v>
      </c>
      <c r="AF229" s="32" cm="1">
        <f t="array" ref="AF229">IF($C229="","",IF(_xll.BDP($C229&amp;" Corp",AF$1)="#N/A N/A","",_xll.BDP($C229&amp;" Corp",AF$1)/100))</f>
        <v>1.1148494803065317E-3</v>
      </c>
      <c r="AG229" s="32" cm="1">
        <f t="array" ref="AG229">IF($C229="","",IF(_xll.BDP($C229&amp;" Corp",AG$1)="#N/A N/A","",_xll.BDP($C229&amp;" Corp",AG$1)/100))</f>
        <v>3.7185631148230493E-3</v>
      </c>
      <c r="AH229" s="32" cm="1">
        <f t="array" ref="AH229">IF($C229="","",IF(_xll.BDP($C229&amp;" Corp",AH$1)="#N/A N/A","",_xll.BDP($C229&amp;" Corp",AH$1)/100))</f>
        <v>1.5034090841998381E-3</v>
      </c>
      <c r="AI229" s="32" cm="1">
        <f t="array" ref="AI229">IF($C229="","",IF(_xll.BDP($C229&amp;" Corp",AI$1)="#N/A N/A","",_xll.BDP($C229&amp;" Corp",AI$1)/100))</f>
        <v>3.4007615782632637E-2</v>
      </c>
      <c r="AJ229" s="8" cm="1">
        <f t="array" ref="AJ229">IF($C229="","",IF(_xll.BDP($C229&amp;" Corp",AJ$1)="#N/A Field Not Applicable","",_xll.BDP($C229&amp;" Corp",AJ$1)))</f>
        <v>92.486000000000004</v>
      </c>
      <c r="AK229" s="8" cm="1">
        <f t="array" ref="AK229">IF($C229="","",IF(_xll.BDP($C229&amp;" Corp",AK$1)="#N/A Field Not Applicable","",_xll.BDP($C229&amp;" Corp",AK$1)))</f>
        <v>97.027000000000001</v>
      </c>
      <c r="AL229" s="9" t="s">
        <v>838</v>
      </c>
      <c r="AM229" s="9" t="s">
        <v>64</v>
      </c>
      <c r="AN229" s="10">
        <v>44788</v>
      </c>
      <c r="AO229" s="11">
        <v>481.95114999999998</v>
      </c>
      <c r="AP229" s="12">
        <v>9.7476204353094044E-5</v>
      </c>
      <c r="AQ229" s="9" t="s">
        <v>169</v>
      </c>
      <c r="AR229" s="10">
        <v>40660</v>
      </c>
      <c r="AS229" s="11">
        <v>1.1659722222222222</v>
      </c>
      <c r="AT229" s="9" t="s">
        <v>102</v>
      </c>
      <c r="AU229" s="34">
        <f t="shared" si="6"/>
        <v>0.75745123761286048</v>
      </c>
    </row>
    <row r="230" spans="2:47" s="2" customFormat="1" x14ac:dyDescent="0.2">
      <c r="B230" s="22">
        <v>63015</v>
      </c>
      <c r="C230" s="23" t="s">
        <v>839</v>
      </c>
      <c r="D230" s="24" t="str" cm="1">
        <f t="array" ref="D230">IF($C230="","",IFERROR(_xll.BDP($C230&amp;" Corp","ID_BB_GLOBAL"),""))</f>
        <v>BBG0136TNRY0</v>
      </c>
      <c r="E230" s="23" t="s">
        <v>840</v>
      </c>
      <c r="F230" s="7" t="s">
        <v>304</v>
      </c>
      <c r="G230" s="16" t="s">
        <v>446</v>
      </c>
      <c r="H230" s="16" t="s">
        <v>305</v>
      </c>
      <c r="I230" s="16" t="s">
        <v>166</v>
      </c>
      <c r="J230" s="44" cm="1">
        <f t="array" ref="J230">IF(OR(_xll.BDP($C230&amp;" Corp",$J$1)="#N/A N/A",_xll.BDP($C230&amp;" Corp",$J$1)="#N/A Field Not Applicable"),"",_xll.BDP($C230&amp;" Corp",$J$1))</f>
        <v>12.516233766233766</v>
      </c>
      <c r="K230" s="16" t="str" cm="1">
        <f t="array" ref="K230">IFERROR(_xll.BDP($C230&amp;" Corp",$K$1),"")</f>
        <v>Medical-Drugs</v>
      </c>
      <c r="L230" s="28" cm="1">
        <f t="array" ref="L230">IF($C230="","",IFERROR(_xll.BDP($C230&amp;" Corp",L$1),""))</f>
        <v>97.984999999999999</v>
      </c>
      <c r="M230" s="28" cm="1">
        <f t="array" ref="M230">IF($C230="","",IFERROR(_xll.BDP($C230&amp;" Corp",M$1),""))</f>
        <v>98.448999999999998</v>
      </c>
      <c r="N230" s="28" cm="1">
        <f t="array" ref="N230">IF($C230="","",IFERROR(_xll.BDP($C230&amp;" Corp",N$1),""))</f>
        <v>5.5350968953476896</v>
      </c>
      <c r="O230" s="28" cm="1">
        <f t="array" ref="O230">IF($C230="","",IFERROR(_xll.BDP($C230&amp;" Corp",O$1),""))</f>
        <v>5.5350968953476896</v>
      </c>
      <c r="P230" s="28" cm="1">
        <f t="array" ref="P230">IF($C230="","",IFERROR(_xll.BDP($C230&amp;" Corp",P$1),""))</f>
        <v>128.70321566079497</v>
      </c>
      <c r="Q230" s="28">
        <f t="shared" si="7"/>
        <v>98.216999999999999</v>
      </c>
      <c r="R230"/>
      <c r="S230"/>
      <c r="T230"/>
      <c r="U230"/>
      <c r="V230" s="24" t="str" cm="1">
        <f t="array" ref="V230">IF($C230="","",IFERROR(_xll.BDP($C230&amp;" Corp",V$1),""))</f>
        <v>Y</v>
      </c>
      <c r="W230" s="40" cm="1">
        <f t="array" ref="W230">IF($V230="Y",IFERROR(_xll.BDP($C230&amp;" Corp",W$1)*1,""),"")</f>
        <v>47158</v>
      </c>
      <c r="X230" s="41" cm="1">
        <f t="array" ref="X230">IF($V230="Y",IFERROR(_xll.BDP($C230&amp;" Corp",X$1),""),"")</f>
        <v>100</v>
      </c>
      <c r="Y230" s="42" cm="1">
        <f t="array" ref="Y230">IF($V230="Y",IFERROR(_xll.BDP($C230&amp;" Corp",Y$1)/100, ""),"")</f>
        <v>5.5599128116751106E-2</v>
      </c>
      <c r="Z230" s="17" cm="1">
        <f t="array" ref="Z230">IF($C230="","",IF(_xll.BDP($C230&amp;" Corp",Z$1)="#N/A N/A","",_xll.BDP($C230&amp;" Corp",Z$1)))</f>
        <v>0</v>
      </c>
      <c r="AA230" s="14" cm="1">
        <f t="array" ref="AA230">IF($C230="","",IF(_xll.BDP($C230&amp;" Corp",AA$1)="#N/A N/A","",_xll.BDP($C230&amp;" Corp",AA$1)))</f>
        <v>9.7190000000011878E-2</v>
      </c>
      <c r="AB230" s="14" cm="1">
        <f t="array" ref="AB230">IF($C230="","",IF(_xll.BDP($C230&amp;" Corp",AB$1)="#N/A N/A","",_xll.BDP($C230&amp;" Corp",AB$1)))</f>
        <v>0.29014000000000806</v>
      </c>
      <c r="AC230" s="18" cm="1">
        <f t="array" ref="AC230">IF($C230="","",IF(_xll.BDP($C230&amp;" Corp",AC$1)="#N/A N/A","",_xll.BDP($C230&amp;" Corp",AC$1)))</f>
        <v>0.81629000000000929</v>
      </c>
      <c r="AD230" s="18" cm="1">
        <f t="array" ref="AD230">IF($C230="","",IF(_xll.BDP($C230&amp;" Corp",AD$1)="#N/A N/A","",_xll.BDP($C230&amp;" Corp",AD$1)))</f>
        <v>1.6236800000000073</v>
      </c>
      <c r="AE230" s="32" cm="1">
        <f t="array" ref="AE230">IF($C230="","",IF(_xll.BDP($C230&amp;" Corp",AE$1)="#N/A N/A","",_xll.BDP($C230&amp;" Corp",AE$1)/100))</f>
        <v>0</v>
      </c>
      <c r="AF230" s="32" cm="1">
        <f t="array" ref="AF230">IF($C230="","",IF(_xll.BDP($C230&amp;" Corp",AF$1)="#N/A N/A","",_xll.BDP($C230&amp;" Corp",AF$1)/100))</f>
        <v>9.9051625780748162E-4</v>
      </c>
      <c r="AG230" s="32" cm="1">
        <f t="array" ref="AG230">IF($C230="","",IF(_xll.BDP($C230&amp;" Corp",AG$1)="#N/A N/A","",_xll.BDP($C230&amp;" Corp",AG$1)/100))</f>
        <v>2.9628010897847805E-3</v>
      </c>
      <c r="AH230" s="32" cm="1">
        <f t="array" ref="AH230">IF($C230="","",IF(_xll.BDP($C230&amp;" Corp",AH$1)="#N/A N/A","",_xll.BDP($C230&amp;" Corp",AH$1)/100))</f>
        <v>8.3806760576973886E-3</v>
      </c>
      <c r="AI230" s="32" cm="1">
        <f t="array" ref="AI230">IF($C230="","",IF(_xll.BDP($C230&amp;" Corp",AI$1)="#N/A N/A","",_xll.BDP($C230&amp;" Corp",AI$1)/100))</f>
        <v>1.6809315189774684E-2</v>
      </c>
      <c r="AJ230" s="8" cm="1">
        <f t="array" ref="AJ230">IF($C230="","",IF(_xll.BDP($C230&amp;" Corp",AJ$1)="#N/A Field Not Applicable","",_xll.BDP($C230&amp;" Corp",AJ$1)))</f>
        <v>94.262</v>
      </c>
      <c r="AK230" s="8" cm="1">
        <f t="array" ref="AK230">IF($C230="","",IF(_xll.BDP($C230&amp;" Corp",AK$1)="#N/A Field Not Applicable","",_xll.BDP($C230&amp;" Corp",AK$1)))</f>
        <v>99.561000000000007</v>
      </c>
      <c r="AL230" s="9" t="s">
        <v>306</v>
      </c>
      <c r="AM230" s="9" t="s">
        <v>64</v>
      </c>
      <c r="AN230" s="10">
        <v>31567</v>
      </c>
      <c r="AO230" s="11">
        <v>978.75</v>
      </c>
      <c r="AP230" s="12">
        <v>1.9795540483841733E-4</v>
      </c>
      <c r="AQ230" s="9" t="s">
        <v>65</v>
      </c>
      <c r="AR230" s="10">
        <v>27559</v>
      </c>
      <c r="AS230" s="11">
        <v>0.4555555555555556</v>
      </c>
      <c r="AT230" s="9" t="s">
        <v>306</v>
      </c>
      <c r="AU230" s="34">
        <f t="shared" si="6"/>
        <v>0.81025993394980222</v>
      </c>
    </row>
    <row r="231" spans="2:47" s="2" customFormat="1" x14ac:dyDescent="0.2">
      <c r="B231" s="22">
        <v>63016</v>
      </c>
      <c r="C231" s="23" t="s">
        <v>841</v>
      </c>
      <c r="D231" s="24" t="str" cm="1">
        <f t="array" ref="D231">IF($C231="","",IFERROR(_xll.BDP($C231&amp;" Corp","ID_BB_GLOBAL"),""))</f>
        <v>BBG0136VL8H8</v>
      </c>
      <c r="E231" s="23" t="s">
        <v>842</v>
      </c>
      <c r="F231" s="7" t="s">
        <v>304</v>
      </c>
      <c r="G231" s="16" t="s">
        <v>191</v>
      </c>
      <c r="H231" s="16" t="s">
        <v>305</v>
      </c>
      <c r="I231" s="16" t="s">
        <v>166</v>
      </c>
      <c r="J231" s="44" cm="1">
        <f t="array" ref="J231">IF(OR(_xll.BDP($C231&amp;" Corp",$J$1)="#N/A N/A",_xll.BDP($C231&amp;" Corp",$J$1)="#N/A Field Not Applicable"),"",_xll.BDP($C231&amp;" Corp",$J$1))</f>
        <v>12.516233766233766</v>
      </c>
      <c r="K231" s="16" t="str" cm="1">
        <f t="array" ref="K231">IFERROR(_xll.BDP($C231&amp;" Corp",$K$1),"")</f>
        <v>Medical-Drugs</v>
      </c>
      <c r="L231" s="28" cm="1">
        <f t="array" ref="L231">IF($C231="","",IFERROR(_xll.BDP($C231&amp;" Corp",L$1),""))</f>
        <v>98.388999999999996</v>
      </c>
      <c r="M231" s="28" cm="1">
        <f t="array" ref="M231">IF($C231="","",IFERROR(_xll.BDP($C231&amp;" Corp",M$1),""))</f>
        <v>98.567999999999998</v>
      </c>
      <c r="N231" s="28" cm="1">
        <f t="array" ref="N231">IF($C231="","",IFERROR(_xll.BDP($C231&amp;" Corp",N$1),""))</f>
        <v>5.4238507819314199</v>
      </c>
      <c r="O231" s="28" cm="1">
        <f t="array" ref="O231">IF($C231="","",IFERROR(_xll.BDP($C231&amp;" Corp",O$1),""))</f>
        <v>5.4238507819314199</v>
      </c>
      <c r="P231" s="28" cm="1">
        <f t="array" ref="P231">IF($C231="","",IFERROR(_xll.BDP($C231&amp;" Corp",P$1),""))</f>
        <v>123.77180186539663</v>
      </c>
      <c r="Q231" s="28">
        <f t="shared" si="7"/>
        <v>98.478499999999997</v>
      </c>
      <c r="R231"/>
      <c r="S231"/>
      <c r="T231"/>
      <c r="U231"/>
      <c r="V231" s="24" t="str" cm="1">
        <f t="array" ref="V231">IF($C231="","",IFERROR(_xll.BDP($C231&amp;" Corp",V$1),""))</f>
        <v>Y</v>
      </c>
      <c r="W231" s="40" cm="1">
        <f t="array" ref="W231">IF($V231="Y",IFERROR(_xll.BDP($C231&amp;" Corp",W$1)*1,""),"")</f>
        <v>46427</v>
      </c>
      <c r="X231" s="41" cm="1">
        <f t="array" ref="X231">IF($V231="Y",IFERROR(_xll.BDP($C231&amp;" Corp",X$1),""),"")</f>
        <v>100</v>
      </c>
      <c r="Y231" s="42" cm="1">
        <f t="array" ref="Y231">IF($V231="Y",IFERROR(_xll.BDP($C231&amp;" Corp",Y$1)/100, ""),"")</f>
        <v>5.5066020442358816E-2</v>
      </c>
      <c r="Z231" s="17" cm="1">
        <f t="array" ref="Z231">IF($C231="","",IF(_xll.BDP($C231&amp;" Corp",Z$1)="#N/A N/A","",_xll.BDP($C231&amp;" Corp",Z$1)))</f>
        <v>0</v>
      </c>
      <c r="AA231" s="14" cm="1">
        <f t="array" ref="AA231">IF($C231="","",IF(_xll.BDP($C231&amp;" Corp",AA$1)="#N/A N/A","",_xll.BDP($C231&amp;" Corp",AA$1)))</f>
        <v>0.27352000000000487</v>
      </c>
      <c r="AB231" s="14" cm="1">
        <f t="array" ref="AB231">IF($C231="","",IF(_xll.BDP($C231&amp;" Corp",AB$1)="#N/A N/A","",_xll.BDP($C231&amp;" Corp",AB$1)))</f>
        <v>0.73136000000000934</v>
      </c>
      <c r="AC231" s="18" cm="1">
        <f t="array" ref="AC231">IF($C231="","",IF(_xll.BDP($C231&amp;" Corp",AC$1)="#N/A N/A","",_xll.BDP($C231&amp;" Corp",AC$1)))</f>
        <v>1.0703900000000033</v>
      </c>
      <c r="AD231" s="18" cm="1">
        <f t="array" ref="AD231">IF($C231="","",IF(_xll.BDP($C231&amp;" Corp",AD$1)="#N/A N/A","",_xll.BDP($C231&amp;" Corp",AD$1)))</f>
        <v>2.1239900000000063</v>
      </c>
      <c r="AE231" s="32" cm="1">
        <f t="array" ref="AE231">IF($C231="","",IF(_xll.BDP($C231&amp;" Corp",AE$1)="#N/A N/A","",_xll.BDP($C231&amp;" Corp",AE$1)/100))</f>
        <v>0</v>
      </c>
      <c r="AF231" s="32" cm="1">
        <f t="array" ref="AF231">IF($C231="","",IF(_xll.BDP($C231&amp;" Corp",AF$1)="#N/A N/A","",_xll.BDP($C231&amp;" Corp",AF$1)/100))</f>
        <v>2.7851332616821169E-3</v>
      </c>
      <c r="AG231" s="32" cm="1">
        <f t="array" ref="AG231">IF($C231="","",IF(_xll.BDP($C231&amp;" Corp",AG$1)="#N/A N/A","",_xll.BDP($C231&amp;" Corp",AG$1)/100))</f>
        <v>7.481996548108721E-3</v>
      </c>
      <c r="AH231" s="32" cm="1">
        <f t="array" ref="AH231">IF($C231="","",IF(_xll.BDP($C231&amp;" Corp",AH$1)="#N/A N/A","",_xll.BDP($C231&amp;" Corp",AH$1)/100))</f>
        <v>1.098847062137593E-2</v>
      </c>
      <c r="AI231" s="32" cm="1">
        <f t="array" ref="AI231">IF($C231="","",IF(_xll.BDP($C231&amp;" Corp",AI$1)="#N/A N/A","",_xll.BDP($C231&amp;" Corp",AI$1)/100))</f>
        <v>2.2042996915211339E-2</v>
      </c>
      <c r="AJ231" s="8" cm="1">
        <f t="array" ref="AJ231">IF($C231="","",IF(_xll.BDP($C231&amp;" Corp",AJ$1)="#N/A Field Not Applicable","",_xll.BDP($C231&amp;" Corp",AJ$1)))</f>
        <v>95.108999999999995</v>
      </c>
      <c r="AK231" s="8" cm="1">
        <f t="array" ref="AK231">IF($C231="","",IF(_xll.BDP($C231&amp;" Corp",AK$1)="#N/A Field Not Applicable","",_xll.BDP($C231&amp;" Corp",AK$1)))</f>
        <v>98.813000000000002</v>
      </c>
      <c r="AL231" s="9" t="s">
        <v>306</v>
      </c>
      <c r="AM231" s="9" t="s">
        <v>64</v>
      </c>
      <c r="AN231" s="10">
        <v>31567</v>
      </c>
      <c r="AO231" s="11">
        <v>977.52</v>
      </c>
      <c r="AP231" s="12">
        <v>1.9770663329517213E-4</v>
      </c>
      <c r="AQ231" s="9" t="s">
        <v>65</v>
      </c>
      <c r="AR231" s="10">
        <v>27559</v>
      </c>
      <c r="AS231" s="11">
        <v>0.42222222222222228</v>
      </c>
      <c r="AT231" s="9" t="s">
        <v>306</v>
      </c>
      <c r="AU231" s="34">
        <f t="shared" si="6"/>
        <v>0.72225931965442824</v>
      </c>
    </row>
    <row r="232" spans="2:47" s="2" customFormat="1" x14ac:dyDescent="0.2">
      <c r="B232" s="22">
        <v>59273</v>
      </c>
      <c r="C232" s="23" t="s">
        <v>843</v>
      </c>
      <c r="D232" s="24" t="str" cm="1">
        <f t="array" ref="D232">IF($C232="","",IFERROR(_xll.BDP($C232&amp;" Corp","ID_BB_GLOBAL"),""))</f>
        <v>BBG00YCXJ9P2</v>
      </c>
      <c r="E232" s="23" t="s">
        <v>844</v>
      </c>
      <c r="F232" s="7" t="s">
        <v>519</v>
      </c>
      <c r="G232" s="16" t="s">
        <v>161</v>
      </c>
      <c r="H232" s="16" t="s">
        <v>465</v>
      </c>
      <c r="I232" s="16" t="s">
        <v>682</v>
      </c>
      <c r="J232" s="44" cm="1">
        <f t="array" ref="J232">IF(OR(_xll.BDP($C232&amp;" Corp",$J$1)="#N/A N/A",_xll.BDP($C232&amp;" Corp",$J$1)="#N/A Field Not Applicable"),"",_xll.BDP($C232&amp;" Corp",$J$1))</f>
        <v>1.1047390109890109</v>
      </c>
      <c r="K232" s="16" t="str" cm="1">
        <f t="array" ref="K232">IFERROR(_xll.BDP($C232&amp;" Corp",$K$1),"")</f>
        <v>Medical-Hospitals</v>
      </c>
      <c r="L232" s="28" cm="1">
        <f t="array" ref="L232">IF($C232="","",IFERROR(_xll.BDP($C232&amp;" Corp",L$1),""))</f>
        <v>88.042000000000002</v>
      </c>
      <c r="M232" s="28" cm="1">
        <f t="array" ref="M232">IF($C232="","",IFERROR(_xll.BDP($C232&amp;" Corp",M$1),""))</f>
        <v>88.587000000000003</v>
      </c>
      <c r="N232" s="28" cm="1">
        <f t="array" ref="N232">IF($C232="","",IFERROR(_xll.BDP($C232&amp;" Corp",N$1),""))</f>
        <v>8.8565164903193612</v>
      </c>
      <c r="O232" s="28" cm="1">
        <f t="array" ref="O232">IF($C232="","",IFERROR(_xll.BDP($C232&amp;" Corp",O$1),""))</f>
        <v>8.8565164903193612</v>
      </c>
      <c r="P232" s="28" cm="1">
        <f t="array" ref="P232">IF($C232="","",IFERROR(_xll.BDP($C232&amp;" Corp",P$1),""))</f>
        <v>466.90335824016796</v>
      </c>
      <c r="Q232" s="28">
        <f t="shared" si="7"/>
        <v>88.31450000000001</v>
      </c>
      <c r="R232"/>
      <c r="S232"/>
      <c r="T232"/>
      <c r="U232"/>
      <c r="V232" s="24" t="str" cm="1">
        <f t="array" ref="V232">IF($C232="","",IFERROR(_xll.BDP($C232&amp;" Corp",V$1),""))</f>
        <v>Y</v>
      </c>
      <c r="W232" s="40" cm="1">
        <f t="array" ref="W232">IF($V232="Y",IFERROR(_xll.BDP($C232&amp;" Corp",W$1)*1,""),"")</f>
        <v>45718</v>
      </c>
      <c r="X232" s="41" cm="1">
        <f t="array" ref="X232">IF($V232="Y",IFERROR(_xll.BDP($C232&amp;" Corp",X$1),""),"")</f>
        <v>101.34400000000001</v>
      </c>
      <c r="Y232" s="42" cm="1">
        <f t="array" ref="Y232">IF($V232="Y",IFERROR(_xll.BDP($C232&amp;" Corp",Y$1)/100, ""),"")</f>
        <v>1.7283340293239302</v>
      </c>
      <c r="Z232" s="17" cm="1">
        <f t="array" ref="Z232">IF($C232="","",IF(_xll.BDP($C232&amp;" Corp",Z$1)="#N/A N/A","",_xll.BDP($C232&amp;" Corp",Z$1)))</f>
        <v>0.31347000000000946</v>
      </c>
      <c r="AA232" s="14" cm="1">
        <f t="array" ref="AA232">IF($C232="","",IF(_xll.BDP($C232&amp;" Corp",AA$1)="#N/A N/A","",_xll.BDP($C232&amp;" Corp",AA$1)))</f>
        <v>-8.9919999999992228E-2</v>
      </c>
      <c r="AB232" s="14" cm="1">
        <f t="array" ref="AB232">IF($C232="","",IF(_xll.BDP($C232&amp;" Corp",AB$1)="#N/A N/A","",_xll.BDP($C232&amp;" Corp",AB$1)))</f>
        <v>1.0011099999999971</v>
      </c>
      <c r="AC232" s="18" cm="1">
        <f t="array" ref="AC232">IF($C232="","",IF(_xll.BDP($C232&amp;" Corp",AC$1)="#N/A N/A","",_xll.BDP($C232&amp;" Corp",AC$1)))</f>
        <v>-3.5191200000000009</v>
      </c>
      <c r="AD232" s="18" cm="1">
        <f t="array" ref="AD232">IF($C232="","",IF(_xll.BDP($C232&amp;" Corp",AD$1)="#N/A N/A","",_xll.BDP($C232&amp;" Corp",AD$1)))</f>
        <v>9.7326900000000052</v>
      </c>
      <c r="AE232" s="32" cm="1">
        <f t="array" ref="AE232">IF($C232="","",IF(_xll.BDP($C232&amp;" Corp",AE$1)="#N/A N/A","",_xll.BDP($C232&amp;" Corp",AE$1)/100))</f>
        <v>3.5629158056411014E-3</v>
      </c>
      <c r="AF232" s="32" cm="1">
        <f t="array" ref="AF232">IF($C232="","",IF(_xll.BDP($C232&amp;" Corp",AF$1)="#N/A N/A","",_xll.BDP($C232&amp;" Corp",AF$1)/100))</f>
        <v>-1.0173706535179985E-3</v>
      </c>
      <c r="AG232" s="32" cm="1">
        <f t="array" ref="AG232">IF($C232="","",IF(_xll.BDP($C232&amp;" Corp",AG$1)="#N/A N/A","",_xll.BDP($C232&amp;" Corp",AG$1)/100))</f>
        <v>1.1468300049705747E-2</v>
      </c>
      <c r="AH232" s="32" cm="1">
        <f t="array" ref="AH232">IF($C232="","",IF(_xll.BDP($C232&amp;" Corp",AH$1)="#N/A N/A","",_xll.BDP($C232&amp;" Corp",AH$1)/100))</f>
        <v>-3.8328836919028608E-2</v>
      </c>
      <c r="AI232" s="32" cm="1">
        <f t="array" ref="AI232">IF($C232="","",IF(_xll.BDP($C232&amp;" Corp",AI$1)="#N/A N/A","",_xll.BDP($C232&amp;" Corp",AI$1)/100))</f>
        <v>0.12388532433391226</v>
      </c>
      <c r="AJ232" s="8" cm="1">
        <f t="array" ref="AJ232">IF($C232="","",IF(_xll.BDP($C232&amp;" Corp",AJ$1)="#N/A Field Not Applicable","",_xll.BDP($C232&amp;" Corp",AJ$1)))</f>
        <v>75.180999999999997</v>
      </c>
      <c r="AK232" s="8" cm="1">
        <f t="array" ref="AK232">IF($C232="","",IF(_xll.BDP($C232&amp;" Corp",AK$1)="#N/A Field Not Applicable","",_xll.BDP($C232&amp;" Corp",AK$1)))</f>
        <v>94.823999999999998</v>
      </c>
      <c r="AL232" s="9" t="s">
        <v>520</v>
      </c>
      <c r="AM232" s="9" t="s">
        <v>64</v>
      </c>
      <c r="AN232" s="10">
        <v>41571</v>
      </c>
      <c r="AO232" s="11">
        <v>447.86</v>
      </c>
      <c r="AP232" s="12">
        <v>9.0581157201464715E-5</v>
      </c>
      <c r="AQ232" s="9" t="s">
        <v>65</v>
      </c>
      <c r="AR232" s="10">
        <v>37563</v>
      </c>
      <c r="AS232" s="11">
        <v>2.1798611111111112</v>
      </c>
      <c r="AT232" s="9" t="s">
        <v>102</v>
      </c>
      <c r="AU232" s="34">
        <f t="shared" si="6"/>
        <v>0.90328021788932444</v>
      </c>
    </row>
    <row r="233" spans="2:47" s="2" customFormat="1" x14ac:dyDescent="0.2">
      <c r="B233" s="22">
        <v>61044</v>
      </c>
      <c r="C233" s="23" t="s">
        <v>845</v>
      </c>
      <c r="D233" s="24" t="str" cm="1">
        <f t="array" ref="D233">IF($C233="","",IFERROR(_xll.BDP($C233&amp;" Corp","ID_BB_GLOBAL"),""))</f>
        <v>BBG00Z4K57H4</v>
      </c>
      <c r="E233" s="23" t="s">
        <v>846</v>
      </c>
      <c r="F233" s="7" t="s">
        <v>847</v>
      </c>
      <c r="G233" s="16" t="s">
        <v>848</v>
      </c>
      <c r="H233" s="16" t="s">
        <v>99</v>
      </c>
      <c r="I233" s="16" t="s">
        <v>129</v>
      </c>
      <c r="J233" s="44" t="str" cm="1">
        <f t="array" ref="J233">IF(OR(_xll.BDP($C233&amp;" Corp",$J$1)="#N/A N/A",_xll.BDP($C233&amp;" Corp",$J$1)="#N/A Field Not Applicable"),"",_xll.BDP($C233&amp;" Corp",$J$1))</f>
        <v/>
      </c>
      <c r="K233" s="16" t="str" cm="1">
        <f t="array" ref="K233">IFERROR(_xll.BDP($C233&amp;" Corp",$K$1),"")</f>
        <v>Medical-Hospitals</v>
      </c>
      <c r="L233" s="28" cm="1">
        <f t="array" ref="L233">IF($C233="","",IFERROR(_xll.BDP($C233&amp;" Corp",L$1),""))</f>
        <v>61.813000000000002</v>
      </c>
      <c r="M233" s="28" cm="1">
        <f t="array" ref="M233">IF($C233="","",IFERROR(_xll.BDP($C233&amp;" Corp",M$1),""))</f>
        <v>62.468000000000004</v>
      </c>
      <c r="N233" s="28" cm="1">
        <f t="array" ref="N233">IF($C233="","",IFERROR(_xll.BDP($C233&amp;" Corp",N$1),""))</f>
        <v>5.4523036080010998</v>
      </c>
      <c r="O233" s="28" cm="1">
        <f t="array" ref="O233">IF($C233="","",IFERROR(_xll.BDP($C233&amp;" Corp",O$1),""))</f>
        <v>5.4523036080010998</v>
      </c>
      <c r="P233" s="28" cm="1">
        <f t="array" ref="P233">IF($C233="","",IFERROR(_xll.BDP($C233&amp;" Corp",P$1),""))</f>
        <v>69.205570999255073</v>
      </c>
      <c r="Q233" s="28">
        <f t="shared" si="7"/>
        <v>62.140500000000003</v>
      </c>
      <c r="R233"/>
      <c r="S233"/>
      <c r="T233"/>
      <c r="U233"/>
      <c r="V233" s="24" t="str" cm="1">
        <f t="array" ref="V233">IF($C233="","",IFERROR(_xll.BDP($C233&amp;" Corp",V$1),""))</f>
        <v>Y</v>
      </c>
      <c r="W233" s="40" cm="1">
        <f t="array" ref="W233">IF($V233="Y",IFERROR(_xll.BDP($C233&amp;" Corp",W$1)*1,""),"")</f>
        <v>54697</v>
      </c>
      <c r="X233" s="41" cm="1">
        <f t="array" ref="X233">IF($V233="Y",IFERROR(_xll.BDP($C233&amp;" Corp",X$1),""),"")</f>
        <v>100</v>
      </c>
      <c r="Y233" s="42" cm="1">
        <f t="array" ref="Y233">IF($V233="Y",IFERROR(_xll.BDP($C233&amp;" Corp",Y$1)/100, ""),"")</f>
        <v>5.5230833853301166E-2</v>
      </c>
      <c r="Z233" s="17" cm="1">
        <f t="array" ref="Z233">IF($C233="","",IF(_xll.BDP($C233&amp;" Corp",Z$1)="#N/A N/A","",_xll.BDP($C233&amp;" Corp",Z$1)))</f>
        <v>0.48389000000000237</v>
      </c>
      <c r="AA233" s="14" cm="1">
        <f t="array" ref="AA233">IF($C233="","",IF(_xll.BDP($C233&amp;" Corp",AA$1)="#N/A N/A","",_xll.BDP($C233&amp;" Corp",AA$1)))</f>
        <v>0.15621000000000151</v>
      </c>
      <c r="AB233" s="14" cm="1">
        <f t="array" ref="AB233">IF($C233="","",IF(_xll.BDP($C233&amp;" Corp",AB$1)="#N/A N/A","",_xll.BDP($C233&amp;" Corp",AB$1)))</f>
        <v>-0.42166999999999888</v>
      </c>
      <c r="AC233" s="18" cm="1">
        <f t="array" ref="AC233">IF($C233="","",IF(_xll.BDP($C233&amp;" Corp",AC$1)="#N/A N/A","",_xll.BDP($C233&amp;" Corp",AC$1)))</f>
        <v>-2.3918199999999956</v>
      </c>
      <c r="AD233" s="18" cm="1">
        <f t="array" ref="AD233">IF($C233="","",IF(_xll.BDP($C233&amp;" Corp",AD$1)="#N/A N/A","",_xll.BDP($C233&amp;" Corp",AD$1)))</f>
        <v>-1.6405900000000031</v>
      </c>
      <c r="AE233" s="32" cm="1">
        <f t="array" ref="AE233">IF($C233="","",IF(_xll.BDP($C233&amp;" Corp",AE$1)="#N/A N/A","",_xll.BDP($C233&amp;" Corp",AE$1)/100))</f>
        <v>7.8483114995791508E-3</v>
      </c>
      <c r="AF233" s="32" cm="1">
        <f t="array" ref="AF233">IF($C233="","",IF(_xll.BDP($C233&amp;" Corp",AF$1)="#N/A N/A","",_xll.BDP($C233&amp;" Corp",AF$1)/100))</f>
        <v>2.5202079667676759E-3</v>
      </c>
      <c r="AG233" s="32" cm="1">
        <f t="array" ref="AG233">IF($C233="","",IF(_xll.BDP($C233&amp;" Corp",AG$1)="#N/A N/A","",_xll.BDP($C233&amp;" Corp",AG$1)/100))</f>
        <v>-6.7401567050069146E-3</v>
      </c>
      <c r="AH233" s="32" cm="1">
        <f t="array" ref="AH233">IF($C233="","",IF(_xll.BDP($C233&amp;" Corp",AH$1)="#N/A N/A","",_xll.BDP($C233&amp;" Corp",AH$1)/100))</f>
        <v>-3.7064660850651431E-2</v>
      </c>
      <c r="AI233" s="32" cm="1">
        <f t="array" ref="AI233">IF($C233="","",IF(_xll.BDP($C233&amp;" Corp",AI$1)="#N/A N/A","",_xll.BDP($C233&amp;" Corp",AI$1)/100))</f>
        <v>-2.572272905300086E-2</v>
      </c>
      <c r="AJ233" s="8" cm="1">
        <f t="array" ref="AJ233">IF($C233="","",IF(_xll.BDP($C233&amp;" Corp",AJ$1)="#N/A Field Not Applicable","",_xll.BDP($C233&amp;" Corp",AJ$1)))</f>
        <v>59.75</v>
      </c>
      <c r="AK233" s="8" cm="1">
        <f t="array" ref="AK233">IF($C233="","",IF(_xll.BDP($C233&amp;" Corp",AK$1)="#N/A Field Not Applicable","",_xll.BDP($C233&amp;" Corp",AK$1)))</f>
        <v>70.972999999999999</v>
      </c>
      <c r="AL233" s="9" t="s">
        <v>849</v>
      </c>
      <c r="AM233" s="9" t="s">
        <v>64</v>
      </c>
      <c r="AN233" s="10">
        <v>44108</v>
      </c>
      <c r="AO233" s="11">
        <v>196.21473</v>
      </c>
      <c r="AP233" s="12">
        <v>3.9685074137839846E-5</v>
      </c>
      <c r="AQ233" s="9" t="s">
        <v>65</v>
      </c>
      <c r="AR233" s="10">
        <v>40120</v>
      </c>
      <c r="AS233" s="11">
        <v>0.52869444444444436</v>
      </c>
      <c r="AT233" s="9" t="s">
        <v>102</v>
      </c>
      <c r="AU233" s="34">
        <f t="shared" si="6"/>
        <v>0.65436111467522051</v>
      </c>
    </row>
    <row r="234" spans="2:47" s="2" customFormat="1" x14ac:dyDescent="0.2">
      <c r="B234" s="22">
        <v>59752</v>
      </c>
      <c r="C234" s="23" t="s">
        <v>850</v>
      </c>
      <c r="D234" s="24" t="str" cm="1">
        <f t="array" ref="D234">IF($C234="","",IFERROR(_xll.BDP($C234&amp;" Corp","ID_BB_GLOBAL"),""))</f>
        <v>BBG00YHXDN09</v>
      </c>
      <c r="E234" s="23" t="s">
        <v>851</v>
      </c>
      <c r="F234" s="7" t="s">
        <v>502</v>
      </c>
      <c r="G234" s="16" t="s">
        <v>413</v>
      </c>
      <c r="H234" s="16" t="s">
        <v>291</v>
      </c>
      <c r="I234" s="16" t="s">
        <v>86</v>
      </c>
      <c r="J234" s="44" cm="1">
        <f t="array" ref="J234">IF(OR(_xll.BDP($C234&amp;" Corp",$J$1)="#N/A N/A",_xll.BDP($C234&amp;" Corp",$J$1)="#N/A Field Not Applicable"),"",_xll.BDP($C234&amp;" Corp",$J$1))</f>
        <v>9.656847133757962</v>
      </c>
      <c r="K234" s="16" t="str" cm="1">
        <f t="array" ref="K234">IFERROR(_xll.BDP($C234&amp;" Corp",$K$1),"")</f>
        <v>Medical-Hospitals</v>
      </c>
      <c r="L234" s="28" cm="1">
        <f t="array" ref="L234">IF($C234="","",IFERROR(_xll.BDP($C234&amp;" Corp",L$1),""))</f>
        <v>97.007000000000005</v>
      </c>
      <c r="M234" s="28" cm="1">
        <f t="array" ref="M234">IF($C234="","",IFERROR(_xll.BDP($C234&amp;" Corp",M$1),""))</f>
        <v>97.25</v>
      </c>
      <c r="N234" s="28" cm="1">
        <f t="array" ref="N234">IF($C234="","",IFERROR(_xll.BDP($C234&amp;" Corp",N$1),""))</f>
        <v>7.037974719600383</v>
      </c>
      <c r="O234" s="28" cm="1">
        <f t="array" ref="O234">IF($C234="","",IFERROR(_xll.BDP($C234&amp;" Corp",O$1),""))</f>
        <v>7.037974719600383</v>
      </c>
      <c r="P234" s="28" cm="1">
        <f t="array" ref="P234">IF($C234="","",IFERROR(_xll.BDP($C234&amp;" Corp",P$1),""))</f>
        <v>290.28832762919046</v>
      </c>
      <c r="Q234" s="28">
        <f t="shared" si="7"/>
        <v>97.128500000000003</v>
      </c>
      <c r="R234"/>
      <c r="S234"/>
      <c r="T234"/>
      <c r="U234"/>
      <c r="V234" s="24" t="str" cm="1">
        <f t="array" ref="V234">IF($C234="","",IFERROR(_xll.BDP($C234&amp;" Corp",V$1),""))</f>
        <v>Y</v>
      </c>
      <c r="W234" s="40" cm="1">
        <f t="array" ref="W234">IF($V234="Y",IFERROR(_xll.BDP($C234&amp;" Corp",W$1)*1,""),"")</f>
        <v>45703</v>
      </c>
      <c r="X234" s="41" cm="1">
        <f t="array" ref="X234">IF($V234="Y",IFERROR(_xll.BDP($C234&amp;" Corp",X$1),""),"")</f>
        <v>101.40600000000001</v>
      </c>
      <c r="Y234" s="42" cm="1">
        <f t="array" ref="Y234">IF($V234="Y",IFERROR(_xll.BDP($C234&amp;" Corp",Y$1)/100, ""),"")</f>
        <v>1.1320107816711598</v>
      </c>
      <c r="Z234" s="17" cm="1">
        <f t="array" ref="Z234">IF($C234="","",IF(_xll.BDP($C234&amp;" Corp",Z$1)="#N/A N/A","",_xll.BDP($C234&amp;" Corp",Z$1)))</f>
        <v>-0.27243999999998891</v>
      </c>
      <c r="AA234" s="14" cm="1">
        <f t="array" ref="AA234">IF($C234="","",IF(_xll.BDP($C234&amp;" Corp",AA$1)="#N/A N/A","",_xll.BDP($C234&amp;" Corp",AA$1)))</f>
        <v>-0.40590000000000259</v>
      </c>
      <c r="AB234" s="14" cm="1">
        <f t="array" ref="AB234">IF($C234="","",IF(_xll.BDP($C234&amp;" Corp",AB$1)="#N/A N/A","",_xll.BDP($C234&amp;" Corp",AB$1)))</f>
        <v>0.93473000000000184</v>
      </c>
      <c r="AC234" s="18" cm="1">
        <f t="array" ref="AC234">IF($C234="","",IF(_xll.BDP($C234&amp;" Corp",AC$1)="#N/A N/A","",_xll.BDP($C234&amp;" Corp",AC$1)))</f>
        <v>-0.65385999999999456</v>
      </c>
      <c r="AD234" s="18" cm="1">
        <f t="array" ref="AD234">IF($C234="","",IF(_xll.BDP($C234&amp;" Corp",AD$1)="#N/A N/A","",_xll.BDP($C234&amp;" Corp",AD$1)))</f>
        <v>4.3764400000000023</v>
      </c>
      <c r="AE234" s="32" cm="1">
        <f t="array" ref="AE234">IF($C234="","",IF(_xll.BDP($C234&amp;" Corp",AE$1)="#N/A N/A","",_xll.BDP($C234&amp;" Corp",AE$1)/100))</f>
        <v>-2.797546899265607E-3</v>
      </c>
      <c r="AF234" s="32" cm="1">
        <f t="array" ref="AF234">IF($C234="","",IF(_xll.BDP($C234&amp;" Corp",AF$1)="#N/A N/A","",_xll.BDP($C234&amp;" Corp",AF$1)/100))</f>
        <v>-4.1622752048374942E-3</v>
      </c>
      <c r="AG234" s="32" cm="1">
        <f t="array" ref="AG234">IF($C234="","",IF(_xll.BDP($C234&amp;" Corp",AG$1)="#N/A N/A","",_xll.BDP($C234&amp;" Corp",AG$1)/100))</f>
        <v>9.7187354924169553E-3</v>
      </c>
      <c r="AH234" s="32" cm="1">
        <f t="array" ref="AH234">IF($C234="","",IF(_xll.BDP($C234&amp;" Corp",AH$1)="#N/A N/A","",_xll.BDP($C234&amp;" Corp",AH$1)/100))</f>
        <v>-6.687959524885401E-3</v>
      </c>
      <c r="AI234" s="32" cm="1">
        <f t="array" ref="AI234">IF($C234="","",IF(_xll.BDP($C234&amp;" Corp",AI$1)="#N/A N/A","",_xll.BDP($C234&amp;" Corp",AI$1)/100))</f>
        <v>4.7192236406745851E-2</v>
      </c>
      <c r="AJ234" s="8" cm="1">
        <f t="array" ref="AJ234">IF($C234="","",IF(_xll.BDP($C234&amp;" Corp",AJ$1)="#N/A Field Not Applicable","",_xll.BDP($C234&amp;" Corp",AJ$1)))</f>
        <v>90.016000000000005</v>
      </c>
      <c r="AK234" s="8" cm="1">
        <f t="array" ref="AK234">IF($C234="","",IF(_xll.BDP($C234&amp;" Corp",AK$1)="#N/A Field Not Applicable","",_xll.BDP($C234&amp;" Corp",AK$1)))</f>
        <v>98.834000000000003</v>
      </c>
      <c r="AL234" s="9" t="s">
        <v>504</v>
      </c>
      <c r="AM234" s="9" t="s">
        <v>64</v>
      </c>
      <c r="AN234" s="10">
        <v>558</v>
      </c>
      <c r="AO234" s="11">
        <v>1706.4862499999999</v>
      </c>
      <c r="AP234" s="12">
        <v>3.4514245360913679E-4</v>
      </c>
      <c r="AQ234" s="9" t="s">
        <v>65</v>
      </c>
      <c r="AR234" s="10">
        <v>569</v>
      </c>
      <c r="AS234" s="11">
        <v>1.3437500000000002</v>
      </c>
      <c r="AT234" s="9" t="s">
        <v>504</v>
      </c>
      <c r="AU234" s="34">
        <f t="shared" si="6"/>
        <v>0.8781920072578816</v>
      </c>
    </row>
    <row r="235" spans="2:47" s="2" customFormat="1" x14ac:dyDescent="0.2">
      <c r="B235" s="22">
        <v>60216</v>
      </c>
      <c r="C235" s="23" t="s">
        <v>852</v>
      </c>
      <c r="D235" s="24" t="str" cm="1">
        <f t="array" ref="D235">IF($C235="","",IFERROR(_xll.BDP($C235&amp;" Corp","ID_BB_GLOBAL"),""))</f>
        <v>BBG00Z71L044</v>
      </c>
      <c r="E235" s="23" t="s">
        <v>853</v>
      </c>
      <c r="F235" s="7" t="s">
        <v>472</v>
      </c>
      <c r="G235" s="16" t="s">
        <v>854</v>
      </c>
      <c r="H235" s="16" t="s">
        <v>242</v>
      </c>
      <c r="I235" s="16" t="s">
        <v>63</v>
      </c>
      <c r="J235" s="44" cm="1">
        <f t="array" ref="J235">IF(OR(_xll.BDP($C235&amp;" Corp",$J$1)="#N/A N/A",_xll.BDP($C235&amp;" Corp",$J$1)="#N/A Field Not Applicable"),"",_xll.BDP($C235&amp;" Corp",$J$1))</f>
        <v>4.3490612648221347</v>
      </c>
      <c r="K235" s="16" t="str" cm="1">
        <f t="array" ref="K235">IFERROR(_xll.BDP($C235&amp;" Corp",$K$1),"")</f>
        <v>Medical-HMO</v>
      </c>
      <c r="L235" s="28" cm="1">
        <f t="array" ref="L235">IF($C235="","",IFERROR(_xll.BDP($C235&amp;" Corp",L$1),""))</f>
        <v>83.174999999999997</v>
      </c>
      <c r="M235" s="28" cm="1">
        <f t="array" ref="M235">IF($C235="","",IFERROR(_xll.BDP($C235&amp;" Corp",M$1),""))</f>
        <v>83.361999999999995</v>
      </c>
      <c r="N235" s="28" cm="1">
        <f t="array" ref="N235">IF($C235="","",IFERROR(_xll.BDP($C235&amp;" Corp",N$1),""))</f>
        <v>5.7826860761324479</v>
      </c>
      <c r="O235" s="28" cm="1">
        <f t="array" ref="O235">IF($C235="","",IFERROR(_xll.BDP($C235&amp;" Corp",O$1),""))</f>
        <v>5.7826860761324479</v>
      </c>
      <c r="P235" s="28" cm="1">
        <f t="array" ref="P235">IF($C235="","",IFERROR(_xll.BDP($C235&amp;" Corp",P$1),""))</f>
        <v>143.81337340330168</v>
      </c>
      <c r="Q235" s="28">
        <f t="shared" si="7"/>
        <v>83.268499999999989</v>
      </c>
      <c r="R235"/>
      <c r="S235"/>
      <c r="T235"/>
      <c r="U235"/>
      <c r="V235" s="24" t="str" cm="1">
        <f t="array" ref="V235">IF($C235="","",IFERROR(_xll.BDP($C235&amp;" Corp",V$1),""))</f>
        <v>Y</v>
      </c>
      <c r="W235" s="40" cm="1">
        <f t="array" ref="W235">IF($V235="Y",IFERROR(_xll.BDP($C235&amp;" Corp",W$1)*1,""),"")</f>
        <v>47818</v>
      </c>
      <c r="X235" s="41" cm="1">
        <f t="array" ref="X235">IF($V235="Y",IFERROR(_xll.BDP($C235&amp;" Corp",X$1),""),"")</f>
        <v>100</v>
      </c>
      <c r="Y235" s="42" cm="1">
        <f t="array" ref="Y235">IF($V235="Y",IFERROR(_xll.BDP($C235&amp;" Corp",Y$1)/100, ""),"")</f>
        <v>5.9141643417138484E-2</v>
      </c>
      <c r="Z235" s="17" cm="1">
        <f t="array" ref="Z235">IF($C235="","",IF(_xll.BDP($C235&amp;" Corp",Z$1)="#N/A N/A","",_xll.BDP($C235&amp;" Corp",Z$1)))</f>
        <v>-7.6149999999998386E-2</v>
      </c>
      <c r="AA235" s="14" cm="1">
        <f t="array" ref="AA235">IF($C235="","",IF(_xll.BDP($C235&amp;" Corp",AA$1)="#N/A N/A","",_xll.BDP($C235&amp;" Corp",AA$1)))</f>
        <v>0.5344999999999942</v>
      </c>
      <c r="AB235" s="14" cm="1">
        <f t="array" ref="AB235">IF($C235="","",IF(_xll.BDP($C235&amp;" Corp",AB$1)="#N/A N/A","",_xll.BDP($C235&amp;" Corp",AB$1)))</f>
        <v>0.42213999999999885</v>
      </c>
      <c r="AC235" s="18" cm="1">
        <f t="array" ref="AC235">IF($C235="","",IF(_xll.BDP($C235&amp;" Corp",AC$1)="#N/A N/A","",_xll.BDP($C235&amp;" Corp",AC$1)))</f>
        <v>-0.23763999999999896</v>
      </c>
      <c r="AD235" s="18" cm="1">
        <f t="array" ref="AD235">IF($C235="","",IF(_xll.BDP($C235&amp;" Corp",AD$1)="#N/A N/A","",_xll.BDP($C235&amp;" Corp",AD$1)))</f>
        <v>0.29349999999999454</v>
      </c>
      <c r="AE235" s="32" cm="1">
        <f t="array" ref="AE235">IF($C235="","",IF(_xll.BDP($C235&amp;" Corp",AE$1)="#N/A N/A","",_xll.BDP($C235&amp;" Corp",AE$1)/100))</f>
        <v>-9.1366474107171236E-4</v>
      </c>
      <c r="AF235" s="32" cm="1">
        <f t="array" ref="AF235">IF($C235="","",IF(_xll.BDP($C235&amp;" Corp",AF$1)="#N/A N/A","",_xll.BDP($C235&amp;" Corp",AF$1)/100))</f>
        <v>6.4603840066756986E-3</v>
      </c>
      <c r="AG235" s="32" cm="1">
        <f t="array" ref="AG235">IF($C235="","",IF(_xll.BDP($C235&amp;" Corp",AG$1)="#N/A N/A","",_xll.BDP($C235&amp;" Corp",AG$1)/100))</f>
        <v>5.0953934813629453E-3</v>
      </c>
      <c r="AH235" s="32" cm="1">
        <f t="array" ref="AH235">IF($C235="","",IF(_xll.BDP($C235&amp;" Corp",AH$1)="#N/A N/A","",_xll.BDP($C235&amp;" Corp",AH$1)/100))</f>
        <v>-2.8457440056636942E-3</v>
      </c>
      <c r="AI235" s="32" cm="1">
        <f t="array" ref="AI235">IF($C235="","",IF(_xll.BDP($C235&amp;" Corp",AI$1)="#N/A N/A","",_xll.BDP($C235&amp;" Corp",AI$1)/100))</f>
        <v>3.5371665211225427E-3</v>
      </c>
      <c r="AJ235" s="8" cm="1">
        <f t="array" ref="AJ235">IF($C235="","",IF(_xll.BDP($C235&amp;" Corp",AJ$1)="#N/A Field Not Applicable","",_xll.BDP($C235&amp;" Corp",AJ$1)))</f>
        <v>79.884</v>
      </c>
      <c r="AK235" s="8" cm="1">
        <f t="array" ref="AK235">IF($C235="","",IF(_xll.BDP($C235&amp;" Corp",AK$1)="#N/A Field Not Applicable","",_xll.BDP($C235&amp;" Corp",AK$1)))</f>
        <v>86.498000000000005</v>
      </c>
      <c r="AL235" s="9" t="s">
        <v>473</v>
      </c>
      <c r="AM235" s="9" t="s">
        <v>64</v>
      </c>
      <c r="AN235" s="10">
        <v>17359</v>
      </c>
      <c r="AO235" s="11">
        <v>1850.6142600000001</v>
      </c>
      <c r="AP235" s="12">
        <v>3.742928174079674E-4</v>
      </c>
      <c r="AQ235" s="9" t="s">
        <v>65</v>
      </c>
      <c r="AR235" s="10">
        <v>13351</v>
      </c>
      <c r="AS235" s="11">
        <v>0.69444444444444453</v>
      </c>
      <c r="AT235" s="9" t="s">
        <v>473</v>
      </c>
      <c r="AU235" s="34">
        <f t="shared" si="6"/>
        <v>0.73908266102207454</v>
      </c>
    </row>
    <row r="236" spans="2:47" s="2" customFormat="1" x14ac:dyDescent="0.2">
      <c r="B236" s="22">
        <v>60553</v>
      </c>
      <c r="C236" s="23" t="s">
        <v>855</v>
      </c>
      <c r="D236" s="24" t="str" cm="1">
        <f t="array" ref="D236">IF($C236="","",IFERROR(_xll.BDP($C236&amp;" Corp","ID_BB_GLOBAL"),""))</f>
        <v>BBG00ZKWWDT4</v>
      </c>
      <c r="E236" s="23" t="s">
        <v>856</v>
      </c>
      <c r="F236" s="7" t="s">
        <v>625</v>
      </c>
      <c r="G236" s="16" t="s">
        <v>857</v>
      </c>
      <c r="H236" s="16" t="s">
        <v>305</v>
      </c>
      <c r="I236" s="16" t="s">
        <v>166</v>
      </c>
      <c r="J236" s="44" cm="1">
        <f t="array" ref="J236">IF(OR(_xll.BDP($C236&amp;" Corp",$J$1)="#N/A N/A",_xll.BDP($C236&amp;" Corp",$J$1)="#N/A Field Not Applicable"),"",_xll.BDP($C236&amp;" Corp",$J$1))</f>
        <v>3.1787429429782277</v>
      </c>
      <c r="K236" s="16" t="str" cm="1">
        <f t="array" ref="K236">IFERROR(_xll.BDP($C236&amp;" Corp",$K$1),"")</f>
        <v>Medical Labs&amp;Testing Srv</v>
      </c>
      <c r="L236" s="28" cm="1">
        <f t="array" ref="L236">IF($C236="","",IFERROR(_xll.BDP($C236&amp;" Corp",L$1),""))</f>
        <v>89.406999999999996</v>
      </c>
      <c r="M236" s="28" cm="1">
        <f t="array" ref="M236">IF($C236="","",IFERROR(_xll.BDP($C236&amp;" Corp",M$1),""))</f>
        <v>89.885999999999996</v>
      </c>
      <c r="N236" s="28" cm="1">
        <f t="array" ref="N236">IF($C236="","",IFERROR(_xll.BDP($C236&amp;" Corp",N$1),""))</f>
        <v>5.9970988696177692</v>
      </c>
      <c r="O236" s="28" cm="1">
        <f t="array" ref="O236">IF($C236="","",IFERROR(_xll.BDP($C236&amp;" Corp",O$1),""))</f>
        <v>5.9970988696177692</v>
      </c>
      <c r="P236" s="28" cm="1">
        <f t="array" ref="P236">IF($C236="","",IFERROR(_xll.BDP($C236&amp;" Corp",P$1),""))</f>
        <v>165.94303698120177</v>
      </c>
      <c r="Q236" s="28">
        <f t="shared" si="7"/>
        <v>89.646500000000003</v>
      </c>
      <c r="R236"/>
      <c r="S236"/>
      <c r="T236"/>
      <c r="U236"/>
      <c r="V236" s="24" t="str" cm="1">
        <f t="array" ref="V236">IF($C236="","",IFERROR(_xll.BDP($C236&amp;" Corp",V$1),""))</f>
        <v>Y</v>
      </c>
      <c r="W236" s="40" cm="1">
        <f t="array" ref="W236">IF($V236="Y",IFERROR(_xll.BDP($C236&amp;" Corp",W$1)*1,""),"")</f>
        <v>46096</v>
      </c>
      <c r="X236" s="41" cm="1">
        <f t="array" ref="X236">IF($V236="Y",IFERROR(_xll.BDP($C236&amp;" Corp",X$1),""),"")</f>
        <v>102</v>
      </c>
      <c r="Y236" s="42" cm="1">
        <f t="array" ref="Y236">IF($V236="Y",IFERROR(_xll.BDP($C236&amp;" Corp",Y$1)/100, ""),"")</f>
        <v>0.15874802305198618</v>
      </c>
      <c r="Z236" s="17" cm="1">
        <f t="array" ref="Z236">IF($C236="","",IF(_xll.BDP($C236&amp;" Corp",Z$1)="#N/A N/A","",_xll.BDP($C236&amp;" Corp",Z$1)))</f>
        <v>-0.14235000000000753</v>
      </c>
      <c r="AA236" s="14" cm="1">
        <f t="array" ref="AA236">IF($C236="","",IF(_xll.BDP($C236&amp;" Corp",AA$1)="#N/A N/A","",_xll.BDP($C236&amp;" Corp",AA$1)))</f>
        <v>2.2099999999994679E-2</v>
      </c>
      <c r="AB236" s="14" cm="1">
        <f t="array" ref="AB236">IF($C236="","",IF(_xll.BDP($C236&amp;" Corp",AB$1)="#N/A N/A","",_xll.BDP($C236&amp;" Corp",AB$1)))</f>
        <v>0.35767999999998779</v>
      </c>
      <c r="AC236" s="18" cm="1">
        <f t="array" ref="AC236">IF($C236="","",IF(_xll.BDP($C236&amp;" Corp",AC$1)="#N/A N/A","",_xll.BDP($C236&amp;" Corp",AC$1)))</f>
        <v>-4.0620000000004097E-2</v>
      </c>
      <c r="AD236" s="18" cm="1">
        <f t="array" ref="AD236">IF($C236="","",IF(_xll.BDP($C236&amp;" Corp",AD$1)="#N/A N/A","",_xll.BDP($C236&amp;" Corp",AD$1)))</f>
        <v>0.69485999999999137</v>
      </c>
      <c r="AE236" s="32" cm="1">
        <f t="array" ref="AE236">IF($C236="","",IF(_xll.BDP($C236&amp;" Corp",AE$1)="#N/A N/A","",_xll.BDP($C236&amp;" Corp",AE$1)/100))</f>
        <v>-1.5853337197086273E-3</v>
      </c>
      <c r="AF236" s="32" cm="1">
        <f t="array" ref="AF236">IF($C236="","",IF(_xll.BDP($C236&amp;" Corp",AF$1)="#N/A N/A","",_xll.BDP($C236&amp;" Corp",AF$1)/100))</f>
        <v>2.4657646430989417E-4</v>
      </c>
      <c r="AG236" s="32" cm="1">
        <f t="array" ref="AG236">IF($C236="","",IF(_xll.BDP($C236&amp;" Corp",AG$1)="#N/A N/A","",_xll.BDP($C236&amp;" Corp",AG$1)/100))</f>
        <v>4.005743417171811E-3</v>
      </c>
      <c r="AH236" s="32" cm="1">
        <f t="array" ref="AH236">IF($C236="","",IF(_xll.BDP($C236&amp;" Corp",AH$1)="#N/A N/A","",_xll.BDP($C236&amp;" Corp",AH$1)/100))</f>
        <v>-4.5289284468333233E-4</v>
      </c>
      <c r="AI236" s="32" cm="1">
        <f t="array" ref="AI236">IF($C236="","",IF(_xll.BDP($C236&amp;" Corp",AI$1)="#N/A N/A","",_xll.BDP($C236&amp;" Corp",AI$1)/100))</f>
        <v>7.8113995441044751E-3</v>
      </c>
      <c r="AJ236" s="8" cm="1">
        <f t="array" ref="AJ236">IF($C236="","",IF(_xll.BDP($C236&amp;" Corp",AJ$1)="#N/A Field Not Applicable","",_xll.BDP($C236&amp;" Corp",AJ$1)))</f>
        <v>86.39</v>
      </c>
      <c r="AK236" s="8" cm="1">
        <f t="array" ref="AK236">IF($C236="","",IF(_xll.BDP($C236&amp;" Corp",AK$1)="#N/A Field Not Applicable","",_xll.BDP($C236&amp;" Corp",AK$1)))</f>
        <v>93.137</v>
      </c>
      <c r="AL236" s="9" t="s">
        <v>626</v>
      </c>
      <c r="AM236" s="9" t="s">
        <v>64</v>
      </c>
      <c r="AN236" s="10">
        <v>2724</v>
      </c>
      <c r="AO236" s="11">
        <v>453.61</v>
      </c>
      <c r="AP236" s="12">
        <v>9.1744113602814297E-5</v>
      </c>
      <c r="AQ236" s="9" t="s">
        <v>65</v>
      </c>
      <c r="AR236" s="10">
        <v>2696</v>
      </c>
      <c r="AS236" s="11">
        <v>0.95555555555555571</v>
      </c>
      <c r="AT236" s="9" t="s">
        <v>626</v>
      </c>
      <c r="AU236" s="34">
        <f t="shared" si="6"/>
        <v>0.79850131762264709</v>
      </c>
    </row>
    <row r="237" spans="2:47" s="2" customFormat="1" x14ac:dyDescent="0.2">
      <c r="B237" s="22">
        <v>61884</v>
      </c>
      <c r="C237" s="23" t="s">
        <v>858</v>
      </c>
      <c r="D237" s="24" t="str" cm="1">
        <f t="array" ref="D237">IF($C237="","",IFERROR(_xll.BDP($C237&amp;" Corp","ID_BB_GLOBAL"),""))</f>
        <v>BBG00THWWP51</v>
      </c>
      <c r="E237" s="23" t="s">
        <v>859</v>
      </c>
      <c r="F237" s="7" t="s">
        <v>209</v>
      </c>
      <c r="G237" s="16" t="s">
        <v>370</v>
      </c>
      <c r="H237" s="16" t="s">
        <v>156</v>
      </c>
      <c r="I237" s="16" t="s">
        <v>93</v>
      </c>
      <c r="J237" s="44" cm="1">
        <f t="array" ref="J237">IF(OR(_xll.BDP($C237&amp;" Corp",$J$1)="#N/A N/A",_xll.BDP($C237&amp;" Corp",$J$1)="#N/A Field Not Applicable"),"",_xll.BDP($C237&amp;" Corp",$J$1))</f>
        <v>2.351886558930655</v>
      </c>
      <c r="K237" s="16" t="str" cm="1">
        <f t="array" ref="K237">IFERROR(_xll.BDP($C237&amp;" Corp",$K$1),"")</f>
        <v>Medical-Biomedical/Gene</v>
      </c>
      <c r="L237" s="28" cm="1">
        <f t="array" ref="L237">IF($C237="","",IFERROR(_xll.BDP($C237&amp;" Corp",L$1),""))</f>
        <v>63.207000000000001</v>
      </c>
      <c r="M237" s="28" cm="1">
        <f t="array" ref="M237">IF($C237="","",IFERROR(_xll.BDP($C237&amp;" Corp",M$1),""))</f>
        <v>63.420999999999999</v>
      </c>
      <c r="N237" s="28" cm="1">
        <f t="array" ref="N237">IF($C237="","",IFERROR(_xll.BDP($C237&amp;" Corp",N$1),""))</f>
        <v>5.9734084901282918</v>
      </c>
      <c r="O237" s="28" cm="1">
        <f t="array" ref="O237">IF($C237="","",IFERROR(_xll.BDP($C237&amp;" Corp",O$1),""))</f>
        <v>5.9734084901282918</v>
      </c>
      <c r="P237" s="28" cm="1">
        <f t="array" ref="P237">IF($C237="","",IFERROR(_xll.BDP($C237&amp;" Corp",P$1),""))</f>
        <v>120.26947328940918</v>
      </c>
      <c r="Q237" s="28">
        <f t="shared" si="7"/>
        <v>63.314</v>
      </c>
      <c r="R237"/>
      <c r="S237"/>
      <c r="T237"/>
      <c r="U237"/>
      <c r="V237" s="24" t="str" cm="1">
        <f t="array" ref="V237">IF($C237="","",IFERROR(_xll.BDP($C237&amp;" Corp",V$1),""))</f>
        <v>Y</v>
      </c>
      <c r="W237" s="40" cm="1">
        <f t="array" ref="W237">IF($V237="Y",IFERROR(_xll.BDP($C237&amp;" Corp",W$1)*1,""),"")</f>
        <v>54728</v>
      </c>
      <c r="X237" s="41" cm="1">
        <f t="array" ref="X237">IF($V237="Y",IFERROR(_xll.BDP($C237&amp;" Corp",X$1),""),"")</f>
        <v>100</v>
      </c>
      <c r="Y237" s="42" cm="1">
        <f t="array" ref="Y237">IF($V237="Y",IFERROR(_xll.BDP($C237&amp;" Corp",Y$1)/100, ""),"")</f>
        <v>6.0074346578772413E-2</v>
      </c>
      <c r="Z237" s="17" cm="1">
        <f t="array" ref="Z237">IF($C237="","",IF(_xll.BDP($C237&amp;" Corp",Z$1)="#N/A N/A","",_xll.BDP($C237&amp;" Corp",Z$1)))</f>
        <v>3.6100000000018895E-3</v>
      </c>
      <c r="AA237" s="14" cm="1">
        <f t="array" ref="AA237">IF($C237="","",IF(_xll.BDP($C237&amp;" Corp",AA$1)="#N/A N/A","",_xll.BDP($C237&amp;" Corp",AA$1)))</f>
        <v>0.4828899999999976</v>
      </c>
      <c r="AB237" s="14" cm="1">
        <f t="array" ref="AB237">IF($C237="","",IF(_xll.BDP($C237&amp;" Corp",AB$1)="#N/A N/A","",_xll.BDP($C237&amp;" Corp",AB$1)))</f>
        <v>-0.1333800000000025</v>
      </c>
      <c r="AC237" s="18" cm="1">
        <f t="array" ref="AC237">IF($C237="","",IF(_xll.BDP($C237&amp;" Corp",AC$1)="#N/A N/A","",_xll.BDP($C237&amp;" Corp",AC$1)))</f>
        <v>-2.1170299999999997</v>
      </c>
      <c r="AD237" s="18" cm="1">
        <f t="array" ref="AD237">IF($C237="","",IF(_xll.BDP($C237&amp;" Corp",AD$1)="#N/A N/A","",_xll.BDP($C237&amp;" Corp",AD$1)))</f>
        <v>-5.0893300000000039</v>
      </c>
      <c r="AE237" s="32" cm="1">
        <f t="array" ref="AE237">IF($C237="","",IF(_xll.BDP($C237&amp;" Corp",AE$1)="#N/A N/A","",_xll.BDP($C237&amp;" Corp",AE$1)/100))</f>
        <v>5.702140403442844E-5</v>
      </c>
      <c r="AF237" s="32" cm="1">
        <f t="array" ref="AF237">IF($C237="","",IF(_xll.BDP($C237&amp;" Corp",AF$1)="#N/A N/A","",_xll.BDP($C237&amp;" Corp",AF$1)/100))</f>
        <v>7.685625465937723E-3</v>
      </c>
      <c r="AG237" s="32" cm="1">
        <f t="array" ref="AG237">IF($C237="","",IF(_xll.BDP($C237&amp;" Corp",AG$1)="#N/A N/A","",_xll.BDP($C237&amp;" Corp",AG$1)/100))</f>
        <v>-2.1022419658752525E-3</v>
      </c>
      <c r="AH237" s="32" cm="1">
        <f t="array" ref="AH237">IF($C237="","",IF(_xll.BDP($C237&amp;" Corp",AH$1)="#N/A N/A","",_xll.BDP($C237&amp;" Corp",AH$1)/100))</f>
        <v>-3.2355548355346611E-2</v>
      </c>
      <c r="AI237" s="32" cm="1">
        <f t="array" ref="AI237">IF($C237="","",IF(_xll.BDP($C237&amp;" Corp",AI$1)="#N/A N/A","",_xll.BDP($C237&amp;" Corp",AI$1)/100))</f>
        <v>-7.4402689960162333E-2</v>
      </c>
      <c r="AJ237" s="8" cm="1">
        <f t="array" ref="AJ237">IF($C237="","",IF(_xll.BDP($C237&amp;" Corp",AJ$1)="#N/A Field Not Applicable","",_xll.BDP($C237&amp;" Corp",AJ$1)))</f>
        <v>60.963000000000001</v>
      </c>
      <c r="AK237" s="8" cm="1">
        <f t="array" ref="AK237">IF($C237="","",IF(_xll.BDP($C237&amp;" Corp",AK$1)="#N/A Field Not Applicable","",_xll.BDP($C237&amp;" Corp",AK$1)))</f>
        <v>71.144999999999996</v>
      </c>
      <c r="AL237" s="9" t="s">
        <v>211</v>
      </c>
      <c r="AM237" s="9" t="s">
        <v>64</v>
      </c>
      <c r="AN237" s="10">
        <v>30066</v>
      </c>
      <c r="AO237" s="11">
        <v>997.68</v>
      </c>
      <c r="AP237" s="12">
        <v>2.0178405956494734E-4</v>
      </c>
      <c r="AQ237" s="9" t="s">
        <v>65</v>
      </c>
      <c r="AR237" s="10">
        <v>26038</v>
      </c>
      <c r="AS237" s="11">
        <v>0.35</v>
      </c>
      <c r="AT237" s="9" t="s">
        <v>211</v>
      </c>
      <c r="AU237" s="34">
        <f t="shared" si="6"/>
        <v>0.64926771754075818</v>
      </c>
    </row>
    <row r="238" spans="2:47" s="2" customFormat="1" x14ac:dyDescent="0.2">
      <c r="B238" s="22">
        <v>59352</v>
      </c>
      <c r="C238" s="23" t="s">
        <v>860</v>
      </c>
      <c r="D238" s="24" t="str" cm="1">
        <f t="array" ref="D238">IF($C238="","",IFERROR(_xll.BDP($C238&amp;" Corp","ID_BB_GLOBAL"),""))</f>
        <v>BBG00YFDGLP9</v>
      </c>
      <c r="E238" s="23" t="s">
        <v>861</v>
      </c>
      <c r="F238" s="7" t="s">
        <v>514</v>
      </c>
      <c r="G238" s="16" t="s">
        <v>143</v>
      </c>
      <c r="H238" s="16" t="s">
        <v>515</v>
      </c>
      <c r="I238" s="16" t="s">
        <v>129</v>
      </c>
      <c r="J238" s="44" t="str" cm="1">
        <f t="array" ref="J238">IF(OR(_xll.BDP($C238&amp;" Corp",$J$1)="#N/A N/A",_xll.BDP($C238&amp;" Corp",$J$1)="#N/A Field Not Applicable"),"",_xll.BDP($C238&amp;" Corp",$J$1))</f>
        <v/>
      </c>
      <c r="K238" s="16" t="str" cm="1">
        <f t="array" ref="K238">IFERROR(_xll.BDP($C238&amp;" Corp",$K$1),"")</f>
        <v>MRI/Medical Diag Imaging</v>
      </c>
      <c r="L238" s="28" cm="1">
        <f t="array" ref="L238">IF($C238="","",IFERROR(_xll.BDP($C238&amp;" Corp",L$1),""))</f>
        <v>91.478999999999999</v>
      </c>
      <c r="M238" s="28" cm="1">
        <f t="array" ref="M238">IF($C238="","",IFERROR(_xll.BDP($C238&amp;" Corp",M$1),""))</f>
        <v>91.944000000000003</v>
      </c>
      <c r="N238" s="28" cm="1">
        <f t="array" ref="N238">IF($C238="","",IFERROR(_xll.BDP($C238&amp;" Corp",N$1),""))</f>
        <v>15.450908422405055</v>
      </c>
      <c r="O238" s="28" cm="1">
        <f t="array" ref="O238">IF($C238="","",IFERROR(_xll.BDP($C238&amp;" Corp",O$1),""))</f>
        <v>15.450908422405055</v>
      </c>
      <c r="P238" s="28" cm="1">
        <f t="array" ref="P238">IF($C238="","",IFERROR(_xll.BDP($C238&amp;" Corp",P$1),""))</f>
        <v>1166.949430915404</v>
      </c>
      <c r="Q238" s="28">
        <f t="shared" si="7"/>
        <v>91.711500000000001</v>
      </c>
      <c r="R238"/>
      <c r="S238"/>
      <c r="T238"/>
      <c r="U238"/>
      <c r="V238" s="24" t="str" cm="1">
        <f t="array" ref="V238">IF($C238="","",IFERROR(_xll.BDP($C238&amp;" Corp",V$1),""))</f>
        <v>Y</v>
      </c>
      <c r="W238" s="40" cm="1">
        <f t="array" ref="W238">IF($V238="Y",IFERROR(_xll.BDP($C238&amp;" Corp",W$1)*1,""),"")</f>
        <v>45718</v>
      </c>
      <c r="X238" s="41" cm="1">
        <f t="array" ref="X238">IF($V238="Y",IFERROR(_xll.BDP($C238&amp;" Corp",X$1),""),"")</f>
        <v>100</v>
      </c>
      <c r="Y238" s="42" cm="1">
        <f t="array" ref="Y238">IF($V238="Y",IFERROR(_xll.BDP($C238&amp;" Corp",Y$1)/100, ""),"")</f>
        <v>1.0668220719189696</v>
      </c>
      <c r="Z238" s="17" cm="1">
        <f t="array" ref="Z238">IF($C238="","",IF(_xll.BDP($C238&amp;" Corp",Z$1)="#N/A N/A","",_xll.BDP($C238&amp;" Corp",Z$1)))</f>
        <v>-0.10836000000000467</v>
      </c>
      <c r="AA238" s="14" cm="1">
        <f t="array" ref="AA238">IF($C238="","",IF(_xll.BDP($C238&amp;" Corp",AA$1)="#N/A N/A","",_xll.BDP($C238&amp;" Corp",AA$1)))</f>
        <v>-0.18367000000000644</v>
      </c>
      <c r="AB238" s="14" cm="1">
        <f t="array" ref="AB238">IF($C238="","",IF(_xll.BDP($C238&amp;" Corp",AB$1)="#N/A N/A","",_xll.BDP($C238&amp;" Corp",AB$1)))</f>
        <v>-0.37377000000000749</v>
      </c>
      <c r="AC238" s="18" cm="1">
        <f t="array" ref="AC238">IF($C238="","",IF(_xll.BDP($C238&amp;" Corp",AC$1)="#N/A N/A","",_xll.BDP($C238&amp;" Corp",AC$1)))</f>
        <v>1.3329999999999984</v>
      </c>
      <c r="AD238" s="18" cm="1">
        <f t="array" ref="AD238">IF($C238="","",IF(_xll.BDP($C238&amp;" Corp",AD$1)="#N/A N/A","",_xll.BDP($C238&amp;" Corp",AD$1)))</f>
        <v>1.7428699999999964</v>
      </c>
      <c r="AE238" s="32" cm="1">
        <f t="array" ref="AE238">IF($C238="","",IF(_xll.BDP($C238&amp;" Corp",AE$1)="#N/A N/A","",_xll.BDP($C238&amp;" Corp",AE$1)/100))</f>
        <v>-1.1801353038848916E-3</v>
      </c>
      <c r="AF238" s="32" cm="1">
        <f t="array" ref="AF238">IF($C238="","",IF(_xll.BDP($C238&amp;" Corp",AF$1)="#N/A N/A","",_xll.BDP($C238&amp;" Corp",AF$1)/100))</f>
        <v>-1.998687854404795E-3</v>
      </c>
      <c r="AG238" s="32" cm="1">
        <f t="array" ref="AG238">IF($C238="","",IF(_xll.BDP($C238&amp;" Corp",AG$1)="#N/A N/A","",_xll.BDP($C238&amp;" Corp",AG$1)/100))</f>
        <v>-4.0589500679750331E-3</v>
      </c>
      <c r="AH238" s="32" cm="1">
        <f t="array" ref="AH238">IF($C238="","",IF(_xll.BDP($C238&amp;" Corp",AH$1)="#N/A N/A","",_xll.BDP($C238&amp;" Corp",AH$1)/100))</f>
        <v>1.4749063440003825E-2</v>
      </c>
      <c r="AI238" s="32" cm="1">
        <f t="array" ref="AI238">IF($C238="","",IF(_xll.BDP($C238&amp;" Corp",AI$1)="#N/A N/A","",_xll.BDP($C238&amp;" Corp",AI$1)/100))</f>
        <v>1.9371948593261509E-2</v>
      </c>
      <c r="AJ238" s="8" cm="1">
        <f t="array" ref="AJ238">IF($C238="","",IF(_xll.BDP($C238&amp;" Corp",AJ$1)="#N/A Field Not Applicable","",_xll.BDP($C238&amp;" Corp",AJ$1)))</f>
        <v>87.638000000000005</v>
      </c>
      <c r="AK238" s="8" cm="1">
        <f t="array" ref="AK238">IF($C238="","",IF(_xll.BDP($C238&amp;" Corp",AK$1)="#N/A Field Not Applicable","",_xll.BDP($C238&amp;" Corp",AK$1)))</f>
        <v>96.289000000000001</v>
      </c>
      <c r="AL238" s="9" t="s">
        <v>516</v>
      </c>
      <c r="AM238" s="9" t="s">
        <v>64</v>
      </c>
      <c r="AN238" s="10">
        <v>34587</v>
      </c>
      <c r="AO238" s="11">
        <v>0.93510558590000004</v>
      </c>
      <c r="AP238" s="12">
        <v>1.8912817861915703E-7</v>
      </c>
      <c r="AQ238" s="9" t="s">
        <v>65</v>
      </c>
      <c r="AR238" s="10">
        <v>30579</v>
      </c>
      <c r="AS238" s="11">
        <v>2.5666666666666664</v>
      </c>
      <c r="AT238" s="9" t="s">
        <v>102</v>
      </c>
      <c r="AU238" s="34">
        <f t="shared" si="6"/>
        <v>0.85687740030054327</v>
      </c>
    </row>
    <row r="239" spans="2:47" s="2" customFormat="1" x14ac:dyDescent="0.2">
      <c r="B239" s="22">
        <v>59992</v>
      </c>
      <c r="C239" s="23" t="s">
        <v>862</v>
      </c>
      <c r="D239" s="24" t="str" cm="1">
        <f t="array" ref="D239">IF($C239="","",IFERROR(_xll.BDP($C239&amp;" Corp","ID_BB_GLOBAL"),""))</f>
        <v>BBG00Z1GJR87</v>
      </c>
      <c r="E239" s="23" t="s">
        <v>863</v>
      </c>
      <c r="F239" s="7" t="s">
        <v>502</v>
      </c>
      <c r="G239" s="16" t="s">
        <v>191</v>
      </c>
      <c r="H239" s="16" t="s">
        <v>291</v>
      </c>
      <c r="I239" s="16" t="s">
        <v>86</v>
      </c>
      <c r="J239" s="44" cm="1">
        <f t="array" ref="J239">IF(OR(_xll.BDP($C239&amp;" Corp",$J$1)="#N/A N/A",_xll.BDP($C239&amp;" Corp",$J$1)="#N/A Field Not Applicable"),"",_xll.BDP($C239&amp;" Corp",$J$1))</f>
        <v>9.656847133757962</v>
      </c>
      <c r="K239" s="16" t="str" cm="1">
        <f t="array" ref="K239">IFERROR(_xll.BDP($C239&amp;" Corp",$K$1),"")</f>
        <v>Medical-Hospitals</v>
      </c>
      <c r="L239" s="28" cm="1">
        <f t="array" ref="L239">IF($C239="","",IFERROR(_xll.BDP($C239&amp;" Corp",L$1),""))</f>
        <v>80.923000000000002</v>
      </c>
      <c r="M239" s="28" cm="1">
        <f t="array" ref="M239">IF($C239="","",IFERROR(_xll.BDP($C239&amp;" Corp",M$1),""))</f>
        <v>81.447999999999993</v>
      </c>
      <c r="N239" s="28" cm="1">
        <f t="array" ref="N239">IF($C239="","",IFERROR(_xll.BDP($C239&amp;" Corp",N$1),""))</f>
        <v>8.7718486082355778</v>
      </c>
      <c r="O239" s="28" cm="1">
        <f t="array" ref="O239">IF($C239="","",IFERROR(_xll.BDP($C239&amp;" Corp",O$1),""))</f>
        <v>8.7718486082355778</v>
      </c>
      <c r="P239" s="28" cm="1">
        <f t="array" ref="P239">IF($C239="","",IFERROR(_xll.BDP($C239&amp;" Corp",P$1),""))</f>
        <v>447.40587107279134</v>
      </c>
      <c r="Q239" s="28">
        <f t="shared" si="7"/>
        <v>81.18549999999999</v>
      </c>
      <c r="R239"/>
      <c r="S239"/>
      <c r="T239"/>
      <c r="U239"/>
      <c r="V239" s="24" t="str" cm="1">
        <f t="array" ref="V239">IF($C239="","",IFERROR(_xll.BDP($C239&amp;" Corp",V$1),""))</f>
        <v>Y</v>
      </c>
      <c r="W239" s="40" cm="1">
        <f t="array" ref="W239">IF($V239="Y",IFERROR(_xll.BDP($C239&amp;" Corp",W$1)*1,""),"")</f>
        <v>46068</v>
      </c>
      <c r="X239" s="41" cm="1">
        <f t="array" ref="X239">IF($V239="Y",IFERROR(_xll.BDP($C239&amp;" Corp",X$1),""),"")</f>
        <v>102.375</v>
      </c>
      <c r="Y239" s="42" cm="1">
        <f t="array" ref="Y239">IF($V239="Y",IFERROR(_xll.BDP($C239&amp;" Corp",Y$1)/100, ""),"")</f>
        <v>0.28762158084379691</v>
      </c>
      <c r="Z239" s="17" cm="1">
        <f t="array" ref="Z239">IF($C239="","",IF(_xll.BDP($C239&amp;" Corp",Z$1)="#N/A N/A","",_xll.BDP($C239&amp;" Corp",Z$1)))</f>
        <v>-0.3311300000000017</v>
      </c>
      <c r="AA239" s="14" cm="1">
        <f t="array" ref="AA239">IF($C239="","",IF(_xll.BDP($C239&amp;" Corp",AA$1)="#N/A N/A","",_xll.BDP($C239&amp;" Corp",AA$1)))</f>
        <v>-0.9269299999999987</v>
      </c>
      <c r="AB239" s="14" cm="1">
        <f t="array" ref="AB239">IF($C239="","",IF(_xll.BDP($C239&amp;" Corp",AB$1)="#N/A N/A","",_xll.BDP($C239&amp;" Corp",AB$1)))</f>
        <v>3.5156199999999984</v>
      </c>
      <c r="AC239" s="18" cm="1">
        <f t="array" ref="AC239">IF($C239="","",IF(_xll.BDP($C239&amp;" Corp",AC$1)="#N/A N/A","",_xll.BDP($C239&amp;" Corp",AC$1)))</f>
        <v>-1.7918099999999981</v>
      </c>
      <c r="AD239" s="18" cm="1">
        <f t="array" ref="AD239">IF($C239="","",IF(_xll.BDP($C239&amp;" Corp",AD$1)="#N/A N/A","",_xll.BDP($C239&amp;" Corp",AD$1)))</f>
        <v>0.95606999999999687</v>
      </c>
      <c r="AE239" s="32" cm="1">
        <f t="array" ref="AE239">IF($C239="","",IF(_xll.BDP($C239&amp;" Corp",AE$1)="#N/A N/A","",_xll.BDP($C239&amp;" Corp",AE$1)/100))</f>
        <v>-4.0616485462737807E-3</v>
      </c>
      <c r="AF239" s="32" cm="1">
        <f t="array" ref="AF239">IF($C239="","",IF(_xll.BDP($C239&amp;" Corp",AF$1)="#N/A N/A","",_xll.BDP($C239&amp;" Corp",AF$1)/100))</f>
        <v>-1.1287257307163574E-2</v>
      </c>
      <c r="AG239" s="32" cm="1">
        <f t="array" ref="AG239">IF($C239="","",IF(_xll.BDP($C239&amp;" Corp",AG$1)="#N/A N/A","",_xll.BDP($C239&amp;" Corp",AG$1)/100))</f>
        <v>4.5258155136905252E-2</v>
      </c>
      <c r="AH239" s="32" cm="1">
        <f t="array" ref="AH239">IF($C239="","",IF(_xll.BDP($C239&amp;" Corp",AH$1)="#N/A N/A","",_xll.BDP($C239&amp;" Corp",AH$1)/100))</f>
        <v>-2.1591534738884009E-2</v>
      </c>
      <c r="AI239" s="32" cm="1">
        <f t="array" ref="AI239">IF($C239="","",IF(_xll.BDP($C239&amp;" Corp",AI$1)="#N/A N/A","",_xll.BDP($C239&amp;" Corp",AI$1)/100))</f>
        <v>1.1915306321217836E-2</v>
      </c>
      <c r="AJ239" s="8" cm="1">
        <f t="array" ref="AJ239">IF($C239="","",IF(_xll.BDP($C239&amp;" Corp",AJ$1)="#N/A Field Not Applicable","",_xll.BDP($C239&amp;" Corp",AJ$1)))</f>
        <v>73.483000000000004</v>
      </c>
      <c r="AK239" s="8" cm="1">
        <f t="array" ref="AK239">IF($C239="","",IF(_xll.BDP($C239&amp;" Corp",AK$1)="#N/A Field Not Applicable","",_xll.BDP($C239&amp;" Corp",AK$1)))</f>
        <v>88.42</v>
      </c>
      <c r="AL239" s="9" t="s">
        <v>504</v>
      </c>
      <c r="AM239" s="9" t="s">
        <v>64</v>
      </c>
      <c r="AN239" s="10">
        <v>558</v>
      </c>
      <c r="AO239" s="11">
        <v>864.67792499999996</v>
      </c>
      <c r="AP239" s="12">
        <v>1.7488395269294268E-4</v>
      </c>
      <c r="AQ239" s="9" t="s">
        <v>65</v>
      </c>
      <c r="AR239" s="10">
        <v>569</v>
      </c>
      <c r="AS239" s="11">
        <v>1.5305555555555557</v>
      </c>
      <c r="AT239" s="9" t="s">
        <v>504</v>
      </c>
      <c r="AU239" s="34">
        <f t="shared" si="6"/>
        <v>0.82984805516502647</v>
      </c>
    </row>
    <row r="240" spans="2:47" s="2" customFormat="1" x14ac:dyDescent="0.2">
      <c r="B240" s="22">
        <v>58872</v>
      </c>
      <c r="C240" s="23" t="s">
        <v>864</v>
      </c>
      <c r="D240" s="24" t="str" cm="1">
        <f t="array" ref="D240">IF($C240="","",IFERROR(_xll.BDP($C240&amp;" Corp","ID_BB_GLOBAL"),""))</f>
        <v>BBG00XZXX4J1</v>
      </c>
      <c r="E240" s="23" t="s">
        <v>865</v>
      </c>
      <c r="F240" s="7" t="s">
        <v>747</v>
      </c>
      <c r="G240" s="16" t="s">
        <v>228</v>
      </c>
      <c r="H240" s="16" t="s">
        <v>465</v>
      </c>
      <c r="I240" s="16" t="s">
        <v>682</v>
      </c>
      <c r="J240" s="44" t="str" cm="1">
        <f t="array" ref="J240">IF(OR(_xll.BDP($C240&amp;" Corp",$J$1)="#N/A N/A",_xll.BDP($C240&amp;" Corp",$J$1)="#N/A Field Not Applicable"),"",_xll.BDP($C240&amp;" Corp",$J$1))</f>
        <v/>
      </c>
      <c r="K240" s="16" t="str" cm="1">
        <f t="array" ref="K240">IFERROR(_xll.BDP($C240&amp;" Corp",$K$1),"")</f>
        <v>Medical Labs&amp;Testing Srv</v>
      </c>
      <c r="L240" s="28" cm="1">
        <f t="array" ref="L240">IF($C240="","",IFERROR(_xll.BDP($C240&amp;" Corp",L$1),""))</f>
        <v>62.142000000000003</v>
      </c>
      <c r="M240" s="28" cm="1">
        <f t="array" ref="M240">IF($C240="","",IFERROR(_xll.BDP($C240&amp;" Corp",M$1),""))</f>
        <v>63.366</v>
      </c>
      <c r="N240" s="28" cm="1">
        <f t="array" ref="N240">IF($C240="","",IFERROR(_xll.BDP($C240&amp;" Corp",N$1),""))</f>
        <v>20.109744491014943</v>
      </c>
      <c r="O240" s="28" cm="1">
        <f t="array" ref="O240">IF($C240="","",IFERROR(_xll.BDP($C240&amp;" Corp",O$1),""))</f>
        <v>20.109744491014943</v>
      </c>
      <c r="P240" s="28" cm="1">
        <f t="array" ref="P240">IF($C240="","",IFERROR(_xll.BDP($C240&amp;" Corp",P$1),""))</f>
        <v>1616.166296600034</v>
      </c>
      <c r="Q240" s="28">
        <f t="shared" si="7"/>
        <v>62.754000000000005</v>
      </c>
      <c r="R240"/>
      <c r="S240"/>
      <c r="T240"/>
      <c r="U240"/>
      <c r="V240" s="24" t="str" cm="1">
        <f t="array" ref="V240">IF($C240="","",IFERROR(_xll.BDP($C240&amp;" Corp",V$1),""))</f>
        <v>Y</v>
      </c>
      <c r="W240" s="40" cm="1">
        <f t="array" ref="W240">IF($V240="Y",IFERROR(_xll.BDP($C240&amp;" Corp",W$1)*1,""),"")</f>
        <v>45718</v>
      </c>
      <c r="X240" s="41" cm="1">
        <f t="array" ref="X240">IF($V240="Y",IFERROR(_xll.BDP($C240&amp;" Corp",X$1),""),"")</f>
        <v>101.438</v>
      </c>
      <c r="Y240" s="42" cm="1">
        <f t="array" ref="Y240">IF($V240="Y",IFERROR(_xll.BDP($C240&amp;" Corp",Y$1)/100, ""),"")</f>
        <v>6.9113003404585074</v>
      </c>
      <c r="Z240" s="17" cm="1">
        <f t="array" ref="Z240">IF($C240="","",IF(_xll.BDP($C240&amp;" Corp",Z$1)="#N/A N/A","",_xll.BDP($C240&amp;" Corp",Z$1)))</f>
        <v>-6.1430000000001428E-2</v>
      </c>
      <c r="AA240" s="14" cm="1">
        <f t="array" ref="AA240">IF($C240="","",IF(_xll.BDP($C240&amp;" Corp",AA$1)="#N/A N/A","",_xll.BDP($C240&amp;" Corp",AA$1)))</f>
        <v>-0.35466000000000264</v>
      </c>
      <c r="AB240" s="14" cm="1">
        <f t="array" ref="AB240">IF($C240="","",IF(_xll.BDP($C240&amp;" Corp",AB$1)="#N/A N/A","",_xll.BDP($C240&amp;" Corp",AB$1)))</f>
        <v>-3.7323099999999982</v>
      </c>
      <c r="AC240" s="18" cm="1">
        <f t="array" ref="AC240">IF($C240="","",IF(_xll.BDP($C240&amp;" Corp",AC$1)="#N/A N/A","",_xll.BDP($C240&amp;" Corp",AC$1)))</f>
        <v>15.203299999999999</v>
      </c>
      <c r="AD240" s="18" cm="1">
        <f t="array" ref="AD240">IF($C240="","",IF(_xll.BDP($C240&amp;" Corp",AD$1)="#N/A N/A","",_xll.BDP($C240&amp;" Corp",AD$1)))</f>
        <v>-16.673140000000004</v>
      </c>
      <c r="AE240" s="32" cm="1">
        <f t="array" ref="AE240">IF($C240="","",IF(_xll.BDP($C240&amp;" Corp",AE$1)="#N/A N/A","",_xll.BDP($C240&amp;" Corp",AE$1)/100))</f>
        <v>-9.7793228849689319E-4</v>
      </c>
      <c r="AF240" s="32" cm="1">
        <f t="array" ref="AF240">IF($C240="","",IF(_xll.BDP($C240&amp;" Corp",AF$1)="#N/A N/A","",_xll.BDP($C240&amp;" Corp",AF$1)/100))</f>
        <v>-5.6197614810082723E-3</v>
      </c>
      <c r="AG240" s="32" cm="1">
        <f t="array" ref="AG240">IF($C240="","",IF(_xll.BDP($C240&amp;" Corp",AG$1)="#N/A N/A","",_xll.BDP($C240&amp;" Corp",AG$1)/100))</f>
        <v>-5.6135860360259388E-2</v>
      </c>
      <c r="AH240" s="32" cm="1">
        <f t="array" ref="AH240">IF($C240="","",IF(_xll.BDP($C240&amp;" Corp",AH$1)="#N/A N/A","",_xll.BDP($C240&amp;" Corp",AH$1)/100))</f>
        <v>0.31972296130425382</v>
      </c>
      <c r="AI240" s="32" cm="1">
        <f t="array" ref="AI240">IF($C240="","",IF(_xll.BDP($C240&amp;" Corp",AI$1)="#N/A N/A","",_xll.BDP($C240&amp;" Corp",AI$1)/100))</f>
        <v>-0.20991535470147027</v>
      </c>
      <c r="AJ240" s="8" cm="1">
        <f t="array" ref="AJ240">IF($C240="","",IF(_xll.BDP($C240&amp;" Corp",AJ$1)="#N/A Field Not Applicable","",_xll.BDP($C240&amp;" Corp",AJ$1)))</f>
        <v>39.183</v>
      </c>
      <c r="AK240" s="8" cm="1">
        <f t="array" ref="AK240">IF($C240="","",IF(_xll.BDP($C240&amp;" Corp",AK$1)="#N/A Field Not Applicable","",_xll.BDP($C240&amp;" Corp",AK$1)))</f>
        <v>81.251000000000005</v>
      </c>
      <c r="AL240" s="9" t="s">
        <v>748</v>
      </c>
      <c r="AM240" s="9" t="s">
        <v>64</v>
      </c>
      <c r="AN240" s="10">
        <v>16311</v>
      </c>
      <c r="AO240" s="11">
        <v>447.04606875000002</v>
      </c>
      <c r="AP240" s="12">
        <v>9.0416536930604548E-5</v>
      </c>
      <c r="AQ240" s="9" t="s">
        <v>65</v>
      </c>
      <c r="AR240" s="10">
        <v>12323</v>
      </c>
      <c r="AS240" s="11">
        <v>0.63888888888888884</v>
      </c>
      <c r="AT240" s="9" t="s">
        <v>749</v>
      </c>
      <c r="AU240" s="34">
        <f t="shared" si="6"/>
        <v>0.79759272321004093</v>
      </c>
    </row>
    <row r="241" spans="2:47" s="2" customFormat="1" x14ac:dyDescent="0.2">
      <c r="B241" s="22">
        <v>60975</v>
      </c>
      <c r="C241" s="23" t="s">
        <v>866</v>
      </c>
      <c r="D241" s="24" t="str" cm="1">
        <f t="array" ref="D241">IF($C241="","",IFERROR(_xll.BDP($C241&amp;" Corp","ID_BB_GLOBAL"),""))</f>
        <v>BBG00ZXBR868</v>
      </c>
      <c r="E241" s="23" t="s">
        <v>867</v>
      </c>
      <c r="F241" s="7" t="s">
        <v>716</v>
      </c>
      <c r="G241" s="16" t="s">
        <v>446</v>
      </c>
      <c r="H241" s="16" t="s">
        <v>454</v>
      </c>
      <c r="I241" s="16" t="s">
        <v>229</v>
      </c>
      <c r="J241" s="44" cm="1">
        <f t="array" ref="J241">IF(OR(_xll.BDP($C241&amp;" Corp",$J$1)="#N/A N/A",_xll.BDP($C241&amp;" Corp",$J$1)="#N/A Field Not Applicable"),"",_xll.BDP($C241&amp;" Corp",$J$1))</f>
        <v>5.4681249999999997</v>
      </c>
      <c r="K241" s="16" t="str" cm="1">
        <f t="array" ref="K241">IFERROR(_xll.BDP($C241&amp;" Corp",$K$1),"")</f>
        <v>Medical-Drugs</v>
      </c>
      <c r="L241" s="28" cm="1">
        <f t="array" ref="L241">IF($C241="","",IFERROR(_xll.BDP($C241&amp;" Corp",L$1),""))</f>
        <v>90.096999999999994</v>
      </c>
      <c r="M241" s="28" cm="1">
        <f t="array" ref="M241">IF($C241="","",IFERROR(_xll.BDP($C241&amp;" Corp",M$1),""))</f>
        <v>90.304000000000002</v>
      </c>
      <c r="N241" s="28" cm="1">
        <f t="array" ref="N241">IF($C241="","",IFERROR(_xll.BDP($C241&amp;" Corp",N$1),""))</f>
        <v>7.0687999876208387</v>
      </c>
      <c r="O241" s="28" cm="1">
        <f t="array" ref="O241">IF($C241="","",IFERROR(_xll.BDP($C241&amp;" Corp",O$1),""))</f>
        <v>7.0687999876208387</v>
      </c>
      <c r="P241" s="28" cm="1">
        <f t="array" ref="P241">IF($C241="","",IFERROR(_xll.BDP($C241&amp;" Corp",P$1),""))</f>
        <v>270.03263140505737</v>
      </c>
      <c r="Q241" s="28">
        <f t="shared" si="7"/>
        <v>90.200500000000005</v>
      </c>
      <c r="R241"/>
      <c r="S241"/>
      <c r="T241"/>
      <c r="U241"/>
      <c r="V241" s="24" t="str" cm="1">
        <f t="array" ref="V241">IF($C241="","",IFERROR(_xll.BDP($C241&amp;" Corp",V$1),""))</f>
        <v>Y</v>
      </c>
      <c r="W241" s="40" cm="1">
        <f t="array" ref="W241">IF($V241="Y",IFERROR(_xll.BDP($C241&amp;" Corp",W$1)*1,""),"")</f>
        <v>46142</v>
      </c>
      <c r="X241" s="41" cm="1">
        <f t="array" ref="X241">IF($V241="Y",IFERROR(_xll.BDP($C241&amp;" Corp",X$1),""),"")</f>
        <v>102.563</v>
      </c>
      <c r="Y241" s="42" cm="1">
        <f t="array" ref="Y241">IF($V241="Y",IFERROR(_xll.BDP($C241&amp;" Corp",Y$1)/100, ""),"")</f>
        <v>0.15892331610043298</v>
      </c>
      <c r="Z241" s="17" cm="1">
        <f t="array" ref="Z241">IF($C241="","",IF(_xll.BDP($C241&amp;" Corp",Z$1)="#N/A N/A","",_xll.BDP($C241&amp;" Corp",Z$1)))</f>
        <v>-6.7400000000006344E-2</v>
      </c>
      <c r="AA241" s="14" cm="1">
        <f t="array" ref="AA241">IF($C241="","",IF(_xll.BDP($C241&amp;" Corp",AA$1)="#N/A N/A","",_xll.BDP($C241&amp;" Corp",AA$1)))</f>
        <v>-0.1524299999999954</v>
      </c>
      <c r="AB241" s="14" cm="1">
        <f t="array" ref="AB241">IF($C241="","",IF(_xll.BDP($C241&amp;" Corp",AB$1)="#N/A N/A","",_xll.BDP($C241&amp;" Corp",AB$1)))</f>
        <v>0.16871999999999332</v>
      </c>
      <c r="AC241" s="18" cm="1">
        <f t="array" ref="AC241">IF($C241="","",IF(_xll.BDP($C241&amp;" Corp",AC$1)="#N/A N/A","",_xll.BDP($C241&amp;" Corp",AC$1)))</f>
        <v>-1.2198900000000066</v>
      </c>
      <c r="AD241" s="18" cm="1">
        <f t="array" ref="AD241">IF($C241="","",IF(_xll.BDP($C241&amp;" Corp",AD$1)="#N/A N/A","",_xll.BDP($C241&amp;" Corp",AD$1)))</f>
        <v>3.7152700000000038</v>
      </c>
      <c r="AE241" s="32" cm="1">
        <f t="array" ref="AE241">IF($C241="","",IF(_xll.BDP($C241&amp;" Corp",AE$1)="#N/A N/A","",_xll.BDP($C241&amp;" Corp",AE$1)/100))</f>
        <v>-7.4672537656459283E-4</v>
      </c>
      <c r="AF241" s="32" cm="1">
        <f t="array" ref="AF241">IF($C241="","",IF(_xll.BDP($C241&amp;" Corp",AF$1)="#N/A N/A","",_xll.BDP($C241&amp;" Corp",AF$1)/100))</f>
        <v>-1.6871843170555643E-3</v>
      </c>
      <c r="AG241" s="32" cm="1">
        <f t="array" ref="AG241">IF($C241="","",IF(_xll.BDP($C241&amp;" Corp",AG$1)="#N/A N/A","",_xll.BDP($C241&amp;" Corp",AG$1)/100))</f>
        <v>1.8741535650683336E-3</v>
      </c>
      <c r="AH241" s="32" cm="1">
        <f t="array" ref="AH241">IF($C241="","",IF(_xll.BDP($C241&amp;" Corp",AH$1)="#N/A N/A","",_xll.BDP($C241&amp;" Corp",AH$1)/100))</f>
        <v>-1.3344783168742021E-2</v>
      </c>
      <c r="AI241" s="32" cm="1">
        <f t="array" ref="AI241">IF($C241="","",IF(_xll.BDP($C241&amp;" Corp",AI$1)="#N/A N/A","",_xll.BDP($C241&amp;" Corp",AI$1)/100))</f>
        <v>4.2961980312007403E-2</v>
      </c>
      <c r="AJ241" s="8" cm="1">
        <f t="array" ref="AJ241">IF($C241="","",IF(_xll.BDP($C241&amp;" Corp",AJ$1)="#N/A Field Not Applicable","",_xll.BDP($C241&amp;" Corp",AJ$1)))</f>
        <v>83.75</v>
      </c>
      <c r="AK241" s="8" cm="1">
        <f t="array" ref="AK241">IF($C241="","",IF(_xll.BDP($C241&amp;" Corp",AK$1)="#N/A Field Not Applicable","",_xll.BDP($C241&amp;" Corp",AK$1)))</f>
        <v>94.885999999999996</v>
      </c>
      <c r="AL241" s="9" t="s">
        <v>717</v>
      </c>
      <c r="AM241" s="9" t="s">
        <v>64</v>
      </c>
      <c r="AN241" s="10">
        <v>44045</v>
      </c>
      <c r="AO241" s="11">
        <v>1829.76</v>
      </c>
      <c r="AP241" s="12">
        <v>3.7007497477102683E-4</v>
      </c>
      <c r="AQ241" s="9" t="s">
        <v>65</v>
      </c>
      <c r="AR241" s="10">
        <v>40057</v>
      </c>
      <c r="AS241" s="11">
        <v>0.58368055555555554</v>
      </c>
      <c r="AT241" s="9" t="s">
        <v>717</v>
      </c>
      <c r="AU241" s="34">
        <f t="shared" si="6"/>
        <v>0.86786098778735621</v>
      </c>
    </row>
    <row r="242" spans="2:47" s="2" customFormat="1" x14ac:dyDescent="0.2">
      <c r="B242" s="22">
        <v>61180</v>
      </c>
      <c r="C242" s="23" t="s">
        <v>868</v>
      </c>
      <c r="D242" s="24" t="str" cm="1">
        <f t="array" ref="D242">IF($C242="","",IFERROR(_xll.BDP($C242&amp;" Corp","ID_BB_GLOBAL"),""))</f>
        <v>BBG010814Z05</v>
      </c>
      <c r="E242" s="23" t="s">
        <v>869</v>
      </c>
      <c r="F242" s="7" t="s">
        <v>762</v>
      </c>
      <c r="G242" s="16" t="s">
        <v>695</v>
      </c>
      <c r="H242" s="16" t="s">
        <v>454</v>
      </c>
      <c r="I242" s="16" t="s">
        <v>229</v>
      </c>
      <c r="J242" s="44" t="str" cm="1">
        <f t="array" ref="J242">IF(OR(_xll.BDP($C242&amp;" Corp",$J$1)="#N/A N/A",_xll.BDP($C242&amp;" Corp",$J$1)="#N/A Field Not Applicable"),"",_xll.BDP($C242&amp;" Corp",$J$1))</f>
        <v/>
      </c>
      <c r="K242" s="16" t="str" cm="1">
        <f t="array" ref="K242">IFERROR(_xll.BDP($C242&amp;" Corp",$K$1),"")</f>
        <v>Medical-Drugs</v>
      </c>
      <c r="L242" s="28" cm="1">
        <f t="array" ref="L242">IF($C242="","",IFERROR(_xll.BDP($C242&amp;" Corp",L$1),""))</f>
        <v>99.846999999999994</v>
      </c>
      <c r="M242" s="28" cm="1">
        <f t="array" ref="M242">IF($C242="","",IFERROR(_xll.BDP($C242&amp;" Corp",M$1),""))</f>
        <v>100.65300000000001</v>
      </c>
      <c r="N242" s="28" cm="1">
        <f t="array" ref="N242">IF($C242="","",IFERROR(_xll.BDP($C242&amp;" Corp",N$1),""))</f>
        <v>3.5961486200000001</v>
      </c>
      <c r="O242" s="28" cm="1">
        <f t="array" ref="O242">IF($C242="","",IFERROR(_xll.BDP($C242&amp;" Corp",O$1),""))</f>
        <v>3.9095393610737745</v>
      </c>
      <c r="P242" s="28" cm="1">
        <f t="array" ref="P242">IF($C242="","",IFERROR(_xll.BDP($C242&amp;" Corp",P$1),""))</f>
        <v>130.93770017546896</v>
      </c>
      <c r="Q242" s="28">
        <f t="shared" si="7"/>
        <v>100.25</v>
      </c>
      <c r="R242"/>
      <c r="S242"/>
      <c r="T242"/>
      <c r="U242"/>
      <c r="V242" s="24" t="str" cm="1">
        <f t="array" ref="V242">IF($C242="","",IFERROR(_xll.BDP($C242&amp;" Corp",V$1),""))</f>
        <v>Y</v>
      </c>
      <c r="W242" s="40" cm="1">
        <f t="array" ref="W242">IF($V242="Y",IFERROR(_xll.BDP($C242&amp;" Corp",W$1)*1,""),"")</f>
        <v>45717</v>
      </c>
      <c r="X242" s="41" cm="1">
        <f t="array" ref="X242">IF($V242="Y",IFERROR(_xll.BDP($C242&amp;" Corp",X$1),""),"")</f>
        <v>102.063</v>
      </c>
      <c r="Y242" s="42" cm="1">
        <f t="array" ref="Y242">IF($V242="Y",IFERROR(_xll.BDP($C242&amp;" Corp",Y$1)/100, ""),"")</f>
        <v>0.21914607241070308</v>
      </c>
      <c r="Z242" s="17" cm="1">
        <f t="array" ref="Z242">IF($C242="","",IF(_xll.BDP($C242&amp;" Corp",Z$1)="#N/A N/A","",_xll.BDP($C242&amp;" Corp",Z$1)))</f>
        <v>6.3999999999992951E-2</v>
      </c>
      <c r="AA242" s="14" cm="1">
        <f t="array" ref="AA242">IF($C242="","",IF(_xll.BDP($C242&amp;" Corp",AA$1)="#N/A N/A","",_xll.BDP($C242&amp;" Corp",AA$1)))</f>
        <v>0.30299999999999727</v>
      </c>
      <c r="AB242" s="14" cm="1">
        <f t="array" ref="AB242">IF($C242="","",IF(_xll.BDP($C242&amp;" Corp",AB$1)="#N/A N/A","",_xll.BDP($C242&amp;" Corp",AB$1)))</f>
        <v>-0.15900000000000603</v>
      </c>
      <c r="AC242" s="18" cm="1">
        <f t="array" ref="AC242">IF($C242="","",IF(_xll.BDP($C242&amp;" Corp",AC$1)="#N/A N/A","",_xll.BDP($C242&amp;" Corp",AC$1)))</f>
        <v>0.12199999999999989</v>
      </c>
      <c r="AD242" s="18" cm="1">
        <f t="array" ref="AD242">IF($C242="","",IF(_xll.BDP($C242&amp;" Corp",AD$1)="#N/A N/A","",_xll.BDP($C242&amp;" Corp",AD$1)))</f>
        <v>1.3050000000000068</v>
      </c>
      <c r="AE242" s="32" cm="1">
        <f t="array" ref="AE242">IF($C242="","",IF(_xll.BDP($C242&amp;" Corp",AE$1)="#N/A N/A","",_xll.BDP($C242&amp;" Corp",AE$1)/100))</f>
        <v>6.3881181003326755E-4</v>
      </c>
      <c r="AF242" s="32" cm="1">
        <f t="array" ref="AF242">IF($C242="","",IF(_xll.BDP($C242&amp;" Corp",AF$1)="#N/A N/A","",_xll.BDP($C242&amp;" Corp",AF$1)/100))</f>
        <v>3.0316067515783092E-3</v>
      </c>
      <c r="AG242" s="32" cm="1">
        <f t="array" ref="AG242">IF($C242="","",IF(_xll.BDP($C242&amp;" Corp",AG$1)="#N/A N/A","",_xll.BDP($C242&amp;" Corp",AG$1)/100))</f>
        <v>-1.583523389337669E-3</v>
      </c>
      <c r="AH242" s="32" cm="1">
        <f t="array" ref="AH242">IF($C242="","",IF(_xll.BDP($C242&amp;" Corp",AH$1)="#N/A N/A","",_xll.BDP($C242&amp;" Corp",AH$1)/100))</f>
        <v>1.2184403962927442E-3</v>
      </c>
      <c r="AI242" s="32" cm="1">
        <f t="array" ref="AI242">IF($C242="","",IF(_xll.BDP($C242&amp;" Corp",AI$1)="#N/A N/A","",_xll.BDP($C242&amp;" Corp",AI$1)/100))</f>
        <v>1.3189145484865399E-2</v>
      </c>
      <c r="AJ242" s="8" cm="1">
        <f t="array" ref="AJ242">IF($C242="","",IF(_xll.BDP($C242&amp;" Corp",AJ$1)="#N/A Field Not Applicable","",_xll.BDP($C242&amp;" Corp",AJ$1)))</f>
        <v>95.911000000000001</v>
      </c>
      <c r="AK242" s="8" cm="1">
        <f t="array" ref="AK242">IF($C242="","",IF(_xll.BDP($C242&amp;" Corp",AK$1)="#N/A Field Not Applicable","",_xll.BDP($C242&amp;" Corp",AK$1)))</f>
        <v>100.59399999999999</v>
      </c>
      <c r="AL242" s="9" t="s">
        <v>764</v>
      </c>
      <c r="AM242" s="9" t="s">
        <v>307</v>
      </c>
      <c r="AN242" s="10">
        <v>44247</v>
      </c>
      <c r="AO242" s="11">
        <v>548.9</v>
      </c>
      <c r="AP242" s="12">
        <v>1.1101682933926669E-4</v>
      </c>
      <c r="AQ242" s="9" t="s">
        <v>169</v>
      </c>
      <c r="AR242" s="10">
        <v>40219</v>
      </c>
      <c r="AS242" s="11">
        <v>0.30937500000000001</v>
      </c>
      <c r="AT242" s="9" t="s">
        <v>102</v>
      </c>
      <c r="AU242" s="34">
        <f t="shared" si="6"/>
        <v>0.79186782404441558</v>
      </c>
    </row>
    <row r="243" spans="2:47" s="2" customFormat="1" x14ac:dyDescent="0.2">
      <c r="B243" s="22">
        <v>61454</v>
      </c>
      <c r="C243" s="23" t="s">
        <v>870</v>
      </c>
      <c r="D243" s="24" t="str" cm="1">
        <f t="array" ref="D243">IF($C243="","",IFERROR(_xll.BDP($C243&amp;" Corp","ID_BB_GLOBAL"),""))</f>
        <v>BBG010WH0NQ6</v>
      </c>
      <c r="E243" s="23" t="s">
        <v>871</v>
      </c>
      <c r="F243" s="7" t="s">
        <v>779</v>
      </c>
      <c r="G243" s="16" t="s">
        <v>146</v>
      </c>
      <c r="H243" s="16" t="s">
        <v>291</v>
      </c>
      <c r="I243" s="16" t="s">
        <v>86</v>
      </c>
      <c r="J243" s="44" t="str" cm="1">
        <f t="array" ref="J243">IF(OR(_xll.BDP($C243&amp;" Corp",$J$1)="#N/A N/A",_xll.BDP($C243&amp;" Corp",$J$1)="#N/A Field Not Applicable"),"",_xll.BDP($C243&amp;" Corp",$J$1))</f>
        <v/>
      </c>
      <c r="K243" s="16" t="str" cm="1">
        <f t="array" ref="K243">IFERROR(_xll.BDP($C243&amp;" Corp",$K$1),"")</f>
        <v>Medical Labs&amp;Testing Srv</v>
      </c>
      <c r="L243" s="28" cm="1">
        <f t="array" ref="L243">IF($C243="","",IFERROR(_xll.BDP($C243&amp;" Corp",L$1),""))</f>
        <v>87.146000000000001</v>
      </c>
      <c r="M243" s="28" cm="1">
        <f t="array" ref="M243">IF($C243="","",IFERROR(_xll.BDP($C243&amp;" Corp",M$1),""))</f>
        <v>87.972999999999999</v>
      </c>
      <c r="N243" s="28" cm="1">
        <f t="array" ref="N243">IF($C243="","",IFERROR(_xll.BDP($C243&amp;" Corp",N$1),""))</f>
        <v>7.6634471405363653</v>
      </c>
      <c r="O243" s="28" cm="1">
        <f t="array" ref="O243">IF($C243="","",IFERROR(_xll.BDP($C243&amp;" Corp",O$1),""))</f>
        <v>7.6634471405363653</v>
      </c>
      <c r="P243" s="28" cm="1">
        <f t="array" ref="P243">IF($C243="","",IFERROR(_xll.BDP($C243&amp;" Corp",P$1),""))</f>
        <v>549.17743286953589</v>
      </c>
      <c r="Q243" s="28">
        <f t="shared" si="7"/>
        <v>87.5595</v>
      </c>
      <c r="R243"/>
      <c r="S243"/>
      <c r="T243"/>
      <c r="U243"/>
      <c r="V243" s="24" t="str" cm="1">
        <f t="array" ref="V243">IF($C243="","",IFERROR(_xll.BDP($C243&amp;" Corp",V$1),""))</f>
        <v>Y</v>
      </c>
      <c r="W243" s="40" cm="1">
        <f t="array" ref="W243">IF($V243="Y",IFERROR(_xll.BDP($C243&amp;" Corp",W$1)*1,""),"")</f>
        <v>45697</v>
      </c>
      <c r="X243" s="41" cm="1">
        <f t="array" ref="X243">IF($V243="Y",IFERROR(_xll.BDP($C243&amp;" Corp",X$1),""),"")</f>
        <v>101.75</v>
      </c>
      <c r="Y243" s="42" cm="1">
        <f t="array" ref="Y243">IF($V243="Y",IFERROR(_xll.BDP($C243&amp;" Corp",Y$1)/100, ""),"")</f>
        <v>9.3708338272064751</v>
      </c>
      <c r="Z243" s="17" cm="1">
        <f t="array" ref="Z243">IF($C243="","",IF(_xll.BDP($C243&amp;" Corp",Z$1)="#N/A N/A","",_xll.BDP($C243&amp;" Corp",Z$1)))</f>
        <v>0.12699999999999534</v>
      </c>
      <c r="AA243" s="14" cm="1">
        <f t="array" ref="AA243">IF($C243="","",IF(_xll.BDP($C243&amp;" Corp",AA$1)="#N/A N/A","",_xll.BDP($C243&amp;" Corp",AA$1)))</f>
        <v>0.57399999999999807</v>
      </c>
      <c r="AB243" s="14" cm="1">
        <f t="array" ref="AB243">IF($C243="","",IF(_xll.BDP($C243&amp;" Corp",AB$1)="#N/A N/A","",_xll.BDP($C243&amp;" Corp",AB$1)))</f>
        <v>4.9150000000000063</v>
      </c>
      <c r="AC243" s="18" cm="1">
        <f t="array" ref="AC243">IF($C243="","",IF(_xll.BDP($C243&amp;" Corp",AC$1)="#N/A N/A","",_xll.BDP($C243&amp;" Corp",AC$1)))</f>
        <v>3.796999999999997</v>
      </c>
      <c r="AD243" s="18" cm="1">
        <f t="array" ref="AD243">IF($C243="","",IF(_xll.BDP($C243&amp;" Corp",AD$1)="#N/A N/A","",_xll.BDP($C243&amp;" Corp",AD$1)))</f>
        <v>-0.78600000000000136</v>
      </c>
      <c r="AE243" s="32" cm="1">
        <f t="array" ref="AE243">IF($C243="","",IF(_xll.BDP($C243&amp;" Corp",AE$1)="#N/A N/A","",_xll.BDP($C243&amp;" Corp",AE$1)/100))</f>
        <v>1.4525408026717064E-3</v>
      </c>
      <c r="AF243" s="32" cm="1">
        <f t="array" ref="AF243">IF($C243="","",IF(_xll.BDP($C243&amp;" Corp",AF$1)="#N/A N/A","",_xll.BDP($C243&amp;" Corp",AF$1)/100))</f>
        <v>6.5987630193364236E-3</v>
      </c>
      <c r="AG243" s="32" cm="1">
        <f t="array" ref="AG243">IF($C243="","",IF(_xll.BDP($C243&amp;" Corp",AG$1)="#N/A N/A","",_xll.BDP($C243&amp;" Corp",AG$1)/100))</f>
        <v>5.947123237945437E-2</v>
      </c>
      <c r="AH243" s="32" cm="1">
        <f t="array" ref="AH243">IF($C243="","",IF(_xll.BDP($C243&amp;" Corp",AH$1)="#N/A N/A","",_xll.BDP($C243&amp;" Corp",AH$1)/100))</f>
        <v>4.533027709131713E-2</v>
      </c>
      <c r="AI243" s="32" cm="1">
        <f t="array" ref="AI243">IF($C243="","",IF(_xll.BDP($C243&amp;" Corp",AI$1)="#N/A N/A","",_xll.BDP($C243&amp;" Corp",AI$1)/100))</f>
        <v>-8.8968374346320295E-3</v>
      </c>
      <c r="AJ243" s="8" cm="1">
        <f t="array" ref="AJ243">IF($C243="","",IF(_xll.BDP($C243&amp;" Corp",AJ$1)="#N/A Field Not Applicable","",_xll.BDP($C243&amp;" Corp",AJ$1)))</f>
        <v>80.950999999999993</v>
      </c>
      <c r="AK243" s="8" cm="1">
        <f t="array" ref="AK243">IF($C243="","",IF(_xll.BDP($C243&amp;" Corp",AK$1)="#N/A Field Not Applicable","",_xll.BDP($C243&amp;" Corp",AK$1)))</f>
        <v>88.674999999999997</v>
      </c>
      <c r="AL243" s="9" t="s">
        <v>780</v>
      </c>
      <c r="AM243" s="9" t="s">
        <v>307</v>
      </c>
      <c r="AN243" s="10">
        <v>36125</v>
      </c>
      <c r="AO243" s="11">
        <v>590.09400000000005</v>
      </c>
      <c r="AP243" s="12">
        <v>1.1934845125182227E-4</v>
      </c>
      <c r="AQ243" s="9" t="s">
        <v>169</v>
      </c>
      <c r="AR243" s="10">
        <v>32117</v>
      </c>
      <c r="AS243" s="11">
        <v>0.11666666666666668</v>
      </c>
      <c r="AT243" s="9" t="s">
        <v>102</v>
      </c>
      <c r="AU243" s="34">
        <f t="shared" si="6"/>
        <v>0.77338969445882966</v>
      </c>
    </row>
    <row r="244" spans="2:47" s="2" customFormat="1" x14ac:dyDescent="0.2">
      <c r="B244" s="22">
        <v>62677</v>
      </c>
      <c r="C244" s="23" t="s">
        <v>872</v>
      </c>
      <c r="D244" s="24" t="str" cm="1">
        <f t="array" ref="D244">IF($C244="","",IFERROR(_xll.BDP($C244&amp;" Corp","ID_BB_GLOBAL"),""))</f>
        <v>BBG012QTS9W7</v>
      </c>
      <c r="E244" s="23" t="s">
        <v>873</v>
      </c>
      <c r="F244" s="7" t="s">
        <v>874</v>
      </c>
      <c r="G244" s="16" t="s">
        <v>116</v>
      </c>
      <c r="H244" s="16" t="s">
        <v>454</v>
      </c>
      <c r="I244" s="16" t="s">
        <v>429</v>
      </c>
      <c r="J244" s="44" cm="1">
        <f t="array" ref="J244">IF(OR(_xll.BDP($C244&amp;" Corp",$J$1)="#N/A N/A",_xll.BDP($C244&amp;" Corp",$J$1)="#N/A Field Not Applicable"),"",_xll.BDP($C244&amp;" Corp",$J$1))</f>
        <v>3.4881239168643448</v>
      </c>
      <c r="K244" s="16" t="str" cm="1">
        <f t="array" ref="K244">IFERROR(_xll.BDP($C244&amp;" Corp",$K$1),"")</f>
        <v>Medical Labs&amp;Testing Srv</v>
      </c>
      <c r="L244" s="28" cm="1">
        <f t="array" ref="L244">IF($C244="","",IFERROR(_xll.BDP($C244&amp;" Corp",L$1),""))</f>
        <v>94.46</v>
      </c>
      <c r="M244" s="28" cm="1">
        <f t="array" ref="M244">IF($C244="","",IFERROR(_xll.BDP($C244&amp;" Corp",M$1),""))</f>
        <v>94.652000000000001</v>
      </c>
      <c r="N244" s="28" cm="1">
        <f t="array" ref="N244">IF($C244="","",IFERROR(_xll.BDP($C244&amp;" Corp",N$1),""))</f>
        <v>5.8234877453439013</v>
      </c>
      <c r="O244" s="28" cm="1">
        <f t="array" ref="O244">IF($C244="","",IFERROR(_xll.BDP($C244&amp;" Corp",O$1),""))</f>
        <v>5.8234877453439013</v>
      </c>
      <c r="P244" s="28" cm="1">
        <f t="array" ref="P244">IF($C244="","",IFERROR(_xll.BDP($C244&amp;" Corp",P$1),""))</f>
        <v>147.61460891518024</v>
      </c>
      <c r="Q244" s="28">
        <f t="shared" si="7"/>
        <v>94.555999999999997</v>
      </c>
      <c r="R244"/>
      <c r="S244"/>
      <c r="T244"/>
      <c r="U244"/>
      <c r="V244" s="24" t="str" cm="1">
        <f t="array" ref="V244">IF($C244="","",IFERROR(_xll.BDP($C244&amp;" Corp",V$1),""))</f>
        <v>Y</v>
      </c>
      <c r="W244" s="40" cm="1">
        <f t="array" ref="W244">IF($V244="Y",IFERROR(_xll.BDP($C244&amp;" Corp",W$1)*1,""),"")</f>
        <v>45718</v>
      </c>
      <c r="X244" s="41" cm="1">
        <f t="array" ref="X244">IF($V244="Y",IFERROR(_xll.BDP($C244&amp;" Corp",X$1),""),"")</f>
        <v>102.25</v>
      </c>
      <c r="Y244" s="42" cm="1">
        <f t="array" ref="Y244">IF($V244="Y",IFERROR(_xll.BDP($C244&amp;" Corp",Y$1)/100, ""),"")</f>
        <v>0.96446084022877765</v>
      </c>
      <c r="Z244" s="17" cm="1">
        <f t="array" ref="Z244">IF($C244="","",IF(_xll.BDP($C244&amp;" Corp",Z$1)="#N/A N/A","",_xll.BDP($C244&amp;" Corp",Z$1)))</f>
        <v>-0.1405200000000093</v>
      </c>
      <c r="AA244" s="14" cm="1">
        <f t="array" ref="AA244">IF($C244="","",IF(_xll.BDP($C244&amp;" Corp",AA$1)="#N/A N/A","",_xll.BDP($C244&amp;" Corp",AA$1)))</f>
        <v>1.3159999999999172E-2</v>
      </c>
      <c r="AB244" s="14" cm="1">
        <f t="array" ref="AB244">IF($C244="","",IF(_xll.BDP($C244&amp;" Corp",AB$1)="#N/A N/A","",_xll.BDP($C244&amp;" Corp",AB$1)))</f>
        <v>0.7247600000000034</v>
      </c>
      <c r="AC244" s="18" cm="1">
        <f t="array" ref="AC244">IF($C244="","",IF(_xll.BDP($C244&amp;" Corp",AC$1)="#N/A N/A","",_xll.BDP($C244&amp;" Corp",AC$1)))</f>
        <v>-0.9810900000000089</v>
      </c>
      <c r="AD244" s="18" cm="1">
        <f t="array" ref="AD244">IF($C244="","",IF(_xll.BDP($C244&amp;" Corp",AD$1)="#N/A N/A","",_xll.BDP($C244&amp;" Corp",AD$1)))</f>
        <v>1.4613300000000038</v>
      </c>
      <c r="AE244" s="32" cm="1">
        <f t="array" ref="AE244">IF($C244="","",IF(_xll.BDP($C244&amp;" Corp",AE$1)="#N/A N/A","",_xll.BDP($C244&amp;" Corp",AE$1)/100))</f>
        <v>-1.4838231910414893E-3</v>
      </c>
      <c r="AF244" s="32" cm="1">
        <f t="array" ref="AF244">IF($C244="","",IF(_xll.BDP($C244&amp;" Corp",AF$1)="#N/A N/A","",_xll.BDP($C244&amp;" Corp",AF$1)/100))</f>
        <v>1.3918910500452706E-4</v>
      </c>
      <c r="AG244" s="32" cm="1">
        <f t="array" ref="AG244">IF($C244="","",IF(_xll.BDP($C244&amp;" Corp",AG$1)="#N/A N/A","",_xll.BDP($C244&amp;" Corp",AG$1)/100))</f>
        <v>7.7236856674350292E-3</v>
      </c>
      <c r="AH244" s="32" cm="1">
        <f t="array" ref="AH244">IF($C244="","",IF(_xll.BDP($C244&amp;" Corp",AH$1)="#N/A N/A","",_xll.BDP($C244&amp;" Corp",AH$1)/100))</f>
        <v>-1.0268690547014658E-2</v>
      </c>
      <c r="AI244" s="32" cm="1">
        <f t="array" ref="AI244">IF($C244="","",IF(_xll.BDP($C244&amp;" Corp",AI$1)="#N/A N/A","",_xll.BDP($C244&amp;" Corp",AI$1)/100))</f>
        <v>1.5696439055607882E-2</v>
      </c>
      <c r="AJ244" s="8" cm="1">
        <f t="array" ref="AJ244">IF($C244="","",IF(_xll.BDP($C244&amp;" Corp",AJ$1)="#N/A Field Not Applicable","",_xll.BDP($C244&amp;" Corp",AJ$1)))</f>
        <v>89.787000000000006</v>
      </c>
      <c r="AK244" s="8" cm="1">
        <f t="array" ref="AK244">IF($C244="","",IF(_xll.BDP($C244&amp;" Corp",AK$1)="#N/A Field Not Applicable","",_xll.BDP($C244&amp;" Corp",AK$1)))</f>
        <v>96.873000000000005</v>
      </c>
      <c r="AL244" s="9" t="s">
        <v>875</v>
      </c>
      <c r="AM244" s="9" t="s">
        <v>64</v>
      </c>
      <c r="AN244" s="10">
        <v>45545</v>
      </c>
      <c r="AO244" s="11">
        <v>568.67999999999995</v>
      </c>
      <c r="AP244" s="12">
        <v>1.1501739935990924E-4</v>
      </c>
      <c r="AQ244" s="9" t="s">
        <v>65</v>
      </c>
      <c r="AR244" s="10">
        <v>41397</v>
      </c>
      <c r="AS244" s="11">
        <v>0.87499999999999989</v>
      </c>
      <c r="AT244" s="9" t="s">
        <v>875</v>
      </c>
      <c r="AU244" s="34">
        <f t="shared" si="6"/>
        <v>0.83528941292689807</v>
      </c>
    </row>
    <row r="245" spans="2:47" s="2" customFormat="1" x14ac:dyDescent="0.2">
      <c r="B245" s="22">
        <v>60974</v>
      </c>
      <c r="C245" s="23" t="s">
        <v>876</v>
      </c>
      <c r="D245" s="24" t="str" cm="1">
        <f t="array" ref="D245">IF($C245="","",IFERROR(_xll.BDP($C245&amp;" Corp","ID_BB_GLOBAL"),""))</f>
        <v>BBG00ZXBRFG1</v>
      </c>
      <c r="E245" s="23" t="s">
        <v>877</v>
      </c>
      <c r="F245" s="7" t="s">
        <v>716</v>
      </c>
      <c r="G245" s="16" t="s">
        <v>695</v>
      </c>
      <c r="H245" s="16" t="s">
        <v>242</v>
      </c>
      <c r="I245" s="16" t="s">
        <v>166</v>
      </c>
      <c r="J245" s="44" cm="1">
        <f t="array" ref="J245">IF(OR(_xll.BDP($C245&amp;" Corp",$J$1)="#N/A N/A",_xll.BDP($C245&amp;" Corp",$J$1)="#N/A Field Not Applicable"),"",_xll.BDP($C245&amp;" Corp",$J$1))</f>
        <v>5.4681249999999997</v>
      </c>
      <c r="K245" s="16" t="str" cm="1">
        <f t="array" ref="K245">IFERROR(_xll.BDP($C245&amp;" Corp",$K$1),"")</f>
        <v>Medical-Drugs</v>
      </c>
      <c r="L245" s="28" cm="1">
        <f t="array" ref="L245">IF($C245="","",IFERROR(_xll.BDP($C245&amp;" Corp",L$1),""))</f>
        <v>94.759</v>
      </c>
      <c r="M245" s="28" cm="1">
        <f t="array" ref="M245">IF($C245="","",IFERROR(_xll.BDP($C245&amp;" Corp",M$1),""))</f>
        <v>95.046000000000006</v>
      </c>
      <c r="N245" s="28" cm="1">
        <f t="array" ref="N245">IF($C245="","",IFERROR(_xll.BDP($C245&amp;" Corp",N$1),""))</f>
        <v>5.8174121136312289</v>
      </c>
      <c r="O245" s="28" cm="1">
        <f t="array" ref="O245">IF($C245="","",IFERROR(_xll.BDP($C245&amp;" Corp",O$1),""))</f>
        <v>5.8174121136312289</v>
      </c>
      <c r="P245" s="28" cm="1">
        <f t="array" ref="P245">IF($C245="","",IFERROR(_xll.BDP($C245&amp;" Corp",P$1),""))</f>
        <v>161.48464011234253</v>
      </c>
      <c r="Q245" s="28">
        <f t="shared" si="7"/>
        <v>94.902500000000003</v>
      </c>
      <c r="R245"/>
      <c r="S245"/>
      <c r="T245"/>
      <c r="U245"/>
      <c r="V245" s="24" t="str" cm="1">
        <f t="array" ref="V245">IF($C245="","",IFERROR(_xll.BDP($C245&amp;" Corp",V$1),""))</f>
        <v>Y</v>
      </c>
      <c r="W245" s="40" cm="1">
        <f t="array" ref="W245">IF($V245="Y",IFERROR(_xll.BDP($C245&amp;" Corp",W$1)*1,""),"")</f>
        <v>45718</v>
      </c>
      <c r="X245" s="41" cm="1">
        <f t="array" ref="X245">IF($V245="Y",IFERROR(_xll.BDP($C245&amp;" Corp",X$1),""),"")</f>
        <v>102.063</v>
      </c>
      <c r="Y245" s="42" cm="1">
        <f t="array" ref="Y245">IF($V245="Y",IFERROR(_xll.BDP($C245&amp;" Corp",Y$1)/100, ""),"")</f>
        <v>0.8645777226138327</v>
      </c>
      <c r="Z245" s="17" cm="1">
        <f t="array" ref="Z245">IF($C245="","",IF(_xll.BDP($C245&amp;" Corp",Z$1)="#N/A N/A","",_xll.BDP($C245&amp;" Corp",Z$1)))</f>
        <v>6.6499999999990678E-2</v>
      </c>
      <c r="AA245" s="14" cm="1">
        <f t="array" ref="AA245">IF($C245="","",IF(_xll.BDP($C245&amp;" Corp",AA$1)="#N/A N/A","",_xll.BDP($C245&amp;" Corp",AA$1)))</f>
        <v>0.2633599999999916</v>
      </c>
      <c r="AB245" s="14" cm="1">
        <f t="array" ref="AB245">IF($C245="","",IF(_xll.BDP($C245&amp;" Corp",AB$1)="#N/A N/A","",_xll.BDP($C245&amp;" Corp",AB$1)))</f>
        <v>0.94299999999999784</v>
      </c>
      <c r="AC245" s="18" cm="1">
        <f t="array" ref="AC245">IF($C245="","",IF(_xll.BDP($C245&amp;" Corp",AC$1)="#N/A N/A","",_xll.BDP($C245&amp;" Corp",AC$1)))</f>
        <v>-1.9980000000003884E-2</v>
      </c>
      <c r="AD245" s="18" cm="1">
        <f t="array" ref="AD245">IF($C245="","",IF(_xll.BDP($C245&amp;" Corp",AD$1)="#N/A N/A","",_xll.BDP($C245&amp;" Corp",AD$1)))</f>
        <v>2.5677699999999959</v>
      </c>
      <c r="AE245" s="32" cm="1">
        <f t="array" ref="AE245">IF($C245="","",IF(_xll.BDP($C245&amp;" Corp",AE$1)="#N/A N/A","",_xll.BDP($C245&amp;" Corp",AE$1)/100))</f>
        <v>7.0103990045012753E-4</v>
      </c>
      <c r="AF245" s="32" cm="1">
        <f t="array" ref="AF245">IF($C245="","",IF(_xll.BDP($C245&amp;" Corp",AF$1)="#N/A N/A","",_xll.BDP($C245&amp;" Corp",AF$1)/100))</f>
        <v>2.7821025114347793E-3</v>
      </c>
      <c r="AG245" s="32" cm="1">
        <f t="array" ref="AG245">IF($C245="","",IF(_xll.BDP($C245&amp;" Corp",AG$1)="#N/A N/A","",_xll.BDP($C245&amp;" Corp",AG$1)/100))</f>
        <v>1.0033774344139072E-2</v>
      </c>
      <c r="AH245" s="32" cm="1">
        <f t="array" ref="AH245">IF($C245="","",IF(_xll.BDP($C245&amp;" Corp",AH$1)="#N/A N/A","",_xll.BDP($C245&amp;" Corp",AH$1)/100))</f>
        <v>-2.1043638059540522E-4</v>
      </c>
      <c r="AI245" s="32" cm="1">
        <f t="array" ref="AI245">IF($C245="","",IF(_xll.BDP($C245&amp;" Corp",AI$1)="#N/A N/A","",_xll.BDP($C245&amp;" Corp",AI$1)/100))</f>
        <v>2.780241324474883E-2</v>
      </c>
      <c r="AJ245" s="8" cm="1">
        <f t="array" ref="AJ245">IF($C245="","",IF(_xll.BDP($C245&amp;" Corp",AJ$1)="#N/A Field Not Applicable","",_xll.BDP($C245&amp;" Corp",AJ$1)))</f>
        <v>90.251000000000005</v>
      </c>
      <c r="AK245" s="8" cm="1">
        <f t="array" ref="AK245">IF($C245="","",IF(_xll.BDP($C245&amp;" Corp",AK$1)="#N/A Field Not Applicable","",_xll.BDP($C245&amp;" Corp",AK$1)))</f>
        <v>96.396000000000001</v>
      </c>
      <c r="AL245" s="9" t="s">
        <v>717</v>
      </c>
      <c r="AM245" s="9" t="s">
        <v>64</v>
      </c>
      <c r="AN245" s="10">
        <v>44045</v>
      </c>
      <c r="AO245" s="11">
        <v>1995</v>
      </c>
      <c r="AP245" s="12">
        <v>4.0349530794650583E-4</v>
      </c>
      <c r="AQ245" s="9" t="s">
        <v>65</v>
      </c>
      <c r="AR245" s="10">
        <v>40057</v>
      </c>
      <c r="AS245" s="11">
        <v>0.46979166666666672</v>
      </c>
      <c r="AT245" s="9" t="s">
        <v>717</v>
      </c>
      <c r="AU245" s="34">
        <f t="shared" si="6"/>
        <v>0.80952143205858418</v>
      </c>
    </row>
    <row r="246" spans="2:47" s="2" customFormat="1" x14ac:dyDescent="0.2">
      <c r="B246" s="22">
        <v>66651</v>
      </c>
      <c r="C246" s="23" t="s">
        <v>878</v>
      </c>
      <c r="D246" s="24" t="str" cm="1">
        <f t="array" ref="D246">IF($C246="","",IFERROR(_xll.BDP($C246&amp;" Corp","ID_BB_GLOBAL"),""))</f>
        <v>BBG01F89J6M9</v>
      </c>
      <c r="E246" s="23" t="s">
        <v>879</v>
      </c>
      <c r="F246" s="7" t="s">
        <v>880</v>
      </c>
      <c r="G246" s="16" t="s">
        <v>246</v>
      </c>
      <c r="H246" s="16" t="s">
        <v>92</v>
      </c>
      <c r="I246" s="16" t="s">
        <v>93</v>
      </c>
      <c r="J246" s="44" cm="1">
        <f t="array" ref="J246">IF(OR(_xll.BDP($C246&amp;" Corp",$J$1)="#N/A N/A",_xll.BDP($C246&amp;" Corp",$J$1)="#N/A Field Not Applicable"),"",_xll.BDP($C246&amp;" Corp",$J$1))</f>
        <v>5.1215127618078524</v>
      </c>
      <c r="K246" s="16" t="str" cm="1">
        <f t="array" ref="K246">IFERROR(_xll.BDP($C246&amp;" Corp",$K$1),"")</f>
        <v>Medical-Biomedical/Gene</v>
      </c>
      <c r="L246" s="28" cm="1">
        <f t="array" ref="L246">IF($C246="","",IFERROR(_xll.BDP($C246&amp;" Corp",L$1),""))</f>
        <v>98.24</v>
      </c>
      <c r="M246" s="28" cm="1">
        <f t="array" ref="M246">IF($C246="","",IFERROR(_xll.BDP($C246&amp;" Corp",M$1),""))</f>
        <v>98.548000000000002</v>
      </c>
      <c r="N246" s="28" cm="1">
        <f t="array" ref="N246">IF($C246="","",IFERROR(_xll.BDP($C246&amp;" Corp",N$1),""))</f>
        <v>5.7294796372176569</v>
      </c>
      <c r="O246" s="28" cm="1">
        <f t="array" ref="O246">IF($C246="","",IFERROR(_xll.BDP($C246&amp;" Corp",O$1),""))</f>
        <v>5.7294796372176569</v>
      </c>
      <c r="P246" s="28" cm="1">
        <f t="array" ref="P246">IF($C246="","",IFERROR(_xll.BDP($C246&amp;" Corp",P$1),""))</f>
        <v>99.498403589114389</v>
      </c>
      <c r="Q246" s="28">
        <f t="shared" si="7"/>
        <v>98.394000000000005</v>
      </c>
      <c r="R246"/>
      <c r="S246"/>
      <c r="T246"/>
      <c r="U246"/>
      <c r="V246" s="24" t="str" cm="1">
        <f t="array" ref="V246">IF($C246="","",IFERROR(_xll.BDP($C246&amp;" Corp",V$1),""))</f>
        <v>Y</v>
      </c>
      <c r="W246" s="40" cm="1">
        <f t="array" ref="W246">IF($V246="Y",IFERROR(_xll.BDP($C246&amp;" Corp",W$1)*1,""),"")</f>
        <v>52111</v>
      </c>
      <c r="X246" s="41" cm="1">
        <f t="array" ref="X246">IF($V246="Y",IFERROR(_xll.BDP($C246&amp;" Corp",X$1),""),"")</f>
        <v>100</v>
      </c>
      <c r="Y246" s="42" cm="1">
        <f t="array" ref="Y246">IF($V246="Y",IFERROR(_xll.BDP($C246&amp;" Corp",Y$1)/100, ""),"")</f>
        <v>5.7316208478717726E-2</v>
      </c>
      <c r="Z246" s="17" cm="1">
        <f t="array" ref="Z246">IF($C246="","",IF(_xll.BDP($C246&amp;" Corp",Z$1)="#N/A N/A","",_xll.BDP($C246&amp;" Corp",Z$1)))</f>
        <v>0.18111999999999284</v>
      </c>
      <c r="AA246" s="14" cm="1">
        <f t="array" ref="AA246">IF($C246="","",IF(_xll.BDP($C246&amp;" Corp",AA$1)="#N/A N/A","",_xll.BDP($C246&amp;" Corp",AA$1)))</f>
        <v>0.96535999999998978</v>
      </c>
      <c r="AB246" s="14" cm="1">
        <f t="array" ref="AB246">IF($C246="","",IF(_xll.BDP($C246&amp;" Corp",AB$1)="#N/A N/A","",_xll.BDP($C246&amp;" Corp",AB$1)))</f>
        <v>0.3273099999999971</v>
      </c>
      <c r="AC246" s="18" cm="1">
        <f t="array" ref="AC246">IF($C246="","",IF(_xll.BDP($C246&amp;" Corp",AC$1)="#N/A N/A","",_xll.BDP($C246&amp;" Corp",AC$1)))</f>
        <v>-1.9938900000000075</v>
      </c>
      <c r="AD246" s="18" cm="1">
        <f t="array" ref="AD246">IF($C246="","",IF(_xll.BDP($C246&amp;" Corp",AD$1)="#N/A N/A","",_xll.BDP($C246&amp;" Corp",AD$1)))</f>
        <v>-4.2793900000000065</v>
      </c>
      <c r="AE246" s="32" cm="1">
        <f t="array" ref="AE246">IF($C246="","",IF(_xll.BDP($C246&amp;" Corp",AE$1)="#N/A N/A","",_xll.BDP($C246&amp;" Corp",AE$1)/100))</f>
        <v>1.8442284721301545E-3</v>
      </c>
      <c r="AF246" s="32" cm="1">
        <f t="array" ref="AF246">IF($C246="","",IF(_xll.BDP($C246&amp;" Corp",AF$1)="#N/A N/A","",_xll.BDP($C246&amp;" Corp",AF$1)/100))</f>
        <v>9.908765576749563E-3</v>
      </c>
      <c r="AG246" s="32" cm="1">
        <f t="array" ref="AG246">IF($C246="","",IF(_xll.BDP($C246&amp;" Corp",AG$1)="#N/A N/A","",_xll.BDP($C246&amp;" Corp",AG$1)/100))</f>
        <v>3.3377556649864231E-3</v>
      </c>
      <c r="AH246" s="32" cm="1">
        <f t="array" ref="AH246">IF($C246="","",IF(_xll.BDP($C246&amp;" Corp",AH$1)="#N/A N/A","",_xll.BDP($C246&amp;" Corp",AH$1)/100))</f>
        <v>-1.9862607723733217E-2</v>
      </c>
      <c r="AI246" s="32" cm="1">
        <f t="array" ref="AI246">IF($C246="","",IF(_xll.BDP($C246&amp;" Corp",AI$1)="#N/A N/A","",_xll.BDP($C246&amp;" Corp",AI$1)/100))</f>
        <v>-4.1681179239034784E-2</v>
      </c>
      <c r="AJ246" s="8" cm="1">
        <f t="array" ref="AJ246">IF($C246="","",IF(_xll.BDP($C246&amp;" Corp",AJ$1)="#N/A Field Not Applicable","",_xll.BDP($C246&amp;" Corp",AJ$1)))</f>
        <v>95.043999999999997</v>
      </c>
      <c r="AK246" s="8" cm="1">
        <f t="array" ref="AK246">IF($C246="","",IF(_xll.BDP($C246&amp;" Corp",AK$1)="#N/A Field Not Applicable","",_xll.BDP($C246&amp;" Corp",AK$1)))</f>
        <v>106.884</v>
      </c>
      <c r="AL246" s="9" t="s">
        <v>881</v>
      </c>
      <c r="AM246" s="9" t="s">
        <v>64</v>
      </c>
      <c r="AN246" s="10">
        <v>20473</v>
      </c>
      <c r="AO246" s="11">
        <v>2797.942125</v>
      </c>
      <c r="AP246" s="12">
        <v>5.658929921520681E-4</v>
      </c>
      <c r="AQ246" s="9" t="s">
        <v>65</v>
      </c>
      <c r="AR246" s="10">
        <v>16445</v>
      </c>
      <c r="AS246" s="11">
        <v>1.54</v>
      </c>
      <c r="AT246" s="9" t="s">
        <v>102</v>
      </c>
      <c r="AU246" s="34">
        <f t="shared" si="6"/>
        <v>0.98573695945945938</v>
      </c>
    </row>
    <row r="247" spans="2:47" s="2" customFormat="1" x14ac:dyDescent="0.2">
      <c r="B247" s="22">
        <v>67165</v>
      </c>
      <c r="C247" s="23" t="s">
        <v>882</v>
      </c>
      <c r="D247" s="24" t="str" cm="1">
        <f t="array" ref="D247">IF($C247="","",IFERROR(_xll.BDP($C247&amp;" Corp","ID_BB_GLOBAL"),""))</f>
        <v>BBG01J6KBFS0</v>
      </c>
      <c r="E247" s="23" t="s">
        <v>883</v>
      </c>
      <c r="F247" s="7" t="s">
        <v>884</v>
      </c>
      <c r="G247" s="16" t="s">
        <v>424</v>
      </c>
      <c r="H247" s="16" t="s">
        <v>454</v>
      </c>
      <c r="I247" s="16" t="s">
        <v>496</v>
      </c>
      <c r="J247" s="44" t="str" cm="1">
        <f t="array" ref="J247">IF(OR(_xll.BDP($C247&amp;" Corp",$J$1)="#N/A N/A",_xll.BDP($C247&amp;" Corp",$J$1)="#N/A Field Not Applicable"),"",_xll.BDP($C247&amp;" Corp",$J$1))</f>
        <v/>
      </c>
      <c r="K247" s="16" t="str" cm="1">
        <f t="array" ref="K247">IFERROR(_xll.BDP($C247&amp;" Corp",$K$1),"")</f>
        <v>Medical Labs&amp;Testing Srv</v>
      </c>
      <c r="L247" s="28" cm="1">
        <f t="array" ref="L247">IF($C247="","",IFERROR(_xll.BDP($C247&amp;" Corp",L$1),""))</f>
        <v>105.23699999999999</v>
      </c>
      <c r="M247" s="28" cm="1">
        <f t="array" ref="M247">IF($C247="","",IFERROR(_xll.BDP($C247&amp;" Corp",M$1),""))</f>
        <v>105.38</v>
      </c>
      <c r="N247" s="28" cm="1">
        <f t="array" ref="N247">IF($C247="","",IFERROR(_xll.BDP($C247&amp;" Corp",N$1),""))</f>
        <v>7.2956216200000004</v>
      </c>
      <c r="O247" s="28" cm="1">
        <f t="array" ref="O247">IF($C247="","",IFERROR(_xll.BDP($C247&amp;" Corp",O$1),""))</f>
        <v>7.8029091298916704</v>
      </c>
      <c r="P247" s="28" cm="1">
        <f t="array" ref="P247">IF($C247="","",IFERROR(_xll.BDP($C247&amp;" Corp",P$1),""))</f>
        <v>271.15949670811477</v>
      </c>
      <c r="Q247" s="28">
        <f t="shared" si="7"/>
        <v>105.3085</v>
      </c>
      <c r="R247"/>
      <c r="S247"/>
      <c r="T247"/>
      <c r="U247"/>
      <c r="V247" s="24" t="str" cm="1">
        <f t="array" ref="V247">IF($C247="","",IFERROR(_xll.BDP($C247&amp;" Corp",V$1),""))</f>
        <v>Y</v>
      </c>
      <c r="W247" s="40" cm="1">
        <f t="array" ref="W247">IF($V247="Y",IFERROR(_xll.BDP($C247&amp;" Corp",W$1)*1,""),"")</f>
        <v>46296</v>
      </c>
      <c r="X247" s="41" cm="1">
        <f t="array" ref="X247">IF($V247="Y",IFERROR(_xll.BDP($C247&amp;" Corp",X$1),""),"")</f>
        <v>104.5</v>
      </c>
      <c r="Y247" s="42" cm="1">
        <f t="array" ref="Y247">IF($V247="Y",IFERROR(_xll.BDP($C247&amp;" Corp",Y$1)/100, ""),"")</f>
        <v>8.0500790081507387E-2</v>
      </c>
      <c r="Z247" s="17" cm="1">
        <f t="array" ref="Z247">IF($C247="","",IF(_xll.BDP($C247&amp;" Corp",Z$1)="#N/A N/A","",_xll.BDP($C247&amp;" Corp",Z$1)))</f>
        <v>5.0899999999998613E-2</v>
      </c>
      <c r="AA247" s="14" cm="1">
        <f t="array" ref="AA247">IF($C247="","",IF(_xll.BDP($C247&amp;" Corp",AA$1)="#N/A N/A","",_xll.BDP($C247&amp;" Corp",AA$1)))</f>
        <v>0.90819999999999368</v>
      </c>
      <c r="AB247" s="14" cm="1">
        <f t="array" ref="AB247">IF($C247="","",IF(_xll.BDP($C247&amp;" Corp",AB$1)="#N/A N/A","",_xll.BDP($C247&amp;" Corp",AB$1)))</f>
        <v>1.3815000000000026</v>
      </c>
      <c r="AC247" s="18" cm="1">
        <f t="array" ref="AC247">IF($C247="","",IF(_xll.BDP($C247&amp;" Corp",AC$1)="#N/A N/A","",_xll.BDP($C247&amp;" Corp",AC$1)))</f>
        <v>0.56529999999999347</v>
      </c>
      <c r="AD247" s="18" cm="1">
        <f t="array" ref="AD247">IF($C247="","",IF(_xll.BDP($C247&amp;" Corp",AD$1)="#N/A N/A","",_xll.BDP($C247&amp;" Corp",AD$1)))</f>
        <v>-0.12590000000000146</v>
      </c>
      <c r="AE247" s="32" cm="1">
        <f t="array" ref="AE247">IF($C247="","",IF(_xll.BDP($C247&amp;" Corp",AE$1)="#N/A N/A","",_xll.BDP($C247&amp;" Corp",AE$1)/100))</f>
        <v>4.8359253196317303E-4</v>
      </c>
      <c r="AF247" s="32" cm="1">
        <f t="array" ref="AF247">IF($C247="","",IF(_xll.BDP($C247&amp;" Corp",AF$1)="#N/A N/A","",_xll.BDP($C247&amp;" Corp",AF$1)/100))</f>
        <v>8.6995170340795937E-3</v>
      </c>
      <c r="AG247" s="32" cm="1">
        <f t="array" ref="AG247">IF($C247="","",IF(_xll.BDP($C247&amp;" Corp",AG$1)="#N/A N/A","",_xll.BDP($C247&amp;" Corp",AG$1)/100))</f>
        <v>1.3293457771260175E-2</v>
      </c>
      <c r="AH247" s="32" cm="1">
        <f t="array" ref="AH247">IF($C247="","",IF(_xll.BDP($C247&amp;" Corp",AH$1)="#N/A N/A","",_xll.BDP($C247&amp;" Corp",AH$1)/100))</f>
        <v>5.3971997193035422E-3</v>
      </c>
      <c r="AI247" s="32" cm="1">
        <f t="array" ref="AI247">IF($C247="","",IF(_xll.BDP($C247&amp;" Corp",AI$1)="#N/A N/A","",_xll.BDP($C247&amp;" Corp",AI$1)/100))</f>
        <v>-1.1941493322153933E-3</v>
      </c>
      <c r="AJ247" s="8" cm="1">
        <f t="array" ref="AJ247">IF($C247="","",IF(_xll.BDP($C247&amp;" Corp",AJ$1)="#N/A Field Not Applicable","",_xll.BDP($C247&amp;" Corp",AJ$1)))</f>
        <v>103.092</v>
      </c>
      <c r="AK247" s="8" cm="1">
        <f t="array" ref="AK247">IF($C247="","",IF(_xll.BDP($C247&amp;" Corp",AK$1)="#N/A Field Not Applicable","",_xll.BDP($C247&amp;" Corp",AK$1)))</f>
        <v>108.741</v>
      </c>
      <c r="AL247" s="9" t="s">
        <v>885</v>
      </c>
      <c r="AM247" s="9" t="s">
        <v>64</v>
      </c>
      <c r="AN247" s="10">
        <v>36246</v>
      </c>
      <c r="AO247" s="11">
        <v>1039.9000000000001</v>
      </c>
      <c r="AP247" s="12">
        <v>2.103231933501611E-4</v>
      </c>
      <c r="AQ247" s="9" t="s">
        <v>65</v>
      </c>
      <c r="AR247" s="10">
        <v>32238</v>
      </c>
      <c r="AS247" s="11">
        <v>1.7499999999999998</v>
      </c>
      <c r="AT247" s="9" t="s">
        <v>102</v>
      </c>
      <c r="AU247" s="34">
        <f t="shared" si="6"/>
        <v>0.90099027969552137</v>
      </c>
    </row>
    <row r="248" spans="2:47" s="2" customFormat="1" x14ac:dyDescent="0.2">
      <c r="B248" s="22">
        <v>68097</v>
      </c>
      <c r="C248" s="23" t="s">
        <v>886</v>
      </c>
      <c r="D248" s="24" t="str" cm="1">
        <f t="array" ref="D248">IF($C248="","",IFERROR(_xll.BDP($C248&amp;" Corp","ID_BB_GLOBAL"),""))</f>
        <v>BBG01LPR1NQ5</v>
      </c>
      <c r="E248" s="23" t="s">
        <v>887</v>
      </c>
      <c r="F248" s="7" t="s">
        <v>888</v>
      </c>
      <c r="G248" s="16" t="s">
        <v>889</v>
      </c>
      <c r="H248" s="16" t="s">
        <v>62</v>
      </c>
      <c r="I248" s="16" t="s">
        <v>63</v>
      </c>
      <c r="J248" s="44" t="str" cm="1">
        <f t="array" ref="J248">IF(OR(_xll.BDP($C248&amp;" Corp",$J$1)="#N/A N/A",_xll.BDP($C248&amp;" Corp",$J$1)="#N/A Field Not Applicable"),"",_xll.BDP($C248&amp;" Corp",$J$1))</f>
        <v/>
      </c>
      <c r="K248" s="16" t="str" cm="1">
        <f t="array" ref="K248">IFERROR(_xll.BDP($C248&amp;" Corp",$K$1),"")</f>
        <v>Medical Products</v>
      </c>
      <c r="L248" s="28" cm="1">
        <f t="array" ref="L248">IF($C248="","",IFERROR(_xll.BDP($C248&amp;" Corp",L$1),""))</f>
        <v>100.991</v>
      </c>
      <c r="M248" s="28" cm="1">
        <f t="array" ref="M248">IF($C248="","",IFERROR(_xll.BDP($C248&amp;" Corp",M$1),""))</f>
        <v>101.08199999999999</v>
      </c>
      <c r="N248" s="28" cm="1">
        <f t="array" ref="N248">IF($C248="","",IFERROR(_xll.BDP($C248&amp;" Corp",N$1),""))</f>
        <v>4.8712514999999996</v>
      </c>
      <c r="O248" s="28" cm="1">
        <f t="array" ref="O248">IF($C248="","",IFERROR(_xll.BDP($C248&amp;" Corp",O$1),""))</f>
        <v>4.8912101283509664</v>
      </c>
      <c r="P248" s="28" cm="1">
        <f t="array" ref="P248">IF($C248="","",IFERROR(_xll.BDP($C248&amp;" Corp",P$1),""))</f>
        <v>67.183365262590911</v>
      </c>
      <c r="Q248" s="28">
        <f t="shared" si="7"/>
        <v>101.03649999999999</v>
      </c>
      <c r="R248"/>
      <c r="S248"/>
      <c r="T248"/>
      <c r="U248"/>
      <c r="V248" s="24" t="str" cm="1">
        <f t="array" ref="V248">IF($C248="","",IFERROR(_xll.BDP($C248&amp;" Corp",V$1),""))</f>
        <v>Y</v>
      </c>
      <c r="W248" s="40" cm="1">
        <f t="array" ref="W248">IF($V248="Y",IFERROR(_xll.BDP($C248&amp;" Corp",W$1)*1,""),"")</f>
        <v>46412</v>
      </c>
      <c r="X248" s="41" cm="1">
        <f t="array" ref="X248">IF($V248="Y",IFERROR(_xll.BDP($C248&amp;" Corp",X$1),""),"")</f>
        <v>100</v>
      </c>
      <c r="Y248" s="42" cm="1">
        <f t="array" ref="Y248">IF($V248="Y",IFERROR(_xll.BDP($C248&amp;" Corp",Y$1)/100, ""),"")</f>
        <v>4.8712514980755496E-2</v>
      </c>
      <c r="Z248" s="17" cm="1">
        <f t="array" ref="Z248">IF($C248="","",IF(_xll.BDP($C248&amp;" Corp",Z$1)="#N/A N/A","",_xll.BDP($C248&amp;" Corp",Z$1)))</f>
        <v>-4.5700000000010732E-2</v>
      </c>
      <c r="AA248" s="14" cm="1">
        <f t="array" ref="AA248">IF($C248="","",IF(_xll.BDP($C248&amp;" Corp",AA$1)="#N/A N/A","",_xll.BDP($C248&amp;" Corp",AA$1)))</f>
        <v>0.11009999999998854</v>
      </c>
      <c r="AB248" s="14" cm="1">
        <f t="array" ref="AB248">IF($C248="","",IF(_xll.BDP($C248&amp;" Corp",AB$1)="#N/A N/A","",_xll.BDP($C248&amp;" Corp",AB$1)))</f>
        <v>5.1999999999992497E-2</v>
      </c>
      <c r="AC248" s="18" cm="1">
        <f t="array" ref="AC248">IF($C248="","",IF(_xll.BDP($C248&amp;" Corp",AC$1)="#N/A N/A","",_xll.BDP($C248&amp;" Corp",AC$1)))</f>
        <v>-0.33870000000000289</v>
      </c>
      <c r="AD248" s="18" t="str" cm="1">
        <f t="array" ref="AD248">IF($C248="","",IF(_xll.BDP($C248&amp;" Corp",AD$1)="#N/A N/A","",_xll.BDP($C248&amp;" Corp",AD$1)))</f>
        <v/>
      </c>
      <c r="AE248" s="32" cm="1">
        <f t="array" ref="AE248">IF($C248="","",IF(_xll.BDP($C248&amp;" Corp",AE$1)="#N/A N/A","",_xll.BDP($C248&amp;" Corp",AE$1)/100))</f>
        <v>-4.5211802951737866E-4</v>
      </c>
      <c r="AF248" s="32" cm="1">
        <f t="array" ref="AF248">IF($C248="","",IF(_xll.BDP($C248&amp;" Corp",AF$1)="#N/A N/A","",_xll.BDP($C248&amp;" Corp",AF$1)/100))</f>
        <v>1.0909199001227512E-3</v>
      </c>
      <c r="AG248" s="32" cm="1">
        <f t="array" ref="AG248">IF($C248="","",IF(_xll.BDP($C248&amp;" Corp",AG$1)="#N/A N/A","",_xll.BDP($C248&amp;" Corp",AG$1)/100))</f>
        <v>5.1494274727889892E-4</v>
      </c>
      <c r="AH248" s="32" cm="1">
        <f t="array" ref="AH248">IF($C248="","",IF(_xll.BDP($C248&amp;" Corp",AH$1)="#N/A N/A","",_xll.BDP($C248&amp;" Corp",AH$1)/100))</f>
        <v>-3.3411329271757599E-3</v>
      </c>
      <c r="AI248" s="32" t="str" cm="1">
        <f t="array" ref="AI248">IF($C248="","",IF(_xll.BDP($C248&amp;" Corp",AI$1)="#N/A N/A","",_xll.BDP($C248&amp;" Corp",AI$1)/100))</f>
        <v/>
      </c>
      <c r="AJ248" s="8" cm="1">
        <f t="array" ref="AJ248">IF($C248="","",IF(_xll.BDP($C248&amp;" Corp",AJ$1)="#N/A Field Not Applicable","",_xll.BDP($C248&amp;" Corp",AJ$1)))</f>
        <v>99.093999999999994</v>
      </c>
      <c r="AK248" s="8" cm="1">
        <f t="array" ref="AK248">IF($C248="","",IF(_xll.BDP($C248&amp;" Corp",AK$1)="#N/A Field Not Applicable","",_xll.BDP($C248&amp;" Corp",AK$1)))</f>
        <v>102.39700000000001</v>
      </c>
      <c r="AL248" s="9" t="s">
        <v>890</v>
      </c>
      <c r="AM248" s="9" t="s">
        <v>64</v>
      </c>
      <c r="AN248" s="10">
        <v>49288</v>
      </c>
      <c r="AO248" s="11">
        <v>1011.7838</v>
      </c>
      <c r="AP248" s="12">
        <v>2.0463659947683502E-4</v>
      </c>
      <c r="AQ248" s="9" t="s">
        <v>65</v>
      </c>
      <c r="AR248" s="10">
        <v>45060</v>
      </c>
      <c r="AS248" s="11">
        <v>1.6047222222222224</v>
      </c>
      <c r="AT248" s="9" t="s">
        <v>890</v>
      </c>
      <c r="AU248" s="34">
        <f t="shared" si="6"/>
        <v>0.71807687254011621</v>
      </c>
    </row>
    <row r="249" spans="2:47" s="2" customFormat="1" x14ac:dyDescent="0.2">
      <c r="B249" s="22">
        <v>68185</v>
      </c>
      <c r="C249" s="23" t="s">
        <v>891</v>
      </c>
      <c r="D249" s="24" t="str" cm="1">
        <f t="array" ref="D249">IF($C249="","",IFERROR(_xll.BDP($C249&amp;" Corp","ID_BB_GLOBAL"),""))</f>
        <v>BBG01MSZ4G66</v>
      </c>
      <c r="E249" s="23" t="s">
        <v>892</v>
      </c>
      <c r="F249" s="7" t="s">
        <v>519</v>
      </c>
      <c r="G249" s="16" t="s">
        <v>893</v>
      </c>
      <c r="H249" s="16" t="s">
        <v>465</v>
      </c>
      <c r="I249" s="16" t="s">
        <v>682</v>
      </c>
      <c r="J249" s="44" cm="1">
        <f t="array" ref="J249">IF(OR(_xll.BDP($C249&amp;" Corp",$J$1)="#N/A N/A",_xll.BDP($C249&amp;" Corp",$J$1)="#N/A Field Not Applicable"),"",_xll.BDP($C249&amp;" Corp",$J$1))</f>
        <v>1.1047390109890109</v>
      </c>
      <c r="K249" s="16" t="str" cm="1">
        <f t="array" ref="K249">IFERROR(_xll.BDP($C249&amp;" Corp",$K$1),"")</f>
        <v>Medical-Hospitals</v>
      </c>
      <c r="L249" s="28" cm="1">
        <f t="array" ref="L249">IF($C249="","",IFERROR(_xll.BDP($C249&amp;" Corp",L$1),""))</f>
        <v>97.034000000000006</v>
      </c>
      <c r="M249" s="28" cm="1">
        <f t="array" ref="M249">IF($C249="","",IFERROR(_xll.BDP($C249&amp;" Corp",M$1),""))</f>
        <v>97.266999999999996</v>
      </c>
      <c r="N249" s="28" cm="1">
        <f t="array" ref="N249">IF($C249="","",IFERROR(_xll.BDP($C249&amp;" Corp",N$1),""))</f>
        <v>10.538670626295206</v>
      </c>
      <c r="O249" s="28" cm="1">
        <f t="array" ref="O249">IF($C249="","",IFERROR(_xll.BDP($C249&amp;" Corp",O$1),""))</f>
        <v>10.538670626295206</v>
      </c>
      <c r="P249" s="28" cm="1">
        <f t="array" ref="P249">IF($C249="","",IFERROR(_xll.BDP($C249&amp;" Corp",P$1),""))</f>
        <v>594.9275335496452</v>
      </c>
      <c r="Q249" s="28">
        <f t="shared" si="7"/>
        <v>97.150499999999994</v>
      </c>
      <c r="R249"/>
      <c r="S249"/>
      <c r="T249"/>
      <c r="U249"/>
      <c r="V249" s="24" t="str" cm="1">
        <f t="array" ref="V249">IF($C249="","",IFERROR(_xll.BDP($C249&amp;" Corp",V$1),""))</f>
        <v>Y</v>
      </c>
      <c r="W249" s="40" cm="1">
        <f t="array" ref="W249">IF($V249="Y",IFERROR(_xll.BDP($C249&amp;" Corp",W$1)*1,""),"")</f>
        <v>46539</v>
      </c>
      <c r="X249" s="41" cm="1">
        <f t="array" ref="X249">IF($V249="Y",IFERROR(_xll.BDP($C249&amp;" Corp",X$1),""),"")</f>
        <v>105</v>
      </c>
      <c r="Y249" s="42" cm="1">
        <f t="array" ref="Y249">IF($V249="Y",IFERROR(_xll.BDP($C249&amp;" Corp",Y$1)/100, ""),"")</f>
        <v>0.13279868399862843</v>
      </c>
      <c r="Z249" s="17" cm="1">
        <f t="array" ref="Z249">IF($C249="","",IF(_xll.BDP($C249&amp;" Corp",Z$1)="#N/A N/A","",_xll.BDP($C249&amp;" Corp",Z$1)))</f>
        <v>-0.11220000000000141</v>
      </c>
      <c r="AA249" s="14" cm="1">
        <f t="array" ref="AA249">IF($C249="","",IF(_xll.BDP($C249&amp;" Corp",AA$1)="#N/A N/A","",_xll.BDP($C249&amp;" Corp",AA$1)))</f>
        <v>0.22941000000000145</v>
      </c>
      <c r="AB249" s="14" cm="1">
        <f t="array" ref="AB249">IF($C249="","",IF(_xll.BDP($C249&amp;" Corp",AB$1)="#N/A N/A","",_xll.BDP($C249&amp;" Corp",AB$1)))</f>
        <v>-4.6761099999999942</v>
      </c>
      <c r="AC249" s="18" cm="1">
        <f t="array" ref="AC249">IF($C249="","",IF(_xll.BDP($C249&amp;" Corp",AC$1)="#N/A N/A","",_xll.BDP($C249&amp;" Corp",AC$1)))</f>
        <v>-9.8283100000000019</v>
      </c>
      <c r="AD249" s="18" t="str" cm="1">
        <f t="array" ref="AD249">IF($C249="","",IF(_xll.BDP($C249&amp;" Corp",AD$1)="#N/A N/A","",_xll.BDP($C249&amp;" Corp",AD$1)))</f>
        <v/>
      </c>
      <c r="AE249" s="32" cm="1">
        <f t="array" ref="AE249">IF($C249="","",IF(_xll.BDP($C249&amp;" Corp",AE$1)="#N/A N/A","",_xll.BDP($C249&amp;" Corp",AE$1)/100))</f>
        <v>-1.1538308469581328E-3</v>
      </c>
      <c r="AF249" s="32" cm="1">
        <f t="array" ref="AF249">IF($C249="","",IF(_xll.BDP($C249&amp;" Corp",AF$1)="#N/A N/A","",_xll.BDP($C249&amp;" Corp",AF$1)/100))</f>
        <v>2.3675000784316464E-3</v>
      </c>
      <c r="AG249" s="32" cm="1">
        <f t="array" ref="AG249">IF($C249="","",IF(_xll.BDP($C249&amp;" Corp",AG$1)="#N/A N/A","",_xll.BDP($C249&amp;" Corp",AG$1)/100))</f>
        <v>-4.5931936679069384E-2</v>
      </c>
      <c r="AH249" s="32" cm="1">
        <f t="array" ref="AH249">IF($C249="","",IF(_xll.BDP($C249&amp;" Corp",AH$1)="#N/A N/A","",_xll.BDP($C249&amp;" Corp",AH$1)/100))</f>
        <v>-9.1889948708551272E-2</v>
      </c>
      <c r="AI249" s="32" t="str" cm="1">
        <f t="array" ref="AI249">IF($C249="","",IF(_xll.BDP($C249&amp;" Corp",AI$1)="#N/A N/A","",_xll.BDP($C249&amp;" Corp",AI$1)/100))</f>
        <v/>
      </c>
      <c r="AJ249" s="8" cm="1">
        <f t="array" ref="AJ249">IF($C249="","",IF(_xll.BDP($C249&amp;" Corp",AJ$1)="#N/A Field Not Applicable","",_xll.BDP($C249&amp;" Corp",AJ$1)))</f>
        <v>96.757999999999996</v>
      </c>
      <c r="AK249" s="8" cm="1">
        <f t="array" ref="AK249">IF($C249="","",IF(_xll.BDP($C249&amp;" Corp",AK$1)="#N/A Field Not Applicable","",_xll.BDP($C249&amp;" Corp",AK$1)))</f>
        <v>110.35599999999999</v>
      </c>
      <c r="AL249" s="9" t="s">
        <v>520</v>
      </c>
      <c r="AM249" s="9" t="s">
        <v>64</v>
      </c>
      <c r="AN249" s="10">
        <v>41571</v>
      </c>
      <c r="AO249" s="11">
        <v>841.16</v>
      </c>
      <c r="AP249" s="12">
        <v>1.7012737505377586E-4</v>
      </c>
      <c r="AQ249" s="9" t="s">
        <v>65</v>
      </c>
      <c r="AR249" s="10">
        <v>37563</v>
      </c>
      <c r="AS249" s="11">
        <v>0.27777777777777779</v>
      </c>
      <c r="AT249" s="9" t="s">
        <v>102</v>
      </c>
      <c r="AU249" s="34">
        <f t="shared" si="6"/>
        <v>1.0321153022503309</v>
      </c>
    </row>
    <row r="250" spans="2:47" s="2" customFormat="1" x14ac:dyDescent="0.2">
      <c r="B250" s="22">
        <v>68280</v>
      </c>
      <c r="C250" s="23" t="s">
        <v>894</v>
      </c>
      <c r="D250" s="24" t="str" cm="1">
        <f t="array" ref="D250">IF($C250="","",IFERROR(_xll.BDP($C250&amp;" Corp","ID_BB_GLOBAL"),""))</f>
        <v>BBG01M5CZ9C7</v>
      </c>
      <c r="E250" s="23" t="s">
        <v>895</v>
      </c>
      <c r="F250" s="7" t="s">
        <v>896</v>
      </c>
      <c r="G250" s="16" t="s">
        <v>588</v>
      </c>
      <c r="H250" s="16" t="s">
        <v>495</v>
      </c>
      <c r="I250" s="16" t="s">
        <v>496</v>
      </c>
      <c r="J250" s="44" cm="1">
        <f t="array" ref="J250">IF(OR(_xll.BDP($C250&amp;" Corp",$J$1)="#N/A N/A",_xll.BDP($C250&amp;" Corp",$J$1)="#N/A Field Not Applicable"),"",_xll.BDP($C250&amp;" Corp",$J$1))</f>
        <v>0.2969394540006518</v>
      </c>
      <c r="K250" s="16" t="str" cm="1">
        <f t="array" ref="K250">IFERROR(_xll.BDP($C250&amp;" Corp",$K$1),"")</f>
        <v>Medical-Drugs</v>
      </c>
      <c r="L250" s="28" cm="1">
        <f t="array" ref="L250">IF($C250="","",IFERROR(_xll.BDP($C250&amp;" Corp",L$1),""))</f>
        <v>104.974</v>
      </c>
      <c r="M250" s="28" cm="1">
        <f t="array" ref="M250">IF($C250="","",IFERROR(_xll.BDP($C250&amp;" Corp",M$1),""))</f>
        <v>105.747</v>
      </c>
      <c r="N250" s="28" cm="1">
        <f t="array" ref="N250">IF($C250="","",IFERROR(_xll.BDP($C250&amp;" Corp",N$1),""))</f>
        <v>5.0102192399999996</v>
      </c>
      <c r="O250" s="28" cm="1">
        <f t="array" ref="O250">IF($C250="","",IFERROR(_xll.BDP($C250&amp;" Corp",O$1),""))</f>
        <v>5.8215755767935873</v>
      </c>
      <c r="P250" s="28" cm="1">
        <f t="array" ref="P250">IF($C250="","",IFERROR(_xll.BDP($C250&amp;" Corp",P$1),""))</f>
        <v>245.16789588670494</v>
      </c>
      <c r="Q250" s="28">
        <f t="shared" si="7"/>
        <v>105.3605</v>
      </c>
      <c r="R250"/>
      <c r="S250"/>
      <c r="T250"/>
      <c r="U250"/>
      <c r="V250" s="24" t="str" cm="1">
        <f t="array" ref="V250">IF($C250="","",IFERROR(_xll.BDP($C250&amp;" Corp",V$1),""))</f>
        <v>Y</v>
      </c>
      <c r="W250" s="40" cm="1">
        <f t="array" ref="W250">IF($V250="Y",IFERROR(_xll.BDP($C250&amp;" Corp",W$1)*1,""),"")</f>
        <v>46120</v>
      </c>
      <c r="X250" s="41" cm="1">
        <f t="array" ref="X250">IF($V250="Y",IFERROR(_xll.BDP($C250&amp;" Corp",X$1),""),"")</f>
        <v>103.563</v>
      </c>
      <c r="Y250" s="42" cm="1">
        <f t="array" ref="Y250">IF($V250="Y",IFERROR(_xll.BDP($C250&amp;" Corp",Y$1)/100, ""),"")</f>
        <v>5.0102192429282759E-2</v>
      </c>
      <c r="Z250" s="17" cm="1">
        <f t="array" ref="Z250">IF($C250="","",IF(_xll.BDP($C250&amp;" Corp",Z$1)="#N/A N/A","",_xll.BDP($C250&amp;" Corp",Z$1)))</f>
        <v>-1.099999999999568E-2</v>
      </c>
      <c r="AA250" s="14" cm="1">
        <f t="array" ref="AA250">IF($C250="","",IF(_xll.BDP($C250&amp;" Corp",AA$1)="#N/A N/A","",_xll.BDP($C250&amp;" Corp",AA$1)))</f>
        <v>-0.21699999999999875</v>
      </c>
      <c r="AB250" s="14" cm="1">
        <f t="array" ref="AB250">IF($C250="","",IF(_xll.BDP($C250&amp;" Corp",AB$1)="#N/A N/A","",_xll.BDP($C250&amp;" Corp",AB$1)))</f>
        <v>-0.9269999999999925</v>
      </c>
      <c r="AC250" s="18" cm="1">
        <f t="array" ref="AC250">IF($C250="","",IF(_xll.BDP($C250&amp;" Corp",AC$1)="#N/A N/A","",_xll.BDP($C250&amp;" Corp",AC$1)))</f>
        <v>0.37300000000000466</v>
      </c>
      <c r="AD250" s="18" t="str" cm="1">
        <f t="array" ref="AD250">IF($C250="","",IF(_xll.BDP($C250&amp;" Corp",AD$1)="#N/A N/A","",_xll.BDP($C250&amp;" Corp",AD$1)))</f>
        <v/>
      </c>
      <c r="AE250" s="32" cm="1">
        <f t="array" ref="AE250">IF($C250="","",IF(_xll.BDP($C250&amp;" Corp",AE$1)="#N/A N/A","",_xll.BDP($C250&amp;" Corp",AE$1)/100))</f>
        <v>-1.0439205861135482E-4</v>
      </c>
      <c r="AF250" s="32" cm="1">
        <f t="array" ref="AF250">IF($C250="","",IF(_xll.BDP($C250&amp;" Corp",AF$1)="#N/A N/A","",_xll.BDP($C250&amp;" Corp",AF$1)/100))</f>
        <v>-2.0553524408494076E-3</v>
      </c>
      <c r="AG250" s="32" cm="1">
        <f t="array" ref="AG250">IF($C250="","",IF(_xll.BDP($C250&amp;" Corp",AG$1)="#N/A N/A","",_xll.BDP($C250&amp;" Corp",AG$1)/100))</f>
        <v>-8.7215866325454656E-3</v>
      </c>
      <c r="AH250" s="32" cm="1">
        <f t="array" ref="AH250">IF($C250="","",IF(_xll.BDP($C250&amp;" Corp",AH$1)="#N/A N/A","",_xll.BDP($C250&amp;" Corp",AH$1)/100))</f>
        <v>3.5527869851793032E-3</v>
      </c>
      <c r="AI250" s="32" t="str" cm="1">
        <f t="array" ref="AI250">IF($C250="","",IF(_xll.BDP($C250&amp;" Corp",AI$1)="#N/A N/A","",_xll.BDP($C250&amp;" Corp",AI$1)/100))</f>
        <v/>
      </c>
      <c r="AJ250" s="8" cm="1">
        <f t="array" ref="AJ250">IF($C250="","",IF(_xll.BDP($C250&amp;" Corp",AJ$1)="#N/A Field Not Applicable","",_xll.BDP($C250&amp;" Corp",AJ$1)))</f>
        <v>99.694000000000003</v>
      </c>
      <c r="AK250" s="8" cm="1">
        <f t="array" ref="AK250">IF($C250="","",IF(_xll.BDP($C250&amp;" Corp",AK$1)="#N/A Field Not Applicable","",_xll.BDP($C250&amp;" Corp",AK$1)))</f>
        <v>106.524</v>
      </c>
      <c r="AL250" s="9" t="s">
        <v>897</v>
      </c>
      <c r="AM250" s="9" t="s">
        <v>307</v>
      </c>
      <c r="AN250" s="10">
        <v>49505</v>
      </c>
      <c r="AO250" s="11">
        <v>367.0625</v>
      </c>
      <c r="AP250" s="12">
        <v>7.4239597229631233E-5</v>
      </c>
      <c r="AQ250" s="9" t="s">
        <v>169</v>
      </c>
      <c r="AR250" s="10">
        <v>45277</v>
      </c>
      <c r="AS250" s="11">
        <v>1.1281249999999998</v>
      </c>
      <c r="AT250" s="9" t="s">
        <v>102</v>
      </c>
      <c r="AU250" s="34">
        <f t="shared" si="6"/>
        <v>0.91097865300146408</v>
      </c>
    </row>
    <row r="251" spans="2:47" s="2" customFormat="1" x14ac:dyDescent="0.2">
      <c r="B251" s="22">
        <v>68088</v>
      </c>
      <c r="C251" s="23" t="s">
        <v>898</v>
      </c>
      <c r="D251" s="24" t="str" cm="1">
        <f t="array" ref="D251">IF($C251="","",IFERROR(_xll.BDP($C251&amp;" Corp","ID_BB_GLOBAL"),""))</f>
        <v>BBG01K702GZ0</v>
      </c>
      <c r="E251" s="23" t="s">
        <v>899</v>
      </c>
      <c r="F251" s="7" t="s">
        <v>900</v>
      </c>
      <c r="G251" s="16" t="s">
        <v>91</v>
      </c>
      <c r="H251" s="16" t="s">
        <v>156</v>
      </c>
      <c r="I251" s="16" t="s">
        <v>157</v>
      </c>
      <c r="J251" s="44" cm="1">
        <f t="array" ref="J251">IF(OR(_xll.BDP($C251&amp;" Corp",$J$1)="#N/A N/A",_xll.BDP($C251&amp;" Corp",$J$1)="#N/A Field Not Applicable"),"",_xll.BDP($C251&amp;" Corp",$J$1))</f>
        <v>4.3654682362922896</v>
      </c>
      <c r="K251" s="16" t="str" cm="1">
        <f t="array" ref="K251">IFERROR(_xll.BDP($C251&amp;" Corp",$K$1),"")</f>
        <v>Medical-Drugs</v>
      </c>
      <c r="L251" s="28" cm="1">
        <f t="array" ref="L251">IF($C251="","",IFERROR(_xll.BDP($C251&amp;" Corp",L$1),""))</f>
        <v>102.47</v>
      </c>
      <c r="M251" s="28" cm="1">
        <f t="array" ref="M251">IF($C251="","",IFERROR(_xll.BDP($C251&amp;" Corp",M$1),""))</f>
        <v>102.58499999999999</v>
      </c>
      <c r="N251" s="28" cm="1">
        <f t="array" ref="N251">IF($C251="","",IFERROR(_xll.BDP($C251&amp;" Corp",N$1),""))</f>
        <v>5.5032930799999997</v>
      </c>
      <c r="O251" s="28" cm="1">
        <f t="array" ref="O251">IF($C251="","",IFERROR(_xll.BDP($C251&amp;" Corp",O$1),""))</f>
        <v>5.5158093521046601</v>
      </c>
      <c r="P251" s="28" cm="1">
        <f t="array" ref="P251">IF($C251="","",IFERROR(_xll.BDP($C251&amp;" Corp",P$1),""))</f>
        <v>123.35531770221863</v>
      </c>
      <c r="Q251" s="28">
        <f t="shared" si="7"/>
        <v>102.5275</v>
      </c>
      <c r="R251"/>
      <c r="S251"/>
      <c r="T251"/>
      <c r="U251"/>
      <c r="V251" s="24" t="str" cm="1">
        <f t="array" ref="V251">IF($C251="","",IFERROR(_xll.BDP($C251&amp;" Corp",V$1),""))</f>
        <v>Y</v>
      </c>
      <c r="W251" s="40" cm="1">
        <f t="array" ref="W251">IF($V251="Y",IFERROR(_xll.BDP($C251&amp;" Corp",W$1)*1,""),"")</f>
        <v>47108</v>
      </c>
      <c r="X251" s="41" cm="1">
        <f t="array" ref="X251">IF($V251="Y",IFERROR(_xll.BDP($C251&amp;" Corp",X$1),""),"")</f>
        <v>100</v>
      </c>
      <c r="Y251" s="42" cm="1">
        <f t="array" ref="Y251">IF($V251="Y",IFERROR(_xll.BDP($C251&amp;" Corp",Y$1)/100, ""),"")</f>
        <v>5.5032930830146452E-2</v>
      </c>
      <c r="Z251" s="17" cm="1">
        <f t="array" ref="Z251">IF($C251="","",IF(_xll.BDP($C251&amp;" Corp",Z$1)="#N/A N/A","",_xll.BDP($C251&amp;" Corp",Z$1)))</f>
        <v>-4.5200000000008345E-2</v>
      </c>
      <c r="AA251" s="14" cm="1">
        <f t="array" ref="AA251">IF($C251="","",IF(_xll.BDP($C251&amp;" Corp",AA$1)="#N/A N/A","",_xll.BDP($C251&amp;" Corp",AA$1)))</f>
        <v>0.37019999999999698</v>
      </c>
      <c r="AB251" s="14" cm="1">
        <f t="array" ref="AB251">IF($C251="","",IF(_xll.BDP($C251&amp;" Corp",AB$1)="#N/A N/A","",_xll.BDP($C251&amp;" Corp",AB$1)))</f>
        <v>0.30879999999999086</v>
      </c>
      <c r="AC251" s="18" cm="1">
        <f t="array" ref="AC251">IF($C251="","",IF(_xll.BDP($C251&amp;" Corp",AC$1)="#N/A N/A","",_xll.BDP($C251&amp;" Corp",AC$1)))</f>
        <v>-0.9328000000000003</v>
      </c>
      <c r="AD251" s="18" cm="1">
        <f t="array" ref="AD251">IF($C251="","",IF(_xll.BDP($C251&amp;" Corp",AD$1)="#N/A N/A","",_xll.BDP($C251&amp;" Corp",AD$1)))</f>
        <v>0.52530000000000143</v>
      </c>
      <c r="AE251" s="32" cm="1">
        <f t="array" ref="AE251">IF($C251="","",IF(_xll.BDP($C251&amp;" Corp",AE$1)="#N/A N/A","",_xll.BDP($C251&amp;" Corp",AE$1)/100))</f>
        <v>-4.4066392064157881E-4</v>
      </c>
      <c r="AF251" s="32" cm="1">
        <f t="array" ref="AF251">IF($C251="","",IF(_xll.BDP($C251&amp;" Corp",AF$1)="#N/A N/A","",_xll.BDP($C251&amp;" Corp",AF$1)/100))</f>
        <v>3.6238303554035596E-3</v>
      </c>
      <c r="AG251" s="32" cm="1">
        <f t="array" ref="AG251">IF($C251="","",IF(_xll.BDP($C251&amp;" Corp",AG$1)="#N/A N/A","",_xll.BDP($C251&amp;" Corp",AG$1)/100))</f>
        <v>3.0209795682776684E-3</v>
      </c>
      <c r="AH251" s="32" cm="1">
        <f t="array" ref="AH251">IF($C251="","",IF(_xll.BDP($C251&amp;" Corp",AH$1)="#N/A N/A","",_xll.BDP($C251&amp;" Corp",AH$1)/100))</f>
        <v>-9.0160361337365841E-3</v>
      </c>
      <c r="AI251" s="32" cm="1">
        <f t="array" ref="AI251">IF($C251="","",IF(_xll.BDP($C251&amp;" Corp",AI$1)="#N/A N/A","",_xll.BDP($C251&amp;" Corp",AI$1)/100))</f>
        <v>5.1498990215878256E-3</v>
      </c>
      <c r="AJ251" s="8" cm="1">
        <f t="array" ref="AJ251">IF($C251="","",IF(_xll.BDP($C251&amp;" Corp",AJ$1)="#N/A Field Not Applicable","",_xll.BDP($C251&amp;" Corp",AJ$1)))</f>
        <v>99.984999999999999</v>
      </c>
      <c r="AK251" s="8" cm="1">
        <f t="array" ref="AK251">IF($C251="","",IF(_xll.BDP($C251&amp;" Corp",AK$1)="#N/A Field Not Applicable","",_xll.BDP($C251&amp;" Corp",AK$1)))</f>
        <v>106.129</v>
      </c>
      <c r="AL251" s="9" t="s">
        <v>901</v>
      </c>
      <c r="AM251" s="9" t="s">
        <v>64</v>
      </c>
      <c r="AN251" s="10">
        <v>28836</v>
      </c>
      <c r="AO251" s="11">
        <v>1032.3104000000001</v>
      </c>
      <c r="AP251" s="12">
        <v>2.0878817180169454E-4</v>
      </c>
      <c r="AQ251" s="9" t="s">
        <v>65</v>
      </c>
      <c r="AR251" s="10">
        <v>24808</v>
      </c>
      <c r="AS251" s="11">
        <v>2.4305555555555558</v>
      </c>
      <c r="AT251" s="9" t="s">
        <v>102</v>
      </c>
      <c r="AU251" s="34">
        <f t="shared" si="6"/>
        <v>0.89441581380208346</v>
      </c>
    </row>
    <row r="252" spans="2:47" s="2" customFormat="1" x14ac:dyDescent="0.2">
      <c r="B252" s="22">
        <v>68567</v>
      </c>
      <c r="C252" s="23" t="s">
        <v>902</v>
      </c>
      <c r="D252" s="24" t="str" cm="1">
        <f t="array" ref="D252">IF($C252="","",IFERROR(_xll.BDP($C252&amp;" Corp","ID_BB_GLOBAL"),""))</f>
        <v>BBG01NHBKD04</v>
      </c>
      <c r="E252" s="23" t="s">
        <v>903</v>
      </c>
      <c r="F252" s="7" t="s">
        <v>904</v>
      </c>
      <c r="G252" s="16" t="s">
        <v>464</v>
      </c>
      <c r="H252" s="16" t="s">
        <v>85</v>
      </c>
      <c r="I252" s="16" t="s">
        <v>496</v>
      </c>
      <c r="J252" s="44" t="str" cm="1">
        <f t="array" ref="J252">IF(OR(_xll.BDP($C252&amp;" Corp",$J$1)="#N/A N/A",_xll.BDP($C252&amp;" Corp",$J$1)="#N/A Field Not Applicable"),"",_xll.BDP($C252&amp;" Corp",$J$1))</f>
        <v/>
      </c>
      <c r="K252" s="16" t="str" cm="1">
        <f t="array" ref="K252">IFERROR(_xll.BDP($C252&amp;" Corp",$K$1),"")</f>
        <v>Medical Products</v>
      </c>
      <c r="L252" s="28" cm="1">
        <f t="array" ref="L252">IF($C252="","",IFERROR(_xll.BDP($C252&amp;" Corp",L$1),""))</f>
        <v>105.111</v>
      </c>
      <c r="M252" s="28" cm="1">
        <f t="array" ref="M252">IF($C252="","",IFERROR(_xll.BDP($C252&amp;" Corp",M$1),""))</f>
        <v>105.949</v>
      </c>
      <c r="N252" s="28" cm="1">
        <f t="array" ref="N252">IF($C252="","",IFERROR(_xll.BDP($C252&amp;" Corp",N$1),""))</f>
        <v>4.9909504099999999</v>
      </c>
      <c r="O252" s="28" cm="1">
        <f t="array" ref="O252">IF($C252="","",IFERROR(_xll.BDP($C252&amp;" Corp",O$1),""))</f>
        <v>5.3945567346158079</v>
      </c>
      <c r="P252" s="28" cm="1">
        <f t="array" ref="P252">IF($C252="","",IFERROR(_xll.BDP($C252&amp;" Corp",P$1),""))</f>
        <v>231.65414461052254</v>
      </c>
      <c r="Q252" s="28">
        <f t="shared" si="7"/>
        <v>105.53</v>
      </c>
      <c r="R252"/>
      <c r="S252"/>
      <c r="T252"/>
      <c r="U252"/>
      <c r="V252" s="24" t="str" cm="1">
        <f t="array" ref="V252">IF($C252="","",IFERROR(_xll.BDP($C252&amp;" Corp",V$1),""))</f>
        <v>Y</v>
      </c>
      <c r="W252" s="40" cm="1">
        <f t="array" ref="W252">IF($V252="Y",IFERROR(_xll.BDP($C252&amp;" Corp",W$1)*1,""),"")</f>
        <v>46583</v>
      </c>
      <c r="X252" s="41" cm="1">
        <f t="array" ref="X252">IF($V252="Y",IFERROR(_xll.BDP($C252&amp;" Corp",X$1),""),"")</f>
        <v>103.25</v>
      </c>
      <c r="Y252" s="42" cm="1">
        <f t="array" ref="Y252">IF($V252="Y",IFERROR(_xll.BDP($C252&amp;" Corp",Y$1)/100, ""),"")</f>
        <v>5.1429999371557358E-2</v>
      </c>
      <c r="Z252" s="17" cm="1">
        <f t="array" ref="Z252">IF($C252="","",IF(_xll.BDP($C252&amp;" Corp",Z$1)="#N/A N/A","",_xll.BDP($C252&amp;" Corp",Z$1)))</f>
        <v>0.36700000000000443</v>
      </c>
      <c r="AA252" s="14" cm="1">
        <f t="array" ref="AA252">IF($C252="","",IF(_xll.BDP($C252&amp;" Corp",AA$1)="#N/A N/A","",_xll.BDP($C252&amp;" Corp",AA$1)))</f>
        <v>0.46699999999999875</v>
      </c>
      <c r="AB252" s="14" cm="1">
        <f t="array" ref="AB252">IF($C252="","",IF(_xll.BDP($C252&amp;" Corp",AB$1)="#N/A N/A","",_xll.BDP($C252&amp;" Corp",AB$1)))</f>
        <v>0.64199999999999591</v>
      </c>
      <c r="AC252" s="18" cm="1">
        <f t="array" ref="AC252">IF($C252="","",IF(_xll.BDP($C252&amp;" Corp",AC$1)="#N/A N/A","",_xll.BDP($C252&amp;" Corp",AC$1)))</f>
        <v>1.7270000000000039</v>
      </c>
      <c r="AD252" s="18" t="str" cm="1">
        <f t="array" ref="AD252">IF($C252="","",IF(_xll.BDP($C252&amp;" Corp",AD$1)="#N/A N/A","",_xll.BDP($C252&amp;" Corp",AD$1)))</f>
        <v/>
      </c>
      <c r="AE252" s="32" cm="1">
        <f t="array" ref="AE252">IF($C252="","",IF(_xll.BDP($C252&amp;" Corp",AE$1)="#N/A N/A","",_xll.BDP($C252&amp;" Corp",AE$1)/100))</f>
        <v>3.489820564266942E-3</v>
      </c>
      <c r="AF252" s="32" cm="1">
        <f t="array" ref="AF252">IF($C252="","",IF(_xll.BDP($C252&amp;" Corp",AF$1)="#N/A N/A","",_xll.BDP($C252&amp;" Corp",AF$1)/100))</f>
        <v>4.4449520763732119E-3</v>
      </c>
      <c r="AG252" s="32" cm="1">
        <f t="array" ref="AG252">IF($C252="","",IF(_xll.BDP($C252&amp;" Corp",AG$1)="#N/A N/A","",_xll.BDP($C252&amp;" Corp",AG$1)/100))</f>
        <v>6.1208145831743947E-3</v>
      </c>
      <c r="AH252" s="32" cm="1">
        <f t="array" ref="AH252">IF($C252="","",IF(_xll.BDP($C252&amp;" Corp",AH$1)="#N/A N/A","",_xll.BDP($C252&amp;" Corp",AH$1)/100))</f>
        <v>1.6637284086201784E-2</v>
      </c>
      <c r="AI252" s="32" t="str" cm="1">
        <f t="array" ref="AI252">IF($C252="","",IF(_xll.BDP($C252&amp;" Corp",AI$1)="#N/A N/A","",_xll.BDP($C252&amp;" Corp",AI$1)/100))</f>
        <v/>
      </c>
      <c r="AJ252" s="8" cm="1">
        <f t="array" ref="AJ252">IF($C252="","",IF(_xll.BDP($C252&amp;" Corp",AJ$1)="#N/A Field Not Applicable","",_xll.BDP($C252&amp;" Corp",AJ$1)))</f>
        <v>100.666</v>
      </c>
      <c r="AK252" s="8" cm="1">
        <f t="array" ref="AK252">IF($C252="","",IF(_xll.BDP($C252&amp;" Corp",AK$1)="#N/A Field Not Applicable","",_xll.BDP($C252&amp;" Corp",AK$1)))</f>
        <v>105.55</v>
      </c>
      <c r="AL252" s="9" t="s">
        <v>905</v>
      </c>
      <c r="AM252" s="9" t="s">
        <v>307</v>
      </c>
      <c r="AN252" s="10">
        <v>19630</v>
      </c>
      <c r="AO252" s="11">
        <v>572.40287499999999</v>
      </c>
      <c r="AP252" s="12">
        <v>1.1577036306646129E-4</v>
      </c>
      <c r="AQ252" s="9" t="s">
        <v>65</v>
      </c>
      <c r="AR252" s="10">
        <v>15603</v>
      </c>
      <c r="AS252" s="11">
        <v>2.6541666666666668</v>
      </c>
      <c r="AT252" s="9" t="s">
        <v>102</v>
      </c>
      <c r="AU252" s="34">
        <f t="shared" si="6"/>
        <v>0.83942710892710892</v>
      </c>
    </row>
    <row r="253" spans="2:47" s="2" customFormat="1" x14ac:dyDescent="0.2">
      <c r="B253" s="22">
        <v>68773</v>
      </c>
      <c r="C253" s="23" t="s">
        <v>906</v>
      </c>
      <c r="D253" s="24" t="str" cm="1">
        <f t="array" ref="D253">IF($C253="","",IFERROR(_xll.BDP($C253&amp;" Corp","ID_BB_GLOBAL"),""))</f>
        <v>BBG01MNWP3Z2</v>
      </c>
      <c r="E253" s="23" t="s">
        <v>907</v>
      </c>
      <c r="F253" s="7" t="s">
        <v>837</v>
      </c>
      <c r="G253" s="16" t="s">
        <v>908</v>
      </c>
      <c r="H253" s="16" t="s">
        <v>62</v>
      </c>
      <c r="I253" s="16" t="s">
        <v>63</v>
      </c>
      <c r="J253" s="44" cm="1">
        <f t="array" ref="J253">IF(OR(_xll.BDP($C253&amp;" Corp",$J$1)="#N/A N/A",_xll.BDP($C253&amp;" Corp",$J$1)="#N/A Field Not Applicable"),"",_xll.BDP($C253&amp;" Corp",$J$1))</f>
        <v>2.2251186926826603</v>
      </c>
      <c r="K253" s="16" t="str" cm="1">
        <f t="array" ref="K253">IFERROR(_xll.BDP($C253&amp;" Corp",$K$1),"")</f>
        <v>Medical Labs&amp;Testing Srv</v>
      </c>
      <c r="L253" s="28" cm="1">
        <f t="array" ref="L253">IF($C253="","",IFERROR(_xll.BDP($C253&amp;" Corp",L$1),""))</f>
        <v>101.68</v>
      </c>
      <c r="M253" s="28" cm="1">
        <f t="array" ref="M253">IF($C253="","",IFERROR(_xll.BDP($C253&amp;" Corp",M$1),""))</f>
        <v>101.797</v>
      </c>
      <c r="N253" s="28" cm="1">
        <f t="array" ref="N253">IF($C253="","",IFERROR(_xll.BDP($C253&amp;" Corp",N$1),""))</f>
        <v>4.9296970599999996</v>
      </c>
      <c r="O253" s="28" cm="1">
        <f t="array" ref="O253">IF($C253="","",IFERROR(_xll.BDP($C253&amp;" Corp",O$1),""))</f>
        <v>4.9578669653790888</v>
      </c>
      <c r="P253" s="28" cm="1">
        <f t="array" ref="P253">IF($C253="","",IFERROR(_xll.BDP($C253&amp;" Corp",P$1),""))</f>
        <v>73.98088293010666</v>
      </c>
      <c r="Q253" s="28">
        <f t="shared" si="7"/>
        <v>101.7385</v>
      </c>
      <c r="R253"/>
      <c r="S253"/>
      <c r="T253"/>
      <c r="U253"/>
      <c r="V253" s="24" t="str" cm="1">
        <f t="array" ref="V253">IF($C253="","",IFERROR(_xll.BDP($C253&amp;" Corp",V$1),""))</f>
        <v>Y</v>
      </c>
      <c r="W253" s="40" cm="1">
        <f t="array" ref="W253">IF($V253="Y",IFERROR(_xll.BDP($C253&amp;" Corp",W$1)*1,""),"")</f>
        <v>46485</v>
      </c>
      <c r="X253" s="41" cm="1">
        <f t="array" ref="X253">IF($V253="Y",IFERROR(_xll.BDP($C253&amp;" Corp",X$1),""),"")</f>
        <v>100</v>
      </c>
      <c r="Y253" s="42" cm="1">
        <f t="array" ref="Y253">IF($V253="Y",IFERROR(_xll.BDP($C253&amp;" Corp",Y$1)/100, ""),"")</f>
        <v>4.9296970584421347E-2</v>
      </c>
      <c r="Z253" s="17" cm="1">
        <f t="array" ref="Z253">IF($C253="","",IF(_xll.BDP($C253&amp;" Corp",Z$1)="#N/A N/A","",_xll.BDP($C253&amp;" Corp",Z$1)))</f>
        <v>0</v>
      </c>
      <c r="AA253" s="14" cm="1">
        <f t="array" ref="AA253">IF($C253="","",IF(_xll.BDP($C253&amp;" Corp",AA$1)="#N/A N/A","",_xll.BDP($C253&amp;" Corp",AA$1)))</f>
        <v>0.13509999999999422</v>
      </c>
      <c r="AB253" s="14" cm="1">
        <f t="array" ref="AB253">IF($C253="","",IF(_xll.BDP($C253&amp;" Corp",AB$1)="#N/A N/A","",_xll.BDP($C253&amp;" Corp",AB$1)))</f>
        <v>1.5299999999996317E-2</v>
      </c>
      <c r="AC253" s="18" cm="1">
        <f t="array" ref="AC253">IF($C253="","",IF(_xll.BDP($C253&amp;" Corp",AC$1)="#N/A N/A","",_xll.BDP($C253&amp;" Corp",AC$1)))</f>
        <v>-0.29710000000000036</v>
      </c>
      <c r="AD253" s="18" t="str" cm="1">
        <f t="array" ref="AD253">IF($C253="","",IF(_xll.BDP($C253&amp;" Corp",AD$1)="#N/A N/A","",_xll.BDP($C253&amp;" Corp",AD$1)))</f>
        <v/>
      </c>
      <c r="AE253" s="32" cm="1">
        <f t="array" ref="AE253">IF($C253="","",IF(_xll.BDP($C253&amp;" Corp",AE$1)="#N/A N/A","",_xll.BDP($C253&amp;" Corp",AE$1)/100))</f>
        <v>0</v>
      </c>
      <c r="AF253" s="32" cm="1">
        <f t="array" ref="AF253">IF($C253="","",IF(_xll.BDP($C253&amp;" Corp",AF$1)="#N/A N/A","",_xll.BDP($C253&amp;" Corp",AF$1)/100))</f>
        <v>1.3296432698004083E-3</v>
      </c>
      <c r="AG253" s="32" cm="1">
        <f t="array" ref="AG253">IF($C253="","",IF(_xll.BDP($C253&amp;" Corp",AG$1)="#N/A N/A","",_xll.BDP($C253&amp;" Corp",AG$1)/100))</f>
        <v>1.5040402650252951E-4</v>
      </c>
      <c r="AH253" s="32" cm="1">
        <f t="array" ref="AH253">IF($C253="","",IF(_xll.BDP($C253&amp;" Corp",AH$1)="#N/A N/A","",_xll.BDP($C253&amp;" Corp",AH$1)/100))</f>
        <v>-2.9116489478470888E-3</v>
      </c>
      <c r="AI253" s="32" t="str" cm="1">
        <f t="array" ref="AI253">IF($C253="","",IF(_xll.BDP($C253&amp;" Corp",AI$1)="#N/A N/A","",_xll.BDP($C253&amp;" Corp",AI$1)/100))</f>
        <v/>
      </c>
      <c r="AJ253" s="8" cm="1">
        <f t="array" ref="AJ253">IF($C253="","",IF(_xll.BDP($C253&amp;" Corp",AJ$1)="#N/A Field Not Applicable","",_xll.BDP($C253&amp;" Corp",AJ$1)))</f>
        <v>100.395</v>
      </c>
      <c r="AK253" s="8" cm="1">
        <f t="array" ref="AK253">IF($C253="","",IF(_xll.BDP($C253&amp;" Corp",AK$1)="#N/A Field Not Applicable","",_xll.BDP($C253&amp;" Corp",AK$1)))</f>
        <v>103.58</v>
      </c>
      <c r="AL253" s="9" t="s">
        <v>838</v>
      </c>
      <c r="AM253" s="9" t="s">
        <v>64</v>
      </c>
      <c r="AN253" s="10">
        <v>44788</v>
      </c>
      <c r="AO253" s="11">
        <v>764.52382499999999</v>
      </c>
      <c r="AP253" s="12">
        <v>1.5462745674226343E-4</v>
      </c>
      <c r="AQ253" s="9" t="s">
        <v>169</v>
      </c>
      <c r="AR253" s="10">
        <v>40660</v>
      </c>
      <c r="AS253" s="11">
        <v>0.53249166666666659</v>
      </c>
      <c r="AT253" s="9" t="s">
        <v>102</v>
      </c>
      <c r="AU253" s="34">
        <f t="shared" si="6"/>
        <v>0.71636985871271608</v>
      </c>
    </row>
    <row r="254" spans="2:47" s="2" customFormat="1" x14ac:dyDescent="0.2">
      <c r="B254" s="22">
        <v>68955</v>
      </c>
      <c r="C254" s="23" t="s">
        <v>909</v>
      </c>
      <c r="D254" s="24" t="str" cm="1">
        <f t="array" ref="D254">IF($C254="","",IFERROR(_xll.BDP($C254&amp;" Corp","ID_BB_GLOBAL"),""))</f>
        <v>BBG01P7T8F82</v>
      </c>
      <c r="E254" s="23" t="s">
        <v>910</v>
      </c>
      <c r="F254" s="7" t="s">
        <v>911</v>
      </c>
      <c r="G254" s="16" t="s">
        <v>912</v>
      </c>
      <c r="H254" s="16" t="s">
        <v>495</v>
      </c>
      <c r="I254" s="16" t="s">
        <v>86</v>
      </c>
      <c r="J254" s="44" t="str" cm="1">
        <f t="array" ref="J254">IF(OR(_xll.BDP($C254&amp;" Corp",$J$1)="#N/A N/A",_xll.BDP($C254&amp;" Corp",$J$1)="#N/A Field Not Applicable"),"",_xll.BDP($C254&amp;" Corp",$J$1))</f>
        <v/>
      </c>
      <c r="K254" s="16" t="str" cm="1">
        <f t="array" ref="K254">IFERROR(_xll.BDP($C254&amp;" Corp",$K$1),"")</f>
        <v>Medical-Hospitals</v>
      </c>
      <c r="L254" s="28" cm="1">
        <f t="array" ref="L254">IF($C254="","",IFERROR(_xll.BDP($C254&amp;" Corp",L$1),""))</f>
        <v>94.784999999999997</v>
      </c>
      <c r="M254" s="28" cm="1">
        <f t="array" ref="M254">IF($C254="","",IFERROR(_xll.BDP($C254&amp;" Corp",M$1),""))</f>
        <v>94.956000000000003</v>
      </c>
      <c r="N254" s="28" cm="1">
        <f t="array" ref="N254">IF($C254="","",IFERROR(_xll.BDP($C254&amp;" Corp",N$1),""))</f>
        <v>10.793960036721071</v>
      </c>
      <c r="O254" s="28" cm="1">
        <f t="array" ref="O254">IF($C254="","",IFERROR(_xll.BDP($C254&amp;" Corp",O$1),""))</f>
        <v>10.793960036721071</v>
      </c>
      <c r="P254" s="28" cm="1">
        <f t="array" ref="P254">IF($C254="","",IFERROR(_xll.BDP($C254&amp;" Corp",P$1),""))</f>
        <v>649.34540933250139</v>
      </c>
      <c r="Q254" s="28">
        <f t="shared" si="7"/>
        <v>94.870499999999993</v>
      </c>
      <c r="R254"/>
      <c r="S254"/>
      <c r="T254"/>
      <c r="U254"/>
      <c r="V254" s="24" t="str" cm="1">
        <f t="array" ref="V254">IF($C254="","",IFERROR(_xll.BDP($C254&amp;" Corp",V$1),""))</f>
        <v>Y</v>
      </c>
      <c r="W254" s="40" cm="1">
        <f t="array" ref="W254">IF($V254="Y",IFERROR(_xll.BDP($C254&amp;" Corp",W$1)*1,""),"")</f>
        <v>46266</v>
      </c>
      <c r="X254" s="41" cm="1">
        <f t="array" ref="X254">IF($V254="Y",IFERROR(_xll.BDP($C254&amp;" Corp",X$1),""),"")</f>
        <v>104.688</v>
      </c>
      <c r="Y254" s="42" cm="1">
        <f t="array" ref="Y254">IF($V254="Y",IFERROR(_xll.BDP($C254&amp;" Corp",Y$1)/100, ""),"")</f>
        <v>0.1580129658706094</v>
      </c>
      <c r="Z254" s="17" cm="1">
        <f t="array" ref="Z254">IF($C254="","",IF(_xll.BDP($C254&amp;" Corp",Z$1)="#N/A N/A","",_xll.BDP($C254&amp;" Corp",Z$1)))</f>
        <v>-1.5150000000005548E-2</v>
      </c>
      <c r="AA254" s="14" cm="1">
        <f t="array" ref="AA254">IF($C254="","",IF(_xll.BDP($C254&amp;" Corp",AA$1)="#N/A N/A","",_xll.BDP($C254&amp;" Corp",AA$1)))</f>
        <v>-1.325649999999996</v>
      </c>
      <c r="AB254" s="14" cm="1">
        <f t="array" ref="AB254">IF($C254="","",IF(_xll.BDP($C254&amp;" Corp",AB$1)="#N/A N/A","",_xll.BDP($C254&amp;" Corp",AB$1)))</f>
        <v>-2.2872899999999987</v>
      </c>
      <c r="AC254" s="18" cm="1">
        <f t="array" ref="AC254">IF($C254="","",IF(_xll.BDP($C254&amp;" Corp",AC$1)="#N/A N/A","",_xll.BDP($C254&amp;" Corp",AC$1)))</f>
        <v>-6.8028699999999986</v>
      </c>
      <c r="AD254" s="18" t="str" cm="1">
        <f t="array" ref="AD254">IF($C254="","",IF(_xll.BDP($C254&amp;" Corp",AD$1)="#N/A N/A","",_xll.BDP($C254&amp;" Corp",AD$1)))</f>
        <v/>
      </c>
      <c r="AE254" s="32" cm="1">
        <f t="array" ref="AE254">IF($C254="","",IF(_xll.BDP($C254&amp;" Corp",AE$1)="#N/A N/A","",_xll.BDP($C254&amp;" Corp",AE$1)/100))</f>
        <v>-1.5961636443867031E-4</v>
      </c>
      <c r="AF254" s="32" cm="1">
        <f t="array" ref="AF254">IF($C254="","",IF(_xll.BDP($C254&amp;" Corp",AF$1)="#N/A N/A","",_xll.BDP($C254&amp;" Corp",AF$1)/100))</f>
        <v>-1.3776482303354223E-2</v>
      </c>
      <c r="AG254" s="32" cm="1">
        <f t="array" ref="AG254">IF($C254="","",IF(_xll.BDP($C254&amp;" Corp",AG$1)="#N/A N/A","",_xll.BDP($C254&amp;" Corp",AG$1)/100))</f>
        <v>-2.3534884524940614E-2</v>
      </c>
      <c r="AH254" s="32" cm="1">
        <f t="array" ref="AH254">IF($C254="","",IF(_xll.BDP($C254&amp;" Corp",AH$1)="#N/A N/A","",_xll.BDP($C254&amp;" Corp",AH$1)/100))</f>
        <v>-6.6889702151759822E-2</v>
      </c>
      <c r="AI254" s="32" t="str" cm="1">
        <f t="array" ref="AI254">IF($C254="","",IF(_xll.BDP($C254&amp;" Corp",AI$1)="#N/A N/A","",_xll.BDP($C254&amp;" Corp",AI$1)/100))</f>
        <v/>
      </c>
      <c r="AJ254" s="8" cm="1">
        <f t="array" ref="AJ254">IF($C254="","",IF(_xll.BDP($C254&amp;" Corp",AJ$1)="#N/A Field Not Applicable","",_xll.BDP($C254&amp;" Corp",AJ$1)))</f>
        <v>94.671999999999997</v>
      </c>
      <c r="AK254" s="8" cm="1">
        <f t="array" ref="AK254">IF($C254="","",IF(_xll.BDP($C254&amp;" Corp",AK$1)="#N/A Field Not Applicable","",_xll.BDP($C254&amp;" Corp",AK$1)))</f>
        <v>103.762</v>
      </c>
      <c r="AL254" s="9" t="s">
        <v>913</v>
      </c>
      <c r="AM254" s="9" t="s">
        <v>64</v>
      </c>
      <c r="AN254" s="10">
        <v>22200</v>
      </c>
      <c r="AO254" s="11">
        <v>1507.5</v>
      </c>
      <c r="AP254" s="12">
        <v>3.0489683044078073E-4</v>
      </c>
      <c r="AQ254" s="9" t="s">
        <v>65</v>
      </c>
      <c r="AR254" s="10">
        <v>18172</v>
      </c>
      <c r="AS254" s="11">
        <v>2.65625</v>
      </c>
      <c r="AT254" s="9" t="s">
        <v>102</v>
      </c>
      <c r="AU254" s="34">
        <f t="shared" si="6"/>
        <v>0.93325201320132023</v>
      </c>
    </row>
    <row r="255" spans="2:47" s="2" customFormat="1" x14ac:dyDescent="0.2">
      <c r="B255" s="22">
        <v>64738</v>
      </c>
      <c r="C255" s="23" t="s">
        <v>914</v>
      </c>
      <c r="D255" s="24" t="str" cm="1">
        <f t="array" ref="D255">IF($C255="","",IFERROR(_xll.BDP($C255&amp;" Corp","ID_BB_GLOBAL"),""))</f>
        <v>BBG012R3HQF6</v>
      </c>
      <c r="E255" s="23" t="s">
        <v>915</v>
      </c>
      <c r="F255" s="7" t="s">
        <v>916</v>
      </c>
      <c r="G255" s="16" t="s">
        <v>917</v>
      </c>
      <c r="H255" s="16" t="s">
        <v>62</v>
      </c>
      <c r="I255" s="16" t="s">
        <v>63</v>
      </c>
      <c r="J255" s="44" cm="1">
        <f t="array" ref="J255">IF(OR(_xll.BDP($C255&amp;" Corp",$J$1)="#N/A N/A",_xll.BDP($C255&amp;" Corp",$J$1)="#N/A Field Not Applicable"),"",_xll.BDP($C255&amp;" Corp",$J$1))</f>
        <v>6.3409846446097822</v>
      </c>
      <c r="K255" s="16" t="str" cm="1">
        <f t="array" ref="K255">IFERROR(_xll.BDP($C255&amp;" Corp",$K$1),"")</f>
        <v>Medical-Generic Drugs</v>
      </c>
      <c r="L255" s="28" cm="1">
        <f t="array" ref="L255">IF($C255="","",IFERROR(_xll.BDP($C255&amp;" Corp",L$1),""))</f>
        <v>86.986999999999995</v>
      </c>
      <c r="M255" s="28" cm="1">
        <f t="array" ref="M255">IF($C255="","",IFERROR(_xll.BDP($C255&amp;" Corp",M$1),""))</f>
        <v>87.102000000000004</v>
      </c>
      <c r="N255" s="28" cm="1">
        <f t="array" ref="N255">IF($C255="","",IFERROR(_xll.BDP($C255&amp;" Corp",N$1),""))</f>
        <v>5.4959351533560739</v>
      </c>
      <c r="O255" s="28" cm="1">
        <f t="array" ref="O255">IF($C255="","",IFERROR(_xll.BDP($C255&amp;" Corp",O$1),""))</f>
        <v>5.4959351533560739</v>
      </c>
      <c r="P255" s="28" cm="1">
        <f t="array" ref="P255">IF($C255="","",IFERROR(_xll.BDP($C255&amp;" Corp",P$1),""))</f>
        <v>117.66795937528781</v>
      </c>
      <c r="Q255" s="28">
        <f t="shared" si="7"/>
        <v>87.044499999999999</v>
      </c>
      <c r="R255"/>
      <c r="S255"/>
      <c r="T255"/>
      <c r="U255"/>
      <c r="V255" s="24" t="str" cm="1">
        <f t="array" ref="V255">IF($C255="","",IFERROR(_xll.BDP($C255&amp;" Corp",V$1),""))</f>
        <v>Y</v>
      </c>
      <c r="W255" s="40" cm="1">
        <f t="array" ref="W255">IF($V255="Y",IFERROR(_xll.BDP($C255&amp;" Corp",W$1)*1,""),"")</f>
        <v>47564</v>
      </c>
      <c r="X255" s="41" cm="1">
        <f t="array" ref="X255">IF($V255="Y",IFERROR(_xll.BDP($C255&amp;" Corp",X$1),""),"")</f>
        <v>100</v>
      </c>
      <c r="Y255" s="42" cm="1">
        <f t="array" ref="Y255">IF($V255="Y",IFERROR(_xll.BDP($C255&amp;" Corp",Y$1)/100, ""),"")</f>
        <v>5.6235864951219378E-2</v>
      </c>
      <c r="Z255" s="17" cm="1">
        <f t="array" ref="Z255">IF($C255="","",IF(_xll.BDP($C255&amp;" Corp",Z$1)="#N/A N/A","",_xll.BDP($C255&amp;" Corp",Z$1)))</f>
        <v>6.4099999999882584E-3</v>
      </c>
      <c r="AA255" s="14" cm="1">
        <f t="array" ref="AA255">IF($C255="","",IF(_xll.BDP($C255&amp;" Corp",AA$1)="#N/A N/A","",_xll.BDP($C255&amp;" Corp",AA$1)))</f>
        <v>0.55805999999999756</v>
      </c>
      <c r="AB255" s="14" cm="1">
        <f t="array" ref="AB255">IF($C255="","",IF(_xll.BDP($C255&amp;" Corp",AB$1)="#N/A N/A","",_xll.BDP($C255&amp;" Corp",AB$1)))</f>
        <v>0.19626999999999839</v>
      </c>
      <c r="AC255" s="18" cm="1">
        <f t="array" ref="AC255">IF($C255="","",IF(_xll.BDP($C255&amp;" Corp",AC$1)="#N/A N/A","",_xll.BDP($C255&amp;" Corp",AC$1)))</f>
        <v>0.21324999999998795</v>
      </c>
      <c r="AD255" s="18" cm="1">
        <f t="array" ref="AD255">IF($C255="","",IF(_xll.BDP($C255&amp;" Corp",AD$1)="#N/A N/A","",_xll.BDP($C255&amp;" Corp",AD$1)))</f>
        <v>2.2303499999999872</v>
      </c>
      <c r="AE255" s="32" cm="1">
        <f t="array" ref="AE255">IF($C255="","",IF(_xll.BDP($C255&amp;" Corp",AE$1)="#N/A N/A","",_xll.BDP($C255&amp;" Corp",AE$1)/100))</f>
        <v>7.364532526231417E-5</v>
      </c>
      <c r="AF255" s="32" cm="1">
        <f t="array" ref="AF255">IF($C255="","",IF(_xll.BDP($C255&amp;" Corp",AF$1)="#N/A N/A","",_xll.BDP($C255&amp;" Corp",AF$1)/100))</f>
        <v>6.4525199931457734E-3</v>
      </c>
      <c r="AG255" s="32" cm="1">
        <f t="array" ref="AG255">IF($C255="","",IF(_xll.BDP($C255&amp;" Corp",AG$1)="#N/A N/A","",_xll.BDP($C255&amp;" Corp",AG$1)/100))</f>
        <v>2.2599011870382099E-3</v>
      </c>
      <c r="AH255" s="32" cm="1">
        <f t="array" ref="AH255">IF($C255="","",IF(_xll.BDP($C255&amp;" Corp",AH$1)="#N/A N/A","",_xll.BDP($C255&amp;" Corp",AH$1)/100))</f>
        <v>2.4558932512743054E-3</v>
      </c>
      <c r="AI255" s="32" cm="1">
        <f t="array" ref="AI255">IF($C255="","",IF(_xll.BDP($C255&amp;" Corp",AI$1)="#N/A N/A","",_xll.BDP($C255&amp;" Corp",AI$1)/100))</f>
        <v>2.6296692147660311E-2</v>
      </c>
      <c r="AJ255" s="8" cm="1">
        <f t="array" ref="AJ255">IF($C255="","",IF(_xll.BDP($C255&amp;" Corp",AJ$1)="#N/A Field Not Applicable","",_xll.BDP($C255&amp;" Corp",AJ$1)))</f>
        <v>82.37</v>
      </c>
      <c r="AK255" s="8" cm="1">
        <f t="array" ref="AK255">IF($C255="","",IF(_xll.BDP($C255&amp;" Corp",AK$1)="#N/A Field Not Applicable","",_xll.BDP($C255&amp;" Corp",AK$1)))</f>
        <v>89.53</v>
      </c>
      <c r="AL255" s="9" t="s">
        <v>918</v>
      </c>
      <c r="AM255" s="9" t="s">
        <v>64</v>
      </c>
      <c r="AN255" s="10">
        <v>47352</v>
      </c>
      <c r="AO255" s="11">
        <v>1271.6811379999999</v>
      </c>
      <c r="AP255" s="12">
        <v>2.5720169041958547E-4</v>
      </c>
      <c r="AQ255" s="9" t="s">
        <v>65</v>
      </c>
      <c r="AR255" s="10">
        <v>43124</v>
      </c>
      <c r="AS255" s="11">
        <v>1.2675000000000003</v>
      </c>
      <c r="AT255" s="9" t="s">
        <v>918</v>
      </c>
      <c r="AU255" s="34">
        <f t="shared" si="6"/>
        <v>0.77372946927374298</v>
      </c>
    </row>
    <row r="256" spans="2:47" s="2" customFormat="1" x14ac:dyDescent="0.2">
      <c r="B256" s="22">
        <v>68928</v>
      </c>
      <c r="C256" s="23" t="s">
        <v>919</v>
      </c>
      <c r="D256" s="24" t="str" cm="1">
        <f t="array" ref="D256">IF($C256="","",IFERROR(_xll.BDP($C256&amp;" Corp","ID_BB_GLOBAL"),""))</f>
        <v>BBG01P625K48</v>
      </c>
      <c r="E256" s="23" t="s">
        <v>920</v>
      </c>
      <c r="F256" s="7" t="s">
        <v>476</v>
      </c>
      <c r="G256" s="16" t="s">
        <v>84</v>
      </c>
      <c r="H256" s="16" t="s">
        <v>477</v>
      </c>
      <c r="I256" s="16" t="s">
        <v>229</v>
      </c>
      <c r="J256" s="44" cm="1">
        <f t="array" ref="J256">IF(OR(_xll.BDP($C256&amp;" Corp",$J$1)="#N/A N/A",_xll.BDP($C256&amp;" Corp",$J$1)="#N/A Field Not Applicable"),"",_xll.BDP($C256&amp;" Corp",$J$1))</f>
        <v>4.5857003494275528</v>
      </c>
      <c r="K256" s="16" t="str" cm="1">
        <f t="array" ref="K256">IFERROR(_xll.BDP($C256&amp;" Corp",$K$1),"")</f>
        <v>Dialysis Centers</v>
      </c>
      <c r="L256" s="28" cm="1">
        <f t="array" ref="L256">IF($C256="","",IFERROR(_xll.BDP($C256&amp;" Corp",L$1),""))</f>
        <v>101.599</v>
      </c>
      <c r="M256" s="28" cm="1">
        <f t="array" ref="M256">IF($C256="","",IFERROR(_xll.BDP($C256&amp;" Corp",M$1),""))</f>
        <v>101.80500000000001</v>
      </c>
      <c r="N256" s="28" cm="1">
        <f t="array" ref="N256">IF($C256="","",IFERROR(_xll.BDP($C256&amp;" Corp",N$1),""))</f>
        <v>6.4118594099999999</v>
      </c>
      <c r="O256" s="28" cm="1">
        <f t="array" ref="O256">IF($C256="","",IFERROR(_xll.BDP($C256&amp;" Corp",O$1),""))</f>
        <v>6.5673739908770372</v>
      </c>
      <c r="P256" s="28" cm="1">
        <f t="array" ref="P256">IF($C256="","",IFERROR(_xll.BDP($C256&amp;" Corp",P$1),""))</f>
        <v>163.76844595243907</v>
      </c>
      <c r="Q256" s="28">
        <f t="shared" si="7"/>
        <v>101.702</v>
      </c>
      <c r="R256"/>
      <c r="S256"/>
      <c r="T256"/>
      <c r="U256"/>
      <c r="V256" s="24" t="str" cm="1">
        <f t="array" ref="V256">IF($C256="","",IFERROR(_xll.BDP($C256&amp;" Corp",V$1),""))</f>
        <v>Y</v>
      </c>
      <c r="W256" s="40" cm="1">
        <f t="array" ref="W256">IF($V256="Y",IFERROR(_xll.BDP($C256&amp;" Corp",W$1)*1,""),"")</f>
        <v>46631</v>
      </c>
      <c r="X256" s="41" cm="1">
        <f t="array" ref="X256">IF($V256="Y",IFERROR(_xll.BDP($C256&amp;" Corp",X$1),""),"")</f>
        <v>103.438</v>
      </c>
      <c r="Y256" s="42" cm="1">
        <f t="array" ref="Y256">IF($V256="Y",IFERROR(_xll.BDP($C256&amp;" Corp",Y$1)/100, ""),"")</f>
        <v>7.3238791812982595E-2</v>
      </c>
      <c r="Z256" s="17" cm="1">
        <f t="array" ref="Z256">IF($C256="","",IF(_xll.BDP($C256&amp;" Corp",Z$1)="#N/A N/A","",_xll.BDP($C256&amp;" Corp",Z$1)))</f>
        <v>1.2800000000012801E-2</v>
      </c>
      <c r="AA256" s="14" cm="1">
        <f t="array" ref="AA256">IF($C256="","",IF(_xll.BDP($C256&amp;" Corp",AA$1)="#N/A N/A","",_xll.BDP($C256&amp;" Corp",AA$1)))</f>
        <v>0.40920000000001266</v>
      </c>
      <c r="AB256" s="14" cm="1">
        <f t="array" ref="AB256">IF($C256="","",IF(_xll.BDP($C256&amp;" Corp",AB$1)="#N/A N/A","",_xll.BDP($C256&amp;" Corp",AB$1)))</f>
        <v>0.36480000000000246</v>
      </c>
      <c r="AC256" s="18" cm="1">
        <f t="array" ref="AC256">IF($C256="","",IF(_xll.BDP($C256&amp;" Corp",AC$1)="#N/A N/A","",_xll.BDP($C256&amp;" Corp",AC$1)))</f>
        <v>0.78360000000000696</v>
      </c>
      <c r="AD256" s="18" t="str" cm="1">
        <f t="array" ref="AD256">IF($C256="","",IF(_xll.BDP($C256&amp;" Corp",AD$1)="#N/A N/A","",_xll.BDP($C256&amp;" Corp",AD$1)))</f>
        <v/>
      </c>
      <c r="AE256" s="32" cm="1">
        <f t="array" ref="AE256">IF($C256="","",IF(_xll.BDP($C256&amp;" Corp",AE$1)="#N/A N/A","",_xll.BDP($C256&amp;" Corp",AE$1)/100))</f>
        <v>1.2587448347221617E-4</v>
      </c>
      <c r="AF256" s="32" cm="1">
        <f t="array" ref="AF256">IF($C256="","",IF(_xll.BDP($C256&amp;" Corp",AF$1)="#N/A N/A","",_xll.BDP($C256&amp;" Corp",AF$1)/100))</f>
        <v>4.0397977336854435E-3</v>
      </c>
      <c r="AG256" s="32" cm="1">
        <f t="array" ref="AG256">IF($C256="","",IF(_xll.BDP($C256&amp;" Corp",AG$1)="#N/A N/A","",_xll.BDP($C256&amp;" Corp",AG$1)/100))</f>
        <v>3.5998839511094949E-3</v>
      </c>
      <c r="AH256" s="32" cm="1">
        <f t="array" ref="AH256">IF($C256="","",IF(_xll.BDP($C256&amp;" Corp",AH$1)="#N/A N/A","",_xll.BDP($C256&amp;" Corp",AH$1)/100))</f>
        <v>7.7647352597857563E-3</v>
      </c>
      <c r="AI256" s="32" t="str" cm="1">
        <f t="array" ref="AI256">IF($C256="","",IF(_xll.BDP($C256&amp;" Corp",AI$1)="#N/A N/A","",_xll.BDP($C256&amp;" Corp",AI$1)/100))</f>
        <v/>
      </c>
      <c r="AJ256" s="8" cm="1">
        <f t="array" ref="AJ256">IF($C256="","",IF(_xll.BDP($C256&amp;" Corp",AJ$1)="#N/A Field Not Applicable","",_xll.BDP($C256&amp;" Corp",AJ$1)))</f>
        <v>98.001999999999995</v>
      </c>
      <c r="AK256" s="8" cm="1">
        <f t="array" ref="AK256">IF($C256="","",IF(_xll.BDP($C256&amp;" Corp",AK$1)="#N/A Field Not Applicable","",_xll.BDP($C256&amp;" Corp",AK$1)))</f>
        <v>103.96299999999999</v>
      </c>
      <c r="AL256" s="9" t="s">
        <v>478</v>
      </c>
      <c r="AM256" s="9" t="s">
        <v>64</v>
      </c>
      <c r="AN256" s="10">
        <v>3015</v>
      </c>
      <c r="AO256" s="11">
        <v>1025.8699999999999</v>
      </c>
      <c r="AP256" s="12">
        <v>2.0748557973086814E-4</v>
      </c>
      <c r="AQ256" s="9" t="s">
        <v>65</v>
      </c>
      <c r="AR256" s="10">
        <v>2955</v>
      </c>
      <c r="AS256" s="11">
        <v>2.2534722222222223</v>
      </c>
      <c r="AT256" s="9" t="s">
        <v>478</v>
      </c>
      <c r="AU256" s="34">
        <f t="shared" si="6"/>
        <v>0.86901768662975998</v>
      </c>
    </row>
    <row r="257" spans="2:47" s="2" customFormat="1" x14ac:dyDescent="0.2">
      <c r="B257" s="22">
        <v>69083</v>
      </c>
      <c r="C257" s="23" t="s">
        <v>921</v>
      </c>
      <c r="D257" s="24" t="str" cm="1">
        <f t="array" ref="D257">IF($C257="","",IFERROR(_xll.BDP($C257&amp;" Corp","ID_BB_GLOBAL"),""))</f>
        <v>BBG01PP3BFL0</v>
      </c>
      <c r="E257" s="23" t="s">
        <v>922</v>
      </c>
      <c r="F257" s="7" t="s">
        <v>923</v>
      </c>
      <c r="G257" s="16" t="s">
        <v>924</v>
      </c>
      <c r="H257" s="16" t="s">
        <v>85</v>
      </c>
      <c r="I257" s="16" t="s">
        <v>86</v>
      </c>
      <c r="J257" s="44" t="str" cm="1">
        <f t="array" ref="J257">IF(OR(_xll.BDP($C257&amp;" Corp",$J$1)="#N/A N/A",_xll.BDP($C257&amp;" Corp",$J$1)="#N/A Field Not Applicable"),"",_xll.BDP($C257&amp;" Corp",$J$1))</f>
        <v/>
      </c>
      <c r="K257" s="16" t="str" cm="1">
        <f t="array" ref="K257">IFERROR(_xll.BDP($C257&amp;" Corp",$K$1),"")</f>
        <v>Medical-Outptnt/Home Med</v>
      </c>
      <c r="L257" s="28" cm="1">
        <f t="array" ref="L257">IF($C257="","",IFERROR(_xll.BDP($C257&amp;" Corp",L$1),""))</f>
        <v>100.536</v>
      </c>
      <c r="M257" s="28" cm="1">
        <f t="array" ref="M257">IF($C257="","",IFERROR(_xll.BDP($C257&amp;" Corp",M$1),""))</f>
        <v>100.73699999999999</v>
      </c>
      <c r="N257" s="28" cm="1">
        <f t="array" ref="N257">IF($C257="","",IFERROR(_xll.BDP($C257&amp;" Corp",N$1),""))</f>
        <v>9.5429870300000008</v>
      </c>
      <c r="O257" s="28" cm="1">
        <f t="array" ref="O257">IF($C257="","",IFERROR(_xll.BDP($C257&amp;" Corp",O$1),""))</f>
        <v>9.591957971862767</v>
      </c>
      <c r="P257" s="28" cm="1">
        <f t="array" ref="P257">IF($C257="","",IFERROR(_xll.BDP($C257&amp;" Corp",P$1),""))</f>
        <v>497.12406548780058</v>
      </c>
      <c r="Q257" s="28">
        <f t="shared" si="7"/>
        <v>100.6365</v>
      </c>
      <c r="R257"/>
      <c r="S257"/>
      <c r="T257"/>
      <c r="U257"/>
      <c r="V257" s="24" t="str" cm="1">
        <f t="array" ref="V257">IF($C257="","",IFERROR(_xll.BDP($C257&amp;" Corp",V$1),""))</f>
        <v>Y</v>
      </c>
      <c r="W257" s="40" cm="1">
        <f t="array" ref="W257">IF($V257="Y",IFERROR(_xll.BDP($C257&amp;" Corp",W$1)*1,""),"")</f>
        <v>46661</v>
      </c>
      <c r="X257" s="41" cm="1">
        <f t="array" ref="X257">IF($V257="Y",IFERROR(_xll.BDP($C257&amp;" Corp",X$1),""),"")</f>
        <v>104.875</v>
      </c>
      <c r="Y257" s="42" cm="1">
        <f t="array" ref="Y257">IF($V257="Y",IFERROR(_xll.BDP($C257&amp;" Corp",Y$1)/100, ""),"")</f>
        <v>0.11031094060487252</v>
      </c>
      <c r="Z257" s="17" cm="1">
        <f t="array" ref="Z257">IF($C257="","",IF(_xll.BDP($C257&amp;" Corp",Z$1)="#N/A N/A","",_xll.BDP($C257&amp;" Corp",Z$1)))</f>
        <v>-7.0599999999998886E-2</v>
      </c>
      <c r="AA257" s="14" cm="1">
        <f t="array" ref="AA257">IF($C257="","",IF(_xll.BDP($C257&amp;" Corp",AA$1)="#N/A N/A","",_xll.BDP($C257&amp;" Corp",AA$1)))</f>
        <v>0.54479999999999507</v>
      </c>
      <c r="AB257" s="14" cm="1">
        <f t="array" ref="AB257">IF($C257="","",IF(_xll.BDP($C257&amp;" Corp",AB$1)="#N/A N/A","",_xll.BDP($C257&amp;" Corp",AB$1)))</f>
        <v>0.4585000000000008</v>
      </c>
      <c r="AC257" s="18" cm="1">
        <f t="array" ref="AC257">IF($C257="","",IF(_xll.BDP($C257&amp;" Corp",AC$1)="#N/A N/A","",_xll.BDP($C257&amp;" Corp",AC$1)))</f>
        <v>-1.1843000000000075</v>
      </c>
      <c r="AD257" s="18" t="str" cm="1">
        <f t="array" ref="AD257">IF($C257="","",IF(_xll.BDP($C257&amp;" Corp",AD$1)="#N/A N/A","",_xll.BDP($C257&amp;" Corp",AD$1)))</f>
        <v/>
      </c>
      <c r="AE257" s="32" cm="1">
        <f t="array" ref="AE257">IF($C257="","",IF(_xll.BDP($C257&amp;" Corp",AE$1)="#N/A N/A","",_xll.BDP($C257&amp;" Corp",AE$1)/100))</f>
        <v>-7.0108817623727065E-4</v>
      </c>
      <c r="AF257" s="32" cm="1">
        <f t="array" ref="AF257">IF($C257="","",IF(_xll.BDP($C257&amp;" Corp",AF$1)="#N/A N/A","",_xll.BDP($C257&amp;" Corp",AF$1)/100))</f>
        <v>5.4433622553583857E-3</v>
      </c>
      <c r="AG257" s="32" cm="1">
        <f t="array" ref="AG257">IF($C257="","",IF(_xll.BDP($C257&amp;" Corp",AG$1)="#N/A N/A","",_xll.BDP($C257&amp;" Corp",AG$1)/100))</f>
        <v>4.5771501874285686E-3</v>
      </c>
      <c r="AH257" s="32" cm="1">
        <f t="array" ref="AH257">IF($C257="","",IF(_xll.BDP($C257&amp;" Corp",AH$1)="#N/A N/A","",_xll.BDP($C257&amp;" Corp",AH$1)/100))</f>
        <v>-1.1631961325668471E-2</v>
      </c>
      <c r="AI257" s="32" t="str" cm="1">
        <f t="array" ref="AI257">IF($C257="","",IF(_xll.BDP($C257&amp;" Corp",AI$1)="#N/A N/A","",_xll.BDP($C257&amp;" Corp",AI$1)/100))</f>
        <v/>
      </c>
      <c r="AJ257" s="8" cm="1">
        <f t="array" ref="AJ257">IF($C257="","",IF(_xll.BDP($C257&amp;" Corp",AJ$1)="#N/A Field Not Applicable","",_xll.BDP($C257&amp;" Corp",AJ$1)))</f>
        <v>99.882000000000005</v>
      </c>
      <c r="AK257" s="8" cm="1">
        <f t="array" ref="AK257">IF($C257="","",IF(_xll.BDP($C257&amp;" Corp",AK$1)="#N/A Field Not Applicable","",_xll.BDP($C257&amp;" Corp",AK$1)))</f>
        <v>103.172</v>
      </c>
      <c r="AL257" s="9" t="s">
        <v>925</v>
      </c>
      <c r="AM257" s="9" t="s">
        <v>64</v>
      </c>
      <c r="AN257" s="10">
        <v>42646</v>
      </c>
      <c r="AO257" s="11">
        <v>687.21749999999997</v>
      </c>
      <c r="AP257" s="12">
        <v>1.3899199839033979E-4</v>
      </c>
      <c r="AQ257" s="9" t="s">
        <v>65</v>
      </c>
      <c r="AR257" s="10">
        <v>38638</v>
      </c>
      <c r="AS257" s="11">
        <v>2.0854166666666671</v>
      </c>
      <c r="AT257" s="9" t="s">
        <v>102</v>
      </c>
      <c r="AU257" s="34">
        <f t="shared" si="6"/>
        <v>0.72583398176291725</v>
      </c>
    </row>
    <row r="258" spans="2:47" s="2" customFormat="1" x14ac:dyDescent="0.2">
      <c r="B258" s="22">
        <v>69279</v>
      </c>
      <c r="C258" s="23" t="s">
        <v>926</v>
      </c>
      <c r="D258" s="24" t="str" cm="1">
        <f t="array" ref="D258">IF($C258="","",IFERROR(_xll.BDP($C258&amp;" Corp","ID_BB_GLOBAL"),""))</f>
        <v>BBG01PT1SM28</v>
      </c>
      <c r="E258" s="23" t="s">
        <v>927</v>
      </c>
      <c r="F258" s="7" t="s">
        <v>614</v>
      </c>
      <c r="G258" s="16" t="s">
        <v>928</v>
      </c>
      <c r="H258" s="16" t="s">
        <v>62</v>
      </c>
      <c r="I258" s="16" t="s">
        <v>63</v>
      </c>
      <c r="J258" s="44" cm="1">
        <f t="array" ref="J258">IF(OR(_xll.BDP($C258&amp;" Corp",$J$1)="#N/A N/A",_xll.BDP($C258&amp;" Corp",$J$1)="#N/A Field Not Applicable"),"",_xll.BDP($C258&amp;" Corp",$J$1))</f>
        <v>2.4042989531329737</v>
      </c>
      <c r="K258" s="16" t="str" cm="1">
        <f t="array" ref="K258">IFERROR(_xll.BDP($C258&amp;" Corp",$K$1),"")</f>
        <v>Medical-Hospitals</v>
      </c>
      <c r="L258" s="28" cm="1">
        <f t="array" ref="L258">IF($C258="","",IFERROR(_xll.BDP($C258&amp;" Corp",L$1),""))</f>
        <v>93.284000000000006</v>
      </c>
      <c r="M258" s="28" cm="1">
        <f t="array" ref="M258">IF($C258="","",IFERROR(_xll.BDP($C258&amp;" Corp",M$1),""))</f>
        <v>93.555000000000007</v>
      </c>
      <c r="N258" s="28" cm="1">
        <f t="array" ref="N258">IF($C258="","",IFERROR(_xll.BDP($C258&amp;" Corp",N$1),""))</f>
        <v>5.9313023273422525</v>
      </c>
      <c r="O258" s="28" cm="1">
        <f t="array" ref="O258">IF($C258="","",IFERROR(_xll.BDP($C258&amp;" Corp",O$1),""))</f>
        <v>5.9313023273422525</v>
      </c>
      <c r="P258" s="28" cm="1">
        <f t="array" ref="P258">IF($C258="","",IFERROR(_xll.BDP($C258&amp;" Corp",P$1),""))</f>
        <v>144.68369078791088</v>
      </c>
      <c r="Q258" s="28">
        <f t="shared" si="7"/>
        <v>93.419499999999999</v>
      </c>
      <c r="R258"/>
      <c r="S258"/>
      <c r="T258"/>
      <c r="U258"/>
      <c r="V258" s="24" t="str" cm="1">
        <f t="array" ref="V258">IF($C258="","",IFERROR(_xll.BDP($C258&amp;" Corp",V$1),""))</f>
        <v>Y</v>
      </c>
      <c r="W258" s="40" cm="1">
        <f t="array" ref="W258">IF($V258="Y",IFERROR(_xll.BDP($C258&amp;" Corp",W$1)*1,""),"")</f>
        <v>49140</v>
      </c>
      <c r="X258" s="41" cm="1">
        <f t="array" ref="X258">IF($V258="Y",IFERROR(_xll.BDP($C258&amp;" Corp",X$1),""),"")</f>
        <v>100</v>
      </c>
      <c r="Y258" s="42" cm="1">
        <f t="array" ref="Y258">IF($V258="Y",IFERROR(_xll.BDP($C258&amp;" Corp",Y$1)/100, ""),"")</f>
        <v>5.9501118408216404E-2</v>
      </c>
      <c r="Z258" s="17" cm="1">
        <f t="array" ref="Z258">IF($C258="","",IF(_xll.BDP($C258&amp;" Corp",Z$1)="#N/A N/A","",_xll.BDP($C258&amp;" Corp",Z$1)))</f>
        <v>-0.10304000000000713</v>
      </c>
      <c r="AA258" s="14" cm="1">
        <f t="array" ref="AA258">IF($C258="","",IF(_xll.BDP($C258&amp;" Corp",AA$1)="#N/A N/A","",_xll.BDP($C258&amp;" Corp",AA$1)))</f>
        <v>0.50028999999999257</v>
      </c>
      <c r="AB258" s="14" cm="1">
        <f t="array" ref="AB258">IF($C258="","",IF(_xll.BDP($C258&amp;" Corp",AB$1)="#N/A N/A","",_xll.BDP($C258&amp;" Corp",AB$1)))</f>
        <v>-0.22819000000001211</v>
      </c>
      <c r="AC258" s="18" cm="1">
        <f t="array" ref="AC258">IF($C258="","",IF(_xll.BDP($C258&amp;" Corp",AC$1)="#N/A N/A","",_xll.BDP($C258&amp;" Corp",AC$1)))</f>
        <v>-1.5824400000000054</v>
      </c>
      <c r="AD258" s="18" t="str" cm="1">
        <f t="array" ref="AD258">IF($C258="","",IF(_xll.BDP($C258&amp;" Corp",AD$1)="#N/A N/A","",_xll.BDP($C258&amp;" Corp",AD$1)))</f>
        <v/>
      </c>
      <c r="AE258" s="32" cm="1">
        <f t="array" ref="AE258">IF($C258="","",IF(_xll.BDP($C258&amp;" Corp",AE$1)="#N/A N/A","",_xll.BDP($C258&amp;" Corp",AE$1)/100))</f>
        <v>-1.1017777928902304E-3</v>
      </c>
      <c r="AF258" s="32" cm="1">
        <f t="array" ref="AF258">IF($C258="","",IF(_xll.BDP($C258&amp;" Corp",AF$1)="#N/A N/A","",_xll.BDP($C258&amp;" Corp",AF$1)/100))</f>
        <v>5.384195246897058E-3</v>
      </c>
      <c r="AG258" s="32" cm="1">
        <f t="array" ref="AG258">IF($C258="","",IF(_xll.BDP($C258&amp;" Corp",AG$1)="#N/A N/A","",_xll.BDP($C258&amp;" Corp",AG$1)/100))</f>
        <v>-2.436710817345273E-3</v>
      </c>
      <c r="AH258" s="32" cm="1">
        <f t="array" ref="AH258">IF($C258="","",IF(_xll.BDP($C258&amp;" Corp",AH$1)="#N/A N/A","",_xll.BDP($C258&amp;" Corp",AH$1)/100))</f>
        <v>-1.6657091326847423E-2</v>
      </c>
      <c r="AI258" s="32" t="str" cm="1">
        <f t="array" ref="AI258">IF($C258="","",IF(_xll.BDP($C258&amp;" Corp",AI$1)="#N/A N/A","",_xll.BDP($C258&amp;" Corp",AI$1)/100))</f>
        <v/>
      </c>
      <c r="AJ258" s="8" cm="1">
        <f t="array" ref="AJ258">IF($C258="","",IF(_xll.BDP($C258&amp;" Corp",AJ$1)="#N/A Field Not Applicable","",_xll.BDP($C258&amp;" Corp",AJ$1)))</f>
        <v>91.46</v>
      </c>
      <c r="AK258" s="8" cm="1">
        <f t="array" ref="AK258">IF($C258="","",IF(_xll.BDP($C258&amp;" Corp",AK$1)="#N/A Field Not Applicable","",_xll.BDP($C258&amp;" Corp",AK$1)))</f>
        <v>99.165999999999997</v>
      </c>
      <c r="AL258" s="9" t="s">
        <v>616</v>
      </c>
      <c r="AM258" s="9" t="s">
        <v>64</v>
      </c>
      <c r="AN258" s="10">
        <v>2427</v>
      </c>
      <c r="AO258" s="11">
        <v>478.00549999999998</v>
      </c>
      <c r="AP258" s="12">
        <v>9.667818367048797E-5</v>
      </c>
      <c r="AQ258" s="9" t="s">
        <v>65</v>
      </c>
      <c r="AR258" s="10">
        <v>2460</v>
      </c>
      <c r="AS258" s="11">
        <v>1.0520833333333333</v>
      </c>
      <c r="AT258" s="9" t="s">
        <v>616</v>
      </c>
      <c r="AU258" s="34">
        <f t="shared" si="6"/>
        <v>0.87043043861925784</v>
      </c>
    </row>
    <row r="259" spans="2:47" s="2" customFormat="1" x14ac:dyDescent="0.2">
      <c r="B259" s="22">
        <v>66006</v>
      </c>
      <c r="C259" s="23" t="s">
        <v>929</v>
      </c>
      <c r="D259" s="24" t="str" cm="1">
        <f t="array" ref="D259">IF($C259="","",IFERROR(_xll.BDP($C259&amp;" Corp","ID_BB_GLOBAL"),""))</f>
        <v>BBG01FNWDHC4</v>
      </c>
      <c r="E259" s="23" t="s">
        <v>930</v>
      </c>
      <c r="F259" s="7" t="s">
        <v>304</v>
      </c>
      <c r="G259" s="16" t="s">
        <v>453</v>
      </c>
      <c r="H259" s="16" t="s">
        <v>305</v>
      </c>
      <c r="I259" s="16" t="s">
        <v>166</v>
      </c>
      <c r="J259" s="44" cm="1">
        <f t="array" ref="J259">IF(OR(_xll.BDP($C259&amp;" Corp",$J$1)="#N/A N/A",_xll.BDP($C259&amp;" Corp",$J$1)="#N/A Field Not Applicable"),"",_xll.BDP($C259&amp;" Corp",$J$1))</f>
        <v>12.516233766233766</v>
      </c>
      <c r="K259" s="16" t="str" cm="1">
        <f t="array" ref="K259">IFERROR(_xll.BDP($C259&amp;" Corp",$K$1),"")</f>
        <v>Medical-Drugs</v>
      </c>
      <c r="L259" s="28" cm="1">
        <f t="array" ref="L259">IF($C259="","",IFERROR(_xll.BDP($C259&amp;" Corp",L$1),""))</f>
        <v>120.889</v>
      </c>
      <c r="M259" s="28" cm="1">
        <f t="array" ref="M259">IF($C259="","",IFERROR(_xll.BDP($C259&amp;" Corp",M$1),""))</f>
        <v>121.84399999999999</v>
      </c>
      <c r="N259" s="28" cm="1">
        <f t="array" ref="N259">IF($C259="","",IFERROR(_xll.BDP($C259&amp;" Corp",N$1),""))</f>
        <v>3.9597941199999998</v>
      </c>
      <c r="O259" s="28" cm="1">
        <f t="array" ref="O259">IF($C259="","",IFERROR(_xll.BDP($C259&amp;" Corp",O$1),""))</f>
        <v>4.0741437530554476</v>
      </c>
      <c r="P259" s="28" cm="1">
        <f t="array" ref="P259">IF($C259="","",IFERROR(_xll.BDP($C259&amp;" Corp",P$1),""))</f>
        <v>147.90823147819722</v>
      </c>
      <c r="Q259" s="28">
        <f t="shared" si="7"/>
        <v>121.3665</v>
      </c>
      <c r="R259"/>
      <c r="S259"/>
      <c r="T259"/>
      <c r="U259"/>
      <c r="V259" s="24" t="str" cm="1">
        <f t="array" ref="V259">IF($C259="","",IFERROR(_xll.BDP($C259&amp;" Corp",V$1),""))</f>
        <v>Y</v>
      </c>
      <c r="W259" s="40" cm="1">
        <f t="array" ref="W259">IF($V259="Y",IFERROR(_xll.BDP($C259&amp;" Corp",W$1)*1,""),"")</f>
        <v>48014</v>
      </c>
      <c r="X259" s="41" cm="1">
        <f t="array" ref="X259">IF($V259="Y",IFERROR(_xll.BDP($C259&amp;" Corp",X$1),""),"")</f>
        <v>100</v>
      </c>
      <c r="Y259" s="42" cm="1">
        <f t="array" ref="Y259">IF($V259="Y",IFERROR(_xll.BDP($C259&amp;" Corp",Y$1)/100, ""),"")</f>
        <v>3.9599531866492441E-2</v>
      </c>
      <c r="Z259" s="17" cm="1">
        <f t="array" ref="Z259">IF($C259="","",IF(_xll.BDP($C259&amp;" Corp",Z$1)="#N/A N/A","",_xll.BDP($C259&amp;" Corp",Z$1)))</f>
        <v>0.12300000000000466</v>
      </c>
      <c r="AA259" s="14" cm="1">
        <f t="array" ref="AA259">IF($C259="","",IF(_xll.BDP($C259&amp;" Corp",AA$1)="#N/A N/A","",_xll.BDP($C259&amp;" Corp",AA$1)))</f>
        <v>0.13300000000000978</v>
      </c>
      <c r="AB259" s="14" cm="1">
        <f t="array" ref="AB259">IF($C259="","",IF(_xll.BDP($C259&amp;" Corp",AB$1)="#N/A N/A","",_xll.BDP($C259&amp;" Corp",AB$1)))</f>
        <v>-0.41700000000000159</v>
      </c>
      <c r="AC259" s="18" cm="1">
        <f t="array" ref="AC259">IF($C259="","",IF(_xll.BDP($C259&amp;" Corp",AC$1)="#N/A N/A","",_xll.BDP($C259&amp;" Corp",AC$1)))</f>
        <v>1.4960000000000093</v>
      </c>
      <c r="AD259" s="18" cm="1">
        <f t="array" ref="AD259">IF($C259="","",IF(_xll.BDP($C259&amp;" Corp",AD$1)="#N/A N/A","",_xll.BDP($C259&amp;" Corp",AD$1)))</f>
        <v>8.2430000000000092</v>
      </c>
      <c r="AE259" s="32" cm="1">
        <f t="array" ref="AE259">IF($C259="","",IF(_xll.BDP($C259&amp;" Corp",AE$1)="#N/A N/A","",_xll.BDP($C259&amp;" Corp",AE$1)/100))</f>
        <v>1.0144831909208263E-3</v>
      </c>
      <c r="AF259" s="32" cm="1">
        <f t="array" ref="AF259">IF($C259="","",IF(_xll.BDP($C259&amp;" Corp",AF$1)="#N/A N/A","",_xll.BDP($C259&amp;" Corp",AF$1)/100))</f>
        <v>1.0970519821173086E-3</v>
      </c>
      <c r="AG259" s="32" cm="1">
        <f t="array" ref="AG259">IF($C259="","",IF(_xll.BDP($C259&amp;" Corp",AG$1)="#N/A N/A","",_xll.BDP($C259&amp;" Corp",AG$1)/100))</f>
        <v>-3.4240951192274975E-3</v>
      </c>
      <c r="AH259" s="32" cm="1">
        <f t="array" ref="AH259">IF($C259="","",IF(_xll.BDP($C259&amp;" Corp",AH$1)="#N/A N/A","",_xll.BDP($C259&amp;" Corp",AH$1)/100))</f>
        <v>1.2480082755629045E-2</v>
      </c>
      <c r="AI259" s="32" cm="1">
        <f t="array" ref="AI259">IF($C259="","",IF(_xll.BDP($C259&amp;" Corp",AI$1)="#N/A N/A","",_xll.BDP($C259&amp;" Corp",AI$1)/100))</f>
        <v>7.2866942470209764E-2</v>
      </c>
      <c r="AJ259" s="8" cm="1">
        <f t="array" ref="AJ259">IF($C259="","",IF(_xll.BDP($C259&amp;" Corp",AJ$1)="#N/A Field Not Applicable","",_xll.BDP($C259&amp;" Corp",AJ$1)))</f>
        <v>112.907</v>
      </c>
      <c r="AK259" s="8" cm="1">
        <f t="array" ref="AK259">IF($C259="","",IF(_xll.BDP($C259&amp;" Corp",AK$1)="#N/A Field Not Applicable","",_xll.BDP($C259&amp;" Corp",AK$1)))</f>
        <v>122.28400000000001</v>
      </c>
      <c r="AL259" s="9" t="s">
        <v>306</v>
      </c>
      <c r="AM259" s="9" t="s">
        <v>307</v>
      </c>
      <c r="AN259" s="10">
        <v>31567</v>
      </c>
      <c r="AO259" s="11">
        <v>607.5</v>
      </c>
      <c r="AP259" s="12">
        <v>1.2286887196867282E-4</v>
      </c>
      <c r="AQ259" s="9" t="s">
        <v>65</v>
      </c>
      <c r="AR259" s="10">
        <v>27559</v>
      </c>
      <c r="AS259" s="11">
        <v>1.903125</v>
      </c>
      <c r="AT259" s="9" t="s">
        <v>306</v>
      </c>
      <c r="AU259" s="34">
        <f t="shared" si="6"/>
        <v>1.093410011730831</v>
      </c>
    </row>
    <row r="260" spans="2:47" s="2" customFormat="1" x14ac:dyDescent="0.2">
      <c r="B260" s="22">
        <v>66219</v>
      </c>
      <c r="C260" s="23" t="s">
        <v>931</v>
      </c>
      <c r="D260" s="24" t="str" cm="1">
        <f t="array" ref="D260">IF($C260="","",IFERROR(_xll.BDP($C260&amp;" Corp","ID_BB_GLOBAL"),""))</f>
        <v>BBG00X7K4TY0</v>
      </c>
      <c r="E260" s="23" t="s">
        <v>932</v>
      </c>
      <c r="F260" s="7" t="s">
        <v>933</v>
      </c>
      <c r="G260" s="16" t="s">
        <v>611</v>
      </c>
      <c r="H260" s="16" t="s">
        <v>62</v>
      </c>
      <c r="I260" s="16" t="s">
        <v>63</v>
      </c>
      <c r="J260" s="44" cm="1">
        <f t="array" ref="J260">IF(OR(_xll.BDP($C260&amp;" Corp",$J$1)="#N/A N/A",_xll.BDP($C260&amp;" Corp",$J$1)="#N/A Field Not Applicable"),"",_xll.BDP($C260&amp;" Corp",$J$1))</f>
        <v>3.7350533975112494</v>
      </c>
      <c r="K260" s="16" t="str" cm="1">
        <f t="array" ref="K260">IFERROR(_xll.BDP($C260&amp;" Corp",$K$1),"")</f>
        <v>Dialysis Centers</v>
      </c>
      <c r="L260" s="28" cm="1">
        <f t="array" ref="L260">IF($C260="","",IFERROR(_xll.BDP($C260&amp;" Corp",L$1),""))</f>
        <v>82.968999999999994</v>
      </c>
      <c r="M260" s="28" cm="1">
        <f t="array" ref="M260">IF($C260="","",IFERROR(_xll.BDP($C260&amp;" Corp",M$1),""))</f>
        <v>83.138000000000005</v>
      </c>
      <c r="N260" s="28" cm="1">
        <f t="array" ref="N260">IF($C260="","",IFERROR(_xll.BDP($C260&amp;" Corp",N$1),""))</f>
        <v>5.7144487574492597</v>
      </c>
      <c r="O260" s="28" cm="1">
        <f t="array" ref="O260">IF($C260="","",IFERROR(_xll.BDP($C260&amp;" Corp",O$1),""))</f>
        <v>5.7144487574492597</v>
      </c>
      <c r="P260" s="28" cm="1">
        <f t="array" ref="P260">IF($C260="","",IFERROR(_xll.BDP($C260&amp;" Corp",P$1),""))</f>
        <v>136.37290915822538</v>
      </c>
      <c r="Q260" s="28">
        <f t="shared" si="7"/>
        <v>83.0535</v>
      </c>
      <c r="R260"/>
      <c r="S260"/>
      <c r="T260"/>
      <c r="U260"/>
      <c r="V260" s="24" t="str" cm="1">
        <f t="array" ref="V260">IF($C260="","",IFERROR(_xll.BDP($C260&amp;" Corp",V$1),""))</f>
        <v>Y</v>
      </c>
      <c r="W260" s="40" cm="1">
        <f t="array" ref="W260">IF($V260="Y",IFERROR(_xll.BDP($C260&amp;" Corp",W$1)*1,""),"")</f>
        <v>47803</v>
      </c>
      <c r="X260" s="41" cm="1">
        <f t="array" ref="X260">IF($V260="Y",IFERROR(_xll.BDP($C260&amp;" Corp",X$1),""),"")</f>
        <v>100</v>
      </c>
      <c r="Y260" s="42" cm="1">
        <f t="array" ref="Y260">IF($V260="Y",IFERROR(_xll.BDP($C260&amp;" Corp",Y$1)/100, ""),"")</f>
        <v>5.8497492930953576E-2</v>
      </c>
      <c r="Z260" s="17" cm="1">
        <f t="array" ref="Z260">IF($C260="","",IF(_xll.BDP($C260&amp;" Corp",Z$1)="#N/A N/A","",_xll.BDP($C260&amp;" Corp",Z$1)))</f>
        <v>3.9700000000010505E-2</v>
      </c>
      <c r="AA260" s="14" cm="1">
        <f t="array" ref="AA260">IF($C260="","",IF(_xll.BDP($C260&amp;" Corp",AA$1)="#N/A N/A","",_xll.BDP($C260&amp;" Corp",AA$1)))</f>
        <v>0.94171000000000049</v>
      </c>
      <c r="AB260" s="14" cm="1">
        <f t="array" ref="AB260">IF($C260="","",IF(_xll.BDP($C260&amp;" Corp",AB$1)="#N/A N/A","",_xll.BDP($C260&amp;" Corp",AB$1)))</f>
        <v>0.64133999999999958</v>
      </c>
      <c r="AC260" s="18" cm="1">
        <f t="array" ref="AC260">IF($C260="","",IF(_xll.BDP($C260&amp;" Corp",AC$1)="#N/A N/A","",_xll.BDP($C260&amp;" Corp",AC$1)))</f>
        <v>0.78021999999999991</v>
      </c>
      <c r="AD260" s="18" cm="1">
        <f t="array" ref="AD260">IF($C260="","",IF(_xll.BDP($C260&amp;" Corp",AD$1)="#N/A N/A","",_xll.BDP($C260&amp;" Corp",AD$1)))</f>
        <v>5.782510000000002</v>
      </c>
      <c r="AE260" s="32" cm="1">
        <f t="array" ref="AE260">IF($C260="","",IF(_xll.BDP($C260&amp;" Corp",AE$1)="#N/A N/A","",_xll.BDP($C260&amp;" Corp",AE$1)/100))</f>
        <v>4.7822665365549475E-4</v>
      </c>
      <c r="AF260" s="32" cm="1">
        <f t="array" ref="AF260">IF($C260="","",IF(_xll.BDP($C260&amp;" Corp",AF$1)="#N/A N/A","",_xll.BDP($C260&amp;" Corp",AF$1)/100))</f>
        <v>1.1468461396256043E-2</v>
      </c>
      <c r="AG260" s="32" cm="1">
        <f t="array" ref="AG260">IF($C260="","",IF(_xll.BDP($C260&amp;" Corp",AG$1)="#N/A N/A","",_xll.BDP($C260&amp;" Corp",AG$1)/100))</f>
        <v>7.7819878541581598E-3</v>
      </c>
      <c r="AH260" s="32" cm="1">
        <f t="array" ref="AH260">IF($C260="","",IF(_xll.BDP($C260&amp;" Corp",AH$1)="#N/A N/A","",_xll.BDP($C260&amp;" Corp",AH$1)/100))</f>
        <v>9.4831315312604095E-3</v>
      </c>
      <c r="AI260" s="32" cm="1">
        <f t="array" ref="AI260">IF($C260="","",IF(_xll.BDP($C260&amp;" Corp",AI$1)="#N/A N/A","",_xll.BDP($C260&amp;" Corp",AI$1)/100))</f>
        <v>7.4832973609403247E-2</v>
      </c>
      <c r="AJ260" s="8" cm="1">
        <f t="array" ref="AJ260">IF($C260="","",IF(_xll.BDP($C260&amp;" Corp",AJ$1)="#N/A Field Not Applicable","",_xll.BDP($C260&amp;" Corp",AJ$1)))</f>
        <v>76.322999999999993</v>
      </c>
      <c r="AK260" s="8" cm="1">
        <f t="array" ref="AK260">IF($C260="","",IF(_xll.BDP($C260&amp;" Corp",AK$1)="#N/A Field Not Applicable","",_xll.BDP($C260&amp;" Corp",AK$1)))</f>
        <v>84.991</v>
      </c>
      <c r="AL260" s="9" t="s">
        <v>934</v>
      </c>
      <c r="AM260" s="9" t="s">
        <v>64</v>
      </c>
      <c r="AN260" s="10">
        <v>930</v>
      </c>
      <c r="AO260" s="11">
        <v>836.8682</v>
      </c>
      <c r="AP260" s="12">
        <v>1.6925934439580853E-4</v>
      </c>
      <c r="AQ260" s="9" t="s">
        <v>169</v>
      </c>
      <c r="AR260" s="10">
        <v>944</v>
      </c>
      <c r="AS260" s="11">
        <v>0.75868055555555547</v>
      </c>
      <c r="AT260" s="9" t="s">
        <v>102</v>
      </c>
      <c r="AU260" s="34">
        <f t="shared" si="6"/>
        <v>0.75409377941855094</v>
      </c>
    </row>
    <row r="261" spans="2:47" s="2" customFormat="1" x14ac:dyDescent="0.2">
      <c r="B261" s="22">
        <v>67913</v>
      </c>
      <c r="C261" s="23" t="s">
        <v>935</v>
      </c>
      <c r="D261" s="24" t="str" cm="1">
        <f t="array" ref="D261">IF($C261="","",IFERROR(_xll.BDP($C261&amp;" Corp","ID_BB_GLOBAL"),""))</f>
        <v>BBG01M5X1NB8</v>
      </c>
      <c r="E261" s="23" t="s">
        <v>936</v>
      </c>
      <c r="F261" s="7" t="s">
        <v>937</v>
      </c>
      <c r="G261" s="16" t="s">
        <v>664</v>
      </c>
      <c r="H261" s="16" t="s">
        <v>291</v>
      </c>
      <c r="I261" s="16" t="s">
        <v>682</v>
      </c>
      <c r="J261" s="44" cm="1">
        <f t="array" ref="J261">IF(OR(_xll.BDP($C261&amp;" Corp",$J$1)="#N/A N/A",_xll.BDP($C261&amp;" Corp",$J$1)="#N/A Field Not Applicable"),"",_xll.BDP($C261&amp;" Corp",$J$1))</f>
        <v>6.6090140845070415</v>
      </c>
      <c r="K261" s="16" t="str" cm="1">
        <f t="array" ref="K261">IFERROR(_xll.BDP($C261&amp;" Corp",$K$1),"")</f>
        <v>Medical-Hospitals</v>
      </c>
      <c r="L261" s="28" cm="1">
        <f t="array" ref="L261">IF($C261="","",IFERROR(_xll.BDP($C261&amp;" Corp",L$1),""))</f>
        <v>99.313000000000002</v>
      </c>
      <c r="M261" s="28" cm="1">
        <f t="array" ref="M261">IF($C261="","",IFERROR(_xll.BDP($C261&amp;" Corp",M$1),""))</f>
        <v>99.566000000000003</v>
      </c>
      <c r="N261" s="28" cm="1">
        <f t="array" ref="N261">IF($C261="","",IFERROR(_xll.BDP($C261&amp;" Corp",N$1),""))</f>
        <v>7.3257305320278174</v>
      </c>
      <c r="O261" s="28" cm="1">
        <f t="array" ref="O261">IF($C261="","",IFERROR(_xll.BDP($C261&amp;" Corp",O$1),""))</f>
        <v>7.3257305320278174</v>
      </c>
      <c r="P261" s="28" cm="1">
        <f t="array" ref="P261">IF($C261="","",IFERROR(_xll.BDP($C261&amp;" Corp",P$1),""))</f>
        <v>256.67656441565589</v>
      </c>
      <c r="Q261" s="28">
        <f t="shared" si="7"/>
        <v>99.43950000000001</v>
      </c>
      <c r="R261"/>
      <c r="S261"/>
      <c r="T261"/>
      <c r="U261"/>
      <c r="V261" s="24" t="str" cm="1">
        <f t="array" ref="V261">IF($C261="","",IFERROR(_xll.BDP($C261&amp;" Corp",V$1),""))</f>
        <v>Y</v>
      </c>
      <c r="W261" s="40" cm="1">
        <f t="array" ref="W261">IF($V261="Y",IFERROR(_xll.BDP($C261&amp;" Corp",W$1)*1,""),"")</f>
        <v>46492</v>
      </c>
      <c r="X261" s="41" cm="1">
        <f t="array" ref="X261">IF($V261="Y",IFERROR(_xll.BDP($C261&amp;" Corp",X$1),""),"")</f>
        <v>103.625</v>
      </c>
      <c r="Y261" s="42" cm="1">
        <f t="array" ref="Y261">IF($V261="Y",IFERROR(_xll.BDP($C261&amp;" Corp",Y$1)/100, ""),"")</f>
        <v>8.9840864319522998E-2</v>
      </c>
      <c r="Z261" s="17" cm="1">
        <f t="array" ref="Z261">IF($C261="","",IF(_xll.BDP($C261&amp;" Corp",Z$1)="#N/A N/A","",_xll.BDP($C261&amp;" Corp",Z$1)))</f>
        <v>0.41029000000000337</v>
      </c>
      <c r="AA261" s="14" cm="1">
        <f t="array" ref="AA261">IF($C261="","",IF(_xll.BDP($C261&amp;" Corp",AA$1)="#N/A N/A","",_xll.BDP($C261&amp;" Corp",AA$1)))</f>
        <v>-3.5612799999999964</v>
      </c>
      <c r="AB261" s="14" cm="1">
        <f t="array" ref="AB261">IF($C261="","",IF(_xll.BDP($C261&amp;" Corp",AB$1)="#N/A N/A","",_xll.BDP($C261&amp;" Corp",AB$1)))</f>
        <v>-2.4770800000000008</v>
      </c>
      <c r="AC261" s="18" cm="1">
        <f t="array" ref="AC261">IF($C261="","",IF(_xll.BDP($C261&amp;" Corp",AC$1)="#N/A N/A","",_xll.BDP($C261&amp;" Corp",AC$1)))</f>
        <v>-3.6374799999999965</v>
      </c>
      <c r="AD261" s="18" t="str" cm="1">
        <f t="array" ref="AD261">IF($C261="","",IF(_xll.BDP($C261&amp;" Corp",AD$1)="#N/A N/A","",_xll.BDP($C261&amp;" Corp",AD$1)))</f>
        <v/>
      </c>
      <c r="AE261" s="32" cm="1">
        <f t="array" ref="AE261">IF($C261="","",IF(_xll.BDP($C261&amp;" Corp",AE$1)="#N/A N/A","",_xll.BDP($C261&amp;" Corp",AE$1)/100))</f>
        <v>4.142634911278544E-3</v>
      </c>
      <c r="AF261" s="32" cm="1">
        <f t="array" ref="AF261">IF($C261="","",IF(_xll.BDP($C261&amp;" Corp",AF$1)="#N/A N/A","",_xll.BDP($C261&amp;" Corp",AF$1)/100))</f>
        <v>-3.4571371990168138E-2</v>
      </c>
      <c r="AG261" s="32" cm="1">
        <f t="array" ref="AG261">IF($C261="","",IF(_xll.BDP($C261&amp;" Corp",AG$1)="#N/A N/A","",_xll.BDP($C261&amp;" Corp",AG$1)/100))</f>
        <v>-2.4302204885399734E-2</v>
      </c>
      <c r="AH261" s="32" cm="1">
        <f t="array" ref="AH261">IF($C261="","",IF(_xll.BDP($C261&amp;" Corp",AH$1)="#N/A N/A","",_xll.BDP($C261&amp;" Corp",AH$1)/100))</f>
        <v>-3.5284987864807521E-2</v>
      </c>
      <c r="AI261" s="32" t="str" cm="1">
        <f t="array" ref="AI261">IF($C261="","",IF(_xll.BDP($C261&amp;" Corp",AI$1)="#N/A N/A","",_xll.BDP($C261&amp;" Corp",AI$1)/100))</f>
        <v/>
      </c>
      <c r="AJ261" s="8" cm="1">
        <f t="array" ref="AJ261">IF($C261="","",IF(_xll.BDP($C261&amp;" Corp",AJ$1)="#N/A Field Not Applicable","",_xll.BDP($C261&amp;" Corp",AJ$1)))</f>
        <v>98.504000000000005</v>
      </c>
      <c r="AK261" s="8" cm="1">
        <f t="array" ref="AK261">IF($C261="","",IF(_xll.BDP($C261&amp;" Corp",AK$1)="#N/A Field Not Applicable","",_xll.BDP($C261&amp;" Corp",AK$1)))</f>
        <v>105.276</v>
      </c>
      <c r="AL261" s="9" t="s">
        <v>938</v>
      </c>
      <c r="AM261" s="9" t="s">
        <v>64</v>
      </c>
      <c r="AN261" s="10">
        <v>33906</v>
      </c>
      <c r="AO261" s="11">
        <v>821</v>
      </c>
      <c r="AP261" s="12">
        <v>1.6604994878400065E-4</v>
      </c>
      <c r="AQ261" s="9" t="s">
        <v>65</v>
      </c>
      <c r="AR261" s="10">
        <v>29898</v>
      </c>
      <c r="AS261" s="11">
        <v>1.1277777777777778</v>
      </c>
      <c r="AT261" s="9" t="s">
        <v>939</v>
      </c>
      <c r="AU261" s="34">
        <f t="shared" ref="AU261:AU324" si="8">IFERROR((AK261-AVERAGE(L261:M261)/(AK261-AJ261))/100,"")</f>
        <v>0.90592080921441209</v>
      </c>
    </row>
    <row r="262" spans="2:47" s="2" customFormat="1" x14ac:dyDescent="0.2">
      <c r="B262" s="22">
        <v>69367</v>
      </c>
      <c r="C262" s="23" t="s">
        <v>940</v>
      </c>
      <c r="D262" s="24" t="str" cm="1">
        <f t="array" ref="D262">IF($C262="","",IFERROR(_xll.BDP($C262&amp;" Corp","ID_BB_GLOBAL"),""))</f>
        <v>BBG01QGB8L13</v>
      </c>
      <c r="E262" s="23" t="s">
        <v>941</v>
      </c>
      <c r="F262" s="7" t="s">
        <v>942</v>
      </c>
      <c r="G262" s="16" t="s">
        <v>84</v>
      </c>
      <c r="H262" s="16" t="s">
        <v>495</v>
      </c>
      <c r="I262" s="16" t="s">
        <v>86</v>
      </c>
      <c r="J262" s="44" t="str" cm="1">
        <f t="array" ref="J262">IF(OR(_xll.BDP($C262&amp;" Corp",$J$1)="#N/A N/A",_xll.BDP($C262&amp;" Corp",$J$1)="#N/A Field Not Applicable"),"",_xll.BDP($C262&amp;" Corp",$J$1))</f>
        <v/>
      </c>
      <c r="K262" s="16" t="str" cm="1">
        <f t="array" ref="K262">IFERROR(_xll.BDP($C262&amp;" Corp",$K$1),"")</f>
        <v>Commercial Services</v>
      </c>
      <c r="L262" s="28" cm="1">
        <f t="array" ref="L262">IF($C262="","",IFERROR(_xll.BDP($C262&amp;" Corp",L$1),""))</f>
        <v>99.789000000000001</v>
      </c>
      <c r="M262" s="28" cm="1">
        <f t="array" ref="M262">IF($C262="","",IFERROR(_xll.BDP($C262&amp;" Corp",M$1),""))</f>
        <v>99.995000000000005</v>
      </c>
      <c r="N262" s="28" cm="1">
        <f t="array" ref="N262">IF($C262="","",IFERROR(_xll.BDP($C262&amp;" Corp",N$1),""))</f>
        <v>6.8724492799999997</v>
      </c>
      <c r="O262" s="28" cm="1">
        <f t="array" ref="O262">IF($C262="","",IFERROR(_xll.BDP($C262&amp;" Corp",O$1),""))</f>
        <v>6.8730830783181975</v>
      </c>
      <c r="P262" s="28" cm="1">
        <f t="array" ref="P262">IF($C262="","",IFERROR(_xll.BDP($C262&amp;" Corp",P$1),""))</f>
        <v>221.50233408878722</v>
      </c>
      <c r="Q262" s="28">
        <f t="shared" ref="Q262:Q325" si="9">AVERAGE(L262:M262)</f>
        <v>99.891999999999996</v>
      </c>
      <c r="R262"/>
      <c r="S262"/>
      <c r="T262"/>
      <c r="U262"/>
      <c r="V262" s="24" t="str" cm="1">
        <f t="array" ref="V262">IF($C262="","",IFERROR(_xll.BDP($C262&amp;" Corp",V$1),""))</f>
        <v>Y</v>
      </c>
      <c r="W262" s="40" cm="1">
        <f t="array" ref="W262">IF($V262="Y",IFERROR(_xll.BDP($C262&amp;" Corp",W$1)*1,""),"")</f>
        <v>46706</v>
      </c>
      <c r="X262" s="41" cm="1">
        <f t="array" ref="X262">IF($V262="Y",IFERROR(_xll.BDP($C262&amp;" Corp",X$1),""),"")</f>
        <v>103.438</v>
      </c>
      <c r="Y262" s="42" cm="1">
        <f t="array" ref="Y262">IF($V262="Y",IFERROR(_xll.BDP($C262&amp;" Corp",Y$1)/100, ""),"")</f>
        <v>7.994631993591611E-2</v>
      </c>
      <c r="Z262" s="17" cm="1">
        <f t="array" ref="Z262">IF($C262="","",IF(_xll.BDP($C262&amp;" Corp",Z$1)="#N/A N/A","",_xll.BDP($C262&amp;" Corp",Z$1)))</f>
        <v>3.9789999999996439E-2</v>
      </c>
      <c r="AA262" s="14" cm="1">
        <f t="array" ref="AA262">IF($C262="","",IF(_xll.BDP($C262&amp;" Corp",AA$1)="#N/A N/A","",_xll.BDP($C262&amp;" Corp",AA$1)))</f>
        <v>-9.8000000000126875E-3</v>
      </c>
      <c r="AB262" s="14" cm="1">
        <f t="array" ref="AB262">IF($C262="","",IF(_xll.BDP($C262&amp;" Corp",AB$1)="#N/A N/A","",_xll.BDP($C262&amp;" Corp",AB$1)))</f>
        <v>0.56508999999999787</v>
      </c>
      <c r="AC262" s="18" cm="1">
        <f t="array" ref="AC262">IF($C262="","",IF(_xll.BDP($C262&amp;" Corp",AC$1)="#N/A N/A","",_xll.BDP($C262&amp;" Corp",AC$1)))</f>
        <v>-0.16932000000001324</v>
      </c>
      <c r="AD262" s="18" t="str" cm="1">
        <f t="array" ref="AD262">IF($C262="","",IF(_xll.BDP($C262&amp;" Corp",AD$1)="#N/A N/A","",_xll.BDP($C262&amp;" Corp",AD$1)))</f>
        <v/>
      </c>
      <c r="AE262" s="32" cm="1">
        <f t="array" ref="AE262">IF($C262="","",IF(_xll.BDP($C262&amp;" Corp",AE$1)="#N/A N/A","",_xll.BDP($C262&amp;" Corp",AE$1)/100))</f>
        <v>3.9851415015677101E-4</v>
      </c>
      <c r="AF262" s="32" cm="1">
        <f t="array" ref="AF262">IF($C262="","",IF(_xll.BDP($C262&amp;" Corp",AF$1)="#N/A N/A","",_xll.BDP($C262&amp;" Corp",AF$1)/100))</f>
        <v>-9.8102536771560499E-5</v>
      </c>
      <c r="AG262" s="32" cm="1">
        <f t="array" ref="AG262">IF($C262="","",IF(_xll.BDP($C262&amp;" Corp",AG$1)="#N/A N/A","",_xll.BDP($C262&amp;" Corp",AG$1)/100))</f>
        <v>5.6895554084001911E-3</v>
      </c>
      <c r="AH262" s="32" cm="1">
        <f t="array" ref="AH262">IF($C262="","",IF(_xll.BDP($C262&amp;" Corp",AH$1)="#N/A N/A","",_xll.BDP($C262&amp;" Corp",AH$1)/100))</f>
        <v>-1.6922692519115809E-3</v>
      </c>
      <c r="AI262" s="32" t="str" cm="1">
        <f t="array" ref="AI262">IF($C262="","",IF(_xll.BDP($C262&amp;" Corp",AI$1)="#N/A N/A","",_xll.BDP($C262&amp;" Corp",AI$1)/100))</f>
        <v/>
      </c>
      <c r="AJ262" s="8" cm="1">
        <f t="array" ref="AJ262">IF($C262="","",IF(_xll.BDP($C262&amp;" Corp",AJ$1)="#N/A Field Not Applicable","",_xll.BDP($C262&amp;" Corp",AJ$1)))</f>
        <v>98.004000000000005</v>
      </c>
      <c r="AK262" s="8" cm="1">
        <f t="array" ref="AK262">IF($C262="","",IF(_xll.BDP($C262&amp;" Corp",AK$1)="#N/A Field Not Applicable","",_xll.BDP($C262&amp;" Corp",AK$1)))</f>
        <v>100.455</v>
      </c>
      <c r="AL262" s="9" t="s">
        <v>943</v>
      </c>
      <c r="AM262" s="9" t="s">
        <v>64</v>
      </c>
      <c r="AN262" s="10">
        <v>36205</v>
      </c>
      <c r="AO262" s="11">
        <v>1300</v>
      </c>
      <c r="AP262" s="12">
        <v>2.6292927334860028E-4</v>
      </c>
      <c r="AQ262" s="9" t="s">
        <v>65</v>
      </c>
      <c r="AR262" s="10">
        <v>32197</v>
      </c>
      <c r="AS262" s="11">
        <v>0.55381944444444442</v>
      </c>
      <c r="AT262" s="9" t="s">
        <v>943</v>
      </c>
      <c r="AU262" s="34">
        <f t="shared" si="8"/>
        <v>0.5969939004487953</v>
      </c>
    </row>
    <row r="263" spans="2:47" s="2" customFormat="1" x14ac:dyDescent="0.2">
      <c r="B263" s="22">
        <v>66228</v>
      </c>
      <c r="C263" s="23" t="s">
        <v>944</v>
      </c>
      <c r="D263" s="24" t="str" cm="1">
        <f t="array" ref="D263">IF($C263="","",IFERROR(_xll.BDP($C263&amp;" Corp","ID_BB_GLOBAL"),""))</f>
        <v>BBG00RRV3CR3</v>
      </c>
      <c r="E263" s="23" t="s">
        <v>945</v>
      </c>
      <c r="F263" s="7" t="s">
        <v>880</v>
      </c>
      <c r="G263" s="16" t="s">
        <v>224</v>
      </c>
      <c r="H263" s="16" t="s">
        <v>92</v>
      </c>
      <c r="I263" s="16" t="s">
        <v>93</v>
      </c>
      <c r="J263" s="44" cm="1">
        <f t="array" ref="J263">IF(OR(_xll.BDP($C263&amp;" Corp",$J$1)="#N/A N/A",_xll.BDP($C263&amp;" Corp",$J$1)="#N/A Field Not Applicable"),"",_xll.BDP($C263&amp;" Corp",$J$1))</f>
        <v>5.1215127618078524</v>
      </c>
      <c r="K263" s="16" t="str" cm="1">
        <f t="array" ref="K263">IFERROR(_xll.BDP($C263&amp;" Corp",$K$1),"")</f>
        <v>Medical-Biomedical/Gene</v>
      </c>
      <c r="L263" s="28" cm="1">
        <f t="array" ref="L263">IF($C263="","",IFERROR(_xll.BDP($C263&amp;" Corp",L$1),""))</f>
        <v>69.459000000000003</v>
      </c>
      <c r="M263" s="28" cm="1">
        <f t="array" ref="M263">IF($C263="","",IFERROR(_xll.BDP($C263&amp;" Corp",M$1),""))</f>
        <v>69.679000000000002</v>
      </c>
      <c r="N263" s="28" cm="1">
        <f t="array" ref="N263">IF($C263="","",IFERROR(_xll.BDP($C263&amp;" Corp",N$1),""))</f>
        <v>5.6521392067787311</v>
      </c>
      <c r="O263" s="28" cm="1">
        <f t="array" ref="O263">IF($C263="","",IFERROR(_xll.BDP($C263&amp;" Corp",O$1),""))</f>
        <v>5.6521392067787311</v>
      </c>
      <c r="P263" s="28" cm="1">
        <f t="array" ref="P263">IF($C263="","",IFERROR(_xll.BDP($C263&amp;" Corp",P$1),""))</f>
        <v>87.573641260272836</v>
      </c>
      <c r="Q263" s="28">
        <f t="shared" si="9"/>
        <v>69.569000000000003</v>
      </c>
      <c r="R263"/>
      <c r="S263"/>
      <c r="T263"/>
      <c r="U263"/>
      <c r="V263" s="24" t="str" cm="1">
        <f t="array" ref="V263">IF($C263="","",IFERROR(_xll.BDP($C263&amp;" Corp",V$1),""))</f>
        <v>Y</v>
      </c>
      <c r="W263" s="40" cm="1">
        <f t="array" ref="W263">IF($V263="Y",IFERROR(_xll.BDP($C263&amp;" Corp",W$1)*1,""),"")</f>
        <v>54656</v>
      </c>
      <c r="X263" s="41" cm="1">
        <f t="array" ref="X263">IF($V263="Y",IFERROR(_xll.BDP($C263&amp;" Corp",X$1),""),"")</f>
        <v>100</v>
      </c>
      <c r="Y263" s="42" cm="1">
        <f t="array" ref="Y263">IF($V263="Y",IFERROR(_xll.BDP($C263&amp;" Corp",Y$1)/100, ""),"")</f>
        <v>5.6795030602245535E-2</v>
      </c>
      <c r="Z263" s="17" cm="1">
        <f t="array" ref="Z263">IF($C263="","",IF(_xll.BDP($C263&amp;" Corp",Z$1)="#N/A N/A","",_xll.BDP($C263&amp;" Corp",Z$1)))</f>
        <v>0.25075999999999965</v>
      </c>
      <c r="AA263" s="14" cm="1">
        <f t="array" ref="AA263">IF($C263="","",IF(_xll.BDP($C263&amp;" Corp",AA$1)="#N/A N/A","",_xll.BDP($C263&amp;" Corp",AA$1)))</f>
        <v>0.7071899999999971</v>
      </c>
      <c r="AB263" s="14" cm="1">
        <f t="array" ref="AB263">IF($C263="","",IF(_xll.BDP($C263&amp;" Corp",AB$1)="#N/A N/A","",_xll.BDP($C263&amp;" Corp",AB$1)))</f>
        <v>0.48815000000000452</v>
      </c>
      <c r="AC263" s="18" cm="1">
        <f t="array" ref="AC263">IF($C263="","",IF(_xll.BDP($C263&amp;" Corp",AC$1)="#N/A N/A","",_xll.BDP($C263&amp;" Corp",AC$1)))</f>
        <v>-2.7072600000000051</v>
      </c>
      <c r="AD263" s="18" cm="1">
        <f t="array" ref="AD263">IF($C263="","",IF(_xll.BDP($C263&amp;" Corp",AD$1)="#N/A N/A","",_xll.BDP($C263&amp;" Corp",AD$1)))</f>
        <v>-3.5173400000000044</v>
      </c>
      <c r="AE263" s="32" cm="1">
        <f t="array" ref="AE263">IF($C263="","",IF(_xll.BDP($C263&amp;" Corp",AE$1)="#N/A N/A","",_xll.BDP($C263&amp;" Corp",AE$1)/100))</f>
        <v>3.6175584596494894E-3</v>
      </c>
      <c r="AF263" s="32" cm="1">
        <f t="array" ref="AF263">IF($C263="","",IF(_xll.BDP($C263&amp;" Corp",AF$1)="#N/A N/A","",_xll.BDP($C263&amp;" Corp",AF$1)/100))</f>
        <v>1.0269812945026636E-2</v>
      </c>
      <c r="AG263" s="32" cm="1">
        <f t="array" ref="AG263">IF($C263="","",IF(_xll.BDP($C263&amp;" Corp",AG$1)="#N/A N/A","",_xll.BDP($C263&amp;" Corp",AG$1)/100))</f>
        <v>7.0664365183133052E-3</v>
      </c>
      <c r="AH263" s="32" cm="1">
        <f t="array" ref="AH263">IF($C263="","",IF(_xll.BDP($C263&amp;" Corp",AH$1)="#N/A N/A","",_xll.BDP($C263&amp;" Corp",AH$1)/100))</f>
        <v>-3.7457511529842343E-2</v>
      </c>
      <c r="AI263" s="32" cm="1">
        <f t="array" ref="AI263">IF($C263="","",IF(_xll.BDP($C263&amp;" Corp",AI$1)="#N/A N/A","",_xll.BDP($C263&amp;" Corp",AI$1)/100))</f>
        <v>-4.8126326441731294E-2</v>
      </c>
      <c r="AJ263" s="8" cm="1">
        <f t="array" ref="AJ263">IF($C263="","",IF(_xll.BDP($C263&amp;" Corp",AJ$1)="#N/A Field Not Applicable","",_xll.BDP($C263&amp;" Corp",AJ$1)))</f>
        <v>66.293000000000006</v>
      </c>
      <c r="AK263" s="8" cm="1">
        <f t="array" ref="AK263">IF($C263="","",IF(_xll.BDP($C263&amp;" Corp",AK$1)="#N/A Field Not Applicable","",_xll.BDP($C263&amp;" Corp",AK$1)))</f>
        <v>78.078000000000003</v>
      </c>
      <c r="AL263" s="9" t="s">
        <v>881</v>
      </c>
      <c r="AM263" s="9" t="s">
        <v>64</v>
      </c>
      <c r="AN263" s="10">
        <v>20473</v>
      </c>
      <c r="AO263" s="11">
        <v>1272.4580182353</v>
      </c>
      <c r="AP263" s="12">
        <v>2.5735881700092878E-4</v>
      </c>
      <c r="AQ263" s="9" t="s">
        <v>65</v>
      </c>
      <c r="AR263" s="10">
        <v>16445</v>
      </c>
      <c r="AS263" s="11">
        <v>1.0312500000000002</v>
      </c>
      <c r="AT263" s="9" t="s">
        <v>102</v>
      </c>
      <c r="AU263" s="34">
        <f t="shared" si="8"/>
        <v>0.7217481798896902</v>
      </c>
    </row>
    <row r="264" spans="2:47" s="2" customFormat="1" x14ac:dyDescent="0.2">
      <c r="B264" s="22">
        <v>66382</v>
      </c>
      <c r="C264" s="23" t="s">
        <v>946</v>
      </c>
      <c r="D264" s="24" t="str" cm="1">
        <f t="array" ref="D264">IF($C264="","",IFERROR(_xll.BDP($C264&amp;" Corp","ID_BB_GLOBAL"),""))</f>
        <v>BBG01GG24FZ5</v>
      </c>
      <c r="E264" s="23" t="s">
        <v>947</v>
      </c>
      <c r="F264" s="7" t="s">
        <v>948</v>
      </c>
      <c r="G264" s="16" t="s">
        <v>949</v>
      </c>
      <c r="H264" s="16" t="s">
        <v>495</v>
      </c>
      <c r="I264" s="16" t="s">
        <v>86</v>
      </c>
      <c r="J264" s="44" t="str" cm="1">
        <f t="array" ref="J264">IF(OR(_xll.BDP($C264&amp;" Corp",$J$1)="#N/A N/A",_xll.BDP($C264&amp;" Corp",$J$1)="#N/A Field Not Applicable"),"",_xll.BDP($C264&amp;" Corp",$J$1))</f>
        <v/>
      </c>
      <c r="K264" s="16" t="str" cm="1">
        <f t="array" ref="K264">IFERROR(_xll.BDP($C264&amp;" Corp",$K$1),"")</f>
        <v>Medical-Hospitals</v>
      </c>
      <c r="L264" s="28" cm="1">
        <f t="array" ref="L264">IF($C264="","",IFERROR(_xll.BDP($C264&amp;" Corp",L$1),""))</f>
        <v>106.56</v>
      </c>
      <c r="M264" s="28" cm="1">
        <f t="array" ref="M264">IF($C264="","",IFERROR(_xll.BDP($C264&amp;" Corp",M$1),""))</f>
        <v>106.56</v>
      </c>
      <c r="N264" s="28" cm="1">
        <f t="array" ref="N264">IF($C264="","",IFERROR(_xll.BDP($C264&amp;" Corp",N$1),""))</f>
        <v>5.4840663899999997</v>
      </c>
      <c r="O264" s="28" cm="1">
        <f t="array" ref="O264">IF($C264="","",IFERROR(_xll.BDP($C264&amp;" Corp",O$1),""))</f>
        <v>8.1530366361327697</v>
      </c>
      <c r="P264" s="28" cm="1">
        <f t="array" ref="P264">IF($C264="","",IFERROR(_xll.BDP($C264&amp;" Corp",P$1),""))</f>
        <v>134.32926750774561</v>
      </c>
      <c r="Q264" s="28">
        <f t="shared" si="9"/>
        <v>106.56</v>
      </c>
      <c r="R264"/>
      <c r="S264"/>
      <c r="T264"/>
      <c r="U264"/>
      <c r="V264" s="24" t="str" cm="1">
        <f t="array" ref="V264">IF($C264="","",IFERROR(_xll.BDP($C264&amp;" Corp",V$1),""))</f>
        <v>Y</v>
      </c>
      <c r="W264" s="40" cm="1">
        <f t="array" ref="W264">IF($V264="Y",IFERROR(_xll.BDP($C264&amp;" Corp",W$1)*1,""),"")</f>
        <v>45792</v>
      </c>
      <c r="X264" s="41" cm="1">
        <f t="array" ref="X264">IF($V264="Y",IFERROR(_xll.BDP($C264&amp;" Corp",X$1),""),"")</f>
        <v>105.25</v>
      </c>
      <c r="Y264" s="42" cm="1">
        <f t="array" ref="Y264">IF($V264="Y",IFERROR(_xll.BDP($C264&amp;" Corp",Y$1)/100, ""),"")</f>
        <v>5.4840663886721777E-2</v>
      </c>
      <c r="Z264" s="17" cm="1">
        <f t="array" ref="Z264">IF($C264="","",IF(_xll.BDP($C264&amp;" Corp",Z$1)="#N/A N/A","",_xll.BDP($C264&amp;" Corp",Z$1)))</f>
        <v>-0.10250000000000625</v>
      </c>
      <c r="AA264" s="14" cm="1">
        <f t="array" ref="AA264">IF($C264="","",IF(_xll.BDP($C264&amp;" Corp",AA$1)="#N/A N/A","",_xll.BDP($C264&amp;" Corp",AA$1)))</f>
        <v>-3.2600000000002183E-2</v>
      </c>
      <c r="AB264" s="14" cm="1">
        <f t="array" ref="AB264">IF($C264="","",IF(_xll.BDP($C264&amp;" Corp",AB$1)="#N/A N/A","",_xll.BDP($C264&amp;" Corp",AB$1)))</f>
        <v>0.18429999999999325</v>
      </c>
      <c r="AC264" s="18" cm="1">
        <f t="array" ref="AC264">IF($C264="","",IF(_xll.BDP($C264&amp;" Corp",AC$1)="#N/A N/A","",_xll.BDP($C264&amp;" Corp",AC$1)))</f>
        <v>-6.5000000000026148E-3</v>
      </c>
      <c r="AD264" s="18" cm="1">
        <f t="array" ref="AD264">IF($C264="","",IF(_xll.BDP($C264&amp;" Corp",AD$1)="#N/A N/A","",_xll.BDP($C264&amp;" Corp",AD$1)))</f>
        <v>1.37469999999999</v>
      </c>
      <c r="AE264" s="32" cm="1">
        <f t="array" ref="AE264">IF($C264="","",IF(_xll.BDP($C264&amp;" Corp",AE$1)="#N/A N/A","",_xll.BDP($C264&amp;" Corp",AE$1)/100))</f>
        <v>-9.6097683998944551E-4</v>
      </c>
      <c r="AF264" s="32" cm="1">
        <f t="array" ref="AF264">IF($C264="","",IF(_xll.BDP($C264&amp;" Corp",AF$1)="#N/A N/A","",_xll.BDP($C264&amp;" Corp",AF$1)/100))</f>
        <v>-3.058379396655126E-4</v>
      </c>
      <c r="AG264" s="32" cm="1">
        <f t="array" ref="AG264">IF($C264="","",IF(_xll.BDP($C264&amp;" Corp",AG$1)="#N/A N/A","",_xll.BDP($C264&amp;" Corp",AG$1)/100))</f>
        <v>1.732541797688314E-3</v>
      </c>
      <c r="AH264" s="32" cm="1">
        <f t="array" ref="AH264">IF($C264="","",IF(_xll.BDP($C264&amp;" Corp",AH$1)="#N/A N/A","",_xll.BDP($C264&amp;" Corp",AH$1)/100))</f>
        <v>-6.0994892381574803E-5</v>
      </c>
      <c r="AI264" s="32" cm="1">
        <f t="array" ref="AI264">IF($C264="","",IF(_xll.BDP($C264&amp;" Corp",AI$1)="#N/A N/A","",_xll.BDP($C264&amp;" Corp",AI$1)/100))</f>
        <v>1.3069341570241318E-2</v>
      </c>
      <c r="AJ264" s="8" cm="1">
        <f t="array" ref="AJ264">IF($C264="","",IF(_xll.BDP($C264&amp;" Corp",AJ$1)="#N/A Field Not Applicable","",_xll.BDP($C264&amp;" Corp",AJ$1)))</f>
        <v>103.86799999999999</v>
      </c>
      <c r="AK264" s="8" cm="1">
        <f t="array" ref="AK264">IF($C264="","",IF(_xll.BDP($C264&amp;" Corp",AK$1)="#N/A Field Not Applicable","",_xll.BDP($C264&amp;" Corp",AK$1)))</f>
        <v>108.23</v>
      </c>
      <c r="AL264" s="9" t="s">
        <v>950</v>
      </c>
      <c r="AM264" s="9" t="s">
        <v>64</v>
      </c>
      <c r="AN264" s="10">
        <v>25617</v>
      </c>
      <c r="AO264" s="11">
        <v>738.5</v>
      </c>
      <c r="AP264" s="12">
        <v>1.493640525907241E-4</v>
      </c>
      <c r="AQ264" s="9" t="s">
        <v>65</v>
      </c>
      <c r="AR264" s="10">
        <v>21609</v>
      </c>
      <c r="AS264" s="11">
        <v>0.7583333333333333</v>
      </c>
      <c r="AT264" s="9" t="s">
        <v>102</v>
      </c>
      <c r="AU264" s="34">
        <f t="shared" si="8"/>
        <v>0.83800839064649291</v>
      </c>
    </row>
    <row r="265" spans="2:47" s="2" customFormat="1" x14ac:dyDescent="0.2">
      <c r="B265" s="22">
        <v>69310</v>
      </c>
      <c r="C265" s="23" t="s">
        <v>951</v>
      </c>
      <c r="D265" s="24" t="str" cm="1">
        <f t="array" ref="D265">IF($C265="","",IFERROR(_xll.BDP($C265&amp;" Corp","ID_BB_GLOBAL"),""))</f>
        <v>BBG01PBF6V93</v>
      </c>
      <c r="E265" s="23" t="s">
        <v>952</v>
      </c>
      <c r="F265" s="7" t="s">
        <v>640</v>
      </c>
      <c r="G265" s="16" t="s">
        <v>953</v>
      </c>
      <c r="H265" s="16" t="s">
        <v>92</v>
      </c>
      <c r="I265" s="16" t="s">
        <v>93</v>
      </c>
      <c r="J265" s="44" cm="1">
        <f t="array" ref="J265">IF(OR(_xll.BDP($C265&amp;" Corp",$J$1)="#N/A N/A",_xll.BDP($C265&amp;" Corp",$J$1)="#N/A Field Not Applicable"),"",_xll.BDP($C265&amp;" Corp",$J$1))</f>
        <v>4.0546829552065153</v>
      </c>
      <c r="K265" s="16" t="str" cm="1">
        <f t="array" ref="K265">IFERROR(_xll.BDP($C265&amp;" Corp",$K$1),"")</f>
        <v>Medical Labs&amp;Testing Srv</v>
      </c>
      <c r="L265" s="28" cm="1">
        <f t="array" ref="L265">IF($C265="","",IFERROR(_xll.BDP($C265&amp;" Corp",L$1),""))</f>
        <v>99.790999999999997</v>
      </c>
      <c r="M265" s="28" cm="1">
        <f t="array" ref="M265">IF($C265="","",IFERROR(_xll.BDP($C265&amp;" Corp",M$1),""))</f>
        <v>99.912999999999997</v>
      </c>
      <c r="N265" s="28" cm="1">
        <f t="array" ref="N265">IF($C265="","",IFERROR(_xll.BDP($C265&amp;" Corp",N$1),""))</f>
        <v>4.6308193356740199</v>
      </c>
      <c r="O265" s="28" cm="1">
        <f t="array" ref="O265">IF($C265="","",IFERROR(_xll.BDP($C265&amp;" Corp",O$1),""))</f>
        <v>4.6308193356740199</v>
      </c>
      <c r="P265" s="28" cm="1">
        <f t="array" ref="P265">IF($C265="","",IFERROR(_xll.BDP($C265&amp;" Corp",P$1),""))</f>
        <v>40.01864139415747</v>
      </c>
      <c r="Q265" s="28">
        <f t="shared" si="9"/>
        <v>99.852000000000004</v>
      </c>
      <c r="R265"/>
      <c r="S265"/>
      <c r="T265"/>
      <c r="U265"/>
      <c r="V265" s="24" t="str" cm="1">
        <f t="array" ref="V265">IF($C265="","",IFERROR(_xll.BDP($C265&amp;" Corp",V$1),""))</f>
        <v>Y</v>
      </c>
      <c r="W265" s="40" cm="1">
        <f t="array" ref="W265">IF($V265="Y",IFERROR(_xll.BDP($C265&amp;" Corp",W$1)*1,""),"")</f>
        <v>46706</v>
      </c>
      <c r="X265" s="41" cm="1">
        <f t="array" ref="X265">IF($V265="Y",IFERROR(_xll.BDP($C265&amp;" Corp",X$1),""),"")</f>
        <v>100</v>
      </c>
      <c r="Y265" s="42" cm="1">
        <f t="array" ref="Y265">IF($V265="Y",IFERROR(_xll.BDP($C265&amp;" Corp",Y$1)/100, ""),"")</f>
        <v>4.6329281282243624E-2</v>
      </c>
      <c r="Z265" s="17" cm="1">
        <f t="array" ref="Z265">IF($C265="","",IF(_xll.BDP($C265&amp;" Corp",Z$1)="#N/A N/A","",_xll.BDP($C265&amp;" Corp",Z$1)))</f>
        <v>-4.349000000000558E-2</v>
      </c>
      <c r="AA265" s="14" cm="1">
        <f t="array" ref="AA265">IF($C265="","",IF(_xll.BDP($C265&amp;" Corp",AA$1)="#N/A N/A","",_xll.BDP($C265&amp;" Corp",AA$1)))</f>
        <v>0.17154999999999632</v>
      </c>
      <c r="AB265" s="14" cm="1">
        <f t="array" ref="AB265">IF($C265="","",IF(_xll.BDP($C265&amp;" Corp",AB$1)="#N/A N/A","",_xll.BDP($C265&amp;" Corp",AB$1)))</f>
        <v>-3.7800000000004275E-2</v>
      </c>
      <c r="AC265" s="18" cm="1">
        <f t="array" ref="AC265">IF($C265="","",IF(_xll.BDP($C265&amp;" Corp",AC$1)="#N/A N/A","",_xll.BDP($C265&amp;" Corp",AC$1)))</f>
        <v>-0.38379000000000474</v>
      </c>
      <c r="AD265" s="18" t="str" cm="1">
        <f t="array" ref="AD265">IF($C265="","",IF(_xll.BDP($C265&amp;" Corp",AD$1)="#N/A N/A","",_xll.BDP($C265&amp;" Corp",AD$1)))</f>
        <v/>
      </c>
      <c r="AE265" s="32" cm="1">
        <f t="array" ref="AE265">IF($C265="","",IF(_xll.BDP($C265&amp;" Corp",AE$1)="#N/A N/A","",_xll.BDP($C265&amp;" Corp",AE$1)/100))</f>
        <v>-4.3535581754102127E-4</v>
      </c>
      <c r="AF265" s="32" cm="1">
        <f t="array" ref="AF265">IF($C265="","",IF(_xll.BDP($C265&amp;" Corp",AF$1)="#N/A N/A","",_xll.BDP($C265&amp;" Corp",AF$1)/100))</f>
        <v>1.7210027341421088E-3</v>
      </c>
      <c r="AG265" s="32" cm="1">
        <f t="array" ref="AG265">IF($C265="","",IF(_xll.BDP($C265&amp;" Corp",AG$1)="#N/A N/A","",_xll.BDP($C265&amp;" Corp",AG$1)/100))</f>
        <v>-3.7841773533808245E-4</v>
      </c>
      <c r="AH265" s="32" cm="1">
        <f t="array" ref="AH265">IF($C265="","",IF(_xll.BDP($C265&amp;" Corp",AH$1)="#N/A N/A","",_xll.BDP($C265&amp;" Corp",AH$1)/100))</f>
        <v>-3.8288791606974435E-3</v>
      </c>
      <c r="AI265" s="32" t="str" cm="1">
        <f t="array" ref="AI265">IF($C265="","",IF(_xll.BDP($C265&amp;" Corp",AI$1)="#N/A N/A","",_xll.BDP($C265&amp;" Corp",AI$1)/100))</f>
        <v/>
      </c>
      <c r="AJ265" s="8" cm="1">
        <f t="array" ref="AJ265">IF($C265="","",IF(_xll.BDP($C265&amp;" Corp",AJ$1)="#N/A Field Not Applicable","",_xll.BDP($C265&amp;" Corp",AJ$1)))</f>
        <v>99.299000000000007</v>
      </c>
      <c r="AK265" s="8" cm="1">
        <f t="array" ref="AK265">IF($C265="","",IF(_xll.BDP($C265&amp;" Corp",AK$1)="#N/A Field Not Applicable","",_xll.BDP($C265&amp;" Corp",AK$1)))</f>
        <v>101.627</v>
      </c>
      <c r="AL265" s="9" t="s">
        <v>641</v>
      </c>
      <c r="AM265" s="9" t="s">
        <v>64</v>
      </c>
      <c r="AN265" s="10">
        <v>1904</v>
      </c>
      <c r="AO265" s="11">
        <v>400.25556</v>
      </c>
      <c r="AP265" s="12">
        <v>8.0953002726566987E-5</v>
      </c>
      <c r="AQ265" s="9" t="s">
        <v>65</v>
      </c>
      <c r="AR265" s="10">
        <v>1929</v>
      </c>
      <c r="AS265" s="11">
        <v>1.4311111111111112</v>
      </c>
      <c r="AT265" s="9" t="s">
        <v>102</v>
      </c>
      <c r="AU265" s="34">
        <f t="shared" si="8"/>
        <v>0.58735247422680192</v>
      </c>
    </row>
    <row r="266" spans="2:47" s="2" customFormat="1" x14ac:dyDescent="0.2">
      <c r="B266" s="22">
        <v>69468</v>
      </c>
      <c r="C266" s="23" t="s">
        <v>954</v>
      </c>
      <c r="D266" s="24" t="str" cm="1">
        <f t="array" ref="D266">IF($C266="","",IFERROR(_xll.BDP($C266&amp;" Corp","ID_BB_GLOBAL"),""))</f>
        <v>BBG01QK7L9D6</v>
      </c>
      <c r="E266" s="23" t="s">
        <v>955</v>
      </c>
      <c r="F266" s="7" t="s">
        <v>956</v>
      </c>
      <c r="G266" s="16" t="s">
        <v>957</v>
      </c>
      <c r="H266" s="16" t="s">
        <v>465</v>
      </c>
      <c r="I266" s="16" t="s">
        <v>682</v>
      </c>
      <c r="J266" s="44" t="str" cm="1">
        <f t="array" ref="J266">IF(OR(_xll.BDP($C266&amp;" Corp",$J$1)="#N/A N/A",_xll.BDP($C266&amp;" Corp",$J$1)="#N/A Field Not Applicable"),"",_xll.BDP($C266&amp;" Corp",$J$1))</f>
        <v/>
      </c>
      <c r="K266" s="16" t="str" cm="1">
        <f t="array" ref="K266">IFERROR(_xll.BDP($C266&amp;" Corp",$K$1),"")</f>
        <v>Medical-Generic Drugs</v>
      </c>
      <c r="L266" s="28" cm="1">
        <f t="array" ref="L266">IF($C266="","",IFERROR(_xll.BDP($C266&amp;" Corp",L$1),""))</f>
        <v>102.947</v>
      </c>
      <c r="M266" s="28" cm="1">
        <f t="array" ref="M266">IF($C266="","",IFERROR(_xll.BDP($C266&amp;" Corp",M$1),""))</f>
        <v>103.309</v>
      </c>
      <c r="N266" s="28" cm="1">
        <f t="array" ref="N266">IF($C266="","",IFERROR(_xll.BDP($C266&amp;" Corp",N$1),""))</f>
        <v>11.516037764650466</v>
      </c>
      <c r="O266" s="28" cm="1">
        <f t="array" ref="O266">IF($C266="","",IFERROR(_xll.BDP($C266&amp;" Corp",O$1),""))</f>
        <v>11.516037764650466</v>
      </c>
      <c r="P266" s="28" cm="1">
        <f t="array" ref="P266">IF($C266="","",IFERROR(_xll.BDP($C266&amp;" Corp",P$1),""))</f>
        <v>442.6923789347025</v>
      </c>
      <c r="Q266" s="28">
        <f t="shared" si="9"/>
        <v>103.128</v>
      </c>
      <c r="R266"/>
      <c r="S266"/>
      <c r="T266"/>
      <c r="U266"/>
      <c r="V266" s="24" t="str" cm="1">
        <f t="array" ref="V266">IF($C266="","",IFERROR(_xll.BDP($C266&amp;" Corp",V$1),""))</f>
        <v>Y</v>
      </c>
      <c r="W266" s="40" cm="1">
        <f t="array" ref="W266">IF($V266="Y",IFERROR(_xll.BDP($C266&amp;" Corp",W$1)*1,""),"")</f>
        <v>45698</v>
      </c>
      <c r="X266" s="41" cm="1">
        <f t="array" ref="X266">IF($V266="Y",IFERROR(_xll.BDP($C266&amp;" Corp",X$1),""),"")</f>
        <v>103.5</v>
      </c>
      <c r="Y266" s="42" cm="1">
        <f t="array" ref="Y266">IF($V266="Y",IFERROR(_xll.BDP($C266&amp;" Corp",Y$1)/100, ""),"")</f>
        <v>0.56180775129219551</v>
      </c>
      <c r="Z266" s="17" cm="1">
        <f t="array" ref="Z266">IF($C266="","",IF(_xll.BDP($C266&amp;" Corp",Z$1)="#N/A N/A","",_xll.BDP($C266&amp;" Corp",Z$1)))</f>
        <v>-5.1900000000003388E-2</v>
      </c>
      <c r="AA266" s="14" cm="1">
        <f t="array" ref="AA266">IF($C266="","",IF(_xll.BDP($C266&amp;" Corp",AA$1)="#N/A N/A","",_xll.BDP($C266&amp;" Corp",AA$1)))</f>
        <v>-1.5699999999995384E-2</v>
      </c>
      <c r="AB266" s="14" cm="1">
        <f t="array" ref="AB266">IF($C266="","",IF(_xll.BDP($C266&amp;" Corp",AB$1)="#N/A N/A","",_xll.BDP($C266&amp;" Corp",AB$1)))</f>
        <v>-0.2698999999999927</v>
      </c>
      <c r="AC266" s="18" t="str" cm="1">
        <f t="array" ref="AC266">IF($C266="","",IF(_xll.BDP($C266&amp;" Corp",AC$1)="#N/A N/A","",_xll.BDP($C266&amp;" Corp",AC$1)))</f>
        <v/>
      </c>
      <c r="AD266" s="18" t="str" cm="1">
        <f t="array" ref="AD266">IF($C266="","",IF(_xll.BDP($C266&amp;" Corp",AD$1)="#N/A N/A","",_xll.BDP($C266&amp;" Corp",AD$1)))</f>
        <v/>
      </c>
      <c r="AE266" s="32" cm="1">
        <f t="array" ref="AE266">IF($C266="","",IF(_xll.BDP($C266&amp;" Corp",AE$1)="#N/A N/A","",_xll.BDP($C266&amp;" Corp",AE$1)/100))</f>
        <v>-5.0300445822837163E-4</v>
      </c>
      <c r="AF266" s="32" cm="1">
        <f t="array" ref="AF266">IF($C266="","",IF(_xll.BDP($C266&amp;" Corp",AF$1)="#N/A N/A","",_xll.BDP($C266&amp;" Corp",AF$1)/100))</f>
        <v>-1.5221467504586203E-4</v>
      </c>
      <c r="AG266" s="32" cm="1">
        <f t="array" ref="AG266">IF($C266="","",IF(_xll.BDP($C266&amp;" Corp",AG$1)="#N/A N/A","",_xll.BDP($C266&amp;" Corp",AG$1)/100))</f>
        <v>-2.61030194007614E-3</v>
      </c>
      <c r="AH266" s="32" t="str" cm="1">
        <f t="array" ref="AH266">IF($C266="","",IF(_xll.BDP($C266&amp;" Corp",AH$1)="#N/A N/A","",_xll.BDP($C266&amp;" Corp",AH$1)/100))</f>
        <v/>
      </c>
      <c r="AI266" s="32" t="str" cm="1">
        <f t="array" ref="AI266">IF($C266="","",IF(_xll.BDP($C266&amp;" Corp",AI$1)="#N/A N/A","",_xll.BDP($C266&amp;" Corp",AI$1)/100))</f>
        <v/>
      </c>
      <c r="AJ266" s="8" cm="1">
        <f t="array" ref="AJ266">IF($C266="","",IF(_xll.BDP($C266&amp;" Corp",AJ$1)="#N/A Field Not Applicable","",_xll.BDP($C266&amp;" Corp",AJ$1)))</f>
        <v>93.929000000000002</v>
      </c>
      <c r="AK266" s="8" cm="1">
        <f t="array" ref="AK266">IF($C266="","",IF(_xll.BDP($C266&amp;" Corp",AK$1)="#N/A Field Not Applicable","",_xll.BDP($C266&amp;" Corp",AK$1)))</f>
        <v>103.941</v>
      </c>
      <c r="AL266" s="9" t="s">
        <v>958</v>
      </c>
      <c r="AM266" s="9" t="s">
        <v>64</v>
      </c>
      <c r="AN266" s="10">
        <v>40310</v>
      </c>
      <c r="AO266" s="11">
        <v>517.5</v>
      </c>
      <c r="AP266" s="12">
        <v>1.0466607612146204E-4</v>
      </c>
      <c r="AQ266" s="9" t="s">
        <v>65</v>
      </c>
      <c r="AR266" s="10">
        <v>36302</v>
      </c>
      <c r="AS266" s="11">
        <v>1.0750000000000002</v>
      </c>
      <c r="AT266" s="9" t="s">
        <v>102</v>
      </c>
      <c r="AU266" s="34">
        <f t="shared" si="8"/>
        <v>0.93640560527367156</v>
      </c>
    </row>
    <row r="267" spans="2:47" s="2" customFormat="1" x14ac:dyDescent="0.2">
      <c r="B267" s="22">
        <v>68725</v>
      </c>
      <c r="C267" s="23" t="s">
        <v>959</v>
      </c>
      <c r="D267" s="24" t="str" cm="1">
        <f t="array" ref="D267">IF($C267="","",IFERROR(_xll.BDP($C267&amp;" Corp","ID_BB_GLOBAL"),""))</f>
        <v>BBG01GNJ45D6</v>
      </c>
      <c r="E267" s="23" t="s">
        <v>960</v>
      </c>
      <c r="F267" s="7" t="s">
        <v>105</v>
      </c>
      <c r="G267" s="16" t="s">
        <v>191</v>
      </c>
      <c r="H267" s="16" t="s">
        <v>107</v>
      </c>
      <c r="I267" s="16" t="s">
        <v>108</v>
      </c>
      <c r="J267" s="44" cm="1">
        <f t="array" ref="J267">IF(OR(_xll.BDP($C267&amp;" Corp",$J$1)="#N/A N/A",_xll.BDP($C267&amp;" Corp",$J$1)="#N/A Field Not Applicable"),"",_xll.BDP($C267&amp;" Corp",$J$1))</f>
        <v>5.4836384254009394</v>
      </c>
      <c r="K267" s="16" t="str" cm="1">
        <f t="array" ref="K267">IFERROR(_xll.BDP($C267&amp;" Corp",$K$1),"")</f>
        <v>Medical-Drugs</v>
      </c>
      <c r="L267" s="28" cm="1">
        <f t="array" ref="L267">IF($C267="","",IFERROR(_xll.BDP($C267&amp;" Corp",L$1),""))</f>
        <v>97.233999999999995</v>
      </c>
      <c r="M267" s="28" cm="1">
        <f t="array" ref="M267">IF($C267="","",IFERROR(_xll.BDP($C267&amp;" Corp",M$1),""))</f>
        <v>97.376999999999995</v>
      </c>
      <c r="N267" s="28" cm="1">
        <f t="array" ref="N267">IF($C267="","",IFERROR(_xll.BDP($C267&amp;" Corp",N$1),""))</f>
        <v>5.1411347307383037</v>
      </c>
      <c r="O267" s="28" cm="1">
        <f t="array" ref="O267">IF($C267="","",IFERROR(_xll.BDP($C267&amp;" Corp",O$1),""))</f>
        <v>5.1411347307383037</v>
      </c>
      <c r="P267" s="28" cm="1">
        <f t="array" ref="P267">IF($C267="","",IFERROR(_xll.BDP($C267&amp;" Corp",P$1),""))</f>
        <v>68.421242725747803</v>
      </c>
      <c r="Q267" s="28">
        <f t="shared" si="9"/>
        <v>97.305499999999995</v>
      </c>
      <c r="R267"/>
      <c r="S267"/>
      <c r="T267"/>
      <c r="U267"/>
      <c r="V267" s="24" t="str" cm="1">
        <f t="array" ref="V267">IF($C267="","",IFERROR(_xll.BDP($C267&amp;" Corp",V$1),""))</f>
        <v>Y</v>
      </c>
      <c r="W267" s="40" cm="1">
        <f t="array" ref="W267">IF($V267="Y",IFERROR(_xll.BDP($C267&amp;" Corp",W$1)*1,""),"")</f>
        <v>48629</v>
      </c>
      <c r="X267" s="41" cm="1">
        <f t="array" ref="X267">IF($V267="Y",IFERROR(_xll.BDP($C267&amp;" Corp",X$1),""),"")</f>
        <v>100</v>
      </c>
      <c r="Y267" s="42" cm="1">
        <f t="array" ref="Y267">IF($V267="Y",IFERROR(_xll.BDP($C267&amp;" Corp",Y$1)/100, ""),"")</f>
        <v>5.1518402966788536E-2</v>
      </c>
      <c r="Z267" s="17" cm="1">
        <f t="array" ref="Z267">IF($C267="","",IF(_xll.BDP($C267&amp;" Corp",Z$1)="#N/A N/A","",_xll.BDP($C267&amp;" Corp",Z$1)))</f>
        <v>0</v>
      </c>
      <c r="AA267" s="14" cm="1">
        <f t="array" ref="AA267">IF($C267="","",IF(_xll.BDP($C267&amp;" Corp",AA$1)="#N/A N/A","",_xll.BDP($C267&amp;" Corp",AA$1)))</f>
        <v>0.83903000000000816</v>
      </c>
      <c r="AB267" s="14" cm="1">
        <f t="array" ref="AB267">IF($C267="","",IF(_xll.BDP($C267&amp;" Corp",AB$1)="#N/A N/A","",_xll.BDP($C267&amp;" Corp",AB$1)))</f>
        <v>9.0400000000002478E-2</v>
      </c>
      <c r="AC267" s="18" cm="1">
        <f t="array" ref="AC267">IF($C267="","",IF(_xll.BDP($C267&amp;" Corp",AC$1)="#N/A N/A","",_xll.BDP($C267&amp;" Corp",AC$1)))</f>
        <v>-1.2803699999999907</v>
      </c>
      <c r="AD267" s="18" cm="1">
        <f t="array" ref="AD267">IF($C267="","",IF(_xll.BDP($C267&amp;" Corp",AD$1)="#N/A N/A","",_xll.BDP($C267&amp;" Corp",AD$1)))</f>
        <v>-2.0768599999999964</v>
      </c>
      <c r="AE267" s="32" cm="1">
        <f t="array" ref="AE267">IF($C267="","",IF(_xll.BDP($C267&amp;" Corp",AE$1)="#N/A N/A","",_xll.BDP($C267&amp;" Corp",AE$1)/100))</f>
        <v>0</v>
      </c>
      <c r="AF267" s="32" cm="1">
        <f t="array" ref="AF267">IF($C267="","",IF(_xll.BDP($C267&amp;" Corp",AF$1)="#N/A N/A","",_xll.BDP($C267&amp;" Corp",AF$1)/100))</f>
        <v>8.6974450536009672E-3</v>
      </c>
      <c r="AG267" s="32" cm="1">
        <f t="array" ref="AG267">IF($C267="","",IF(_xll.BDP($C267&amp;" Corp",AG$1)="#N/A N/A","",_xll.BDP($C267&amp;" Corp",AG$1)/100))</f>
        <v>9.2987670184668445E-4</v>
      </c>
      <c r="AH267" s="32" cm="1">
        <f t="array" ref="AH267">IF($C267="","",IF(_xll.BDP($C267&amp;" Corp",AH$1)="#N/A N/A","",_xll.BDP($C267&amp;" Corp",AH$1)/100))</f>
        <v>-1.2987082804025874E-2</v>
      </c>
      <c r="AI267" s="32" cm="1">
        <f t="array" ref="AI267">IF($C267="","",IF(_xll.BDP($C267&amp;" Corp",AI$1)="#N/A N/A","",_xll.BDP($C267&amp;" Corp",AI$1)/100))</f>
        <v>-2.0897232917221918E-2</v>
      </c>
      <c r="AJ267" s="8" cm="1">
        <f t="array" ref="AJ267">IF($C267="","",IF(_xll.BDP($C267&amp;" Corp",AJ$1)="#N/A Field Not Applicable","",_xll.BDP($C267&amp;" Corp",AJ$1)))</f>
        <v>94.849000000000004</v>
      </c>
      <c r="AK267" s="8" cm="1">
        <f t="array" ref="AK267">IF($C267="","",IF(_xll.BDP($C267&amp;" Corp",AK$1)="#N/A Field Not Applicable","",_xll.BDP($C267&amp;" Corp",AK$1)))</f>
        <v>102.959</v>
      </c>
      <c r="AL267" s="9" t="s">
        <v>109</v>
      </c>
      <c r="AM267" s="9" t="s">
        <v>64</v>
      </c>
      <c r="AN267" s="10">
        <v>19950</v>
      </c>
      <c r="AO267" s="11">
        <v>4949.433</v>
      </c>
      <c r="AP267" s="12">
        <v>1.001039093982756E-3</v>
      </c>
      <c r="AQ267" s="9" t="s">
        <v>65</v>
      </c>
      <c r="AR267" s="10">
        <v>15922</v>
      </c>
      <c r="AS267" s="11">
        <v>0.29027777777777775</v>
      </c>
      <c r="AT267" s="9" t="s">
        <v>109</v>
      </c>
      <c r="AU267" s="34">
        <f t="shared" si="8"/>
        <v>0.90960787916152896</v>
      </c>
    </row>
    <row r="268" spans="2:47" s="2" customFormat="1" x14ac:dyDescent="0.2">
      <c r="B268" s="22">
        <v>63634</v>
      </c>
      <c r="C268" s="23" t="s">
        <v>961</v>
      </c>
      <c r="D268" s="24" t="str" cm="1">
        <f t="array" ref="D268">IF($C268="","",IFERROR(_xll.BDP($C268&amp;" Corp","ID_BB_GLOBAL"),""))</f>
        <v>BBG014SX1GM6</v>
      </c>
      <c r="E268" s="23" t="s">
        <v>962</v>
      </c>
      <c r="F268" s="7" t="s">
        <v>963</v>
      </c>
      <c r="G268" s="16" t="s">
        <v>464</v>
      </c>
      <c r="H268" s="16" t="s">
        <v>465</v>
      </c>
      <c r="I268" s="16" t="s">
        <v>360</v>
      </c>
      <c r="J268" s="44" t="str" cm="1">
        <f t="array" ref="J268">IF(OR(_xll.BDP($C268&amp;" Corp",$J$1)="#N/A N/A",_xll.BDP($C268&amp;" Corp",$J$1)="#N/A Field Not Applicable"),"",_xll.BDP($C268&amp;" Corp",$J$1))</f>
        <v/>
      </c>
      <c r="K268" s="16" t="str" cm="1">
        <f t="array" ref="K268">IFERROR(_xll.BDP($C268&amp;" Corp",$K$1),"")</f>
        <v>Medical Information Sys</v>
      </c>
      <c r="L268" s="28" cm="1">
        <f t="array" ref="L268">IF($C268="","",IFERROR(_xll.BDP($C268&amp;" Corp",L$1),""))</f>
        <v>96.742000000000004</v>
      </c>
      <c r="M268" s="28" cm="1">
        <f t="array" ref="M268">IF($C268="","",IFERROR(_xll.BDP($C268&amp;" Corp",M$1),""))</f>
        <v>96.873000000000005</v>
      </c>
      <c r="N268" s="28" cm="1">
        <f t="array" ref="N268">IF($C268="","",IFERROR(_xll.BDP($C268&amp;" Corp",N$1),""))</f>
        <v>7.2508870398660905</v>
      </c>
      <c r="O268" s="28" cm="1">
        <f t="array" ref="O268">IF($C268="","",IFERROR(_xll.BDP($C268&amp;" Corp",O$1),""))</f>
        <v>7.2508870398660905</v>
      </c>
      <c r="P268" s="28" cm="1">
        <f t="array" ref="P268">IF($C268="","",IFERROR(_xll.BDP($C268&amp;" Corp",P$1),""))</f>
        <v>275.01541257924504</v>
      </c>
      <c r="Q268" s="28">
        <f t="shared" si="9"/>
        <v>96.807500000000005</v>
      </c>
      <c r="R268"/>
      <c r="S268"/>
      <c r="T268"/>
      <c r="U268"/>
      <c r="V268" s="24" t="str" cm="1">
        <f t="array" ref="V268">IF($C268="","",IFERROR(_xll.BDP($C268&amp;" Corp",V$1),""))</f>
        <v>Y</v>
      </c>
      <c r="W268" s="40" cm="1">
        <f t="array" ref="W268">IF($V268="Y",IFERROR(_xll.BDP($C268&amp;" Corp",W$1)*1,""),"")</f>
        <v>45718</v>
      </c>
      <c r="X268" s="41" cm="1">
        <f t="array" ref="X268">IF($V268="Y",IFERROR(_xll.BDP($C268&amp;" Corp",X$1),""),"")</f>
        <v>103.25</v>
      </c>
      <c r="Y268" s="42" cm="1">
        <f t="array" ref="Y268">IF($V268="Y",IFERROR(_xll.BDP($C268&amp;" Corp",Y$1)/100, ""),"")</f>
        <v>0.97367592431847316</v>
      </c>
      <c r="Z268" s="17" cm="1">
        <f t="array" ref="Z268">IF($C268="","",IF(_xll.BDP($C268&amp;" Corp",Z$1)="#N/A N/A","",_xll.BDP($C268&amp;" Corp",Z$1)))</f>
        <v>0.20376000000000261</v>
      </c>
      <c r="AA268" s="14" cm="1">
        <f t="array" ref="AA268">IF($C268="","",IF(_xll.BDP($C268&amp;" Corp",AA$1)="#N/A N/A","",_xll.BDP($C268&amp;" Corp",AA$1)))</f>
        <v>0.48204000000001201</v>
      </c>
      <c r="AB268" s="14" cm="1">
        <f t="array" ref="AB268">IF($C268="","",IF(_xll.BDP($C268&amp;" Corp",AB$1)="#N/A N/A","",_xll.BDP($C268&amp;" Corp",AB$1)))</f>
        <v>1.7177900000000079</v>
      </c>
      <c r="AC268" s="18" cm="1">
        <f t="array" ref="AC268">IF($C268="","",IF(_xll.BDP($C268&amp;" Corp",AC$1)="#N/A N/A","",_xll.BDP($C268&amp;" Corp",AC$1)))</f>
        <v>1.9816000000000003</v>
      </c>
      <c r="AD268" s="18" cm="1">
        <f t="array" ref="AD268">IF($C268="","",IF(_xll.BDP($C268&amp;" Corp",AD$1)="#N/A N/A","",_xll.BDP($C268&amp;" Corp",AD$1)))</f>
        <v>6.4308100000000081</v>
      </c>
      <c r="AE268" s="32" cm="1">
        <f t="array" ref="AE268">IF($C268="","",IF(_xll.BDP($C268&amp;" Corp",AE$1)="#N/A N/A","",_xll.BDP($C268&amp;" Corp",AE$1)/100))</f>
        <v>2.1091030215468079E-3</v>
      </c>
      <c r="AF268" s="32" cm="1">
        <f t="array" ref="AF268">IF($C268="","",IF(_xll.BDP($C268&amp;" Corp",AF$1)="#N/A N/A","",_xll.BDP($C268&amp;" Corp",AF$1)/100))</f>
        <v>5.0039701443485322E-3</v>
      </c>
      <c r="AG268" s="32" cm="1">
        <f t="array" ref="AG268">IF($C268="","",IF(_xll.BDP($C268&amp;" Corp",AG$1)="#N/A N/A","",_xll.BDP($C268&amp;" Corp",AG$1)/100))</f>
        <v>1.8063791697968533E-2</v>
      </c>
      <c r="AH268" s="32" cm="1">
        <f t="array" ref="AH268">IF($C268="","",IF(_xll.BDP($C268&amp;" Corp",AH$1)="#N/A N/A","",_xll.BDP($C268&amp;" Corp",AH$1)/100))</f>
        <v>2.089591113543484E-2</v>
      </c>
      <c r="AI268" s="32" cm="1">
        <f t="array" ref="AI268">IF($C268="","",IF(_xll.BDP($C268&amp;" Corp",AI$1)="#N/A N/A","",_xll.BDP($C268&amp;" Corp",AI$1)/100))</f>
        <v>7.1150863538768663E-2</v>
      </c>
      <c r="AJ268" s="8" cm="1">
        <f t="array" ref="AJ268">IF($C268="","",IF(_xll.BDP($C268&amp;" Corp",AJ$1)="#N/A Field Not Applicable","",_xll.BDP($C268&amp;" Corp",AJ$1)))</f>
        <v>88.194000000000003</v>
      </c>
      <c r="AK268" s="8" cm="1">
        <f t="array" ref="AK268">IF($C268="","",IF(_xll.BDP($C268&amp;" Corp",AK$1)="#N/A Field Not Applicable","",_xll.BDP($C268&amp;" Corp",AK$1)))</f>
        <v>96.929000000000002</v>
      </c>
      <c r="AL268" s="9" t="s">
        <v>964</v>
      </c>
      <c r="AM268" s="9" t="s">
        <v>64</v>
      </c>
      <c r="AN268" s="10">
        <v>43465</v>
      </c>
      <c r="AO268" s="11">
        <v>2235.4375</v>
      </c>
      <c r="AP268" s="12">
        <v>4.5212458268554742E-4</v>
      </c>
      <c r="AQ268" s="9" t="s">
        <v>65</v>
      </c>
      <c r="AR268" s="10">
        <v>39457</v>
      </c>
      <c r="AS268" s="11">
        <v>2.0944444444444446</v>
      </c>
      <c r="AT268" s="9" t="s">
        <v>102</v>
      </c>
      <c r="AU268" s="34">
        <f t="shared" si="8"/>
        <v>0.8584628677733257</v>
      </c>
    </row>
    <row r="269" spans="2:47" s="2" customFormat="1" x14ac:dyDescent="0.2">
      <c r="B269" s="22">
        <v>66002</v>
      </c>
      <c r="C269" s="23" t="s">
        <v>965</v>
      </c>
      <c r="D269" s="24" t="str" cm="1">
        <f t="array" ref="D269">IF($C269="","",IFERROR(_xll.BDP($C269&amp;" Corp","ID_BB_GLOBAL"),""))</f>
        <v>BBG01FNVYP35</v>
      </c>
      <c r="E269" s="23" t="s">
        <v>966</v>
      </c>
      <c r="F269" s="7" t="s">
        <v>304</v>
      </c>
      <c r="G269" s="16" t="s">
        <v>967</v>
      </c>
      <c r="H269" s="16" t="s">
        <v>305</v>
      </c>
      <c r="I269" s="16" t="s">
        <v>166</v>
      </c>
      <c r="J269" s="44" cm="1">
        <f t="array" ref="J269">IF(OR(_xll.BDP($C269&amp;" Corp",$J$1)="#N/A N/A",_xll.BDP($C269&amp;" Corp",$J$1)="#N/A Field Not Applicable"),"",_xll.BDP($C269&amp;" Corp",$J$1))</f>
        <v>12.516233766233766</v>
      </c>
      <c r="K269" s="16" t="str" cm="1">
        <f t="array" ref="K269">IFERROR(_xll.BDP($C269&amp;" Corp",$K$1),"")</f>
        <v>Medical-Drugs</v>
      </c>
      <c r="L269" s="28" cm="1">
        <f t="array" ref="L269">IF($C269="","",IFERROR(_xll.BDP($C269&amp;" Corp",L$1),""))</f>
        <v>111.765</v>
      </c>
      <c r="M269" s="28" cm="1">
        <f t="array" ref="M269">IF($C269="","",IFERROR(_xll.BDP($C269&amp;" Corp",M$1),""))</f>
        <v>112.08499999999999</v>
      </c>
      <c r="N269" s="28" cm="1">
        <f t="array" ref="N269">IF($C269="","",IFERROR(_xll.BDP($C269&amp;" Corp",N$1),""))</f>
        <v>5.8280559499999995</v>
      </c>
      <c r="O269" s="28" cm="1">
        <f t="array" ref="O269">IF($C269="","",IFERROR(_xll.BDP($C269&amp;" Corp",O$1),""))</f>
        <v>5.8931824810597728</v>
      </c>
      <c r="P269" s="28" cm="1">
        <f t="array" ref="P269">IF($C269="","",IFERROR(_xll.BDP($C269&amp;" Corp",P$1),""))</f>
        <v>147.62355747020024</v>
      </c>
      <c r="Q269" s="28">
        <f t="shared" si="9"/>
        <v>111.925</v>
      </c>
      <c r="R269"/>
      <c r="S269"/>
      <c r="T269"/>
      <c r="U269"/>
      <c r="V269" s="24" t="str" cm="1">
        <f t="array" ref="V269">IF($C269="","",IFERROR(_xll.BDP($C269&amp;" Corp",V$1),""))</f>
        <v>Y</v>
      </c>
      <c r="W269" s="40" cm="1">
        <f t="array" ref="W269">IF($V269="Y",IFERROR(_xll.BDP($C269&amp;" Corp",W$1)*1,""),"")</f>
        <v>48014</v>
      </c>
      <c r="X269" s="41" cm="1">
        <f t="array" ref="X269">IF($V269="Y",IFERROR(_xll.BDP($C269&amp;" Corp",X$1),""),"")</f>
        <v>100</v>
      </c>
      <c r="Y269" s="42" cm="1">
        <f t="array" ref="Y269">IF($V269="Y",IFERROR(_xll.BDP($C269&amp;" Corp",Y$1)/100, ""),"")</f>
        <v>5.8280559465309842E-2</v>
      </c>
      <c r="Z269" s="17" cm="1">
        <f t="array" ref="Z269">IF($C269="","",IF(_xll.BDP($C269&amp;" Corp",Z$1)="#N/A N/A","",_xll.BDP($C269&amp;" Corp",Z$1)))</f>
        <v>0</v>
      </c>
      <c r="AA269" s="14" cm="1">
        <f t="array" ref="AA269">IF($C269="","",IF(_xll.BDP($C269&amp;" Corp",AA$1)="#N/A N/A","",_xll.BDP($C269&amp;" Corp",AA$1)))</f>
        <v>9.5299999999994611E-2</v>
      </c>
      <c r="AB269" s="14" cm="1">
        <f t="array" ref="AB269">IF($C269="","",IF(_xll.BDP($C269&amp;" Corp",AB$1)="#N/A N/A","",_xll.BDP($C269&amp;" Corp",AB$1)))</f>
        <v>1.2199999999992883E-2</v>
      </c>
      <c r="AC269" s="18" cm="1">
        <f t="array" ref="AC269">IF($C269="","",IF(_xll.BDP($C269&amp;" Corp",AC$1)="#N/A N/A","",_xll.BDP($C269&amp;" Corp",AC$1)))</f>
        <v>-0.19559999999999889</v>
      </c>
      <c r="AD269" s="18" cm="1">
        <f t="array" ref="AD269">IF($C269="","",IF(_xll.BDP($C269&amp;" Corp",AD$1)="#N/A N/A","",_xll.BDP($C269&amp;" Corp",AD$1)))</f>
        <v>1.6259000000000015</v>
      </c>
      <c r="AE269" s="32" cm="1">
        <f t="array" ref="AE269">IF($C269="","",IF(_xll.BDP($C269&amp;" Corp",AE$1)="#N/A N/A","",_xll.BDP($C269&amp;" Corp",AE$1)/100))</f>
        <v>0</v>
      </c>
      <c r="AF269" s="32" cm="1">
        <f t="array" ref="AF269">IF($C269="","",IF(_xll.BDP($C269&amp;" Corp",AF$1)="#N/A N/A","",_xll.BDP($C269&amp;" Corp",AF$1)/100))</f>
        <v>8.5219854705955388E-4</v>
      </c>
      <c r="AG269" s="32" cm="1">
        <f t="array" ref="AG269">IF($C269="","",IF(_xll.BDP($C269&amp;" Corp",AG$1)="#N/A N/A","",_xll.BDP($C269&amp;" Corp",AG$1)/100))</f>
        <v>1.090147125183103E-4</v>
      </c>
      <c r="AH269" s="32" cm="1">
        <f t="array" ref="AH269">IF($C269="","",IF(_xll.BDP($C269&amp;" Corp",AH$1)="#N/A N/A","",_xll.BDP($C269&amp;" Corp",AH$1)/100))</f>
        <v>-1.7445702925366006E-3</v>
      </c>
      <c r="AI269" s="32" cm="1">
        <f t="array" ref="AI269">IF($C269="","",IF(_xll.BDP($C269&amp;" Corp",AI$1)="#N/A N/A","",_xll.BDP($C269&amp;" Corp",AI$1)/100))</f>
        <v>1.4741001180440604E-2</v>
      </c>
      <c r="AJ269" s="8" cm="1">
        <f t="array" ref="AJ269">IF($C269="","",IF(_xll.BDP($C269&amp;" Corp",AJ$1)="#N/A Field Not Applicable","",_xll.BDP($C269&amp;" Corp",AJ$1)))</f>
        <v>107.697</v>
      </c>
      <c r="AK269" s="8" cm="1">
        <f t="array" ref="AK269">IF($C269="","",IF(_xll.BDP($C269&amp;" Corp",AK$1)="#N/A Field Not Applicable","",_xll.BDP($C269&amp;" Corp",AK$1)))</f>
        <v>115.309</v>
      </c>
      <c r="AL269" s="9" t="s">
        <v>306</v>
      </c>
      <c r="AM269" s="9" t="s">
        <v>64</v>
      </c>
      <c r="AN269" s="10">
        <v>31567</v>
      </c>
      <c r="AO269" s="11">
        <v>561.54999999999995</v>
      </c>
      <c r="AP269" s="12">
        <v>1.1357533342223577E-4</v>
      </c>
      <c r="AQ269" s="9" t="s">
        <v>65</v>
      </c>
      <c r="AR269" s="10">
        <v>27559</v>
      </c>
      <c r="AS269" s="11">
        <v>1.9409722222222223</v>
      </c>
      <c r="AT269" s="9" t="s">
        <v>306</v>
      </c>
      <c r="AU269" s="34">
        <f t="shared" si="8"/>
        <v>1.0060524277456646</v>
      </c>
    </row>
    <row r="270" spans="2:47" s="2" customFormat="1" x14ac:dyDescent="0.2">
      <c r="B270" s="22">
        <v>67549</v>
      </c>
      <c r="C270" s="23" t="s">
        <v>968</v>
      </c>
      <c r="D270" s="24" t="str" cm="1">
        <f t="array" ref="D270">IF($C270="","",IFERROR(_xll.BDP($C270&amp;" Corp","ID_BB_GLOBAL"),""))</f>
        <v>BBG01L8FXYD5</v>
      </c>
      <c r="E270" s="23" t="s">
        <v>969</v>
      </c>
      <c r="F270" s="7" t="s">
        <v>390</v>
      </c>
      <c r="G270" s="16" t="s">
        <v>91</v>
      </c>
      <c r="H270" s="16" t="s">
        <v>62</v>
      </c>
      <c r="I270" s="16" t="s">
        <v>63</v>
      </c>
      <c r="J270" s="44" cm="1">
        <f t="array" ref="J270">IF(OR(_xll.BDP($C270&amp;" Corp",$J$1)="#N/A N/A",_xll.BDP($C270&amp;" Corp",$J$1)="#N/A Field Not Applicable"),"",_xll.BDP($C270&amp;" Corp",$J$1))</f>
        <v>4.2759051186017478</v>
      </c>
      <c r="K270" s="16" t="str" cm="1">
        <f t="array" ref="K270">IFERROR(_xll.BDP($C270&amp;" Corp",$K$1),"")</f>
        <v>Medical Labs&amp;Testing Srv</v>
      </c>
      <c r="L270" s="28" cm="1">
        <f t="array" ref="L270">IF($C270="","",IFERROR(_xll.BDP($C270&amp;" Corp",L$1),""))</f>
        <v>103.29600000000001</v>
      </c>
      <c r="M270" s="28" cm="1">
        <f t="array" ref="M270">IF($C270="","",IFERROR(_xll.BDP($C270&amp;" Corp",M$1),""))</f>
        <v>103.461</v>
      </c>
      <c r="N270" s="28" cm="1">
        <f t="array" ref="N270">IF($C270="","",IFERROR(_xll.BDP($C270&amp;" Corp",N$1),""))</f>
        <v>5.2619415600000004</v>
      </c>
      <c r="O270" s="28" cm="1">
        <f t="array" ref="O270">IF($C270="","",IFERROR(_xll.BDP($C270&amp;" Corp",O$1),""))</f>
        <v>5.2788592297324675</v>
      </c>
      <c r="P270" s="28" cm="1">
        <f t="array" ref="P270">IF($C270="","",IFERROR(_xll.BDP($C270&amp;" Corp",P$1),""))</f>
        <v>99.59376978021227</v>
      </c>
      <c r="Q270" s="28">
        <f t="shared" si="9"/>
        <v>103.3785</v>
      </c>
      <c r="R270"/>
      <c r="S270"/>
      <c r="T270"/>
      <c r="U270"/>
      <c r="V270" s="24" t="str" cm="1">
        <f t="array" ref="V270">IF($C270="","",IFERROR(_xll.BDP($C270&amp;" Corp",V$1),""))</f>
        <v>Y</v>
      </c>
      <c r="W270" s="40" cm="1">
        <f t="array" ref="W270">IF($V270="Y",IFERROR(_xll.BDP($C270&amp;" Corp",W$1)*1,""),"")</f>
        <v>47119</v>
      </c>
      <c r="X270" s="41" cm="1">
        <f t="array" ref="X270">IF($V270="Y",IFERROR(_xll.BDP($C270&amp;" Corp",X$1),""),"")</f>
        <v>100</v>
      </c>
      <c r="Y270" s="42" cm="1">
        <f t="array" ref="Y270">IF($V270="Y",IFERROR(_xll.BDP($C270&amp;" Corp",Y$1)/100, ""),"")</f>
        <v>5.2619415577781742E-2</v>
      </c>
      <c r="Z270" s="17" cm="1">
        <f t="array" ref="Z270">IF($C270="","",IF(_xll.BDP($C270&amp;" Corp",Z$1)="#N/A N/A","",_xll.BDP($C270&amp;" Corp",Z$1)))</f>
        <v>-8.0500000000000682E-2</v>
      </c>
      <c r="AA270" s="14" cm="1">
        <f t="array" ref="AA270">IF($C270="","",IF(_xll.BDP($C270&amp;" Corp",AA$1)="#N/A N/A","",_xll.BDP($C270&amp;" Corp",AA$1)))</f>
        <v>0.26610000000000866</v>
      </c>
      <c r="AB270" s="14" cm="1">
        <f t="array" ref="AB270">IF($C270="","",IF(_xll.BDP($C270&amp;" Corp",AB$1)="#N/A N/A","",_xll.BDP($C270&amp;" Corp",AB$1)))</f>
        <v>-4.779999999999518E-2</v>
      </c>
      <c r="AC270" s="18" cm="1">
        <f t="array" ref="AC270">IF($C270="","",IF(_xll.BDP($C270&amp;" Corp",AC$1)="#N/A N/A","",_xll.BDP($C270&amp;" Corp",AC$1)))</f>
        <v>-0.85389999999999588</v>
      </c>
      <c r="AD270" s="18" t="str" cm="1">
        <f t="array" ref="AD270">IF($C270="","",IF(_xll.BDP($C270&amp;" Corp",AD$1)="#N/A N/A","",_xll.BDP($C270&amp;" Corp",AD$1)))</f>
        <v/>
      </c>
      <c r="AE270" s="32" cm="1">
        <f t="array" ref="AE270">IF($C270="","",IF(_xll.BDP($C270&amp;" Corp",AE$1)="#N/A N/A","",_xll.BDP($C270&amp;" Corp",AE$1)/100))</f>
        <v>-7.7811458486379303E-4</v>
      </c>
      <c r="AF270" s="32" cm="1">
        <f t="array" ref="AF270">IF($C270="","",IF(_xll.BDP($C270&amp;" Corp",AF$1)="#N/A N/A","",_xll.BDP($C270&amp;" Corp",AF$1)/100))</f>
        <v>2.5807740576441599E-3</v>
      </c>
      <c r="AG270" s="32" cm="1">
        <f t="array" ref="AG270">IF($C270="","",IF(_xll.BDP($C270&amp;" Corp",AG$1)="#N/A N/A","",_xll.BDP($C270&amp;" Corp",AG$1)/100))</f>
        <v>-4.6218182697184055E-4</v>
      </c>
      <c r="AH270" s="32" cm="1">
        <f t="array" ref="AH270">IF($C270="","",IF(_xll.BDP($C270&amp;" Corp",AH$1)="#N/A N/A","",_xll.BDP($C270&amp;" Corp",AH$1)/100))</f>
        <v>-8.1925690261597673E-3</v>
      </c>
      <c r="AI270" s="32" t="str" cm="1">
        <f t="array" ref="AI270">IF($C270="","",IF(_xll.BDP($C270&amp;" Corp",AI$1)="#N/A N/A","",_xll.BDP($C270&amp;" Corp",AI$1)/100))</f>
        <v/>
      </c>
      <c r="AJ270" s="8" cm="1">
        <f t="array" ref="AJ270">IF($C270="","",IF(_xll.BDP($C270&amp;" Corp",AJ$1)="#N/A Field Not Applicable","",_xll.BDP($C270&amp;" Corp",AJ$1)))</f>
        <v>101.215</v>
      </c>
      <c r="AK270" s="8" cm="1">
        <f t="array" ref="AK270">IF($C270="","",IF(_xll.BDP($C270&amp;" Corp",AK$1)="#N/A Field Not Applicable","",_xll.BDP($C270&amp;" Corp",AK$1)))</f>
        <v>106.875</v>
      </c>
      <c r="AL270" s="9" t="s">
        <v>391</v>
      </c>
      <c r="AM270" s="9" t="s">
        <v>64</v>
      </c>
      <c r="AN270" s="10">
        <v>36526</v>
      </c>
      <c r="AO270" s="11">
        <v>1305.723375</v>
      </c>
      <c r="AP270" s="12">
        <v>2.6408684475617838E-4</v>
      </c>
      <c r="AQ270" s="9" t="s">
        <v>65</v>
      </c>
      <c r="AR270" s="10">
        <v>32518</v>
      </c>
      <c r="AS270" s="11">
        <v>2.2569444444444442</v>
      </c>
      <c r="AT270" s="9" t="s">
        <v>391</v>
      </c>
      <c r="AU270" s="34">
        <f t="shared" si="8"/>
        <v>0.88610247349823312</v>
      </c>
    </row>
    <row r="271" spans="2:47" s="2" customFormat="1" x14ac:dyDescent="0.2">
      <c r="B271" s="22">
        <v>64452</v>
      </c>
      <c r="C271" s="23" t="s">
        <v>970</v>
      </c>
      <c r="D271" s="24" t="str" cm="1">
        <f t="array" ref="D271">IF($C271="","",IFERROR(_xll.BDP($C271&amp;" Corp","ID_BB_GLOBAL"),""))</f>
        <v>BBG018N4QTZ7</v>
      </c>
      <c r="E271" s="23" t="s">
        <v>971</v>
      </c>
      <c r="F271" s="7" t="s">
        <v>972</v>
      </c>
      <c r="G271" s="16" t="s">
        <v>973</v>
      </c>
      <c r="H271" s="16" t="s">
        <v>85</v>
      </c>
      <c r="I271" s="16" t="s">
        <v>166</v>
      </c>
      <c r="J271" s="44" t="str" cm="1">
        <f t="array" ref="J271">IF(OR(_xll.BDP($C271&amp;" Corp",$J$1)="#N/A N/A",_xll.BDP($C271&amp;" Corp",$J$1)="#N/A Field Not Applicable"),"",_xll.BDP($C271&amp;" Corp",$J$1))</f>
        <v/>
      </c>
      <c r="K271" s="16" t="str" cm="1">
        <f t="array" ref="K271">IFERROR(_xll.BDP($C271&amp;" Corp",$K$1),"")</f>
        <v>Diagnostic Equipment</v>
      </c>
      <c r="L271" s="28" cm="1">
        <f t="array" ref="L271">IF($C271="","",IFERROR(_xll.BDP($C271&amp;" Corp",L$1),""))</f>
        <v>106.96299999999999</v>
      </c>
      <c r="M271" s="28" cm="1">
        <f t="array" ref="M271">IF($C271="","",IFERROR(_xll.BDP($C271&amp;" Corp",M$1),""))</f>
        <v>107.16500000000001</v>
      </c>
      <c r="N271" s="28" cm="1">
        <f t="array" ref="N271">IF($C271="","",IFERROR(_xll.BDP($C271&amp;" Corp",N$1),""))</f>
        <v>6.2672363999999998</v>
      </c>
      <c r="O271" s="28" cm="1">
        <f t="array" ref="O271">IF($C271="","",IFERROR(_xll.BDP($C271&amp;" Corp",O$1),""))</f>
        <v>7.0237526431341726</v>
      </c>
      <c r="P271" s="28" cm="1">
        <f t="array" ref="P271">IF($C271="","",IFERROR(_xll.BDP($C271&amp;" Corp",P$1),""))</f>
        <v>178.54774684673004</v>
      </c>
      <c r="Q271" s="28">
        <f t="shared" si="9"/>
        <v>107.06399999999999</v>
      </c>
      <c r="R271"/>
      <c r="S271"/>
      <c r="T271"/>
      <c r="U271"/>
      <c r="V271" s="24" t="str" cm="1">
        <f t="array" ref="V271">IF($C271="","",IFERROR(_xll.BDP($C271&amp;" Corp",V$1),""))</f>
        <v>Y</v>
      </c>
      <c r="W271" s="40" cm="1">
        <f t="array" ref="W271">IF($V271="Y",IFERROR(_xll.BDP($C271&amp;" Corp",W$1)*1,""),"")</f>
        <v>46588</v>
      </c>
      <c r="X271" s="41" cm="1">
        <f t="array" ref="X271">IF($V271="Y",IFERROR(_xll.BDP($C271&amp;" Corp",X$1),""),"")</f>
        <v>102.15600000000001</v>
      </c>
      <c r="Y271" s="42" cm="1">
        <f t="array" ref="Y271">IF($V271="Y",IFERROR(_xll.BDP($C271&amp;" Corp",Y$1)/100, ""),"")</f>
        <v>6.2672363981405674E-2</v>
      </c>
      <c r="Z271" s="17" cm="1">
        <f t="array" ref="Z271">IF($C271="","",IF(_xll.BDP($C271&amp;" Corp",Z$1)="#N/A N/A","",_xll.BDP($C271&amp;" Corp",Z$1)))</f>
        <v>-7.0499999999995566E-2</v>
      </c>
      <c r="AA271" s="14" cm="1">
        <f t="array" ref="AA271">IF($C271="","",IF(_xll.BDP($C271&amp;" Corp",AA$1)="#N/A N/A","",_xll.BDP($C271&amp;" Corp",AA$1)))</f>
        <v>-0.11249999999999716</v>
      </c>
      <c r="AB271" s="14" cm="1">
        <f t="array" ref="AB271">IF($C271="","",IF(_xll.BDP($C271&amp;" Corp",AB$1)="#N/A N/A","",_xll.BDP($C271&amp;" Corp",AB$1)))</f>
        <v>-0.24729999999999563</v>
      </c>
      <c r="AC271" s="18" cm="1">
        <f t="array" ref="AC271">IF($C271="","",IF(_xll.BDP($C271&amp;" Corp",AC$1)="#N/A N/A","",_xll.BDP($C271&amp;" Corp",AC$1)))</f>
        <v>-1.1972999999999985</v>
      </c>
      <c r="AD271" s="18" cm="1">
        <f t="array" ref="AD271">IF($C271="","",IF(_xll.BDP($C271&amp;" Corp",AD$1)="#N/A N/A","",_xll.BDP($C271&amp;" Corp",AD$1)))</f>
        <v>-0.4252000000000038</v>
      </c>
      <c r="AE271" s="32" cm="1">
        <f t="array" ref="AE271">IF($C271="","",IF(_xll.BDP($C271&amp;" Corp",AE$1)="#N/A N/A","",_xll.BDP($C271&amp;" Corp",AE$1)/100))</f>
        <v>-6.5790517393422214E-4</v>
      </c>
      <c r="AF271" s="32" cm="1">
        <f t="array" ref="AF271">IF($C271="","",IF(_xll.BDP($C271&amp;" Corp",AF$1)="#N/A N/A","",_xll.BDP($C271&amp;" Corp",AF$1)/100))</f>
        <v>-1.049437361649148E-3</v>
      </c>
      <c r="AG271" s="32" cm="1">
        <f t="array" ref="AG271">IF($C271="","",IF(_xll.BDP($C271&amp;" Corp",AG$1)="#N/A N/A","",_xll.BDP($C271&amp;" Corp",AG$1)/100))</f>
        <v>-2.3039993441101338E-3</v>
      </c>
      <c r="AH271" s="32" cm="1">
        <f t="array" ref="AH271">IF($C271="","",IF(_xll.BDP($C271&amp;" Corp",AH$1)="#N/A N/A","",_xll.BDP($C271&amp;" Corp",AH$1)/100))</f>
        <v>-1.1056922882280188E-2</v>
      </c>
      <c r="AI271" s="32" cm="1">
        <f t="array" ref="AI271">IF($C271="","",IF(_xll.BDP($C271&amp;" Corp",AI$1)="#N/A N/A","",_xll.BDP($C271&amp;" Corp",AI$1)/100))</f>
        <v>-3.9548705737911119E-3</v>
      </c>
      <c r="AJ271" s="8" cm="1">
        <f t="array" ref="AJ271">IF($C271="","",IF(_xll.BDP($C271&amp;" Corp",AJ$1)="#N/A Field Not Applicable","",_xll.BDP($C271&amp;" Corp",AJ$1)))</f>
        <v>104.78400000000001</v>
      </c>
      <c r="AK271" s="8" cm="1">
        <f t="array" ref="AK271">IF($C271="","",IF(_xll.BDP($C271&amp;" Corp",AK$1)="#N/A Field Not Applicable","",_xll.BDP($C271&amp;" Corp",AK$1)))</f>
        <v>111.01600000000001</v>
      </c>
      <c r="AL271" s="9" t="s">
        <v>974</v>
      </c>
      <c r="AM271" s="9" t="s">
        <v>64</v>
      </c>
      <c r="AN271" s="10">
        <v>47073</v>
      </c>
      <c r="AO271" s="11">
        <v>376.25</v>
      </c>
      <c r="AP271" s="12">
        <v>7.6097799305700661E-5</v>
      </c>
      <c r="AQ271" s="9" t="s">
        <v>65</v>
      </c>
      <c r="AR271" s="10">
        <v>42873</v>
      </c>
      <c r="AS271" s="11">
        <v>3.3781249999999998</v>
      </c>
      <c r="AT271" s="9" t="s">
        <v>974</v>
      </c>
      <c r="AU271" s="34">
        <f t="shared" si="8"/>
        <v>0.93836282413350458</v>
      </c>
    </row>
    <row r="272" spans="2:47" s="2" customFormat="1" x14ac:dyDescent="0.2">
      <c r="B272" s="22">
        <v>67986</v>
      </c>
      <c r="C272" s="23" t="s">
        <v>975</v>
      </c>
      <c r="D272" s="24" t="str" cm="1">
        <f t="array" ref="D272">IF($C272="","",IFERROR(_xll.BDP($C272&amp;" Corp","ID_BB_GLOBAL"),""))</f>
        <v>BBG01LPR1P53</v>
      </c>
      <c r="E272" s="23" t="s">
        <v>976</v>
      </c>
      <c r="F272" s="7" t="s">
        <v>888</v>
      </c>
      <c r="G272" s="16" t="s">
        <v>889</v>
      </c>
      <c r="H272" s="16" t="s">
        <v>62</v>
      </c>
      <c r="I272" s="16" t="s">
        <v>63</v>
      </c>
      <c r="J272" s="44" t="str" cm="1">
        <f t="array" ref="J272">IF(OR(_xll.BDP($C272&amp;" Corp",$J$1)="#N/A N/A",_xll.BDP($C272&amp;" Corp",$J$1)="#N/A Field Not Applicable"),"",_xll.BDP($C272&amp;" Corp",$J$1))</f>
        <v/>
      </c>
      <c r="K272" s="16" t="str" cm="1">
        <f t="array" ref="K272">IFERROR(_xll.BDP($C272&amp;" Corp",$K$1),"")</f>
        <v>Medical Products</v>
      </c>
      <c r="L272" s="28" cm="1">
        <f t="array" ref="L272">IF($C272="","",IFERROR(_xll.BDP($C272&amp;" Corp",L$1),""))</f>
        <v>100.253</v>
      </c>
      <c r="M272" s="28" cm="1">
        <f t="array" ref="M272">IF($C272="","",IFERROR(_xll.BDP($C272&amp;" Corp",M$1),""))</f>
        <v>100.459</v>
      </c>
      <c r="N272" s="28" cm="1">
        <f t="array" ref="N272">IF($C272="","",IFERROR(_xll.BDP($C272&amp;" Corp",N$1),""))</f>
        <v>5.3587655500000002</v>
      </c>
      <c r="O272" s="28" cm="1">
        <f t="array" ref="O272">IF($C272="","",IFERROR(_xll.BDP($C272&amp;" Corp",O$1),""))</f>
        <v>5.3597425188159127</v>
      </c>
      <c r="P272" s="28" cm="1">
        <f t="array" ref="P272">IF($C272="","",IFERROR(_xll.BDP($C272&amp;" Corp",P$1),""))</f>
        <v>99.780693584361984</v>
      </c>
      <c r="Q272" s="28">
        <f t="shared" si="9"/>
        <v>100.35599999999999</v>
      </c>
      <c r="R272"/>
      <c r="S272"/>
      <c r="T272"/>
      <c r="U272"/>
      <c r="V272" s="24" t="str" cm="1">
        <f t="array" ref="V272">IF($C272="","",IFERROR(_xll.BDP($C272&amp;" Corp",V$1),""))</f>
        <v>Y</v>
      </c>
      <c r="W272" s="40" cm="1">
        <f t="array" ref="W272">IF($V272="Y",IFERROR(_xll.BDP($C272&amp;" Corp",W$1)*1,""),"")</f>
        <v>47861</v>
      </c>
      <c r="X272" s="41" cm="1">
        <f t="array" ref="X272">IF($V272="Y",IFERROR(_xll.BDP($C272&amp;" Corp",X$1),""),"")</f>
        <v>100</v>
      </c>
      <c r="Y272" s="42" cm="1">
        <f t="array" ref="Y272">IF($V272="Y",IFERROR(_xll.BDP($C272&amp;" Corp",Y$1)/100, ""),"")</f>
        <v>5.3587655462672246E-2</v>
      </c>
      <c r="Z272" s="17" cm="1">
        <f t="array" ref="Z272">IF($C272="","",IF(_xll.BDP($C272&amp;" Corp",Z$1)="#N/A N/A","",_xll.BDP($C272&amp;" Corp",Z$1)))</f>
        <v>-8.1499999999991246E-2</v>
      </c>
      <c r="AA272" s="14" cm="1">
        <f t="array" ref="AA272">IF($C272="","",IF(_xll.BDP($C272&amp;" Corp",AA$1)="#N/A N/A","",_xll.BDP($C272&amp;" Corp",AA$1)))</f>
        <v>0.37109999999999843</v>
      </c>
      <c r="AB272" s="14" cm="1">
        <f t="array" ref="AB272">IF($C272="","",IF(_xll.BDP($C272&amp;" Corp",AB$1)="#N/A N/A","",_xll.BDP($C272&amp;" Corp",AB$1)))</f>
        <v>0.10250000000000625</v>
      </c>
      <c r="AC272" s="18" cm="1">
        <f t="array" ref="AC272">IF($C272="","",IF(_xll.BDP($C272&amp;" Corp",AC$1)="#N/A N/A","",_xll.BDP($C272&amp;" Corp",AC$1)))</f>
        <v>-0.58379999999999654</v>
      </c>
      <c r="AD272" s="18" t="str" cm="1">
        <f t="array" ref="AD272">IF($C272="","",IF(_xll.BDP($C272&amp;" Corp",AD$1)="#N/A N/A","",_xll.BDP($C272&amp;" Corp",AD$1)))</f>
        <v/>
      </c>
      <c r="AE272" s="32" cm="1">
        <f t="array" ref="AE272">IF($C272="","",IF(_xll.BDP($C272&amp;" Corp",AE$1)="#N/A N/A","",_xll.BDP($C272&amp;" Corp",AE$1)/100))</f>
        <v>-8.1145798589149607E-4</v>
      </c>
      <c r="AF272" s="32" cm="1">
        <f t="array" ref="AF272">IF($C272="","",IF(_xll.BDP($C272&amp;" Corp",AF$1)="#N/A N/A","",_xll.BDP($C272&amp;" Corp",AF$1)/100))</f>
        <v>3.7115975672083047E-3</v>
      </c>
      <c r="AG272" s="32" cm="1">
        <f t="array" ref="AG272">IF($C272="","",IF(_xll.BDP($C272&amp;" Corp",AG$1)="#N/A N/A","",_xll.BDP($C272&amp;" Corp",AG$1)/100))</f>
        <v>1.0224183935563329E-3</v>
      </c>
      <c r="AH272" s="32" cm="1">
        <f t="array" ref="AH272">IF($C272="","",IF(_xll.BDP($C272&amp;" Corp",AH$1)="#N/A N/A","",_xll.BDP($C272&amp;" Corp",AH$1)/100))</f>
        <v>-5.7837025999912476E-3</v>
      </c>
      <c r="AI272" s="32" t="str" cm="1">
        <f t="array" ref="AI272">IF($C272="","",IF(_xll.BDP($C272&amp;" Corp",AI$1)="#N/A N/A","",_xll.BDP($C272&amp;" Corp",AI$1)/100))</f>
        <v/>
      </c>
      <c r="AJ272" s="8" cm="1">
        <f t="array" ref="AJ272">IF($C272="","",IF(_xll.BDP($C272&amp;" Corp",AJ$1)="#N/A Field Not Applicable","",_xll.BDP($C272&amp;" Corp",AJ$1)))</f>
        <v>96.611999999999995</v>
      </c>
      <c r="AK272" s="8" cm="1">
        <f t="array" ref="AK272">IF($C272="","",IF(_xll.BDP($C272&amp;" Corp",AK$1)="#N/A Field Not Applicable","",_xll.BDP($C272&amp;" Corp",AK$1)))</f>
        <v>103.91200000000001</v>
      </c>
      <c r="AL272" s="9" t="s">
        <v>890</v>
      </c>
      <c r="AM272" s="9" t="s">
        <v>64</v>
      </c>
      <c r="AN272" s="10">
        <v>49288</v>
      </c>
      <c r="AO272" s="11">
        <v>1014.6458</v>
      </c>
      <c r="AP272" s="12">
        <v>2.0521544838477632E-4</v>
      </c>
      <c r="AQ272" s="9" t="s">
        <v>65</v>
      </c>
      <c r="AR272" s="10">
        <v>45060</v>
      </c>
      <c r="AS272" s="11">
        <v>1.3322222222222222</v>
      </c>
      <c r="AT272" s="9" t="s">
        <v>890</v>
      </c>
      <c r="AU272" s="34">
        <f t="shared" si="8"/>
        <v>0.90164602739726052</v>
      </c>
    </row>
    <row r="273" spans="2:47" s="2" customFormat="1" x14ac:dyDescent="0.2">
      <c r="B273" s="22">
        <v>64744</v>
      </c>
      <c r="C273" s="23" t="s">
        <v>977</v>
      </c>
      <c r="D273" s="24" t="str" cm="1">
        <f t="array" ref="D273">IF($C273="","",IFERROR(_xll.BDP($C273&amp;" Corp","ID_BB_GLOBAL"),""))</f>
        <v>BBG00M910BZ6</v>
      </c>
      <c r="E273" s="23" t="s">
        <v>978</v>
      </c>
      <c r="F273" s="7" t="s">
        <v>979</v>
      </c>
      <c r="G273" s="16" t="s">
        <v>980</v>
      </c>
      <c r="H273" s="16" t="s">
        <v>305</v>
      </c>
      <c r="I273" s="16" t="s">
        <v>166</v>
      </c>
      <c r="J273" s="44" t="str" cm="1">
        <f t="array" ref="J273">IF(OR(_xll.BDP($C273&amp;" Corp",$J$1)="#N/A N/A",_xll.BDP($C273&amp;" Corp",$J$1)="#N/A Field Not Applicable"),"",_xll.BDP($C273&amp;" Corp",$J$1))</f>
        <v/>
      </c>
      <c r="K273" s="16" t="str" cm="1">
        <f t="array" ref="K273">IFERROR(_xll.BDP($C273&amp;" Corp",$K$1),"")</f>
        <v>Phys Practice Mgmnt</v>
      </c>
      <c r="L273" s="28" cm="1">
        <f t="array" ref="L273">IF($C273="","",IFERROR(_xll.BDP($C273&amp;" Corp",L$1),""))</f>
        <v>97.728999999999999</v>
      </c>
      <c r="M273" s="28" cm="1">
        <f t="array" ref="M273">IF($C273="","",IFERROR(_xll.BDP($C273&amp;" Corp",M$1),""))</f>
        <v>98.488</v>
      </c>
      <c r="N273" s="28" cm="1">
        <f t="array" ref="N273">IF($C273="","",IFERROR(_xll.BDP($C273&amp;" Corp",N$1),""))</f>
        <v>5.7722501138408369</v>
      </c>
      <c r="O273" s="28" cm="1">
        <f t="array" ref="O273">IF($C273="","",IFERROR(_xll.BDP($C273&amp;" Corp",O$1),""))</f>
        <v>5.7722501138408369</v>
      </c>
      <c r="P273" s="28" cm="1">
        <f t="array" ref="P273">IF($C273="","",IFERROR(_xll.BDP($C273&amp;" Corp",P$1),""))</f>
        <v>161.50843483810078</v>
      </c>
      <c r="Q273" s="28">
        <f t="shared" si="9"/>
        <v>98.108499999999992</v>
      </c>
      <c r="R273"/>
      <c r="S273"/>
      <c r="T273"/>
      <c r="U273"/>
      <c r="V273" s="24" t="str" cm="1">
        <f t="array" ref="V273">IF($C273="","",IFERROR(_xll.BDP($C273&amp;" Corp",V$1),""))</f>
        <v>N</v>
      </c>
      <c r="W273" s="40" t="str" cm="1">
        <f t="array" ref="W273">IF($V273="Y",IFERROR(_xll.BDP($C273&amp;" Corp",W$1)*1,""),"")</f>
        <v/>
      </c>
      <c r="X273" s="41" t="str" cm="1">
        <f t="array" ref="X273">IF($V273="Y",IFERROR(_xll.BDP($C273&amp;" Corp",X$1),""),"")</f>
        <v/>
      </c>
      <c r="Y273" s="42" t="str" cm="1">
        <f t="array" ref="Y273">IF($V273="Y",IFERROR(_xll.BDP($C273&amp;" Corp",Y$1)/100, ""),"")</f>
        <v/>
      </c>
      <c r="Z273" s="17" cm="1">
        <f t="array" ref="Z273">IF($C273="","",IF(_xll.BDP($C273&amp;" Corp",Z$1)="#N/A N/A","",_xll.BDP($C273&amp;" Corp",Z$1)))</f>
        <v>3.9900000000017144E-3</v>
      </c>
      <c r="AA273" s="14" cm="1">
        <f t="array" ref="AA273">IF($C273="","",IF(_xll.BDP($C273&amp;" Corp",AA$1)="#N/A N/A","",_xll.BDP($C273&amp;" Corp",AA$1)))</f>
        <v>0.34516000000000702</v>
      </c>
      <c r="AB273" s="14" cm="1">
        <f t="array" ref="AB273">IF($C273="","",IF(_xll.BDP($C273&amp;" Corp",AB$1)="#N/A N/A","",_xll.BDP($C273&amp;" Corp",AB$1)))</f>
        <v>0.48458000000000823</v>
      </c>
      <c r="AC273" s="18" cm="1">
        <f t="array" ref="AC273">IF($C273="","",IF(_xll.BDP($C273&amp;" Corp",AC$1)="#N/A N/A","",_xll.BDP($C273&amp;" Corp",AC$1)))</f>
        <v>0.72438999999999965</v>
      </c>
      <c r="AD273" s="18" cm="1">
        <f t="array" ref="AD273">IF($C273="","",IF(_xll.BDP($C273&amp;" Corp",AD$1)="#N/A N/A","",_xll.BDP($C273&amp;" Corp",AD$1)))</f>
        <v>3.7648999999999972</v>
      </c>
      <c r="AE273" s="32" cm="1">
        <f t="array" ref="AE273">IF($C273="","",IF(_xll.BDP($C273&amp;" Corp",AE$1)="#N/A N/A","",_xll.BDP($C273&amp;" Corp",AE$1)/100))</f>
        <v>4.06823168854935E-5</v>
      </c>
      <c r="AF273" s="32" cm="1">
        <f t="array" ref="AF273">IF($C273="","",IF(_xll.BDP($C273&amp;" Corp",AF$1)="#N/A N/A","",_xll.BDP($C273&amp;" Corp",AF$1)/100))</f>
        <v>3.5315601728087365E-3</v>
      </c>
      <c r="AG273" s="32" cm="1">
        <f t="array" ref="AG273">IF($C273="","",IF(_xll.BDP($C273&amp;" Corp",AG$1)="#N/A N/A","",_xll.BDP($C273&amp;" Corp",AG$1)/100))</f>
        <v>4.9651411393984357E-3</v>
      </c>
      <c r="AH273" s="32" cm="1">
        <f t="array" ref="AH273">IF($C273="","",IF(_xll.BDP($C273&amp;" Corp",AH$1)="#N/A N/A","",_xll.BDP($C273&amp;" Corp",AH$1)/100))</f>
        <v>7.4405836439867786E-3</v>
      </c>
      <c r="AI273" s="32" cm="1">
        <f t="array" ref="AI273">IF($C273="","",IF(_xll.BDP($C273&amp;" Corp",AI$1)="#N/A N/A","",_xll.BDP($C273&amp;" Corp",AI$1)/100))</f>
        <v>3.9917893127472369E-2</v>
      </c>
      <c r="AJ273" s="8" cm="1">
        <f t="array" ref="AJ273">IF($C273="","",IF(_xll.BDP($C273&amp;" Corp",AJ$1)="#N/A Field Not Applicable","",_xll.BDP($C273&amp;" Corp",AJ$1)))</f>
        <v>91.942999999999998</v>
      </c>
      <c r="AK273" s="8" cm="1">
        <f t="array" ref="AK273">IF($C273="","",IF(_xll.BDP($C273&amp;" Corp",AK$1)="#N/A Field Not Applicable","",_xll.BDP($C273&amp;" Corp",AK$1)))</f>
        <v>99.704999999999998</v>
      </c>
      <c r="AL273" s="9" t="s">
        <v>981</v>
      </c>
      <c r="AM273" s="9" t="s">
        <v>64</v>
      </c>
      <c r="AN273" s="10">
        <v>47354</v>
      </c>
      <c r="AO273" s="11">
        <v>316.326705</v>
      </c>
      <c r="AP273" s="12">
        <v>6.39781159126208E-5</v>
      </c>
      <c r="AQ273" s="9" t="s">
        <v>65</v>
      </c>
      <c r="AR273" s="10">
        <v>43126</v>
      </c>
      <c r="AS273" s="11">
        <v>0.38458333333333328</v>
      </c>
      <c r="AT273" s="9" t="s">
        <v>102</v>
      </c>
      <c r="AU273" s="34">
        <f t="shared" si="8"/>
        <v>0.87065409688224693</v>
      </c>
    </row>
    <row r="274" spans="2:47" s="2" customFormat="1" x14ac:dyDescent="0.2">
      <c r="B274" s="22">
        <v>65198</v>
      </c>
      <c r="C274" s="23" t="s">
        <v>982</v>
      </c>
      <c r="D274" s="24" t="str" cm="1">
        <f t="array" ref="D274">IF($C274="","",IFERROR(_xll.BDP($C274&amp;" Corp","ID_BB_GLOBAL"),""))</f>
        <v>BBG0110WXGS3</v>
      </c>
      <c r="E274" s="23" t="s">
        <v>983</v>
      </c>
      <c r="F274" s="7" t="s">
        <v>933</v>
      </c>
      <c r="G274" s="16" t="s">
        <v>387</v>
      </c>
      <c r="H274" s="16" t="s">
        <v>62</v>
      </c>
      <c r="I274" s="16" t="s">
        <v>63</v>
      </c>
      <c r="J274" s="44" cm="1">
        <f t="array" ref="J274">IF(OR(_xll.BDP($C274&amp;" Corp",$J$1)="#N/A N/A",_xll.BDP($C274&amp;" Corp",$J$1)="#N/A Field Not Applicable"),"",_xll.BDP($C274&amp;" Corp",$J$1))</f>
        <v>3.7350533975112494</v>
      </c>
      <c r="K274" s="16" t="str" cm="1">
        <f t="array" ref="K274">IFERROR(_xll.BDP($C274&amp;" Corp",$K$1),"")</f>
        <v>Dialysis Centers</v>
      </c>
      <c r="L274" s="28" cm="1">
        <f t="array" ref="L274">IF($C274="","",IFERROR(_xll.BDP($C274&amp;" Corp",L$1),""))</f>
        <v>84.040999999999997</v>
      </c>
      <c r="M274" s="28" cm="1">
        <f t="array" ref="M274">IF($C274="","",IFERROR(_xll.BDP($C274&amp;" Corp",M$1),""))</f>
        <v>84.620999999999995</v>
      </c>
      <c r="N274" s="28" cm="1">
        <f t="array" ref="N274">IF($C274="","",IFERROR(_xll.BDP($C274&amp;" Corp",N$1),""))</f>
        <v>5.7528212602561686</v>
      </c>
      <c r="O274" s="28" cm="1">
        <f t="array" ref="O274">IF($C274="","",IFERROR(_xll.BDP($C274&amp;" Corp",O$1),""))</f>
        <v>5.7528212602561686</v>
      </c>
      <c r="P274" s="28" cm="1">
        <f t="array" ref="P274">IF($C274="","",IFERROR(_xll.BDP($C274&amp;" Corp",P$1),""))</f>
        <v>140.65418956422874</v>
      </c>
      <c r="Q274" s="28">
        <f t="shared" si="9"/>
        <v>84.330999999999989</v>
      </c>
      <c r="R274"/>
      <c r="S274"/>
      <c r="T274"/>
      <c r="U274"/>
      <c r="V274" s="24" t="str" cm="1">
        <f t="array" ref="V274">IF($C274="","",IFERROR(_xll.BDP($C274&amp;" Corp",V$1),""))</f>
        <v>Y</v>
      </c>
      <c r="W274" s="40" cm="1">
        <f t="array" ref="W274">IF($V274="Y",IFERROR(_xll.BDP($C274&amp;" Corp",W$1)*1,""),"")</f>
        <v>48092</v>
      </c>
      <c r="X274" s="41" cm="1">
        <f t="array" ref="X274">IF($V274="Y",IFERROR(_xll.BDP($C274&amp;" Corp",X$1),""),"")</f>
        <v>100</v>
      </c>
      <c r="Y274" s="42" cm="1">
        <f t="array" ref="Y274">IF($V274="Y",IFERROR(_xll.BDP($C274&amp;" Corp",Y$1)/100, ""),"")</f>
        <v>5.847879351968327E-2</v>
      </c>
      <c r="Z274" s="17" cm="1">
        <f t="array" ref="Z274">IF($C274="","",IF(_xll.BDP($C274&amp;" Corp",Z$1)="#N/A N/A","",_xll.BDP($C274&amp;" Corp",Z$1)))</f>
        <v>-8.6190000000001987E-2</v>
      </c>
      <c r="AA274" s="14" cm="1">
        <f t="array" ref="AA274">IF($C274="","",IF(_xll.BDP($C274&amp;" Corp",AA$1)="#N/A N/A","",_xll.BDP($C274&amp;" Corp",AA$1)))</f>
        <v>0.5952699999999993</v>
      </c>
      <c r="AB274" s="14" cm="1">
        <f t="array" ref="AB274">IF($C274="","",IF(_xll.BDP($C274&amp;" Corp",AB$1)="#N/A N/A","",_xll.BDP($C274&amp;" Corp",AB$1)))</f>
        <v>0.29688000000000159</v>
      </c>
      <c r="AC274" s="18" cm="1">
        <f t="array" ref="AC274">IF($C274="","",IF(_xll.BDP($C274&amp;" Corp",AC$1)="#N/A N/A","",_xll.BDP($C274&amp;" Corp",AC$1)))</f>
        <v>-0.17301000000000499</v>
      </c>
      <c r="AD274" s="18" cm="1">
        <f t="array" ref="AD274">IF($C274="","",IF(_xll.BDP($C274&amp;" Corp",AD$1)="#N/A N/A","",_xll.BDP($C274&amp;" Corp",AD$1)))</f>
        <v>4.9904299999999893</v>
      </c>
      <c r="AE274" s="32" cm="1">
        <f t="array" ref="AE274">IF($C274="","",IF(_xll.BDP($C274&amp;" Corp",AE$1)="#N/A N/A","",_xll.BDP($C274&amp;" Corp",AE$1)/100))</f>
        <v>-1.0207134122382105E-3</v>
      </c>
      <c r="AF274" s="32" cm="1">
        <f t="array" ref="AF274">IF($C274="","",IF(_xll.BDP($C274&amp;" Corp",AF$1)="#N/A N/A","",_xll.BDP($C274&amp;" Corp",AF$1)/100))</f>
        <v>7.1068970342222674E-3</v>
      </c>
      <c r="AG274" s="32" cm="1">
        <f t="array" ref="AG274">IF($C274="","",IF(_xll.BDP($C274&amp;" Corp",AG$1)="#N/A N/A","",_xll.BDP($C274&amp;" Corp",AG$1)/100))</f>
        <v>3.5318525201745131E-3</v>
      </c>
      <c r="AH274" s="32" cm="1">
        <f t="array" ref="AH274">IF($C274="","",IF(_xll.BDP($C274&amp;" Corp",AH$1)="#N/A N/A","",_xll.BDP($C274&amp;" Corp",AH$1)/100))</f>
        <v>-2.0467832106281416E-3</v>
      </c>
      <c r="AI274" s="32" cm="1">
        <f t="array" ref="AI274">IF($C274="","",IF(_xll.BDP($C274&amp;" Corp",AI$1)="#N/A N/A","",_xll.BDP($C274&amp;" Corp",AI$1)/100))</f>
        <v>6.288001963602774E-2</v>
      </c>
      <c r="AJ274" s="8" cm="1">
        <f t="array" ref="AJ274">IF($C274="","",IF(_xll.BDP($C274&amp;" Corp",AJ$1)="#N/A Field Not Applicable","",_xll.BDP($C274&amp;" Corp",AJ$1)))</f>
        <v>78.177999999999997</v>
      </c>
      <c r="AK274" s="8" cm="1">
        <f t="array" ref="AK274">IF($C274="","",IF(_xll.BDP($C274&amp;" Corp",AK$1)="#N/A Field Not Applicable","",_xll.BDP($C274&amp;" Corp",AK$1)))</f>
        <v>86.686999999999998</v>
      </c>
      <c r="AL274" s="9" t="s">
        <v>934</v>
      </c>
      <c r="AM274" s="9" t="s">
        <v>64</v>
      </c>
      <c r="AN274" s="10">
        <v>930</v>
      </c>
      <c r="AO274" s="11">
        <v>553.67695500000002</v>
      </c>
      <c r="AP274" s="12">
        <v>1.1198298419078128E-4</v>
      </c>
      <c r="AQ274" s="9" t="s">
        <v>169</v>
      </c>
      <c r="AR274" s="10">
        <v>944</v>
      </c>
      <c r="AS274" s="11">
        <v>8.3333333333333329E-2</v>
      </c>
      <c r="AT274" s="9" t="s">
        <v>102</v>
      </c>
      <c r="AU274" s="34">
        <f t="shared" si="8"/>
        <v>0.76776199670936651</v>
      </c>
    </row>
    <row r="275" spans="2:47" s="2" customFormat="1" x14ac:dyDescent="0.2">
      <c r="B275" s="22">
        <v>64799</v>
      </c>
      <c r="C275" s="23" t="s">
        <v>984</v>
      </c>
      <c r="D275" s="24" t="str" cm="1">
        <f t="array" ref="D275">IF($C275="","",IFERROR(_xll.BDP($C275&amp;" Corp","ID_BB_GLOBAL"),""))</f>
        <v>BBG019Q3MZ57</v>
      </c>
      <c r="E275" s="23" t="s">
        <v>985</v>
      </c>
      <c r="F275" s="7" t="s">
        <v>289</v>
      </c>
      <c r="G275" s="16" t="s">
        <v>986</v>
      </c>
      <c r="H275" s="16" t="s">
        <v>515</v>
      </c>
      <c r="I275" s="16" t="s">
        <v>360</v>
      </c>
      <c r="J275" s="44" cm="1">
        <f t="array" ref="J275">IF(OR(_xll.BDP($C275&amp;" Corp",$J$1)="#N/A N/A",_xll.BDP($C275&amp;" Corp",$J$1)="#N/A Field Not Applicable"),"",_xll.BDP($C275&amp;" Corp",$J$1))</f>
        <v>8.1496779082985977</v>
      </c>
      <c r="K275" s="16" t="str" cm="1">
        <f t="array" ref="K275">IFERROR(_xll.BDP($C275&amp;" Corp",$K$1),"")</f>
        <v>Medical-Drugs</v>
      </c>
      <c r="L275" s="28" cm="1">
        <f t="array" ref="L275">IF($C275="","",IFERROR(_xll.BDP($C275&amp;" Corp",L$1),""))</f>
        <v>91.507999999999996</v>
      </c>
      <c r="M275" s="28" cm="1">
        <f t="array" ref="M275">IF($C275="","",IFERROR(_xll.BDP($C275&amp;" Corp",M$1),""))</f>
        <v>91.861999999999995</v>
      </c>
      <c r="N275" s="28" cm="1">
        <f t="array" ref="N275">IF($C275="","",IFERROR(_xll.BDP($C275&amp;" Corp",N$1),""))</f>
        <v>16.221894307198959</v>
      </c>
      <c r="O275" s="28" cm="1">
        <f t="array" ref="O275">IF($C275="","",IFERROR(_xll.BDP($C275&amp;" Corp",O$1),""))</f>
        <v>16.221894307198959</v>
      </c>
      <c r="P275" s="28" cm="1">
        <f t="array" ref="P275">IF($C275="","",IFERROR(_xll.BDP($C275&amp;" Corp",P$1),""))</f>
        <v>1194.4166234303352</v>
      </c>
      <c r="Q275" s="28">
        <f t="shared" si="9"/>
        <v>91.685000000000002</v>
      </c>
      <c r="R275"/>
      <c r="S275"/>
      <c r="T275"/>
      <c r="U275"/>
      <c r="V275" s="24" t="str" cm="1">
        <f t="array" ref="V275">IF($C275="","",IFERROR(_xll.BDP($C275&amp;" Corp",V$1),""))</f>
        <v>Y</v>
      </c>
      <c r="W275" s="40" cm="1">
        <f t="array" ref="W275">IF($V275="Y",IFERROR(_xll.BDP($C275&amp;" Corp",W$1)*1,""),"")</f>
        <v>45945</v>
      </c>
      <c r="X275" s="41" cm="1">
        <f t="array" ref="X275">IF($V275="Y",IFERROR(_xll.BDP($C275&amp;" Corp",X$1),""),"")</f>
        <v>106</v>
      </c>
      <c r="Y275" s="42" cm="1">
        <f t="array" ref="Y275">IF($V275="Y",IFERROR(_xll.BDP($C275&amp;" Corp",Y$1)/100, ""),"")</f>
        <v>0.36034078016868853</v>
      </c>
      <c r="Z275" s="17" cm="1">
        <f t="array" ref="Z275">IF($C275="","",IF(_xll.BDP($C275&amp;" Corp",Z$1)="#N/A N/A","",_xll.BDP($C275&amp;" Corp",Z$1)))</f>
        <v>-0.52071999999999719</v>
      </c>
      <c r="AA275" s="14" cm="1">
        <f t="array" ref="AA275">IF($C275="","",IF(_xll.BDP($C275&amp;" Corp",AA$1)="#N/A N/A","",_xll.BDP($C275&amp;" Corp",AA$1)))</f>
        <v>-0.51027000000000555</v>
      </c>
      <c r="AB275" s="14" cm="1">
        <f t="array" ref="AB275">IF($C275="","",IF(_xll.BDP($C275&amp;" Corp",AB$1)="#N/A N/A","",_xll.BDP($C275&amp;" Corp",AB$1)))</f>
        <v>-1.7055699999999945</v>
      </c>
      <c r="AC275" s="18" cm="1">
        <f t="array" ref="AC275">IF($C275="","",IF(_xll.BDP($C275&amp;" Corp",AC$1)="#N/A N/A","",_xll.BDP($C275&amp;" Corp",AC$1)))</f>
        <v>2.3535499999999985</v>
      </c>
      <c r="AD275" s="18" cm="1">
        <f t="array" ref="AD275">IF($C275="","",IF(_xll.BDP($C275&amp;" Corp",AD$1)="#N/A N/A","",_xll.BDP($C275&amp;" Corp",AD$1)))</f>
        <v>35.721029999999999</v>
      </c>
      <c r="AE275" s="32" cm="1">
        <f t="array" ref="AE275">IF($C275="","",IF(_xll.BDP($C275&amp;" Corp",AE$1)="#N/A N/A","",_xll.BDP($C275&amp;" Corp",AE$1)/100))</f>
        <v>-5.6473805598315982E-3</v>
      </c>
      <c r="AF275" s="32" cm="1">
        <f t="array" ref="AF275">IF($C275="","",IF(_xll.BDP($C275&amp;" Corp",AF$1)="#N/A N/A","",_xll.BDP($C275&amp;" Corp",AF$1)/100))</f>
        <v>-5.5346741199888269E-3</v>
      </c>
      <c r="AG275" s="32" cm="1">
        <f t="array" ref="AG275">IF($C275="","",IF(_xll.BDP($C275&amp;" Corp",AG$1)="#N/A N/A","",_xll.BDP($C275&amp;" Corp",AG$1)/100))</f>
        <v>-1.8262792022694343E-2</v>
      </c>
      <c r="AH275" s="32" cm="1">
        <f t="array" ref="AH275">IF($C275="","",IF(_xll.BDP($C275&amp;" Corp",AH$1)="#N/A N/A","",_xll.BDP($C275&amp;" Corp",AH$1)/100))</f>
        <v>2.6346305679386076E-2</v>
      </c>
      <c r="AI275" s="32" cm="1">
        <f t="array" ref="AI275">IF($C275="","",IF(_xll.BDP($C275&amp;" Corp",AI$1)="#N/A N/A","",_xll.BDP($C275&amp;" Corp",AI$1)/100))</f>
        <v>0.63828780124591178</v>
      </c>
      <c r="AJ275" s="8" cm="1">
        <f t="array" ref="AJ275">IF($C275="","",IF(_xll.BDP($C275&amp;" Corp",AJ$1)="#N/A Field Not Applicable","",_xll.BDP($C275&amp;" Corp",AJ$1)))</f>
        <v>55.759</v>
      </c>
      <c r="AK275" s="8" cm="1">
        <f t="array" ref="AK275">IF($C275="","",IF(_xll.BDP($C275&amp;" Corp",AK$1)="#N/A Field Not Applicable","",_xll.BDP($C275&amp;" Corp",AK$1)))</f>
        <v>94.275999999999996</v>
      </c>
      <c r="AL275" s="9" t="s">
        <v>292</v>
      </c>
      <c r="AM275" s="9" t="s">
        <v>64</v>
      </c>
      <c r="AN275" s="10">
        <v>37546</v>
      </c>
      <c r="AO275" s="11">
        <v>328.68335500000001</v>
      </c>
      <c r="AP275" s="12">
        <v>6.6477288993792324E-5</v>
      </c>
      <c r="AQ275" s="9" t="s">
        <v>65</v>
      </c>
      <c r="AR275" s="10">
        <v>33538</v>
      </c>
      <c r="AS275" s="11">
        <v>2.177777777777778</v>
      </c>
      <c r="AT275" s="9" t="s">
        <v>293</v>
      </c>
      <c r="AU275" s="34">
        <f t="shared" si="8"/>
        <v>0.91895622504348717</v>
      </c>
    </row>
    <row r="276" spans="2:47" s="2" customFormat="1" x14ac:dyDescent="0.2">
      <c r="B276" s="22">
        <v>66551</v>
      </c>
      <c r="C276" s="23" t="s">
        <v>987</v>
      </c>
      <c r="D276" s="24" t="str" cm="1">
        <f t="array" ref="D276">IF($C276="","",IFERROR(_xll.BDP($C276&amp;" Corp","ID_BB_GLOBAL"),""))</f>
        <v>BBG01GLDRP42</v>
      </c>
      <c r="E276" s="23" t="s">
        <v>988</v>
      </c>
      <c r="F276" s="7" t="s">
        <v>989</v>
      </c>
      <c r="G276" s="16" t="s">
        <v>246</v>
      </c>
      <c r="H276" s="16" t="s">
        <v>156</v>
      </c>
      <c r="I276" s="16" t="s">
        <v>157</v>
      </c>
      <c r="J276" s="44" cm="1">
        <f t="array" ref="J276">IF(OR(_xll.BDP($C276&amp;" Corp",$J$1)="#N/A N/A",_xll.BDP($C276&amp;" Corp",$J$1)="#N/A Field Not Applicable"),"",_xll.BDP($C276&amp;" Corp",$J$1))</f>
        <v>3.452842377260982</v>
      </c>
      <c r="K276" s="16" t="str" cm="1">
        <f t="array" ref="K276">IFERROR(_xll.BDP($C276&amp;" Corp",$K$1),"")</f>
        <v>Medical Imaging Systems</v>
      </c>
      <c r="L276" s="28" cm="1">
        <f t="array" ref="L276">IF($C276="","",IFERROR(_xll.BDP($C276&amp;" Corp",L$1),""))</f>
        <v>100.569</v>
      </c>
      <c r="M276" s="28" cm="1">
        <f t="array" ref="M276">IF($C276="","",IFERROR(_xll.BDP($C276&amp;" Corp",M$1),""))</f>
        <v>100.596</v>
      </c>
      <c r="N276" s="28" cm="1">
        <f t="array" ref="N276">IF($C276="","",IFERROR(_xll.BDP($C276&amp;" Corp",N$1),""))</f>
        <v>4.7259747299999999</v>
      </c>
      <c r="O276" s="28" cm="1">
        <f t="array" ref="O276">IF($C276="","",IFERROR(_xll.BDP($C276&amp;" Corp",O$1),""))</f>
        <v>4.8104301318101719</v>
      </c>
      <c r="P276" s="28" cm="1">
        <f t="array" ref="P276">IF($C276="","",IFERROR(_xll.BDP($C276&amp;" Corp",P$1),""))</f>
        <v>57.482878515796287</v>
      </c>
      <c r="Q276" s="28">
        <f t="shared" si="9"/>
        <v>100.58250000000001</v>
      </c>
      <c r="R276"/>
      <c r="S276"/>
      <c r="T276"/>
      <c r="U276"/>
      <c r="V276" s="24" t="str" cm="1">
        <f t="array" ref="V276">IF($C276="","",IFERROR(_xll.BDP($C276&amp;" Corp",V$1),""))</f>
        <v>Y</v>
      </c>
      <c r="W276" s="40" cm="1">
        <f t="array" ref="W276">IF($V276="Y",IFERROR(_xll.BDP($C276&amp;" Corp",W$1)*1,""),"")</f>
        <v>45945</v>
      </c>
      <c r="X276" s="41" cm="1">
        <f t="array" ref="X276">IF($V276="Y",IFERROR(_xll.BDP($C276&amp;" Corp",X$1),""),"")</f>
        <v>100</v>
      </c>
      <c r="Y276" s="42" cm="1">
        <f t="array" ref="Y276">IF($V276="Y",IFERROR(_xll.BDP($C276&amp;" Corp",Y$1)/100, ""),"")</f>
        <v>4.7259747317712562E-2</v>
      </c>
      <c r="Z276" s="17" cm="1">
        <f t="array" ref="Z276">IF($C276="","",IF(_xll.BDP($C276&amp;" Corp",Z$1)="#N/A N/A","",_xll.BDP($C276&amp;" Corp",Z$1)))</f>
        <v>-1.1400000000008959E-2</v>
      </c>
      <c r="AA276" s="14" cm="1">
        <f t="array" ref="AA276">IF($C276="","",IF(_xll.BDP($C276&amp;" Corp",AA$1)="#N/A N/A","",_xll.BDP($C276&amp;" Corp",AA$1)))</f>
        <v>1.0999999999938836E-3</v>
      </c>
      <c r="AB276" s="14" cm="1">
        <f t="array" ref="AB276">IF($C276="","",IF(_xll.BDP($C276&amp;" Corp",AB$1)="#N/A N/A","",_xll.BDP($C276&amp;" Corp",AB$1)))</f>
        <v>-6.8800000000010186E-2</v>
      </c>
      <c r="AC276" s="18" cm="1">
        <f t="array" ref="AC276">IF($C276="","",IF(_xll.BDP($C276&amp;" Corp",AC$1)="#N/A N/A","",_xll.BDP($C276&amp;" Corp",AC$1)))</f>
        <v>-0.30460000000000775</v>
      </c>
      <c r="AD276" s="18" cm="1">
        <f t="array" ref="AD276">IF($C276="","",IF(_xll.BDP($C276&amp;" Corp",AD$1)="#N/A N/A","",_xll.BDP($C276&amp;" Corp",AD$1)))</f>
        <v>-0.23470000000000368</v>
      </c>
      <c r="AE276" s="32" cm="1">
        <f t="array" ref="AE276">IF($C276="","",IF(_xll.BDP($C276&amp;" Corp",AE$1)="#N/A N/A","",_xll.BDP($C276&amp;" Corp",AE$1)/100))</f>
        <v>-1.1332650060698228E-4</v>
      </c>
      <c r="AF276" s="32" cm="1">
        <f t="array" ref="AF276">IF($C276="","",IF(_xll.BDP($C276&amp;" Corp",AF$1)="#N/A N/A","",_xll.BDP($C276&amp;" Corp",AF$1)/100))</f>
        <v>1.0936372186557446E-5</v>
      </c>
      <c r="AG276" s="32" cm="1">
        <f t="array" ref="AG276">IF($C276="","",IF(_xll.BDP($C276&amp;" Corp",AG$1)="#N/A N/A","",_xll.BDP($C276&amp;" Corp",AG$1)/100))</f>
        <v>-6.8354533505157083E-4</v>
      </c>
      <c r="AH276" s="32" cm="1">
        <f t="array" ref="AH276">IF($C276="","",IF(_xll.BDP($C276&amp;" Corp",AH$1)="#N/A N/A","",_xll.BDP($C276&amp;" Corp",AH$1)/100))</f>
        <v>-3.0192045595342108E-3</v>
      </c>
      <c r="AI276" s="32" cm="1">
        <f t="array" ref="AI276">IF($C276="","",IF(_xll.BDP($C276&amp;" Corp",AI$1)="#N/A N/A","",_xll.BDP($C276&amp;" Corp",AI$1)/100))</f>
        <v>-2.3279665455238339E-3</v>
      </c>
      <c r="AJ276" s="8" cm="1">
        <f t="array" ref="AJ276">IF($C276="","",IF(_xll.BDP($C276&amp;" Corp",AJ$1)="#N/A Field Not Applicable","",_xll.BDP($C276&amp;" Corp",AJ$1)))</f>
        <v>99.843000000000004</v>
      </c>
      <c r="AK276" s="8" cm="1">
        <f t="array" ref="AK276">IF($C276="","",IF(_xll.BDP($C276&amp;" Corp",AK$1)="#N/A Field Not Applicable","",_xll.BDP($C276&amp;" Corp",AK$1)))</f>
        <v>101.298</v>
      </c>
      <c r="AL276" s="9" t="s">
        <v>990</v>
      </c>
      <c r="AM276" s="9" t="s">
        <v>64</v>
      </c>
      <c r="AN276" s="10">
        <v>48178</v>
      </c>
      <c r="AO276" s="11">
        <v>1510.1418000000001</v>
      </c>
      <c r="AP276" s="12">
        <v>3.0543114317488254E-4</v>
      </c>
      <c r="AQ276" s="9" t="s">
        <v>65</v>
      </c>
      <c r="AR276" s="10">
        <v>43950</v>
      </c>
      <c r="AS276" s="11">
        <v>0.40444444444444433</v>
      </c>
      <c r="AT276" s="9" t="s">
        <v>990</v>
      </c>
      <c r="AU276" s="34">
        <f t="shared" si="8"/>
        <v>0.32169134020618473</v>
      </c>
    </row>
    <row r="277" spans="2:47" s="2" customFormat="1" x14ac:dyDescent="0.2">
      <c r="B277" s="22">
        <v>67987</v>
      </c>
      <c r="C277" s="23" t="s">
        <v>991</v>
      </c>
      <c r="D277" s="24" t="str" cm="1">
        <f t="array" ref="D277">IF($C277="","",IFERROR(_xll.BDP($C277&amp;" Corp","ID_BB_GLOBAL"),""))</f>
        <v>BBG01LPR1Q06</v>
      </c>
      <c r="E277" s="23" t="s">
        <v>992</v>
      </c>
      <c r="F277" s="7" t="s">
        <v>888</v>
      </c>
      <c r="G277" s="16" t="s">
        <v>246</v>
      </c>
      <c r="H277" s="16" t="s">
        <v>62</v>
      </c>
      <c r="I277" s="16" t="s">
        <v>63</v>
      </c>
      <c r="J277" s="44" t="str" cm="1">
        <f t="array" ref="J277">IF(OR(_xll.BDP($C277&amp;" Corp",$J$1)="#N/A N/A",_xll.BDP($C277&amp;" Corp",$J$1)="#N/A Field Not Applicable"),"",_xll.BDP($C277&amp;" Corp",$J$1))</f>
        <v/>
      </c>
      <c r="K277" s="16" t="str" cm="1">
        <f t="array" ref="K277">IFERROR(_xll.BDP($C277&amp;" Corp",$K$1),"")</f>
        <v>Medical Products</v>
      </c>
      <c r="L277" s="28" cm="1">
        <f t="array" ref="L277">IF($C277="","",IFERROR(_xll.BDP($C277&amp;" Corp",L$1),""))</f>
        <v>99.828999999999994</v>
      </c>
      <c r="M277" s="28" cm="1">
        <f t="array" ref="M277">IF($C277="","",IFERROR(_xll.BDP($C277&amp;" Corp",M$1),""))</f>
        <v>100.033</v>
      </c>
      <c r="N277" s="28" cm="1">
        <f t="array" ref="N277">IF($C277="","",IFERROR(_xll.BDP($C277&amp;" Corp",N$1),""))</f>
        <v>5.5942182777072613</v>
      </c>
      <c r="O277" s="28" cm="1">
        <f t="array" ref="O277">IF($C277="","",IFERROR(_xll.BDP($C277&amp;" Corp",O$1),""))</f>
        <v>5.5942182777072613</v>
      </c>
      <c r="P277" s="28" cm="1">
        <f t="array" ref="P277">IF($C277="","",IFERROR(_xll.BDP($C277&amp;" Corp",P$1),""))</f>
        <v>111.59689744976694</v>
      </c>
      <c r="Q277" s="28">
        <f t="shared" si="9"/>
        <v>99.930999999999997</v>
      </c>
      <c r="R277"/>
      <c r="S277"/>
      <c r="T277"/>
      <c r="U277"/>
      <c r="V277" s="24" t="str" cm="1">
        <f t="array" ref="V277">IF($C277="","",IFERROR(_xll.BDP($C277&amp;" Corp",V$1),""))</f>
        <v>Y</v>
      </c>
      <c r="W277" s="40" cm="1">
        <f t="array" ref="W277">IF($V277="Y",IFERROR(_xll.BDP($C277&amp;" Corp",W$1)*1,""),"")</f>
        <v>48936</v>
      </c>
      <c r="X277" s="41" cm="1">
        <f t="array" ref="X277">IF($V277="Y",IFERROR(_xll.BDP($C277&amp;" Corp",X$1),""),"")</f>
        <v>100</v>
      </c>
      <c r="Y277" s="42" cm="1">
        <f t="array" ref="Y277">IF($V277="Y",IFERROR(_xll.BDP($C277&amp;" Corp",Y$1)/100, ""),"")</f>
        <v>5.594945600171438E-2</v>
      </c>
      <c r="Z277" s="17" cm="1">
        <f t="array" ref="Z277">IF($C277="","",IF(_xll.BDP($C277&amp;" Corp",Z$1)="#N/A N/A","",_xll.BDP($C277&amp;" Corp",Z$1)))</f>
        <v>-7.2440000000000282E-2</v>
      </c>
      <c r="AA277" s="14" cm="1">
        <f t="array" ref="AA277">IF($C277="","",IF(_xll.BDP($C277&amp;" Corp",AA$1)="#N/A N/A","",_xll.BDP($C277&amp;" Corp",AA$1)))</f>
        <v>0.46549000000000262</v>
      </c>
      <c r="AB277" s="14" cm="1">
        <f t="array" ref="AB277">IF($C277="","",IF(_xll.BDP($C277&amp;" Corp",AB$1)="#N/A N/A","",_xll.BDP($C277&amp;" Corp",AB$1)))</f>
        <v>-6.9099999999906458E-3</v>
      </c>
      <c r="AC277" s="18" cm="1">
        <f t="array" ref="AC277">IF($C277="","",IF(_xll.BDP($C277&amp;" Corp",AC$1)="#N/A N/A","",_xll.BDP($C277&amp;" Corp",AC$1)))</f>
        <v>-1.1240099999999984</v>
      </c>
      <c r="AD277" s="18" t="str" cm="1">
        <f t="array" ref="AD277">IF($C277="","",IF(_xll.BDP($C277&amp;" Corp",AD$1)="#N/A N/A","",_xll.BDP($C277&amp;" Corp",AD$1)))</f>
        <v/>
      </c>
      <c r="AE277" s="32" cm="1">
        <f t="array" ref="AE277">IF($C277="","",IF(_xll.BDP($C277&amp;" Corp",AE$1)="#N/A N/A","",_xll.BDP($C277&amp;" Corp",AE$1)/100))</f>
        <v>-7.244229642079682E-4</v>
      </c>
      <c r="AF277" s="32" cm="1">
        <f t="array" ref="AF277">IF($C277="","",IF(_xll.BDP($C277&amp;" Corp",AF$1)="#N/A N/A","",_xll.BDP($C277&amp;" Corp",AF$1)/100))</f>
        <v>4.6802246958291575E-3</v>
      </c>
      <c r="AG277" s="32" cm="1">
        <f t="array" ref="AG277">IF($C277="","",IF(_xll.BDP($C277&amp;" Corp",AG$1)="#N/A N/A","",_xll.BDP($C277&amp;" Corp",AG$1)/100))</f>
        <v>-6.9147504335384877E-5</v>
      </c>
      <c r="AH277" s="32" cm="1">
        <f t="array" ref="AH277">IF($C277="","",IF(_xll.BDP($C277&amp;" Corp",AH$1)="#N/A N/A","",_xll.BDP($C277&amp;" Corp",AH$1)/100))</f>
        <v>-1.1123481420784479E-2</v>
      </c>
      <c r="AI277" s="32" t="str" cm="1">
        <f t="array" ref="AI277">IF($C277="","",IF(_xll.BDP($C277&amp;" Corp",AI$1)="#N/A N/A","",_xll.BDP($C277&amp;" Corp",AI$1)/100))</f>
        <v/>
      </c>
      <c r="AJ277" s="8" cm="1">
        <f t="array" ref="AJ277">IF($C277="","",IF(_xll.BDP($C277&amp;" Corp",AJ$1)="#N/A Field Not Applicable","",_xll.BDP($C277&amp;" Corp",AJ$1)))</f>
        <v>96.016999999999996</v>
      </c>
      <c r="AK277" s="8" cm="1">
        <f t="array" ref="AK277">IF($C277="","",IF(_xll.BDP($C277&amp;" Corp",AK$1)="#N/A Field Not Applicable","",_xll.BDP($C277&amp;" Corp",AK$1)))</f>
        <v>104.69</v>
      </c>
      <c r="AL277" s="9" t="s">
        <v>890</v>
      </c>
      <c r="AM277" s="9" t="s">
        <v>64</v>
      </c>
      <c r="AN277" s="10">
        <v>49288</v>
      </c>
      <c r="AO277" s="11">
        <v>1675.2926849999999</v>
      </c>
      <c r="AP277" s="12">
        <v>3.3883345254867348E-4</v>
      </c>
      <c r="AQ277" s="9" t="s">
        <v>65</v>
      </c>
      <c r="AR277" s="10">
        <v>45060</v>
      </c>
      <c r="AS277" s="11">
        <v>1.2133333333333334</v>
      </c>
      <c r="AT277" s="9" t="s">
        <v>890</v>
      </c>
      <c r="AU277" s="34">
        <f t="shared" si="8"/>
        <v>0.9316791998155195</v>
      </c>
    </row>
    <row r="278" spans="2:47" s="2" customFormat="1" x14ac:dyDescent="0.2">
      <c r="B278" s="22">
        <v>67948</v>
      </c>
      <c r="C278" s="23" t="s">
        <v>993</v>
      </c>
      <c r="D278" s="24" t="str" cm="1">
        <f t="array" ref="D278">IF($C278="","",IFERROR(_xll.BDP($C278&amp;" Corp","ID_BB_GLOBAL"),""))</f>
        <v>BBG01LD2J5M7</v>
      </c>
      <c r="E278" s="23" t="s">
        <v>994</v>
      </c>
      <c r="F278" s="7" t="s">
        <v>995</v>
      </c>
      <c r="G278" s="16" t="s">
        <v>996</v>
      </c>
      <c r="H278" s="16" t="s">
        <v>129</v>
      </c>
      <c r="I278" s="16" t="s">
        <v>129</v>
      </c>
      <c r="J278" s="44" t="str" cm="1">
        <f t="array" ref="J278">IF(OR(_xll.BDP($C278&amp;" Corp",$J$1)="#N/A N/A",_xll.BDP($C278&amp;" Corp",$J$1)="#N/A Field Not Applicable"),"",_xll.BDP($C278&amp;" Corp",$J$1))</f>
        <v/>
      </c>
      <c r="K278" s="16" t="str" cm="1">
        <f t="array" ref="K278">IFERROR(_xll.BDP($C278&amp;" Corp",$K$1),"")</f>
        <v>MRI/Medical Diag Imaging</v>
      </c>
      <c r="L278" s="28" cm="1">
        <f t="array" ref="L278">IF($C278="","",IFERROR(_xll.BDP($C278&amp;" Corp",L$1),""))</f>
        <v>88.230999999999995</v>
      </c>
      <c r="M278" s="28" cm="1">
        <f t="array" ref="M278">IF($C278="","",IFERROR(_xll.BDP($C278&amp;" Corp",M$1),""))</f>
        <v>88.665999999999997</v>
      </c>
      <c r="N278" s="28" cm="1">
        <f t="array" ref="N278">IF($C278="","",IFERROR(_xll.BDP($C278&amp;" Corp",N$1),""))</f>
        <v>14.761854950759044</v>
      </c>
      <c r="O278" s="28" cm="1">
        <f t="array" ref="O278">IF($C278="","",IFERROR(_xll.BDP($C278&amp;" Corp",O$1),""))</f>
        <v>14.761854950759044</v>
      </c>
      <c r="P278" s="28" cm="1">
        <f t="array" ref="P278">IF($C278="","",IFERROR(_xll.BDP($C278&amp;" Corp",P$1),""))</f>
        <v>1042.8831505112405</v>
      </c>
      <c r="Q278" s="28">
        <f t="shared" si="9"/>
        <v>88.448499999999996</v>
      </c>
      <c r="R278"/>
      <c r="S278"/>
      <c r="T278"/>
      <c r="U278"/>
      <c r="V278" s="24" t="str" cm="1">
        <f t="array" ref="V278">IF($C278="","",IFERROR(_xll.BDP($C278&amp;" Corp",V$1),""))</f>
        <v>Y</v>
      </c>
      <c r="W278" s="40" cm="1">
        <f t="array" ref="W278">IF($V278="Y",IFERROR(_xll.BDP($C278&amp;" Corp",W$1)*1,""),"")</f>
        <v>45698</v>
      </c>
      <c r="X278" s="41" cm="1">
        <f t="array" ref="X278">IF($V278="Y",IFERROR(_xll.BDP($C278&amp;" Corp",X$1),""),"")</f>
        <v>102.25</v>
      </c>
      <c r="Y278" s="42" cm="1">
        <f t="array" ref="Y278">IF($V278="Y",IFERROR(_xll.BDP($C278&amp;" Corp",Y$1)/100, ""),"")</f>
        <v>5.4730990669049069</v>
      </c>
      <c r="Z278" s="17" cm="1">
        <f t="array" ref="Z278">IF($C278="","",IF(_xll.BDP($C278&amp;" Corp",Z$1)="#N/A N/A","",_xll.BDP($C278&amp;" Corp",Z$1)))</f>
        <v>0</v>
      </c>
      <c r="AA278" s="14" t="str" cm="1">
        <f t="array" ref="AA278">IF($C278="","",IF(_xll.BDP($C278&amp;" Corp",AA$1)="#N/A N/A","",_xll.BDP($C278&amp;" Corp",AA$1)))</f>
        <v/>
      </c>
      <c r="AB278" s="14" cm="1">
        <f t="array" ref="AB278">IF($C278="","",IF(_xll.BDP($C278&amp;" Corp",AB$1)="#N/A N/A","",_xll.BDP($C278&amp;" Corp",AB$1)))</f>
        <v>-0.65240000000000009</v>
      </c>
      <c r="AC278" s="18" cm="1">
        <f t="array" ref="AC278">IF($C278="","",IF(_xll.BDP($C278&amp;" Corp",AC$1)="#N/A N/A","",_xll.BDP($C278&amp;" Corp",AC$1)))</f>
        <v>2.5502099999999928</v>
      </c>
      <c r="AD278" s="18" t="str" cm="1">
        <f t="array" ref="AD278">IF($C278="","",IF(_xll.BDP($C278&amp;" Corp",AD$1)="#N/A N/A","",_xll.BDP($C278&amp;" Corp",AD$1)))</f>
        <v/>
      </c>
      <c r="AE278" s="32" cm="1">
        <f t="array" ref="AE278">IF($C278="","",IF(_xll.BDP($C278&amp;" Corp",AE$1)="#N/A N/A","",_xll.BDP($C278&amp;" Corp",AE$1)/100))</f>
        <v>0</v>
      </c>
      <c r="AF278" s="32" t="str" cm="1">
        <f t="array" ref="AF278">IF($C278="","",IF(_xll.BDP($C278&amp;" Corp",AF$1)="#N/A N/A","",_xll.BDP($C278&amp;" Corp",AF$1)/100))</f>
        <v/>
      </c>
      <c r="AG278" s="32" cm="1">
        <f t="array" ref="AG278">IF($C278="","",IF(_xll.BDP($C278&amp;" Corp",AG$1)="#N/A N/A","",_xll.BDP($C278&amp;" Corp",AG$1)/100))</f>
        <v>-7.3220212370040871E-3</v>
      </c>
      <c r="AH278" s="32" cm="1">
        <f t="array" ref="AH278">IF($C278="","",IF(_xll.BDP($C278&amp;" Corp",AH$1)="#N/A N/A","",_xll.BDP($C278&amp;" Corp",AH$1)/100))</f>
        <v>2.9688654524347088E-2</v>
      </c>
      <c r="AI278" s="32" t="str" cm="1">
        <f t="array" ref="AI278">IF($C278="","",IF(_xll.BDP($C278&amp;" Corp",AI$1)="#N/A N/A","",_xll.BDP($C278&amp;" Corp",AI$1)/100))</f>
        <v/>
      </c>
      <c r="AJ278" s="8" cm="1">
        <f t="array" ref="AJ278">IF($C278="","",IF(_xll.BDP($C278&amp;" Corp",AJ$1)="#N/A Field Not Applicable","",_xll.BDP($C278&amp;" Corp",AJ$1)))</f>
        <v>82.951999999999998</v>
      </c>
      <c r="AK278" s="8" cm="1">
        <f t="array" ref="AK278">IF($C278="","",IF(_xll.BDP($C278&amp;" Corp",AK$1)="#N/A Field Not Applicable","",_xll.BDP($C278&amp;" Corp",AK$1)))</f>
        <v>90.29</v>
      </c>
      <c r="AL278" s="9" t="s">
        <v>997</v>
      </c>
      <c r="AM278" s="9" t="s">
        <v>64</v>
      </c>
      <c r="AN278" s="10">
        <v>40068</v>
      </c>
      <c r="AO278" s="11">
        <v>382.78480500000001</v>
      </c>
      <c r="AP278" s="12">
        <v>7.7419485098104357E-5</v>
      </c>
      <c r="AQ278" s="9" t="s">
        <v>65</v>
      </c>
      <c r="AR278" s="10">
        <v>36060</v>
      </c>
      <c r="AS278" s="11">
        <v>0.88888888888888884</v>
      </c>
      <c r="AT278" s="9" t="s">
        <v>998</v>
      </c>
      <c r="AU278" s="34">
        <f t="shared" si="8"/>
        <v>0.78236511310983947</v>
      </c>
    </row>
    <row r="279" spans="2:47" s="2" customFormat="1" x14ac:dyDescent="0.2">
      <c r="B279" s="22">
        <v>66778</v>
      </c>
      <c r="C279" s="23" t="s">
        <v>999</v>
      </c>
      <c r="D279" s="24" t="str" cm="1">
        <f t="array" ref="D279">IF($C279="","",IFERROR(_xll.BDP($C279&amp;" Corp","ID_BB_GLOBAL"),""))</f>
        <v>BBG00HZX4C19</v>
      </c>
      <c r="E279" s="23" t="s">
        <v>1000</v>
      </c>
      <c r="F279" s="7" t="s">
        <v>1001</v>
      </c>
      <c r="G279" s="16" t="s">
        <v>1002</v>
      </c>
      <c r="H279" s="16" t="s">
        <v>107</v>
      </c>
      <c r="I279" s="16" t="s">
        <v>182</v>
      </c>
      <c r="J279" s="44" cm="1">
        <f t="array" ref="J279">IF(OR(_xll.BDP($C279&amp;" Corp",$J$1)="#N/A N/A",_xll.BDP($C279&amp;" Corp",$J$1)="#N/A Field Not Applicable"),"",_xll.BDP($C279&amp;" Corp",$J$1))</f>
        <v>2.1135601605012919</v>
      </c>
      <c r="K279" s="16" t="str" cm="1">
        <f t="array" ref="K279">IFERROR(_xll.BDP($C279&amp;" Corp",$K$1),"")</f>
        <v>Medical-HMO</v>
      </c>
      <c r="L279" s="28" cm="1">
        <f t="array" ref="L279">IF($C279="","",IFERROR(_xll.BDP($C279&amp;" Corp",L$1),""))</f>
        <v>95.878</v>
      </c>
      <c r="M279" s="28" cm="1">
        <f t="array" ref="M279">IF($C279="","",IFERROR(_xll.BDP($C279&amp;" Corp",M$1),""))</f>
        <v>95.965999999999994</v>
      </c>
      <c r="N279" s="28" cm="1">
        <f t="array" ref="N279">IF($C279="","",IFERROR(_xll.BDP($C279&amp;" Corp",N$1),""))</f>
        <v>4.5499405789548835</v>
      </c>
      <c r="O279" s="28" cm="1">
        <f t="array" ref="O279">IF($C279="","",IFERROR(_xll.BDP($C279&amp;" Corp",O$1),""))</f>
        <v>4.5499405789548835</v>
      </c>
      <c r="P279" s="28" cm="1">
        <f t="array" ref="P279">IF($C279="","",IFERROR(_xll.BDP($C279&amp;" Corp",P$1),""))</f>
        <v>33.844384630769156</v>
      </c>
      <c r="Q279" s="28">
        <f t="shared" si="9"/>
        <v>95.921999999999997</v>
      </c>
      <c r="R279"/>
      <c r="S279"/>
      <c r="T279"/>
      <c r="U279"/>
      <c r="V279" s="24" t="str" cm="1">
        <f t="array" ref="V279">IF($C279="","",IFERROR(_xll.BDP($C279&amp;" Corp",V$1),""))</f>
        <v>N</v>
      </c>
      <c r="W279" s="40" t="str" cm="1">
        <f t="array" ref="W279">IF($V279="Y",IFERROR(_xll.BDP($C279&amp;" Corp",W$1)*1,""),"")</f>
        <v/>
      </c>
      <c r="X279" s="41" t="str" cm="1">
        <f t="array" ref="X279">IF($V279="Y",IFERROR(_xll.BDP($C279&amp;" Corp",X$1),""),"")</f>
        <v/>
      </c>
      <c r="Y279" s="42" t="str" cm="1">
        <f t="array" ref="Y279">IF($V279="Y",IFERROR(_xll.BDP($C279&amp;" Corp",Y$1)/100, ""),"")</f>
        <v/>
      </c>
      <c r="Z279" s="17" cm="1">
        <f t="array" ref="Z279">IF($C279="","",IF(_xll.BDP($C279&amp;" Corp",Z$1)="#N/A N/A","",_xll.BDP($C279&amp;" Corp",Z$1)))</f>
        <v>-5.0679999999999836E-2</v>
      </c>
      <c r="AA279" s="14" cm="1">
        <f t="array" ref="AA279">IF($C279="","",IF(_xll.BDP($C279&amp;" Corp",AA$1)="#N/A N/A","",_xll.BDP($C279&amp;" Corp",AA$1)))</f>
        <v>0.25660000000000593</v>
      </c>
      <c r="AB279" s="14" cm="1">
        <f t="array" ref="AB279">IF($C279="","",IF(_xll.BDP($C279&amp;" Corp",AB$1)="#N/A N/A","",_xll.BDP($C279&amp;" Corp",AB$1)))</f>
        <v>0.13940999999999804</v>
      </c>
      <c r="AC279" s="18" cm="1">
        <f t="array" ref="AC279">IF($C279="","",IF(_xll.BDP($C279&amp;" Corp",AC$1)="#N/A N/A","",_xll.BDP($C279&amp;" Corp",AC$1)))</f>
        <v>-5.3399999999996339E-2</v>
      </c>
      <c r="AD279" s="18" cm="1">
        <f t="array" ref="AD279">IF($C279="","",IF(_xll.BDP($C279&amp;" Corp",AD$1)="#N/A N/A","",_xll.BDP($C279&amp;" Corp",AD$1)))</f>
        <v>1.1842800000000011</v>
      </c>
      <c r="AE279" s="32" cm="1">
        <f t="array" ref="AE279">IF($C279="","",IF(_xll.BDP($C279&amp;" Corp",AE$1)="#N/A N/A","",_xll.BDP($C279&amp;" Corp",AE$1)/100))</f>
        <v>-5.2808092183672794E-4</v>
      </c>
      <c r="AF279" s="32" cm="1">
        <f t="array" ref="AF279">IF($C279="","",IF(_xll.BDP($C279&amp;" Corp",AF$1)="#N/A N/A","",_xll.BDP($C279&amp;" Corp",AF$1)/100))</f>
        <v>2.682336697857517E-3</v>
      </c>
      <c r="AG279" s="32" cm="1">
        <f t="array" ref="AG279">IF($C279="","",IF(_xll.BDP($C279&amp;" Corp",AG$1)="#N/A N/A","",_xll.BDP($C279&amp;" Corp",AG$1)/100))</f>
        <v>1.4555223138847603E-3</v>
      </c>
      <c r="AH279" s="32" cm="1">
        <f t="array" ref="AH279">IF($C279="","",IF(_xll.BDP($C279&amp;" Corp",AH$1)="#N/A N/A","",_xll.BDP($C279&amp;" Corp",AH$1)/100))</f>
        <v>-5.5640730098067666E-4</v>
      </c>
      <c r="AI279" s="32" cm="1">
        <f t="array" ref="AI279">IF($C279="","",IF(_xll.BDP($C279&amp;" Corp",AI$1)="#N/A N/A","",_xll.BDP($C279&amp;" Corp",AI$1)/100))</f>
        <v>1.2500952655602714E-2</v>
      </c>
      <c r="AJ279" s="8" cm="1">
        <f t="array" ref="AJ279">IF($C279="","",IF(_xll.BDP($C279&amp;" Corp",AJ$1)="#N/A Field Not Applicable","",_xll.BDP($C279&amp;" Corp",AJ$1)))</f>
        <v>92.668999999999997</v>
      </c>
      <c r="AK279" s="8" cm="1">
        <f t="array" ref="AK279">IF($C279="","",IF(_xll.BDP($C279&amp;" Corp",AK$1)="#N/A Field Not Applicable","",_xll.BDP($C279&amp;" Corp",AK$1)))</f>
        <v>97.733999999999995</v>
      </c>
      <c r="AL279" s="9" t="s">
        <v>1003</v>
      </c>
      <c r="AM279" s="9" t="s">
        <v>64</v>
      </c>
      <c r="AN279" s="10">
        <v>46993</v>
      </c>
      <c r="AO279" s="11">
        <v>913.45359499999995</v>
      </c>
      <c r="AP279" s="12">
        <v>1.8474899228539739E-4</v>
      </c>
      <c r="AQ279" s="9" t="s">
        <v>65</v>
      </c>
      <c r="AR279" s="10">
        <v>42793</v>
      </c>
      <c r="AS279" s="11">
        <v>0.4588888888888889</v>
      </c>
      <c r="AT279" s="9" t="s">
        <v>1003</v>
      </c>
      <c r="AU279" s="34">
        <f t="shared" si="8"/>
        <v>0.78795796643632765</v>
      </c>
    </row>
    <row r="280" spans="2:47" s="2" customFormat="1" x14ac:dyDescent="0.2">
      <c r="B280" s="22">
        <v>67521</v>
      </c>
      <c r="C280" s="23" t="s">
        <v>1004</v>
      </c>
      <c r="D280" s="24" t="str" cm="1">
        <f t="array" ref="D280">IF($C280="","",IFERROR(_xll.BDP($C280&amp;" Corp","ID_BB_GLOBAL"),""))</f>
        <v>BBG01KH00WV0</v>
      </c>
      <c r="E280" s="23" t="s">
        <v>1005</v>
      </c>
      <c r="F280" s="7" t="s">
        <v>1006</v>
      </c>
      <c r="G280" s="16" t="s">
        <v>453</v>
      </c>
      <c r="H280" s="16" t="s">
        <v>85</v>
      </c>
      <c r="I280" s="16" t="s">
        <v>429</v>
      </c>
      <c r="J280" s="44" t="str" cm="1">
        <f t="array" ref="J280">IF(OR(_xll.BDP($C280&amp;" Corp",$J$1)="#N/A N/A",_xll.BDP($C280&amp;" Corp",$J$1)="#N/A Field Not Applicable"),"",_xll.BDP($C280&amp;" Corp",$J$1))</f>
        <v/>
      </c>
      <c r="K280" s="16" t="str" cm="1">
        <f t="array" ref="K280">IFERROR(_xll.BDP($C280&amp;" Corp",$K$1),"")</f>
        <v>Medical Labs&amp;Testing Srv</v>
      </c>
      <c r="L280" s="28" cm="1">
        <f t="array" ref="L280">IF($C280="","",IFERROR(_xll.BDP($C280&amp;" Corp",L$1),""))</f>
        <v>108.01</v>
      </c>
      <c r="M280" s="28" cm="1">
        <f t="array" ref="M280">IF($C280="","",IFERROR(_xll.BDP($C280&amp;" Corp",M$1),""))</f>
        <v>108.946</v>
      </c>
      <c r="N280" s="28" cm="1">
        <f t="array" ref="N280">IF($C280="","",IFERROR(_xll.BDP($C280&amp;" Corp",N$1),""))</f>
        <v>4.84093792</v>
      </c>
      <c r="O280" s="28" cm="1">
        <f t="array" ref="O280">IF($C280="","",IFERROR(_xll.BDP($C280&amp;" Corp",O$1),""))</f>
        <v>6.0708807585807429</v>
      </c>
      <c r="P280" s="28" cm="1">
        <f t="array" ref="P280">IF($C280="","",IFERROR(_xll.BDP($C280&amp;" Corp",P$1),""))</f>
        <v>244.89901066716939</v>
      </c>
      <c r="Q280" s="28">
        <f t="shared" si="9"/>
        <v>108.47800000000001</v>
      </c>
      <c r="R280"/>
      <c r="S280"/>
      <c r="T280"/>
      <c r="U280"/>
      <c r="V280" s="24" t="str" cm="1">
        <f t="array" ref="V280">IF($C280="","",IFERROR(_xll.BDP($C280&amp;" Corp",V$1),""))</f>
        <v>Y</v>
      </c>
      <c r="W280" s="40" cm="1">
        <f t="array" ref="W280">IF($V280="Y",IFERROR(_xll.BDP($C280&amp;" Corp",W$1)*1,""),"")</f>
        <v>46371</v>
      </c>
      <c r="X280" s="41" cm="1">
        <f t="array" ref="X280">IF($V280="Y",IFERROR(_xll.BDP($C280&amp;" Corp",X$1),""),"")</f>
        <v>103.938</v>
      </c>
      <c r="Y280" s="42" cm="1">
        <f t="array" ref="Y280">IF($V280="Y",IFERROR(_xll.BDP($C280&amp;" Corp",Y$1)/100, ""),"")</f>
        <v>4.8409379161533234E-2</v>
      </c>
      <c r="Z280" s="17" cm="1">
        <f t="array" ref="Z280">IF($C280="","",IF(_xll.BDP($C280&amp;" Corp",Z$1)="#N/A N/A","",_xll.BDP($C280&amp;" Corp",Z$1)))</f>
        <v>-8.7000000000003297E-2</v>
      </c>
      <c r="AA280" s="14" cm="1">
        <f t="array" ref="AA280">IF($C280="","",IF(_xll.BDP($C280&amp;" Corp",AA$1)="#N/A N/A","",_xll.BDP($C280&amp;" Corp",AA$1)))</f>
        <v>3.0000000000001137E-3</v>
      </c>
      <c r="AB280" s="14" cm="1">
        <f t="array" ref="AB280">IF($C280="","",IF(_xll.BDP($C280&amp;" Corp",AB$1)="#N/A N/A","",_xll.BDP($C280&amp;" Corp",AB$1)))</f>
        <v>-0.59199999999999875</v>
      </c>
      <c r="AC280" s="18" cm="1">
        <f t="array" ref="AC280">IF($C280="","",IF(_xll.BDP($C280&amp;" Corp",AC$1)="#N/A N/A","",_xll.BDP($C280&amp;" Corp",AC$1)))</f>
        <v>-0.3440000000000083</v>
      </c>
      <c r="AD280" s="18" cm="1">
        <f t="array" ref="AD280">IF($C280="","",IF(_xll.BDP($C280&amp;" Corp",AD$1)="#N/A N/A","",_xll.BDP($C280&amp;" Corp",AD$1)))</f>
        <v>3.1139999999999901</v>
      </c>
      <c r="AE280" s="32" cm="1">
        <f t="array" ref="AE280">IF($C280="","",IF(_xll.BDP($C280&amp;" Corp",AE$1)="#N/A N/A","",_xll.BDP($C280&amp;" Corp",AE$1)/100))</f>
        <v>-8.0136323861284284E-4</v>
      </c>
      <c r="AF280" s="32" cm="1">
        <f t="array" ref="AF280">IF($C280="","",IF(_xll.BDP($C280&amp;" Corp",AF$1)="#N/A N/A","",_xll.BDP($C280&amp;" Corp",AF$1)/100))</f>
        <v>2.7656141968196487E-5</v>
      </c>
      <c r="AG280" s="32" cm="1">
        <f t="array" ref="AG280">IF($C280="","",IF(_xll.BDP($C280&amp;" Corp",AG$1)="#N/A N/A","",_xll.BDP($C280&amp;" Corp",AG$1)/100))</f>
        <v>-5.4277069771706135E-3</v>
      </c>
      <c r="AH280" s="32" cm="1">
        <f t="array" ref="AH280">IF($C280="","",IF(_xll.BDP($C280&amp;" Corp",AH$1)="#N/A N/A","",_xll.BDP($C280&amp;" Corp",AH$1)/100))</f>
        <v>-3.1611255077099143E-3</v>
      </c>
      <c r="AI280" s="32" cm="1">
        <f t="array" ref="AI280">IF($C280="","",IF(_xll.BDP($C280&amp;" Corp",AI$1)="#N/A N/A","",_xll.BDP($C280&amp;" Corp",AI$1)/100))</f>
        <v>2.9554686610227306E-2</v>
      </c>
      <c r="AJ280" s="8" cm="1">
        <f t="array" ref="AJ280">IF($C280="","",IF(_xll.BDP($C280&amp;" Corp",AJ$1)="#N/A Field Not Applicable","",_xll.BDP($C280&amp;" Corp",AJ$1)))</f>
        <v>102.666</v>
      </c>
      <c r="AK280" s="8" cm="1">
        <f t="array" ref="AK280">IF($C280="","",IF(_xll.BDP($C280&amp;" Corp",AK$1)="#N/A Field Not Applicable","",_xll.BDP($C280&amp;" Corp",AK$1)))</f>
        <v>109.334</v>
      </c>
      <c r="AL280" s="9" t="s">
        <v>1007</v>
      </c>
      <c r="AM280" s="9" t="s">
        <v>307</v>
      </c>
      <c r="AN280" s="10">
        <v>48937</v>
      </c>
      <c r="AO280" s="11">
        <v>485.95499999999998</v>
      </c>
      <c r="AP280" s="12">
        <v>9.8285996177014656E-5</v>
      </c>
      <c r="AQ280" s="9" t="s">
        <v>169</v>
      </c>
      <c r="AR280" s="10">
        <v>44709</v>
      </c>
      <c r="AS280" s="11">
        <v>3.8718749999999997</v>
      </c>
      <c r="AT280" s="9" t="s">
        <v>102</v>
      </c>
      <c r="AU280" s="34">
        <f t="shared" si="8"/>
        <v>0.93065553689262159</v>
      </c>
    </row>
    <row r="281" spans="2:47" s="2" customFormat="1" x14ac:dyDescent="0.2">
      <c r="B281" s="22">
        <v>68646</v>
      </c>
      <c r="C281" s="23" t="s">
        <v>1008</v>
      </c>
      <c r="D281" s="24" t="str" cm="1">
        <f t="array" ref="D281">IF($C281="","",IFERROR(_xll.BDP($C281&amp;" Corp","ID_BB_GLOBAL"),""))</f>
        <v>BBG013QQ2YV5</v>
      </c>
      <c r="E281" s="23" t="s">
        <v>1009</v>
      </c>
      <c r="F281" s="7" t="s">
        <v>1010</v>
      </c>
      <c r="G281" s="16" t="s">
        <v>686</v>
      </c>
      <c r="H281" s="16" t="s">
        <v>129</v>
      </c>
      <c r="I281" s="16" t="s">
        <v>129</v>
      </c>
      <c r="J281" s="44" cm="1">
        <f t="array" ref="J281">IF(OR(_xll.BDP($C281&amp;" Corp",$J$1)="#N/A N/A",_xll.BDP($C281&amp;" Corp",$J$1)="#N/A Field Not Applicable"),"",_xll.BDP($C281&amp;" Corp",$J$1))</f>
        <v>2.8307468299052565</v>
      </c>
      <c r="K281" s="16" t="str" cm="1">
        <f t="array" ref="K281">IFERROR(_xll.BDP($C281&amp;" Corp",$K$1),"")</f>
        <v>Medical-Drugs</v>
      </c>
      <c r="L281" s="28" cm="1">
        <f t="array" ref="L281">IF($C281="","",IFERROR(_xll.BDP($C281&amp;" Corp",L$1),""))</f>
        <v>95.07</v>
      </c>
      <c r="M281" s="28" cm="1">
        <f t="array" ref="M281">IF($C281="","",IFERROR(_xll.BDP($C281&amp;" Corp",M$1),""))</f>
        <v>95.915999999999997</v>
      </c>
      <c r="N281" s="28" cm="1">
        <f t="array" ref="N281">IF($C281="","",IFERROR(_xll.BDP($C281&amp;" Corp",N$1),""))</f>
        <v>10.447881184955266</v>
      </c>
      <c r="O281" s="28" cm="1">
        <f t="array" ref="O281">IF($C281="","",IFERROR(_xll.BDP($C281&amp;" Corp",O$1),""))</f>
        <v>10.447881184955266</v>
      </c>
      <c r="P281" s="28" cm="1">
        <f t="array" ref="P281">IF($C281="","",IFERROR(_xll.BDP($C281&amp;" Corp",P$1),""))</f>
        <v>652.50098373542005</v>
      </c>
      <c r="Q281" s="28">
        <f t="shared" si="9"/>
        <v>95.492999999999995</v>
      </c>
      <c r="R281"/>
      <c r="S281"/>
      <c r="T281"/>
      <c r="U281"/>
      <c r="V281" s="24" t="str" cm="1">
        <f t="array" ref="V281">IF($C281="","",IFERROR(_xll.BDP($C281&amp;" Corp",V$1),""))</f>
        <v>Y</v>
      </c>
      <c r="W281" s="40" cm="1">
        <f t="array" ref="W281">IF($V281="Y",IFERROR(_xll.BDP($C281&amp;" Corp",W$1)*1,""),"")</f>
        <v>45717</v>
      </c>
      <c r="X281" s="41" cm="1">
        <f t="array" ref="X281">IF($V281="Y",IFERROR(_xll.BDP($C281&amp;" Corp",X$1),""),"")</f>
        <v>102</v>
      </c>
      <c r="Y281" s="42" cm="1">
        <f t="array" ref="Y281">IF($V281="Y",IFERROR(_xll.BDP($C281&amp;" Corp",Y$1)/100, ""),"")</f>
        <v>0.87019689056082983</v>
      </c>
      <c r="Z281" s="17" cm="1">
        <f t="array" ref="Z281">IF($C281="","",IF(_xll.BDP($C281&amp;" Corp",Z$1)="#N/A N/A","",_xll.BDP($C281&amp;" Corp",Z$1)))</f>
        <v>-4.5999999999963848E-3</v>
      </c>
      <c r="AA281" s="14" cm="1">
        <f t="array" ref="AA281">IF($C281="","",IF(_xll.BDP($C281&amp;" Corp",AA$1)="#N/A N/A","",_xll.BDP($C281&amp;" Corp",AA$1)))</f>
        <v>-0.16643999999999437</v>
      </c>
      <c r="AB281" s="14" cm="1">
        <f t="array" ref="AB281">IF($C281="","",IF(_xll.BDP($C281&amp;" Corp",AB$1)="#N/A N/A","",_xll.BDP($C281&amp;" Corp",AB$1)))</f>
        <v>-0.32470999999999606</v>
      </c>
      <c r="AC281" s="18" cm="1">
        <f t="array" ref="AC281">IF($C281="","",IF(_xll.BDP($C281&amp;" Corp",AC$1)="#N/A N/A","",_xll.BDP($C281&amp;" Corp",AC$1)))</f>
        <v>6.8270000000012487E-2</v>
      </c>
      <c r="AD281" s="18" cm="1">
        <f t="array" ref="AD281">IF($C281="","",IF(_xll.BDP($C281&amp;" Corp",AD$1)="#N/A N/A","",_xll.BDP($C281&amp;" Corp",AD$1)))</f>
        <v>5.2989200000000096</v>
      </c>
      <c r="AE281" s="32" cm="1">
        <f t="array" ref="AE281">IF($C281="","",IF(_xll.BDP($C281&amp;" Corp",AE$1)="#N/A N/A","",_xll.BDP($C281&amp;" Corp",AE$1)/100))</f>
        <v>-4.8168800230334664E-5</v>
      </c>
      <c r="AF281" s="32" cm="1">
        <f t="array" ref="AF281">IF($C281="","",IF(_xll.BDP($C281&amp;" Corp",AF$1)="#N/A N/A","",_xll.BDP($C281&amp;" Corp",AF$1)/100))</f>
        <v>-1.7399241934974083E-3</v>
      </c>
      <c r="AG281" s="32" cm="1">
        <f t="array" ref="AG281">IF($C281="","",IF(_xll.BDP($C281&amp;" Corp",AG$1)="#N/A N/A","",_xll.BDP($C281&amp;" Corp",AG$1)/100))</f>
        <v>-3.3888342654340474E-3</v>
      </c>
      <c r="AH281" s="32" cm="1">
        <f t="array" ref="AH281">IF($C281="","",IF(_xll.BDP($C281&amp;" Corp",AH$1)="#N/A N/A","",_xll.BDP($C281&amp;" Corp",AH$1)/100))</f>
        <v>7.1543374074400381E-4</v>
      </c>
      <c r="AI281" s="32" cm="1">
        <f t="array" ref="AI281">IF($C281="","",IF(_xll.BDP($C281&amp;" Corp",AI$1)="#N/A N/A","",_xll.BDP($C281&amp;" Corp",AI$1)/100))</f>
        <v>5.875026248980264E-2</v>
      </c>
      <c r="AJ281" s="8" cm="1">
        <f t="array" ref="AJ281">IF($C281="","",IF(_xll.BDP($C281&amp;" Corp",AJ$1)="#N/A Field Not Applicable","",_xll.BDP($C281&amp;" Corp",AJ$1)))</f>
        <v>90.141999999999996</v>
      </c>
      <c r="AK281" s="8" cm="1">
        <f t="array" ref="AK281">IF($C281="","",IF(_xll.BDP($C281&amp;" Corp",AK$1)="#N/A Field Not Applicable","",_xll.BDP($C281&amp;" Corp",AK$1)))</f>
        <v>96.816000000000003</v>
      </c>
      <c r="AL281" s="9" t="s">
        <v>1011</v>
      </c>
      <c r="AM281" s="9" t="s">
        <v>64</v>
      </c>
      <c r="AN281" s="10">
        <v>49623</v>
      </c>
      <c r="AO281" s="11">
        <v>452.4375</v>
      </c>
      <c r="AP281" s="12">
        <v>9.1506971623582577E-5</v>
      </c>
      <c r="AQ281" s="9" t="s">
        <v>733</v>
      </c>
      <c r="AR281" s="10">
        <v>45395</v>
      </c>
      <c r="AS281" s="11">
        <v>3.911111111111111</v>
      </c>
      <c r="AT281" s="9" t="s">
        <v>102</v>
      </c>
      <c r="AU281" s="34">
        <f t="shared" si="8"/>
        <v>0.82507789032064749</v>
      </c>
    </row>
    <row r="282" spans="2:47" s="2" customFormat="1" x14ac:dyDescent="0.2">
      <c r="B282" s="22">
        <v>64321</v>
      </c>
      <c r="C282" s="23" t="s">
        <v>1012</v>
      </c>
      <c r="D282" s="24" t="str" cm="1">
        <f t="array" ref="D282">IF($C282="","",IFERROR(_xll.BDP($C282&amp;" Corp","ID_BB_GLOBAL"),""))</f>
        <v>BBG017X6CMJ1</v>
      </c>
      <c r="E282" s="23" t="s">
        <v>1013</v>
      </c>
      <c r="F282" s="7" t="s">
        <v>83</v>
      </c>
      <c r="G282" s="16" t="s">
        <v>134</v>
      </c>
      <c r="H282" s="16" t="s">
        <v>454</v>
      </c>
      <c r="I282" s="16" t="s">
        <v>229</v>
      </c>
      <c r="J282" s="44" cm="1">
        <f t="array" ref="J282">IF(OR(_xll.BDP($C282&amp;" Corp",$J$1)="#N/A N/A",_xll.BDP($C282&amp;" Corp",$J$1)="#N/A Field Not Applicable"),"",_xll.BDP($C282&amp;" Corp",$J$1))</f>
        <v>1.993649318463445</v>
      </c>
      <c r="K282" s="16" t="str" cm="1">
        <f t="array" ref="K282">IFERROR(_xll.BDP($C282&amp;" Corp",$K$1),"")</f>
        <v>Medical-Hospitals</v>
      </c>
      <c r="L282" s="28" cm="1">
        <f t="array" ref="L282">IF($C282="","",IFERROR(_xll.BDP($C282&amp;" Corp",L$1),""))</f>
        <v>100.33</v>
      </c>
      <c r="M282" s="28" cm="1">
        <f t="array" ref="M282">IF($C282="","",IFERROR(_xll.BDP($C282&amp;" Corp",M$1),""))</f>
        <v>100.502</v>
      </c>
      <c r="N282" s="28" cm="1">
        <f t="array" ref="N282">IF($C282="","",IFERROR(_xll.BDP($C282&amp;" Corp",N$1),""))</f>
        <v>5.8912929700000003</v>
      </c>
      <c r="O282" s="28" cm="1">
        <f t="array" ref="O282">IF($C282="","",IFERROR(_xll.BDP($C282&amp;" Corp",O$1),""))</f>
        <v>6.0123699800604369</v>
      </c>
      <c r="P282" s="28" cm="1">
        <f t="array" ref="P282">IF($C282="","",IFERROR(_xll.BDP($C282&amp;" Corp",P$1),""))</f>
        <v>112.19014897281046</v>
      </c>
      <c r="Q282" s="28">
        <f t="shared" si="9"/>
        <v>100.416</v>
      </c>
      <c r="R282"/>
      <c r="S282"/>
      <c r="T282"/>
      <c r="U282"/>
      <c r="V282" s="24" t="str" cm="1">
        <f t="array" ref="V282">IF($C282="","",IFERROR(_xll.BDP($C282&amp;" Corp",V$1),""))</f>
        <v>Y</v>
      </c>
      <c r="W282" s="40" cm="1">
        <f t="array" ref="W282">IF($V282="Y",IFERROR(_xll.BDP($C282&amp;" Corp",W$1)*1,""),"")</f>
        <v>45823</v>
      </c>
      <c r="X282" s="41" cm="1">
        <f t="array" ref="X282">IF($V282="Y",IFERROR(_xll.BDP($C282&amp;" Corp",X$1),""),"")</f>
        <v>103.063</v>
      </c>
      <c r="Y282" s="42" cm="1">
        <f t="array" ref="Y282">IF($V282="Y",IFERROR(_xll.BDP($C282&amp;" Corp",Y$1)/100, ""),"")</f>
        <v>0.12840346423834101</v>
      </c>
      <c r="Z282" s="17" cm="1">
        <f t="array" ref="Z282">IF($C282="","",IF(_xll.BDP($C282&amp;" Corp",Z$1)="#N/A N/A","",_xll.BDP($C282&amp;" Corp",Z$1)))</f>
        <v>0.14050000000000296</v>
      </c>
      <c r="AA282" s="14" cm="1">
        <f t="array" ref="AA282">IF($C282="","",IF(_xll.BDP($C282&amp;" Corp",AA$1)="#N/A N/A","",_xll.BDP($C282&amp;" Corp",AA$1)))</f>
        <v>0.17700000000000671</v>
      </c>
      <c r="AB282" s="14" cm="1">
        <f t="array" ref="AB282">IF($C282="","",IF(_xll.BDP($C282&amp;" Corp",AB$1)="#N/A N/A","",_xll.BDP($C282&amp;" Corp",AB$1)))</f>
        <v>1.218740000000011</v>
      </c>
      <c r="AC282" s="18" cm="1">
        <f t="array" ref="AC282">IF($C282="","",IF(_xll.BDP($C282&amp;" Corp",AC$1)="#N/A N/A","",_xll.BDP($C282&amp;" Corp",AC$1)))</f>
        <v>-0.2535000000000025</v>
      </c>
      <c r="AD282" s="18" cm="1">
        <f t="array" ref="AD282">IF($C282="","",IF(_xll.BDP($C282&amp;" Corp",AD$1)="#N/A N/A","",_xll.BDP($C282&amp;" Corp",AD$1)))</f>
        <v>0.12270000000000891</v>
      </c>
      <c r="AE282" s="32" cm="1">
        <f t="array" ref="AE282">IF($C282="","",IF(_xll.BDP($C282&amp;" Corp",AE$1)="#N/A N/A","",_xll.BDP($C282&amp;" Corp",AE$1)/100))</f>
        <v>1.4012921808893963E-3</v>
      </c>
      <c r="AF282" s="32" cm="1">
        <f t="array" ref="AF282">IF($C282="","",IF(_xll.BDP($C282&amp;" Corp",AF$1)="#N/A N/A","",_xll.BDP($C282&amp;" Corp",AF$1)/100))</f>
        <v>1.7659718182825646E-3</v>
      </c>
      <c r="AG282" s="32" cm="1">
        <f t="array" ref="AG282">IF($C282="","",IF(_xll.BDP($C282&amp;" Corp",AG$1)="#N/A N/A","",_xll.BDP($C282&amp;" Corp",AG$1)/100))</f>
        <v>1.2287374997933295E-2</v>
      </c>
      <c r="AH282" s="32" cm="1">
        <f t="array" ref="AH282">IF($C282="","",IF(_xll.BDP($C282&amp;" Corp",AH$1)="#N/A N/A","",_xll.BDP($C282&amp;" Corp",AH$1)/100))</f>
        <v>-2.5184137271927337E-3</v>
      </c>
      <c r="AI282" s="32" cm="1">
        <f t="array" ref="AI282">IF($C282="","",IF(_xll.BDP($C282&amp;" Corp",AI$1)="#N/A N/A","",_xll.BDP($C282&amp;" Corp",AI$1)/100))</f>
        <v>1.2235447097397841E-3</v>
      </c>
      <c r="AJ282" s="8" cm="1">
        <f t="array" ref="AJ282">IF($C282="","",IF(_xll.BDP($C282&amp;" Corp",AJ$1)="#N/A Field Not Applicable","",_xll.BDP($C282&amp;" Corp",AJ$1)))</f>
        <v>97.322999999999993</v>
      </c>
      <c r="AK282" s="8" cm="1">
        <f t="array" ref="AK282">IF($C282="","",IF(_xll.BDP($C282&amp;" Corp",AK$1)="#N/A Field Not Applicable","",_xll.BDP($C282&amp;" Corp",AK$1)))</f>
        <v>102.419</v>
      </c>
      <c r="AL282" s="9" t="s">
        <v>87</v>
      </c>
      <c r="AM282" s="9" t="s">
        <v>64</v>
      </c>
      <c r="AN282" s="10">
        <v>2276</v>
      </c>
      <c r="AO282" s="11">
        <v>2006.64</v>
      </c>
      <c r="AP282" s="12">
        <v>4.0584953620941179E-4</v>
      </c>
      <c r="AQ282" s="9" t="s">
        <v>65</v>
      </c>
      <c r="AR282" s="10">
        <v>2307</v>
      </c>
      <c r="AS282" s="11">
        <v>2.9944444444444445</v>
      </c>
      <c r="AT282" s="9" t="s">
        <v>87</v>
      </c>
      <c r="AU282" s="34">
        <f t="shared" si="8"/>
        <v>0.827141334379906</v>
      </c>
    </row>
    <row r="283" spans="2:47" s="2" customFormat="1" x14ac:dyDescent="0.2">
      <c r="B283" s="22">
        <v>66525</v>
      </c>
      <c r="C283" s="23" t="s">
        <v>1014</v>
      </c>
      <c r="D283" s="24" t="str" cm="1">
        <f t="array" ref="D283">IF($C283="","",IFERROR(_xll.BDP($C283&amp;" Corp","ID_BB_GLOBAL"),""))</f>
        <v>BBG00L77QP88</v>
      </c>
      <c r="E283" s="23" t="s">
        <v>1015</v>
      </c>
      <c r="F283" s="7" t="s">
        <v>900</v>
      </c>
      <c r="G283" s="16" t="s">
        <v>458</v>
      </c>
      <c r="H283" s="16" t="s">
        <v>156</v>
      </c>
      <c r="I283" s="16" t="s">
        <v>157</v>
      </c>
      <c r="J283" s="44" cm="1">
        <f t="array" ref="J283">IF(OR(_xll.BDP($C283&amp;" Corp",$J$1)="#N/A N/A",_xll.BDP($C283&amp;" Corp",$J$1)="#N/A Field Not Applicable"),"",_xll.BDP($C283&amp;" Corp",$J$1))</f>
        <v>4.3654682362922896</v>
      </c>
      <c r="K283" s="16" t="str" cm="1">
        <f t="array" ref="K283">IFERROR(_xll.BDP($C283&amp;" Corp",$K$1),"")</f>
        <v>Medical-Drugs</v>
      </c>
      <c r="L283" s="28" cm="1">
        <f t="array" ref="L283">IF($C283="","",IFERROR(_xll.BDP($C283&amp;" Corp",L$1),""))</f>
        <v>99.347999999999999</v>
      </c>
      <c r="M283" s="28" cm="1">
        <f t="array" ref="M283">IF($C283="","",IFERROR(_xll.BDP($C283&amp;" Corp",M$1),""))</f>
        <v>99.394000000000005</v>
      </c>
      <c r="N283" s="28" cm="1">
        <f t="array" ref="N283">IF($C283="","",IFERROR(_xll.BDP($C283&amp;" Corp",N$1),""))</f>
        <v>4.9626431618424967</v>
      </c>
      <c r="O283" s="28" cm="1">
        <f t="array" ref="O283">IF($C283="","",IFERROR(_xll.BDP($C283&amp;" Corp",O$1),""))</f>
        <v>4.9626431618424967</v>
      </c>
      <c r="P283" s="28" cm="1">
        <f t="array" ref="P283">IF($C283="","",IFERROR(_xll.BDP($C283&amp;" Corp",P$1),""))</f>
        <v>85.037229795497325</v>
      </c>
      <c r="Q283" s="28">
        <f t="shared" si="9"/>
        <v>99.371000000000009</v>
      </c>
      <c r="R283"/>
      <c r="S283"/>
      <c r="T283"/>
      <c r="U283"/>
      <c r="V283" s="24" t="str" cm="1">
        <f t="array" ref="V283">IF($C283="","",IFERROR(_xll.BDP($C283&amp;" Corp",V$1),""))</f>
        <v>Y</v>
      </c>
      <c r="W283" s="40" cm="1">
        <f t="array" ref="W283">IF($V283="Y",IFERROR(_xll.BDP($C283&amp;" Corp",W$1)*1,""),"")</f>
        <v>45945</v>
      </c>
      <c r="X283" s="41" cm="1">
        <f t="array" ref="X283">IF($V283="Y",IFERROR(_xll.BDP($C283&amp;" Corp",X$1),""),"")</f>
        <v>100</v>
      </c>
      <c r="Y283" s="42" cm="1">
        <f t="array" ref="Y283">IF($V283="Y",IFERROR(_xll.BDP($C283&amp;" Corp",Y$1)/100, ""),"")</f>
        <v>5.1365155588868533E-2</v>
      </c>
      <c r="Z283" s="17" cm="1">
        <f t="array" ref="Z283">IF($C283="","",IF(_xll.BDP($C283&amp;" Corp",Z$1)="#N/A N/A","",_xll.BDP($C283&amp;" Corp",Z$1)))</f>
        <v>2.5769999999994297E-2</v>
      </c>
      <c r="AA283" s="14" cm="1">
        <f t="array" ref="AA283">IF($C283="","",IF(_xll.BDP($C283&amp;" Corp",AA$1)="#N/A N/A","",_xll.BDP($C283&amp;" Corp",AA$1)))</f>
        <v>5.1179999999988013E-2</v>
      </c>
      <c r="AB283" s="14" cm="1">
        <f t="array" ref="AB283">IF($C283="","",IF(_xll.BDP($C283&amp;" Corp",AB$1)="#N/A N/A","",_xll.BDP($C283&amp;" Corp",AB$1)))</f>
        <v>3.6349999999998772E-2</v>
      </c>
      <c r="AC283" s="18" cm="1">
        <f t="array" ref="AC283">IF($C283="","",IF(_xll.BDP($C283&amp;" Corp",AC$1)="#N/A N/A","",_xll.BDP($C283&amp;" Corp",AC$1)))</f>
        <v>0.4205999999999932</v>
      </c>
      <c r="AD283" s="18" cm="1">
        <f t="array" ref="AD283">IF($C283="","",IF(_xll.BDP($C283&amp;" Corp",AD$1)="#N/A N/A","",_xll.BDP($C283&amp;" Corp",AD$1)))</f>
        <v>1.8432999999999993</v>
      </c>
      <c r="AE283" s="32" cm="1">
        <f t="array" ref="AE283">IF($C283="","",IF(_xll.BDP($C283&amp;" Corp",AE$1)="#N/A N/A","",_xll.BDP($C283&amp;" Corp",AE$1)/100))</f>
        <v>2.5940420782408484E-4</v>
      </c>
      <c r="AF283" s="32" cm="1">
        <f t="array" ref="AF283">IF($C283="","",IF(_xll.BDP($C283&amp;" Corp",AF$1)="#N/A N/A","",_xll.BDP($C283&amp;" Corp",AF$1)/100))</f>
        <v>5.1531641616047591E-4</v>
      </c>
      <c r="AG283" s="32" cm="1">
        <f t="array" ref="AG283">IF($C283="","",IF(_xll.BDP($C283&amp;" Corp",AG$1)="#N/A N/A","",_xll.BDP($C283&amp;" Corp",AG$1)/100))</f>
        <v>3.6594285150521081E-4</v>
      </c>
      <c r="AH283" s="32" cm="1">
        <f t="array" ref="AH283">IF($C283="","",IF(_xll.BDP($C283&amp;" Corp",AH$1)="#N/A N/A","",_xll.BDP($C283&amp;" Corp",AH$1)/100))</f>
        <v>4.2507089568076346E-3</v>
      </c>
      <c r="AI283" s="32" cm="1">
        <f t="array" ref="AI283">IF($C283="","",IF(_xll.BDP($C283&amp;" Corp",AI$1)="#N/A N/A","",_xll.BDP($C283&amp;" Corp",AI$1)/100))</f>
        <v>1.8900697766225237E-2</v>
      </c>
      <c r="AJ283" s="8" cm="1">
        <f t="array" ref="AJ283">IF($C283="","",IF(_xll.BDP($C283&amp;" Corp",AJ$1)="#N/A Field Not Applicable","",_xll.BDP($C283&amp;" Corp",AJ$1)))</f>
        <v>96.900999999999996</v>
      </c>
      <c r="AK283" s="8" cm="1">
        <f t="array" ref="AK283">IF($C283="","",IF(_xll.BDP($C283&amp;" Corp",AK$1)="#N/A Field Not Applicable","",_xll.BDP($C283&amp;" Corp",AK$1)))</f>
        <v>99.466999999999999</v>
      </c>
      <c r="AL283" s="9" t="s">
        <v>901</v>
      </c>
      <c r="AM283" s="9" t="s">
        <v>64</v>
      </c>
      <c r="AN283" s="10">
        <v>28836</v>
      </c>
      <c r="AO283" s="11">
        <v>2480.1954999999998</v>
      </c>
      <c r="AP283" s="12">
        <v>5.0162769275189875E-4</v>
      </c>
      <c r="AQ283" s="9" t="s">
        <v>65</v>
      </c>
      <c r="AR283" s="10">
        <v>24808</v>
      </c>
      <c r="AS283" s="11">
        <v>2.0777777777777775</v>
      </c>
      <c r="AT283" s="9" t="s">
        <v>102</v>
      </c>
      <c r="AU283" s="34">
        <f t="shared" si="8"/>
        <v>0.6074096726422451</v>
      </c>
    </row>
    <row r="284" spans="2:47" s="2" customFormat="1" x14ac:dyDescent="0.2">
      <c r="B284" s="22">
        <v>68062</v>
      </c>
      <c r="C284" s="23" t="s">
        <v>1016</v>
      </c>
      <c r="D284" s="24" t="str" cm="1">
        <f t="array" ref="D284">IF($C284="","",IFERROR(_xll.BDP($C284&amp;" Corp","ID_BB_GLOBAL"),""))</f>
        <v>BBG01MBN7NJ9</v>
      </c>
      <c r="E284" s="23" t="s">
        <v>1017</v>
      </c>
      <c r="F284" s="7" t="s">
        <v>1018</v>
      </c>
      <c r="G284" s="16" t="s">
        <v>358</v>
      </c>
      <c r="H284" s="16" t="s">
        <v>85</v>
      </c>
      <c r="I284" s="16" t="s">
        <v>429</v>
      </c>
      <c r="J284" s="44" t="str" cm="1">
        <f t="array" ref="J284">IF(OR(_xll.BDP($C284&amp;" Corp",$J$1)="#N/A N/A",_xll.BDP($C284&amp;" Corp",$J$1)="#N/A Field Not Applicable"),"",_xll.BDP($C284&amp;" Corp",$J$1))</f>
        <v/>
      </c>
      <c r="K284" s="16" t="str" cm="1">
        <f t="array" ref="K284">IFERROR(_xll.BDP($C284&amp;" Corp",$K$1),"")</f>
        <v>Medical-Drugs</v>
      </c>
      <c r="L284" s="28" cm="1">
        <f t="array" ref="L284">IF($C284="","",IFERROR(_xll.BDP($C284&amp;" Corp",L$1),""))</f>
        <v>106.932</v>
      </c>
      <c r="M284" s="28" cm="1">
        <f t="array" ref="M284">IF($C284="","",IFERROR(_xll.BDP($C284&amp;" Corp",M$1),""))</f>
        <v>107.163</v>
      </c>
      <c r="N284" s="28" cm="1">
        <f t="array" ref="N284">IF($C284="","",IFERROR(_xll.BDP($C284&amp;" Corp",N$1),""))</f>
        <v>6.5205802899999998</v>
      </c>
      <c r="O284" s="28" cm="1">
        <f t="array" ref="O284">IF($C284="","",IFERROR(_xll.BDP($C284&amp;" Corp",O$1),""))</f>
        <v>7.0512944254264323</v>
      </c>
      <c r="P284" s="28" cm="1">
        <f t="array" ref="P284">IF($C284="","",IFERROR(_xll.BDP($C284&amp;" Corp",P$1),""))</f>
        <v>184.02621498987645</v>
      </c>
      <c r="Q284" s="28">
        <f t="shared" si="9"/>
        <v>107.0475</v>
      </c>
      <c r="R284"/>
      <c r="S284"/>
      <c r="T284"/>
      <c r="U284"/>
      <c r="V284" s="24" t="str" cm="1">
        <f t="array" ref="V284">IF($C284="","",IFERROR(_xll.BDP($C284&amp;" Corp",V$1),""))</f>
        <v>Y</v>
      </c>
      <c r="W284" s="40" cm="1">
        <f t="array" ref="W284">IF($V284="Y",IFERROR(_xll.BDP($C284&amp;" Corp",W$1)*1,""),"")</f>
        <v>46492</v>
      </c>
      <c r="X284" s="41" cm="1">
        <f t="array" ref="X284">IF($V284="Y",IFERROR(_xll.BDP($C284&amp;" Corp",X$1),""),"")</f>
        <v>104.25</v>
      </c>
      <c r="Y284" s="42" cm="1">
        <f t="array" ref="Y284">IF($V284="Y",IFERROR(_xll.BDP($C284&amp;" Corp",Y$1)/100, ""),"")</f>
        <v>6.760374733043617E-2</v>
      </c>
      <c r="Z284" s="17" cm="1">
        <f t="array" ref="Z284">IF($C284="","",IF(_xll.BDP($C284&amp;" Corp",Z$1)="#N/A N/A","",_xll.BDP($C284&amp;" Corp",Z$1)))</f>
        <v>3.5099999999999909E-2</v>
      </c>
      <c r="AA284" s="14" cm="1">
        <f t="array" ref="AA284">IF($C284="","",IF(_xll.BDP($C284&amp;" Corp",AA$1)="#N/A N/A","",_xll.BDP($C284&amp;" Corp",AA$1)))</f>
        <v>0.25679999999999836</v>
      </c>
      <c r="AB284" s="14" cm="1">
        <f t="array" ref="AB284">IF($C284="","",IF(_xll.BDP($C284&amp;" Corp",AB$1)="#N/A N/A","",_xll.BDP($C284&amp;" Corp",AB$1)))</f>
        <v>1.0425999999999931</v>
      </c>
      <c r="AC284" s="18" cm="1">
        <f t="array" ref="AC284">IF($C284="","",IF(_xll.BDP($C284&amp;" Corp",AC$1)="#N/A N/A","",_xll.BDP($C284&amp;" Corp",AC$1)))</f>
        <v>-5.7000000000044793E-3</v>
      </c>
      <c r="AD284" s="18" t="str" cm="1">
        <f t="array" ref="AD284">IF($C284="","",IF(_xll.BDP($C284&amp;" Corp",AD$1)="#N/A N/A","",_xll.BDP($C284&amp;" Corp",AD$1)))</f>
        <v/>
      </c>
      <c r="AE284" s="32" cm="1">
        <f t="array" ref="AE284">IF($C284="","",IF(_xll.BDP($C284&amp;" Corp",AE$1)="#N/A N/A","",_xll.BDP($C284&amp;" Corp",AE$1)/100))</f>
        <v>3.2799201605759122E-4</v>
      </c>
      <c r="AF284" s="32" cm="1">
        <f t="array" ref="AF284">IF($C284="","",IF(_xll.BDP($C284&amp;" Corp",AF$1)="#N/A N/A","",_xll.BDP($C284&amp;" Corp",AF$1)/100))</f>
        <v>2.4046497386066923E-3</v>
      </c>
      <c r="AG284" s="32" cm="1">
        <f t="array" ref="AG284">IF($C284="","",IF(_xll.BDP($C284&amp;" Corp",AG$1)="#N/A N/A","",_xll.BDP($C284&amp;" Corp",AG$1)/100))</f>
        <v>9.8351717287393711E-3</v>
      </c>
      <c r="AH284" s="32" cm="1">
        <f t="array" ref="AH284">IF($C284="","",IF(_xll.BDP($C284&amp;" Corp",AH$1)="#N/A N/A","",_xll.BDP($C284&amp;" Corp",AH$1)/100))</f>
        <v>-5.3243361393560726E-5</v>
      </c>
      <c r="AI284" s="32" t="str" cm="1">
        <f t="array" ref="AI284">IF($C284="","",IF(_xll.BDP($C284&amp;" Corp",AI$1)="#N/A N/A","",_xll.BDP($C284&amp;" Corp",AI$1)/100))</f>
        <v/>
      </c>
      <c r="AJ284" s="8" cm="1">
        <f t="array" ref="AJ284">IF($C284="","",IF(_xll.BDP($C284&amp;" Corp",AJ$1)="#N/A Field Not Applicable","",_xll.BDP($C284&amp;" Corp",AJ$1)))</f>
        <v>99.28</v>
      </c>
      <c r="AK284" s="8" cm="1">
        <f t="array" ref="AK284">IF($C284="","",IF(_xll.BDP($C284&amp;" Corp",AK$1)="#N/A Field Not Applicable","",_xll.BDP($C284&amp;" Corp",AK$1)))</f>
        <v>108.336</v>
      </c>
      <c r="AL284" s="9" t="s">
        <v>1019</v>
      </c>
      <c r="AM284" s="9" t="s">
        <v>64</v>
      </c>
      <c r="AN284" s="10">
        <v>27118</v>
      </c>
      <c r="AO284" s="11">
        <v>1073.75</v>
      </c>
      <c r="AP284" s="12">
        <v>2.1716946712158427E-4</v>
      </c>
      <c r="AQ284" s="9" t="s">
        <v>65</v>
      </c>
      <c r="AR284" s="10">
        <v>23110</v>
      </c>
      <c r="AS284" s="11">
        <v>1.3222222222222224</v>
      </c>
      <c r="AT284" s="9" t="s">
        <v>1020</v>
      </c>
      <c r="AU284" s="34">
        <f t="shared" si="8"/>
        <v>0.96515383833922253</v>
      </c>
    </row>
    <row r="285" spans="2:47" s="2" customFormat="1" x14ac:dyDescent="0.2">
      <c r="B285" s="22">
        <v>63635</v>
      </c>
      <c r="C285" s="23" t="s">
        <v>1021</v>
      </c>
      <c r="D285" s="24" t="str" cm="1">
        <f t="array" ref="D285">IF($C285="","",IFERROR(_xll.BDP($C285&amp;" Corp","ID_BB_GLOBAL"),""))</f>
        <v>BBG014SX4WJ2</v>
      </c>
      <c r="E285" s="23" t="s">
        <v>1022</v>
      </c>
      <c r="F285" s="7" t="s">
        <v>1023</v>
      </c>
      <c r="G285" s="16" t="s">
        <v>256</v>
      </c>
      <c r="H285" s="16" t="s">
        <v>454</v>
      </c>
      <c r="I285" s="16" t="s">
        <v>429</v>
      </c>
      <c r="J285" s="44" cm="1">
        <f t="array" ref="J285">IF(OR(_xll.BDP($C285&amp;" Corp",$J$1)="#N/A N/A",_xll.BDP($C285&amp;" Corp",$J$1)="#N/A Field Not Applicable"),"",_xll.BDP($C285&amp;" Corp",$J$1))</f>
        <v>7.9231527093596066</v>
      </c>
      <c r="K285" s="16" t="str" cm="1">
        <f t="array" ref="K285">IFERROR(_xll.BDP($C285&amp;" Corp",$K$1),"")</f>
        <v>Medical Products</v>
      </c>
      <c r="L285" s="28" cm="1">
        <f t="array" ref="L285">IF($C285="","",IFERROR(_xll.BDP($C285&amp;" Corp",L$1),""))</f>
        <v>93.334999999999994</v>
      </c>
      <c r="M285" s="28" cm="1">
        <f t="array" ref="M285">IF($C285="","",IFERROR(_xll.BDP($C285&amp;" Corp",M$1),""))</f>
        <v>93.569000000000003</v>
      </c>
      <c r="N285" s="28" cm="1">
        <f t="array" ref="N285">IF($C285="","",IFERROR(_xll.BDP($C285&amp;" Corp",N$1),""))</f>
        <v>6.5170989205636687</v>
      </c>
      <c r="O285" s="28" cm="1">
        <f t="array" ref="O285">IF($C285="","",IFERROR(_xll.BDP($C285&amp;" Corp",O$1),""))</f>
        <v>6.5170989205636687</v>
      </c>
      <c r="P285" s="28" cm="1">
        <f t="array" ref="P285">IF($C285="","",IFERROR(_xll.BDP($C285&amp;" Corp",P$1),""))</f>
        <v>217.16096919953677</v>
      </c>
      <c r="Q285" s="28">
        <f t="shared" si="9"/>
        <v>93.451999999999998</v>
      </c>
      <c r="R285"/>
      <c r="S285"/>
      <c r="T285"/>
      <c r="U285"/>
      <c r="V285" s="24" t="str" cm="1">
        <f t="array" ref="V285">IF($C285="","",IFERROR(_xll.BDP($C285&amp;" Corp",V$1),""))</f>
        <v>Y</v>
      </c>
      <c r="W285" s="40" cm="1">
        <f t="array" ref="W285">IF($V285="Y",IFERROR(_xll.BDP($C285&amp;" Corp",W$1)*1,""),"")</f>
        <v>46433</v>
      </c>
      <c r="X285" s="41" cm="1">
        <f t="array" ref="X285">IF($V285="Y",IFERROR(_xll.BDP($C285&amp;" Corp",X$1),""),"")</f>
        <v>101.25</v>
      </c>
      <c r="Y285" s="42" cm="1">
        <f t="array" ref="Y285">IF($V285="Y",IFERROR(_xll.BDP($C285&amp;" Corp",Y$1)/100, ""),"")</f>
        <v>9.0962753736081647E-2</v>
      </c>
      <c r="Z285" s="17" cm="1">
        <f t="array" ref="Z285">IF($C285="","",IF(_xll.BDP($C285&amp;" Corp",Z$1)="#N/A N/A","",_xll.BDP($C285&amp;" Corp",Z$1)))</f>
        <v>0.12663999999999476</v>
      </c>
      <c r="AA285" s="14" cm="1">
        <f t="array" ref="AA285">IF($C285="","",IF(_xll.BDP($C285&amp;" Corp",AA$1)="#N/A N/A","",_xll.BDP($C285&amp;" Corp",AA$1)))</f>
        <v>0.9058599999999899</v>
      </c>
      <c r="AB285" s="14" cm="1">
        <f t="array" ref="AB285">IF($C285="","",IF(_xll.BDP($C285&amp;" Corp",AB$1)="#N/A N/A","",_xll.BDP($C285&amp;" Corp",AB$1)))</f>
        <v>1.4543399999999878</v>
      </c>
      <c r="AC285" s="18" cm="1">
        <f t="array" ref="AC285">IF($C285="","",IF(_xll.BDP($C285&amp;" Corp",AC$1)="#N/A N/A","",_xll.BDP($C285&amp;" Corp",AC$1)))</f>
        <v>2.59832999999999</v>
      </c>
      <c r="AD285" s="18" cm="1">
        <f t="array" ref="AD285">IF($C285="","",IF(_xll.BDP($C285&amp;" Corp",AD$1)="#N/A N/A","",_xll.BDP($C285&amp;" Corp",AD$1)))</f>
        <v>11.77888999999999</v>
      </c>
      <c r="AE285" s="32" cm="1">
        <f t="array" ref="AE285">IF($C285="","",IF(_xll.BDP($C285&amp;" Corp",AE$1)="#N/A N/A","",_xll.BDP($C285&amp;" Corp",AE$1)/100))</f>
        <v>1.3567558707224506E-3</v>
      </c>
      <c r="AF285" s="32" cm="1">
        <f t="array" ref="AF285">IF($C285="","",IF(_xll.BDP($C285&amp;" Corp",AF$1)="#N/A N/A","",_xll.BDP($C285&amp;" Corp",AF$1)/100))</f>
        <v>9.7866187386749359E-3</v>
      </c>
      <c r="AG285" s="32" cm="1">
        <f t="array" ref="AG285">IF($C285="","",IF(_xll.BDP($C285&amp;" Corp",AG$1)="#N/A N/A","",_xll.BDP($C285&amp;" Corp",AG$1)/100))</f>
        <v>1.5805878760082725E-2</v>
      </c>
      <c r="AH285" s="32" cm="1">
        <f t="array" ref="AH285">IF($C285="","",IF(_xll.BDP($C285&amp;" Corp",AH$1)="#N/A N/A","",_xll.BDP($C285&amp;" Corp",AH$1)/100))</f>
        <v>2.8594362783803885E-2</v>
      </c>
      <c r="AI285" s="32" cm="1">
        <f t="array" ref="AI285">IF($C285="","",IF(_xll.BDP($C285&amp;" Corp",AI$1)="#N/A N/A","",_xll.BDP($C285&amp;" Corp",AI$1)/100))</f>
        <v>0.14419355095390315</v>
      </c>
      <c r="AJ285" s="8" cm="1">
        <f t="array" ref="AJ285">IF($C285="","",IF(_xll.BDP($C285&amp;" Corp",AJ$1)="#N/A Field Not Applicable","",_xll.BDP($C285&amp;" Corp",AJ$1)))</f>
        <v>76.331000000000003</v>
      </c>
      <c r="AK285" s="8" cm="1">
        <f t="array" ref="AK285">IF($C285="","",IF(_xll.BDP($C285&amp;" Corp",AK$1)="#N/A Field Not Applicable","",_xll.BDP($C285&amp;" Corp",AK$1)))</f>
        <v>93.552999999999997</v>
      </c>
      <c r="AL285" s="9" t="s">
        <v>1024</v>
      </c>
      <c r="AM285" s="9" t="s">
        <v>64</v>
      </c>
      <c r="AN285" s="10">
        <v>46429</v>
      </c>
      <c r="AO285" s="11">
        <v>463.75</v>
      </c>
      <c r="AP285" s="12">
        <v>9.3794961934933377E-5</v>
      </c>
      <c r="AQ285" s="9" t="s">
        <v>65</v>
      </c>
      <c r="AR285" s="10">
        <v>42221</v>
      </c>
      <c r="AS285" s="11">
        <v>1.6111111111111114</v>
      </c>
      <c r="AT285" s="9" t="s">
        <v>1024</v>
      </c>
      <c r="AU285" s="34">
        <f t="shared" si="8"/>
        <v>0.88126684821739631</v>
      </c>
    </row>
    <row r="286" spans="2:47" s="2" customFormat="1" x14ac:dyDescent="0.2">
      <c r="B286" s="22">
        <v>66763</v>
      </c>
      <c r="C286" s="23" t="s">
        <v>1025</v>
      </c>
      <c r="D286" s="24" t="str" cm="1">
        <f t="array" ref="D286">IF($C286="","",IFERROR(_xll.BDP($C286&amp;" Corp","ID_BB_GLOBAL"),""))</f>
        <v>BBG01F89J5W0</v>
      </c>
      <c r="E286" s="23" t="s">
        <v>1026</v>
      </c>
      <c r="F286" s="7" t="s">
        <v>880</v>
      </c>
      <c r="G286" s="16" t="s">
        <v>143</v>
      </c>
      <c r="H286" s="16" t="s">
        <v>92</v>
      </c>
      <c r="I286" s="16" t="s">
        <v>93</v>
      </c>
      <c r="J286" s="44" cm="1">
        <f t="array" ref="J286">IF(OR(_xll.BDP($C286&amp;" Corp",$J$1)="#N/A N/A",_xll.BDP($C286&amp;" Corp",$J$1)="#N/A Field Not Applicable"),"",_xll.BDP($C286&amp;" Corp",$J$1))</f>
        <v>5.1215127618078524</v>
      </c>
      <c r="K286" s="16" t="str" cm="1">
        <f t="array" ref="K286">IFERROR(_xll.BDP($C286&amp;" Corp",$K$1),"")</f>
        <v>Medical-Biomedical/Gene</v>
      </c>
      <c r="L286" s="28" cm="1">
        <f t="array" ref="L286">IF($C286="","",IFERROR(_xll.BDP($C286&amp;" Corp",L$1),""))</f>
        <v>101.206</v>
      </c>
      <c r="M286" s="28" cm="1">
        <f t="array" ref="M286">IF($C286="","",IFERROR(_xll.BDP($C286&amp;" Corp",M$1),""))</f>
        <v>101.34699999999999</v>
      </c>
      <c r="N286" s="28" cm="1">
        <f t="array" ref="N286">IF($C286="","",IFERROR(_xll.BDP($C286&amp;" Corp",N$1),""))</f>
        <v>4.9384699699999999</v>
      </c>
      <c r="O286" s="28" cm="1">
        <f t="array" ref="O286">IF($C286="","",IFERROR(_xll.BDP($C286&amp;" Corp",O$1),""))</f>
        <v>4.9461784836928926</v>
      </c>
      <c r="P286" s="28" cm="1">
        <f t="array" ref="P286">IF($C286="","",IFERROR(_xll.BDP($C286&amp;" Corp",P$1),""))</f>
        <v>61.822198266609284</v>
      </c>
      <c r="Q286" s="28">
        <f t="shared" si="9"/>
        <v>101.2765</v>
      </c>
      <c r="R286"/>
      <c r="S286"/>
      <c r="T286"/>
      <c r="U286"/>
      <c r="V286" s="24" t="str" cm="1">
        <f t="array" ref="V286">IF($C286="","",IFERROR(_xll.BDP($C286&amp;" Corp",V$1),""))</f>
        <v>Y</v>
      </c>
      <c r="W286" s="40" cm="1">
        <f t="array" ref="W286">IF($V286="Y",IFERROR(_xll.BDP($C286&amp;" Corp",W$1)*1,""),"")</f>
        <v>47485</v>
      </c>
      <c r="X286" s="41" cm="1">
        <f t="array" ref="X286">IF($V286="Y",IFERROR(_xll.BDP($C286&amp;" Corp",X$1),""),"")</f>
        <v>100</v>
      </c>
      <c r="Y286" s="42" cm="1">
        <f t="array" ref="Y286">IF($V286="Y",IFERROR(_xll.BDP($C286&amp;" Corp",Y$1)/100, ""),"")</f>
        <v>4.938469973223554E-2</v>
      </c>
      <c r="Z286" s="17" cm="1">
        <f t="array" ref="Z286">IF($C286="","",IF(_xll.BDP($C286&amp;" Corp",Z$1)="#N/A N/A","",_xll.BDP($C286&amp;" Corp",Z$1)))</f>
        <v>-1.4999999999929514E-3</v>
      </c>
      <c r="AA286" s="14" cm="1">
        <f t="array" ref="AA286">IF($C286="","",IF(_xll.BDP($C286&amp;" Corp",AA$1)="#N/A N/A","",_xll.BDP($C286&amp;" Corp",AA$1)))</f>
        <v>0.45690000000000452</v>
      </c>
      <c r="AB286" s="14" cm="1">
        <f t="array" ref="AB286">IF($C286="","",IF(_xll.BDP($C286&amp;" Corp",AB$1)="#N/A N/A","",_xll.BDP($C286&amp;" Corp",AB$1)))</f>
        <v>0.11289999999999623</v>
      </c>
      <c r="AC286" s="18" cm="1">
        <f t="array" ref="AC286">IF($C286="","",IF(_xll.BDP($C286&amp;" Corp",AC$1)="#N/A N/A","",_xll.BDP($C286&amp;" Corp",AC$1)))</f>
        <v>-0.76930000000000121</v>
      </c>
      <c r="AD286" s="18" cm="1">
        <f t="array" ref="AD286">IF($C286="","",IF(_xll.BDP($C286&amp;" Corp",AD$1)="#N/A N/A","",_xll.BDP($C286&amp;" Corp",AD$1)))</f>
        <v>-0.72939999999999827</v>
      </c>
      <c r="AE286" s="32" cm="1">
        <f t="array" ref="AE286">IF($C286="","",IF(_xll.BDP($C286&amp;" Corp",AE$1)="#N/A N/A","",_xll.BDP($C286&amp;" Corp",AE$1)/100))</f>
        <v>-1.4811581866999415E-5</v>
      </c>
      <c r="AF286" s="32" cm="1">
        <f t="array" ref="AF286">IF($C286="","",IF(_xll.BDP($C286&amp;" Corp",AF$1)="#N/A N/A","",_xll.BDP($C286&amp;" Corp",AF$1)/100))</f>
        <v>4.5321221222909642E-3</v>
      </c>
      <c r="AG286" s="32" cm="1">
        <f t="array" ref="AG286">IF($C286="","",IF(_xll.BDP($C286&amp;" Corp",AG$1)="#N/A N/A","",_xll.BDP($C286&amp;" Corp",AG$1)/100))</f>
        <v>1.1160791516611806E-3</v>
      </c>
      <c r="AH286" s="32" cm="1">
        <f t="array" ref="AH286">IF($C286="","",IF(_xll.BDP($C286&amp;" Corp",AH$1)="#N/A N/A","",_xll.BDP($C286&amp;" Corp",AH$1)/100))</f>
        <v>-7.5392077020851765E-3</v>
      </c>
      <c r="AI286" s="32" cm="1">
        <f t="array" ref="AI286">IF($C286="","",IF(_xll.BDP($C286&amp;" Corp",AI$1)="#N/A N/A","",_xll.BDP($C286&amp;" Corp",AI$1)/100))</f>
        <v>-7.1509803921568464E-3</v>
      </c>
      <c r="AJ286" s="8" cm="1">
        <f t="array" ref="AJ286">IF($C286="","",IF(_xll.BDP($C286&amp;" Corp",AJ$1)="#N/A Field Not Applicable","",_xll.BDP($C286&amp;" Corp",AJ$1)))</f>
        <v>98.869</v>
      </c>
      <c r="AK286" s="8" cm="1">
        <f t="array" ref="AK286">IF($C286="","",IF(_xll.BDP($C286&amp;" Corp",AK$1)="#N/A Field Not Applicable","",_xll.BDP($C286&amp;" Corp",AK$1)))</f>
        <v>104.90600000000001</v>
      </c>
      <c r="AL286" s="9" t="s">
        <v>881</v>
      </c>
      <c r="AM286" s="9" t="s">
        <v>64</v>
      </c>
      <c r="AN286" s="10">
        <v>20473</v>
      </c>
      <c r="AO286" s="11">
        <v>2807.2604999999999</v>
      </c>
      <c r="AP286" s="12">
        <v>5.6777766412709869E-4</v>
      </c>
      <c r="AQ286" s="9" t="s">
        <v>65</v>
      </c>
      <c r="AR286" s="10">
        <v>16445</v>
      </c>
      <c r="AS286" s="11">
        <v>1.4437500000000001</v>
      </c>
      <c r="AT286" s="9" t="s">
        <v>102</v>
      </c>
      <c r="AU286" s="34">
        <f t="shared" si="8"/>
        <v>0.88130035116779881</v>
      </c>
    </row>
    <row r="287" spans="2:47" s="2" customFormat="1" x14ac:dyDescent="0.2">
      <c r="B287" s="22">
        <v>64740</v>
      </c>
      <c r="C287" s="23" t="s">
        <v>1027</v>
      </c>
      <c r="D287" s="24" t="str" cm="1">
        <f t="array" ref="D287">IF($C287="","",IFERROR(_xll.BDP($C287&amp;" Corp","ID_BB_GLOBAL"),""))</f>
        <v>BBG00M912MT7</v>
      </c>
      <c r="E287" s="23" t="s">
        <v>1028</v>
      </c>
      <c r="F287" s="7" t="s">
        <v>979</v>
      </c>
      <c r="G287" s="16" t="s">
        <v>1029</v>
      </c>
      <c r="H287" s="16" t="s">
        <v>305</v>
      </c>
      <c r="I287" s="16" t="s">
        <v>166</v>
      </c>
      <c r="J287" s="44" t="str" cm="1">
        <f t="array" ref="J287">IF(OR(_xll.BDP($C287&amp;" Corp",$J$1)="#N/A N/A",_xll.BDP($C287&amp;" Corp",$J$1)="#N/A Field Not Applicable"),"",_xll.BDP($C287&amp;" Corp",$J$1))</f>
        <v/>
      </c>
      <c r="K287" s="16" t="str" cm="1">
        <f t="array" ref="K287">IFERROR(_xll.BDP($C287&amp;" Corp",$K$1),"")</f>
        <v>Phys Practice Mgmnt</v>
      </c>
      <c r="L287" s="28" cm="1">
        <f t="array" ref="L287">IF($C287="","",IFERROR(_xll.BDP($C287&amp;" Corp",L$1),""))</f>
        <v>88.352000000000004</v>
      </c>
      <c r="M287" s="28" cm="1">
        <f t="array" ref="M287">IF($C287="","",IFERROR(_xll.BDP($C287&amp;" Corp",M$1),""))</f>
        <v>89.652000000000001</v>
      </c>
      <c r="N287" s="28" cm="1">
        <f t="array" ref="N287">IF($C287="","",IFERROR(_xll.BDP($C287&amp;" Corp",N$1),""))</f>
        <v>6.9059480518553098</v>
      </c>
      <c r="O287" s="28" cm="1">
        <f t="array" ref="O287">IF($C287="","",IFERROR(_xll.BDP($C287&amp;" Corp",O$1),""))</f>
        <v>6.9059480518553098</v>
      </c>
      <c r="P287" s="28" cm="1">
        <f t="array" ref="P287">IF($C287="","",IFERROR(_xll.BDP($C287&amp;" Corp",P$1),""))</f>
        <v>222.20477831928463</v>
      </c>
      <c r="Q287" s="28">
        <f t="shared" si="9"/>
        <v>89.00200000000001</v>
      </c>
      <c r="R287"/>
      <c r="S287"/>
      <c r="T287"/>
      <c r="U287"/>
      <c r="V287" s="24" t="str" cm="1">
        <f t="array" ref="V287">IF($C287="","",IFERROR(_xll.BDP($C287&amp;" Corp",V$1),""))</f>
        <v>N</v>
      </c>
      <c r="W287" s="40" t="str" cm="1">
        <f t="array" ref="W287">IF($V287="Y",IFERROR(_xll.BDP($C287&amp;" Corp",W$1)*1,""),"")</f>
        <v/>
      </c>
      <c r="X287" s="41" t="str" cm="1">
        <f t="array" ref="X287">IF($V287="Y",IFERROR(_xll.BDP($C287&amp;" Corp",X$1),""),"")</f>
        <v/>
      </c>
      <c r="Y287" s="42" t="str" cm="1">
        <f t="array" ref="Y287">IF($V287="Y",IFERROR(_xll.BDP($C287&amp;" Corp",Y$1)/100, ""),"")</f>
        <v/>
      </c>
      <c r="Z287" s="17" cm="1">
        <f t="array" ref="Z287">IF($C287="","",IF(_xll.BDP($C287&amp;" Corp",Z$1)="#N/A N/A","",_xll.BDP($C287&amp;" Corp",Z$1)))</f>
        <v>4.6570000000002665E-2</v>
      </c>
      <c r="AA287" s="14" cm="1">
        <f t="array" ref="AA287">IF($C287="","",IF(_xll.BDP($C287&amp;" Corp",AA$1)="#N/A N/A","",_xll.BDP($C287&amp;" Corp",AA$1)))</f>
        <v>0.80067999999999984</v>
      </c>
      <c r="AB287" s="14" cm="1">
        <f t="array" ref="AB287">IF($C287="","",IF(_xll.BDP($C287&amp;" Corp",AB$1)="#N/A N/A","",_xll.BDP($C287&amp;" Corp",AB$1)))</f>
        <v>1.0327199999999976</v>
      </c>
      <c r="AC287" s="18" cm="1">
        <f t="array" ref="AC287">IF($C287="","",IF(_xll.BDP($C287&amp;" Corp",AC$1)="#N/A N/A","",_xll.BDP($C287&amp;" Corp",AC$1)))</f>
        <v>0.37573000000000434</v>
      </c>
      <c r="AD287" s="18" cm="1">
        <f t="array" ref="AD287">IF($C287="","",IF(_xll.BDP($C287&amp;" Corp",AD$1)="#N/A N/A","",_xll.BDP($C287&amp;" Corp",AD$1)))</f>
        <v>9.5908599999999922</v>
      </c>
      <c r="AE287" s="32" cm="1">
        <f t="array" ref="AE287">IF($C287="","",IF(_xll.BDP($C287&amp;" Corp",AE$1)="#N/A N/A","",_xll.BDP($C287&amp;" Corp",AE$1)/100))</f>
        <v>5.2383270063599682E-4</v>
      </c>
      <c r="AF287" s="32" cm="1">
        <f t="array" ref="AF287">IF($C287="","",IF(_xll.BDP($C287&amp;" Corp",AF$1)="#N/A N/A","",_xll.BDP($C287&amp;" Corp",AF$1)/100))</f>
        <v>9.0833268291443323E-3</v>
      </c>
      <c r="AG287" s="32" cm="1">
        <f t="array" ref="AG287">IF($C287="","",IF(_xll.BDP($C287&amp;" Corp",AG$1)="#N/A N/A","",_xll.BDP($C287&amp;" Corp",AG$1)/100))</f>
        <v>1.1746629861955005E-2</v>
      </c>
      <c r="AH287" s="32" cm="1">
        <f t="array" ref="AH287">IF($C287="","",IF(_xll.BDP($C287&amp;" Corp",AH$1)="#N/A N/A","",_xll.BDP($C287&amp;" Corp",AH$1)/100))</f>
        <v>4.2420247101637365E-3</v>
      </c>
      <c r="AI287" s="32" cm="1">
        <f t="array" ref="AI287">IF($C287="","",IF(_xll.BDP($C287&amp;" Corp",AI$1)="#N/A N/A","",_xll.BDP($C287&amp;" Corp",AI$1)/100))</f>
        <v>0.12085540311302648</v>
      </c>
      <c r="AJ287" s="8" cm="1">
        <f t="array" ref="AJ287">IF($C287="","",IF(_xll.BDP($C287&amp;" Corp",AJ$1)="#N/A Field Not Applicable","",_xll.BDP($C287&amp;" Corp",AJ$1)))</f>
        <v>78.179000000000002</v>
      </c>
      <c r="AK287" s="8" cm="1">
        <f t="array" ref="AK287">IF($C287="","",IF(_xll.BDP($C287&amp;" Corp",AK$1)="#N/A Field Not Applicable","",_xll.BDP($C287&amp;" Corp",AK$1)))</f>
        <v>94.158000000000001</v>
      </c>
      <c r="AL287" s="9" t="s">
        <v>981</v>
      </c>
      <c r="AM287" s="9" t="s">
        <v>64</v>
      </c>
      <c r="AN287" s="10">
        <v>47354</v>
      </c>
      <c r="AO287" s="11">
        <v>370.5</v>
      </c>
      <c r="AP287" s="12">
        <v>7.4934842904351078E-5</v>
      </c>
      <c r="AQ287" s="9" t="s">
        <v>65</v>
      </c>
      <c r="AR287" s="10">
        <v>43126</v>
      </c>
      <c r="AS287" s="11">
        <v>0.43441666666666662</v>
      </c>
      <c r="AT287" s="9" t="s">
        <v>102</v>
      </c>
      <c r="AU287" s="34">
        <f t="shared" si="8"/>
        <v>0.88588064459603233</v>
      </c>
    </row>
    <row r="288" spans="2:47" s="2" customFormat="1" x14ac:dyDescent="0.2">
      <c r="B288" s="22">
        <v>66909</v>
      </c>
      <c r="C288" s="23" t="s">
        <v>1030</v>
      </c>
      <c r="D288" s="24" t="str" cm="1">
        <f t="array" ref="D288">IF($C288="","",IFERROR(_xll.BDP($C288&amp;" Corp","ID_BB_GLOBAL"),""))</f>
        <v>BBG01FP4PNR2</v>
      </c>
      <c r="E288" s="23" t="s">
        <v>1031</v>
      </c>
      <c r="F288" s="7" t="s">
        <v>1032</v>
      </c>
      <c r="G288" s="16" t="s">
        <v>1033</v>
      </c>
      <c r="H288" s="16" t="s">
        <v>92</v>
      </c>
      <c r="I288" s="16" t="s">
        <v>118</v>
      </c>
      <c r="J288" s="44" cm="1">
        <f t="array" ref="J288">IF(OR(_xll.BDP($C288&amp;" Corp",$J$1)="#N/A N/A",_xll.BDP($C288&amp;" Corp",$J$1)="#N/A Field Not Applicable"),"",_xll.BDP($C288&amp;" Corp",$J$1))</f>
        <v>2.689129365469749</v>
      </c>
      <c r="K288" s="16" t="str" cm="1">
        <f t="array" ref="K288">IFERROR(_xll.BDP($C288&amp;" Corp",$K$1),"")</f>
        <v>Medical-HMO</v>
      </c>
      <c r="L288" s="28" cm="1">
        <f t="array" ref="L288">IF($C288="","",IFERROR(_xll.BDP($C288&amp;" Corp",L$1),""))</f>
        <v>99.974999999999994</v>
      </c>
      <c r="M288" s="28" cm="1">
        <f t="array" ref="M288">IF($C288="","",IFERROR(_xll.BDP($C288&amp;" Corp",M$1),""))</f>
        <v>99.974999999999994</v>
      </c>
      <c r="N288" s="28" cm="1">
        <f t="array" ref="N288">IF($C288="","",IFERROR(_xll.BDP($C288&amp;" Corp",N$1),""))</f>
        <v>5.7014165769264595</v>
      </c>
      <c r="O288" s="28" cm="1">
        <f t="array" ref="O288">IF($C288="","",IFERROR(_xll.BDP($C288&amp;" Corp",O$1),""))</f>
        <v>5.7014165769264595</v>
      </c>
      <c r="P288" s="28" cm="1">
        <f t="array" ref="P288">IF($C288="","",IFERROR(_xll.BDP($C288&amp;" Corp",P$1),""))</f>
        <v>119.58336506443366</v>
      </c>
      <c r="Q288" s="28">
        <f t="shared" si="9"/>
        <v>99.974999999999994</v>
      </c>
      <c r="R288"/>
      <c r="S288"/>
      <c r="T288"/>
      <c r="U288"/>
      <c r="V288" s="24" t="str" cm="1">
        <f t="array" ref="V288">IF($C288="","",IFERROR(_xll.BDP($C288&amp;" Corp",V$1),""))</f>
        <v>Y</v>
      </c>
      <c r="W288" s="40" cm="1">
        <f t="array" ref="W288">IF($V288="Y",IFERROR(_xll.BDP($C288&amp;" Corp",W$1)*1,""),"")</f>
        <v>45698</v>
      </c>
      <c r="X288" s="41" cm="1">
        <f t="array" ref="X288">IF($V288="Y",IFERROR(_xll.BDP($C288&amp;" Corp",X$1),""),"")</f>
        <v>100</v>
      </c>
      <c r="Y288" s="42" cm="1">
        <f t="array" ref="Y288">IF($V288="Y",IFERROR(_xll.BDP($C288&amp;" Corp",Y$1)/100, ""),"")</f>
        <v>6.5460491957391953E-2</v>
      </c>
      <c r="Z288" s="17" cm="1">
        <f t="array" ref="Z288">IF($C288="","",IF(_xll.BDP($C288&amp;" Corp",Z$1)="#N/A N/A","",_xll.BDP($C288&amp;" Corp",Z$1)))</f>
        <v>-3.7099999999981037E-3</v>
      </c>
      <c r="AA288" s="14" cm="1">
        <f t="array" ref="AA288">IF($C288="","",IF(_xll.BDP($C288&amp;" Corp",AA$1)="#N/A N/A","",_xll.BDP($C288&amp;" Corp",AA$1)))</f>
        <v>4.0809999999993352E-2</v>
      </c>
      <c r="AB288" s="14" cm="1">
        <f t="array" ref="AB288">IF($C288="","",IF(_xll.BDP($C288&amp;" Corp",AB$1)="#N/A N/A","",_xll.BDP($C288&amp;" Corp",AB$1)))</f>
        <v>-3.1980000000004338E-2</v>
      </c>
      <c r="AC288" s="18" cm="1">
        <f t="array" ref="AC288">IF($C288="","",IF(_xll.BDP($C288&amp;" Corp",AC$1)="#N/A N/A","",_xll.BDP($C288&amp;" Corp",AC$1)))</f>
        <v>-1.7449999999996635E-2</v>
      </c>
      <c r="AD288" s="18" cm="1">
        <f t="array" ref="AD288">IF($C288="","",IF(_xll.BDP($C288&amp;" Corp",AD$1)="#N/A N/A","",_xll.BDP($C288&amp;" Corp",AD$1)))</f>
        <v>4.0769999999994866E-2</v>
      </c>
      <c r="AE288" s="32" cm="1">
        <f t="array" ref="AE288">IF($C288="","",IF(_xll.BDP($C288&amp;" Corp",AE$1)="#N/A N/A","",_xll.BDP($C288&amp;" Corp",AE$1)/100))</f>
        <v>-3.7107744386234445E-5</v>
      </c>
      <c r="AF288" s="32" cm="1">
        <f t="array" ref="AF288">IF($C288="","",IF(_xll.BDP($C288&amp;" Corp",AF$1)="#N/A N/A","",_xll.BDP($C288&amp;" Corp",AF$1)/100))</f>
        <v>4.0836703120163625E-4</v>
      </c>
      <c r="AG288" s="32" cm="1">
        <f t="array" ref="AG288">IF($C288="","",IF(_xll.BDP($C288&amp;" Corp",AG$1)="#N/A N/A","",_xll.BDP($C288&amp;" Corp",AG$1)/100))</f>
        <v>-3.197763365511386E-4</v>
      </c>
      <c r="AH288" s="32" cm="1">
        <f t="array" ref="AH288">IF($C288="","",IF(_xll.BDP($C288&amp;" Corp",AH$1)="#N/A N/A","",_xll.BDP($C288&amp;" Corp",AH$1)/100))</f>
        <v>-1.7451244273713351E-4</v>
      </c>
      <c r="AI288" s="32" cm="1">
        <f t="array" ref="AI288">IF($C288="","",IF(_xll.BDP($C288&amp;" Corp",AI$1)="#N/A N/A","",_xll.BDP($C288&amp;" Corp",AI$1)/100))</f>
        <v>4.0796660617708536E-4</v>
      </c>
      <c r="AJ288" s="8" cm="1">
        <f t="array" ref="AJ288">IF($C288="","",IF(_xll.BDP($C288&amp;" Corp",AJ$1)="#N/A Field Not Applicable","",_xll.BDP($C288&amp;" Corp",AJ$1)))</f>
        <v>99.536000000000001</v>
      </c>
      <c r="AK288" s="8" cm="1">
        <f t="array" ref="AK288">IF($C288="","",IF(_xll.BDP($C288&amp;" Corp",AK$1)="#N/A Field Not Applicable","",_xll.BDP($C288&amp;" Corp",AK$1)))</f>
        <v>100.24299999999999</v>
      </c>
      <c r="AL288" s="9" t="s">
        <v>135</v>
      </c>
      <c r="AM288" s="9" t="s">
        <v>64</v>
      </c>
      <c r="AN288" s="10">
        <v>20542</v>
      </c>
      <c r="AO288" s="11">
        <v>700.04844000000003</v>
      </c>
      <c r="AP288" s="12">
        <v>1.4158709818309323E-4</v>
      </c>
      <c r="AQ288" s="9" t="s">
        <v>65</v>
      </c>
      <c r="AR288" s="10">
        <v>16514</v>
      </c>
      <c r="AS288" s="11">
        <v>1.3580833333333333</v>
      </c>
      <c r="AT288" s="9" t="s">
        <v>102</v>
      </c>
      <c r="AU288" s="34">
        <f t="shared" si="8"/>
        <v>-0.41164355021217686</v>
      </c>
    </row>
    <row r="289" spans="2:47" s="2" customFormat="1" x14ac:dyDescent="0.2">
      <c r="B289" s="22">
        <v>66939</v>
      </c>
      <c r="C289" s="23" t="s">
        <v>1034</v>
      </c>
      <c r="D289" s="24" t="str" cm="1">
        <f t="array" ref="D289">IF($C289="","",IFERROR(_xll.BDP($C289&amp;" Corp","ID_BB_GLOBAL"),""))</f>
        <v>BBG01DMTD1M1</v>
      </c>
      <c r="E289" s="23" t="s">
        <v>1035</v>
      </c>
      <c r="F289" s="7" t="s">
        <v>1036</v>
      </c>
      <c r="G289" s="16" t="s">
        <v>428</v>
      </c>
      <c r="H289" s="16" t="s">
        <v>156</v>
      </c>
      <c r="I289" s="16" t="s">
        <v>108</v>
      </c>
      <c r="J289" s="44" cm="1">
        <f t="array" ref="J289">IF(OR(_xll.BDP($C289&amp;" Corp",$J$1)="#N/A N/A",_xll.BDP($C289&amp;" Corp",$J$1)="#N/A Field Not Applicable"),"",_xll.BDP($C289&amp;" Corp",$J$1))</f>
        <v>2.97958404884564</v>
      </c>
      <c r="K289" s="16" t="str" cm="1">
        <f t="array" ref="K289">IFERROR(_xll.BDP($C289&amp;" Corp",$K$1),"")</f>
        <v>Medical-HMO</v>
      </c>
      <c r="L289" s="28" cm="1">
        <f t="array" ref="L289">IF($C289="","",IFERROR(_xll.BDP($C289&amp;" Corp",L$1),""))</f>
        <v>99.963999999999999</v>
      </c>
      <c r="M289" s="28" cm="1">
        <f t="array" ref="M289">IF($C289="","",IFERROR(_xll.BDP($C289&amp;" Corp",M$1),""))</f>
        <v>99.975999999999999</v>
      </c>
      <c r="N289" s="28" cm="1">
        <f t="array" ref="N289">IF($C289="","",IFERROR(_xll.BDP($C289&amp;" Corp",N$1),""))</f>
        <v>4.9232890329469408</v>
      </c>
      <c r="O289" s="28" cm="1">
        <f t="array" ref="O289">IF($C289="","",IFERROR(_xll.BDP($C289&amp;" Corp",O$1),""))</f>
        <v>4.9232890329469408</v>
      </c>
      <c r="P289" s="28" cm="1">
        <f t="array" ref="P289">IF($C289="","",IFERROR(_xll.BDP($C289&amp;" Corp",P$1),""))</f>
        <v>50.180334680088812</v>
      </c>
      <c r="Q289" s="28">
        <f t="shared" si="9"/>
        <v>99.97</v>
      </c>
      <c r="R289"/>
      <c r="S289"/>
      <c r="T289"/>
      <c r="U289"/>
      <c r="V289" s="24" t="str" cm="1">
        <f t="array" ref="V289">IF($C289="","",IFERROR(_xll.BDP($C289&amp;" Corp",V$1),""))</f>
        <v>Y</v>
      </c>
      <c r="W289" s="40" cm="1">
        <f t="array" ref="W289">IF($V289="Y",IFERROR(_xll.BDP($C289&amp;" Corp",W$1)*1,""),"")</f>
        <v>45698</v>
      </c>
      <c r="X289" s="41" cm="1">
        <f t="array" ref="X289">IF($V289="Y",IFERROR(_xll.BDP($C289&amp;" Corp",X$1),""),"")</f>
        <v>100</v>
      </c>
      <c r="Y289" s="42" cm="1">
        <f t="array" ref="Y289">IF($V289="Y",IFERROR(_xll.BDP($C289&amp;" Corp",Y$1)/100, ""),"")</f>
        <v>5.8365465323641959E-2</v>
      </c>
      <c r="Z289" s="17" cm="1">
        <f t="array" ref="Z289">IF($C289="","",IF(_xll.BDP($C289&amp;" Corp",Z$1)="#N/A N/A","",_xll.BDP($C289&amp;" Corp",Z$1)))</f>
        <v>-9.8399999999969623E-3</v>
      </c>
      <c r="AA289" s="14" cm="1">
        <f t="array" ref="AA289">IF($C289="","",IF(_xll.BDP($C289&amp;" Corp",AA$1)="#N/A N/A","",_xll.BDP($C289&amp;" Corp",AA$1)))</f>
        <v>6.6829999999995948E-2</v>
      </c>
      <c r="AB289" s="14" cm="1">
        <f t="array" ref="AB289">IF($C289="","",IF(_xll.BDP($C289&amp;" Corp",AB$1)="#N/A N/A","",_xll.BDP($C289&amp;" Corp",AB$1)))</f>
        <v>1.6310000000004266E-2</v>
      </c>
      <c r="AC289" s="18" cm="1">
        <f t="array" ref="AC289">IF($C289="","",IF(_xll.BDP($C289&amp;" Corp",AC$1)="#N/A N/A","",_xll.BDP($C289&amp;" Corp",AC$1)))</f>
        <v>0.12151000000000067</v>
      </c>
      <c r="AD289" s="18" cm="1">
        <f t="array" ref="AD289">IF($C289="","",IF(_xll.BDP($C289&amp;" Corp",AD$1)="#N/A N/A","",_xll.BDP($C289&amp;" Corp",AD$1)))</f>
        <v>0.31002999999999759</v>
      </c>
      <c r="AE289" s="32" cm="1">
        <f t="array" ref="AE289">IF($C289="","",IF(_xll.BDP($C289&amp;" Corp",AE$1)="#N/A N/A","",_xll.BDP($C289&amp;" Corp",AE$1)/100))</f>
        <v>-9.8419880815894432E-5</v>
      </c>
      <c r="AF289" s="32" cm="1">
        <f t="array" ref="AF289">IF($C289="","",IF(_xll.BDP($C289&amp;" Corp",AF$1)="#N/A N/A","",_xll.BDP($C289&amp;" Corp",AF$1)/100))</f>
        <v>6.6894800993718556E-4</v>
      </c>
      <c r="AG289" s="32" cm="1">
        <f t="array" ref="AG289">IF($C289="","",IF(_xll.BDP($C289&amp;" Corp",AG$1)="#N/A N/A","",_xll.BDP($C289&amp;" Corp",AG$1)/100))</f>
        <v>1.6317563190543086E-4</v>
      </c>
      <c r="AH289" s="32" cm="1">
        <f t="array" ref="AH289">IF($C289="","",IF(_xll.BDP($C289&amp;" Corp",AH$1)="#N/A N/A","",_xll.BDP($C289&amp;" Corp",AH$1)/100))</f>
        <v>1.2169442790549146E-3</v>
      </c>
      <c r="AI289" s="32" cm="1">
        <f t="array" ref="AI289">IF($C289="","",IF(_xll.BDP($C289&amp;" Corp",AI$1)="#N/A N/A","",_xll.BDP($C289&amp;" Corp",AI$1)/100))</f>
        <v>3.1108791667824533E-3</v>
      </c>
      <c r="AJ289" s="8" cm="1">
        <f t="array" ref="AJ289">IF($C289="","",IF(_xll.BDP($C289&amp;" Corp",AJ$1)="#N/A Field Not Applicable","",_xll.BDP($C289&amp;" Corp",AJ$1)))</f>
        <v>98.76</v>
      </c>
      <c r="AK289" s="8" cm="1">
        <f t="array" ref="AK289">IF($C289="","",IF(_xll.BDP($C289&amp;" Corp",AK$1)="#N/A Field Not Applicable","",_xll.BDP($C289&amp;" Corp",AK$1)))</f>
        <v>100.179</v>
      </c>
      <c r="AL289" s="9" t="s">
        <v>1037</v>
      </c>
      <c r="AM289" s="9" t="s">
        <v>64</v>
      </c>
      <c r="AN289" s="10">
        <v>47714</v>
      </c>
      <c r="AO289" s="11">
        <v>500.00864999999999</v>
      </c>
      <c r="AP289" s="12">
        <v>1.011283930865497E-4</v>
      </c>
      <c r="AQ289" s="9" t="s">
        <v>65</v>
      </c>
      <c r="AR289" s="10">
        <v>43466</v>
      </c>
      <c r="AS289" s="11">
        <v>1.6741666666666668</v>
      </c>
      <c r="AT289" s="9" t="s">
        <v>1037</v>
      </c>
      <c r="AU289" s="34">
        <f t="shared" si="8"/>
        <v>0.29727978153629164</v>
      </c>
    </row>
    <row r="290" spans="2:47" s="2" customFormat="1" x14ac:dyDescent="0.2">
      <c r="B290" s="22">
        <v>67262</v>
      </c>
      <c r="C290" s="23" t="s">
        <v>1038</v>
      </c>
      <c r="D290" s="24" t="str" cm="1">
        <f t="array" ref="D290">IF($C290="","",IFERROR(_xll.BDP($C290&amp;" Corp","ID_BB_GLOBAL"),""))</f>
        <v>BBG01HMK10M6</v>
      </c>
      <c r="E290" s="23" t="s">
        <v>1039</v>
      </c>
      <c r="F290" s="7" t="s">
        <v>538</v>
      </c>
      <c r="G290" s="16" t="s">
        <v>539</v>
      </c>
      <c r="H290" s="16" t="s">
        <v>291</v>
      </c>
      <c r="I290" s="16" t="s">
        <v>682</v>
      </c>
      <c r="J290" s="44" t="str" cm="1">
        <f t="array" ref="J290">IF(OR(_xll.BDP($C290&amp;" Corp",$J$1)="#N/A N/A",_xll.BDP($C290&amp;" Corp",$J$1)="#N/A Field Not Applicable"),"",_xll.BDP($C290&amp;" Corp",$J$1))</f>
        <v/>
      </c>
      <c r="K290" s="16" t="str" cm="1">
        <f t="array" ref="K290">IFERROR(_xll.BDP($C290&amp;" Corp",$K$1),"")</f>
        <v>Dialysis Centers</v>
      </c>
      <c r="L290" s="28" cm="1">
        <f t="array" ref="L290">IF($C290="","",IFERROR(_xll.BDP($C290&amp;" Corp",L$1),""))</f>
        <v>86.62</v>
      </c>
      <c r="M290" s="28" cm="1">
        <f t="array" ref="M290">IF($C290="","",IFERROR(_xll.BDP($C290&amp;" Corp",M$1),""))</f>
        <v>87.013000000000005</v>
      </c>
      <c r="N290" s="28" cm="1">
        <f t="array" ref="N290">IF($C290="","",IFERROR(_xll.BDP($C290&amp;" Corp",N$1),""))</f>
        <v>15.686266808080711</v>
      </c>
      <c r="O290" s="28" cm="1">
        <f t="array" ref="O290">IF($C290="","",IFERROR(_xll.BDP($C290&amp;" Corp",O$1),""))</f>
        <v>15.686266808080711</v>
      </c>
      <c r="P290" s="28" cm="1">
        <f t="array" ref="P290">IF($C290="","",IFERROR(_xll.BDP($C290&amp;" Corp",P$1),""))</f>
        <v>1153.0445992267873</v>
      </c>
      <c r="Q290" s="28">
        <f t="shared" si="9"/>
        <v>86.816500000000005</v>
      </c>
      <c r="R290"/>
      <c r="S290"/>
      <c r="T290"/>
      <c r="U290"/>
      <c r="V290" s="24" t="str" cm="1">
        <f t="array" ref="V290">IF($C290="","",IFERROR(_xll.BDP($C290&amp;" Corp",V$1),""))</f>
        <v>Y</v>
      </c>
      <c r="W290" s="40" cm="1">
        <f t="array" ref="W290">IF($V290="Y",IFERROR(_xll.BDP($C290&amp;" Corp",W$1)*1,""),"")</f>
        <v>45698</v>
      </c>
      <c r="X290" s="41" cm="1">
        <f t="array" ref="X290">IF($V290="Y",IFERROR(_xll.BDP($C290&amp;" Corp",X$1),""),"")</f>
        <v>100</v>
      </c>
      <c r="Y290" s="42" cm="1">
        <f t="array" ref="Y290">IF($V290="Y",IFERROR(_xll.BDP($C290&amp;" Corp",Y$1)/100, ""),"")</f>
        <v>6.0593662167705729</v>
      </c>
      <c r="Z290" s="17" cm="1">
        <f t="array" ref="Z290">IF($C290="","",IF(_xll.BDP($C290&amp;" Corp",Z$1)="#N/A N/A","",_xll.BDP($C290&amp;" Corp",Z$1)))</f>
        <v>-6.761999999999091E-2</v>
      </c>
      <c r="AA290" s="14" cm="1">
        <f t="array" ref="AA290">IF($C290="","",IF(_xll.BDP($C290&amp;" Corp",AA$1)="#N/A N/A","",_xll.BDP($C290&amp;" Corp",AA$1)))</f>
        <v>4.1296600000000012</v>
      </c>
      <c r="AB290" s="14" cm="1">
        <f t="array" ref="AB290">IF($C290="","",IF(_xll.BDP($C290&amp;" Corp",AB$1)="#N/A N/A","",_xll.BDP($C290&amp;" Corp",AB$1)))</f>
        <v>3.6567399999999992</v>
      </c>
      <c r="AC290" s="18" cm="1">
        <f t="array" ref="AC290">IF($C290="","",IF(_xll.BDP($C290&amp;" Corp",AC$1)="#N/A N/A","",_xll.BDP($C290&amp;" Corp",AC$1)))</f>
        <v>1.0745000000000005</v>
      </c>
      <c r="AD290" s="18" cm="1">
        <f t="array" ref="AD290">IF($C290="","",IF(_xll.BDP($C290&amp;" Corp",AD$1)="#N/A N/A","",_xll.BDP($C290&amp;" Corp",AD$1)))</f>
        <v>7.350980000000007</v>
      </c>
      <c r="AE290" s="32" cm="1">
        <f t="array" ref="AE290">IF($C290="","",IF(_xll.BDP($C290&amp;" Corp",AE$1)="#N/A N/A","",_xll.BDP($C290&amp;" Corp",AE$1)/100))</f>
        <v>-7.7827800983644555E-4</v>
      </c>
      <c r="AF290" s="32" cm="1">
        <f t="array" ref="AF290">IF($C290="","",IF(_xll.BDP($C290&amp;" Corp",AF$1)="#N/A N/A","",_xll.BDP($C290&amp;" Corp",AF$1)/100))</f>
        <v>4.9943376721132422E-2</v>
      </c>
      <c r="AG290" s="32" cm="1">
        <f t="array" ref="AG290">IF($C290="","",IF(_xll.BDP($C290&amp;" Corp",AG$1)="#N/A N/A","",_xll.BDP($C290&amp;" Corp",AG$1)/100))</f>
        <v>4.3972469377015988E-2</v>
      </c>
      <c r="AH290" s="32" cm="1">
        <f t="array" ref="AH290">IF($C290="","",IF(_xll.BDP($C290&amp;" Corp",AH$1)="#N/A N/A","",_xll.BDP($C290&amp;" Corp",AH$1)/100))</f>
        <v>1.2531781390683682E-2</v>
      </c>
      <c r="AI290" s="32" cm="1">
        <f t="array" ref="AI290">IF($C290="","",IF(_xll.BDP($C290&amp;" Corp",AI$1)="#N/A N/A","",_xll.BDP($C290&amp;" Corp",AI$1)/100))</f>
        <v>9.2505277760719457E-2</v>
      </c>
      <c r="AJ290" s="8" cm="1">
        <f t="array" ref="AJ290">IF($C290="","",IF(_xll.BDP($C290&amp;" Corp",AJ$1)="#N/A Field Not Applicable","",_xll.BDP($C290&amp;" Corp",AJ$1)))</f>
        <v>79.438000000000002</v>
      </c>
      <c r="AK290" s="8" cm="1">
        <f t="array" ref="AK290">IF($C290="","",IF(_xll.BDP($C290&amp;" Corp",AK$1)="#N/A Field Not Applicable","",_xll.BDP($C290&amp;" Corp",AK$1)))</f>
        <v>91.861000000000004</v>
      </c>
      <c r="AL290" s="9" t="s">
        <v>540</v>
      </c>
      <c r="AM290" s="9" t="s">
        <v>64</v>
      </c>
      <c r="AN290" s="10">
        <v>22259</v>
      </c>
      <c r="AO290" s="11">
        <v>102.4313325</v>
      </c>
      <c r="AP290" s="12">
        <v>2.0717073709502974E-5</v>
      </c>
      <c r="AQ290" s="9" t="s">
        <v>65</v>
      </c>
      <c r="AR290" s="10">
        <v>18231</v>
      </c>
      <c r="AS290" s="11">
        <v>4.3090277777777777</v>
      </c>
      <c r="AT290" s="9" t="s">
        <v>102</v>
      </c>
      <c r="AU290" s="34">
        <f t="shared" si="8"/>
        <v>0.84872631650969976</v>
      </c>
    </row>
    <row r="291" spans="2:47" s="2" customFormat="1" x14ac:dyDescent="0.2">
      <c r="B291" s="22">
        <v>64064</v>
      </c>
      <c r="C291" s="23" t="s">
        <v>1040</v>
      </c>
      <c r="D291" s="24" t="str" cm="1">
        <f t="array" ref="D291">IF($C291="","",IFERROR(_xll.BDP($C291&amp;" Corp","ID_BB_GLOBAL"),""))</f>
        <v>BBG015H3LLL9</v>
      </c>
      <c r="E291" s="23" t="s">
        <v>1041</v>
      </c>
      <c r="F291" s="7" t="s">
        <v>880</v>
      </c>
      <c r="G291" s="16" t="s">
        <v>173</v>
      </c>
      <c r="H291" s="16" t="s">
        <v>92</v>
      </c>
      <c r="I291" s="16" t="s">
        <v>93</v>
      </c>
      <c r="J291" s="44" cm="1">
        <f t="array" ref="J291">IF(OR(_xll.BDP($C291&amp;" Corp",$J$1)="#N/A N/A",_xll.BDP($C291&amp;" Corp",$J$1)="#N/A Field Not Applicable"),"",_xll.BDP($C291&amp;" Corp",$J$1))</f>
        <v>5.1215127618078524</v>
      </c>
      <c r="K291" s="16" t="str" cm="1">
        <f t="array" ref="K291">IFERROR(_xll.BDP($C291&amp;" Corp",$K$1),"")</f>
        <v>Medical-Biomedical/Gene</v>
      </c>
      <c r="L291" s="28" cm="1">
        <f t="array" ref="L291">IF($C291="","",IFERROR(_xll.BDP($C291&amp;" Corp",L$1),""))</f>
        <v>78.158000000000001</v>
      </c>
      <c r="M291" s="28" cm="1">
        <f t="array" ref="M291">IF($C291="","",IFERROR(_xll.BDP($C291&amp;" Corp",M$1),""))</f>
        <v>78.816000000000003</v>
      </c>
      <c r="N291" s="28" cm="1">
        <f t="array" ref="N291">IF($C291="","",IFERROR(_xll.BDP($C291&amp;" Corp",N$1),""))</f>
        <v>5.753366667686743</v>
      </c>
      <c r="O291" s="28" cm="1">
        <f t="array" ref="O291">IF($C291="","",IFERROR(_xll.BDP($C291&amp;" Corp",O$1),""))</f>
        <v>5.753366667686743</v>
      </c>
      <c r="P291" s="28" cm="1">
        <f t="array" ref="P291">IF($C291="","",IFERROR(_xll.BDP($C291&amp;" Corp",P$1),""))</f>
        <v>101.68941084884177</v>
      </c>
      <c r="Q291" s="28">
        <f t="shared" si="9"/>
        <v>78.486999999999995</v>
      </c>
      <c r="R291"/>
      <c r="S291"/>
      <c r="T291"/>
      <c r="U291"/>
      <c r="V291" s="24" t="str" cm="1">
        <f t="array" ref="V291">IF($C291="","",IFERROR(_xll.BDP($C291&amp;" Corp",V$1),""))</f>
        <v>Y</v>
      </c>
      <c r="W291" s="40" cm="1">
        <f t="array" ref="W291">IF($V291="Y",IFERROR(_xll.BDP($C291&amp;" Corp",W$1)*1,""),"")</f>
        <v>55387</v>
      </c>
      <c r="X291" s="41" cm="1">
        <f t="array" ref="X291">IF($V291="Y",IFERROR(_xll.BDP($C291&amp;" Corp",X$1),""),"")</f>
        <v>100</v>
      </c>
      <c r="Y291" s="42" cm="1">
        <f t="array" ref="Y291">IF($V291="Y",IFERROR(_xll.BDP($C291&amp;" Corp",Y$1)/100, ""),"")</f>
        <v>5.7680440282014356E-2</v>
      </c>
      <c r="Z291" s="17" cm="1">
        <f t="array" ref="Z291">IF($C291="","",IF(_xll.BDP($C291&amp;" Corp",Z$1)="#N/A N/A","",_xll.BDP($C291&amp;" Corp",Z$1)))</f>
        <v>0.31489999999999441</v>
      </c>
      <c r="AA291" s="14" cm="1">
        <f t="array" ref="AA291">IF($C291="","",IF(_xll.BDP($C291&amp;" Corp",AA$1)="#N/A N/A","",_xll.BDP($C291&amp;" Corp",AA$1)))</f>
        <v>0.59984000000000037</v>
      </c>
      <c r="AB291" s="14" cm="1">
        <f t="array" ref="AB291">IF($C291="","",IF(_xll.BDP($C291&amp;" Corp",AB$1)="#N/A N/A","",_xll.BDP($C291&amp;" Corp",AB$1)))</f>
        <v>0.53409999999999513</v>
      </c>
      <c r="AC291" s="18" cm="1">
        <f t="array" ref="AC291">IF($C291="","",IF(_xll.BDP($C291&amp;" Corp",AC$1)="#N/A N/A","",_xll.BDP($C291&amp;" Corp",AC$1)))</f>
        <v>-2.561310000000006</v>
      </c>
      <c r="AD291" s="18" cm="1">
        <f t="array" ref="AD291">IF($C291="","",IF(_xll.BDP($C291&amp;" Corp",AD$1)="#N/A N/A","",_xll.BDP($C291&amp;" Corp",AD$1)))</f>
        <v>-4.2468099999999964</v>
      </c>
      <c r="AE291" s="32" cm="1">
        <f t="array" ref="AE291">IF($C291="","",IF(_xll.BDP($C291&amp;" Corp",AE$1)="#N/A N/A","",_xll.BDP($C291&amp;" Corp",AE$1)/100))</f>
        <v>4.0282357708870788E-3</v>
      </c>
      <c r="AF291" s="32" cm="1">
        <f t="array" ref="AF291">IF($C291="","",IF(_xll.BDP($C291&amp;" Corp",AF$1)="#N/A N/A","",_xll.BDP($C291&amp;" Corp",AF$1)/100))</f>
        <v>7.7012909779448132E-3</v>
      </c>
      <c r="AG291" s="32" cm="1">
        <f t="array" ref="AG291">IF($C291="","",IF(_xll.BDP($C291&amp;" Corp",AG$1)="#N/A N/A","",_xll.BDP($C291&amp;" Corp",AG$1)/100))</f>
        <v>6.8514782696149079E-3</v>
      </c>
      <c r="AH291" s="32" cm="1">
        <f t="array" ref="AH291">IF($C291="","",IF(_xll.BDP($C291&amp;" Corp",AH$1)="#N/A N/A","",_xll.BDP($C291&amp;" Corp",AH$1)/100))</f>
        <v>-3.1601841790542852E-2</v>
      </c>
      <c r="AI291" s="32" cm="1">
        <f t="array" ref="AI291">IF($C291="","",IF(_xll.BDP($C291&amp;" Corp",AI$1)="#N/A N/A","",_xll.BDP($C291&amp;" Corp",AI$1)/100))</f>
        <v>-5.1330339594335556E-2</v>
      </c>
      <c r="AJ291" s="8" cm="1">
        <f t="array" ref="AJ291">IF($C291="","",IF(_xll.BDP($C291&amp;" Corp",AJ$1)="#N/A Field Not Applicable","",_xll.BDP($C291&amp;" Corp",AJ$1)))</f>
        <v>75.025999999999996</v>
      </c>
      <c r="AK291" s="8" cm="1">
        <f t="array" ref="AK291">IF($C291="","",IF(_xll.BDP($C291&amp;" Corp",AK$1)="#N/A Field Not Applicable","",_xll.BDP($C291&amp;" Corp",AK$1)))</f>
        <v>87.423000000000002</v>
      </c>
      <c r="AL291" s="9" t="s">
        <v>881</v>
      </c>
      <c r="AM291" s="9" t="s">
        <v>64</v>
      </c>
      <c r="AN291" s="10">
        <v>20473</v>
      </c>
      <c r="AO291" s="11">
        <v>729.32817413350006</v>
      </c>
      <c r="AP291" s="12">
        <v>1.475090206596789E-4</v>
      </c>
      <c r="AQ291" s="9" t="s">
        <v>65</v>
      </c>
      <c r="AR291" s="10">
        <v>16445</v>
      </c>
      <c r="AS291" s="11">
        <v>1.2716666666666665</v>
      </c>
      <c r="AT291" s="9" t="s">
        <v>102</v>
      </c>
      <c r="AU291" s="34">
        <f t="shared" si="8"/>
        <v>0.81091871501169654</v>
      </c>
    </row>
    <row r="292" spans="2:47" s="2" customFormat="1" x14ac:dyDescent="0.2">
      <c r="B292" s="22">
        <v>64297</v>
      </c>
      <c r="C292" s="23" t="s">
        <v>1042</v>
      </c>
      <c r="D292" s="24" t="str" cm="1">
        <f t="array" ref="D292">IF($C292="","",IFERROR(_xll.BDP($C292&amp;" Corp","ID_BB_GLOBAL"),""))</f>
        <v>BBG01H0DVLC8</v>
      </c>
      <c r="E292" s="23" t="s">
        <v>1043</v>
      </c>
      <c r="F292" s="7" t="s">
        <v>60</v>
      </c>
      <c r="G292" s="16" t="s">
        <v>224</v>
      </c>
      <c r="H292" s="16" t="s">
        <v>62</v>
      </c>
      <c r="I292" s="16" t="s">
        <v>63</v>
      </c>
      <c r="J292" s="44" cm="1">
        <f t="array" ref="J292">IF(OR(_xll.BDP($C292&amp;" Corp",$J$1)="#N/A N/A",_xll.BDP($C292&amp;" Corp",$J$1)="#N/A Field Not Applicable"),"",_xll.BDP($C292&amp;" Corp",$J$1))</f>
        <v>3.2393390576520673</v>
      </c>
      <c r="K292" s="16" t="str" cm="1">
        <f t="array" ref="K292">IFERROR(_xll.BDP($C292&amp;" Corp",$K$1),"")</f>
        <v>Medical-Hospitals</v>
      </c>
      <c r="L292" s="28" cm="1">
        <f t="array" ref="L292">IF($C292="","",IFERROR(_xll.BDP($C292&amp;" Corp",L$1),""))</f>
        <v>93.183999999999997</v>
      </c>
      <c r="M292" s="28" cm="1">
        <f t="array" ref="M292">IF($C292="","",IFERROR(_xll.BDP($C292&amp;" Corp",M$1),""))</f>
        <v>93.418000000000006</v>
      </c>
      <c r="N292" s="28" cm="1">
        <f t="array" ref="N292">IF($C292="","",IFERROR(_xll.BDP($C292&amp;" Corp",N$1),""))</f>
        <v>5.1671722819806707</v>
      </c>
      <c r="O292" s="28" cm="1">
        <f t="array" ref="O292">IF($C292="","",IFERROR(_xll.BDP($C292&amp;" Corp",O$1),""))</f>
        <v>5.1671722819806707</v>
      </c>
      <c r="P292" s="28" cm="1">
        <f t="array" ref="P292">IF($C292="","",IFERROR(_xll.BDP($C292&amp;" Corp",P$1),""))</f>
        <v>91.686861345588639</v>
      </c>
      <c r="Q292" s="28">
        <f t="shared" si="9"/>
        <v>93.301000000000002</v>
      </c>
      <c r="R292"/>
      <c r="S292"/>
      <c r="T292"/>
      <c r="U292"/>
      <c r="V292" s="24" t="str" cm="1">
        <f t="array" ref="V292">IF($C292="","",IFERROR(_xll.BDP($C292&amp;" Corp",V$1),""))</f>
        <v>Y</v>
      </c>
      <c r="W292" s="40" cm="1">
        <f t="array" ref="W292">IF($V292="Y",IFERROR(_xll.BDP($C292&amp;" Corp",W$1)*1,""),"")</f>
        <v>47133</v>
      </c>
      <c r="X292" s="41" cm="1">
        <f t="array" ref="X292">IF($V292="Y",IFERROR(_xll.BDP($C292&amp;" Corp",X$1),""),"")</f>
        <v>100</v>
      </c>
      <c r="Y292" s="42" cm="1">
        <f t="array" ref="Y292">IF($V292="Y",IFERROR(_xll.BDP($C292&amp;" Corp",Y$1)/100, ""),"")</f>
        <v>5.2389538204554532E-2</v>
      </c>
      <c r="Z292" s="17" cm="1">
        <f t="array" ref="Z292">IF($C292="","",IF(_xll.BDP($C292&amp;" Corp",Z$1)="#N/A N/A","",_xll.BDP($C292&amp;" Corp",Z$1)))</f>
        <v>2.6340000000004693E-2</v>
      </c>
      <c r="AA292" s="14" cm="1">
        <f t="array" ref="AA292">IF($C292="","",IF(_xll.BDP($C292&amp;" Corp",AA$1)="#N/A N/A","",_xll.BDP($C292&amp;" Corp",AA$1)))</f>
        <v>0.5407600000000059</v>
      </c>
      <c r="AB292" s="14" cm="1">
        <f t="array" ref="AB292">IF($C292="","",IF(_xll.BDP($C292&amp;" Corp",AB$1)="#N/A N/A","",_xll.BDP($C292&amp;" Corp",AB$1)))</f>
        <v>0.34942999999999813</v>
      </c>
      <c r="AC292" s="18" cm="1">
        <f t="array" ref="AC292">IF($C292="","",IF(_xll.BDP($C292&amp;" Corp",AC$1)="#N/A N/A","",_xll.BDP($C292&amp;" Corp",AC$1)))</f>
        <v>-0.47735999999999024</v>
      </c>
      <c r="AD292" s="18" cm="1">
        <f t="array" ref="AD292">IF($C292="","",IF(_xll.BDP($C292&amp;" Corp",AD$1)="#N/A N/A","",_xll.BDP($C292&amp;" Corp",AD$1)))</f>
        <v>1.3704299999999989</v>
      </c>
      <c r="AE292" s="32" cm="1">
        <f t="array" ref="AE292">IF($C292="","",IF(_xll.BDP($C292&amp;" Corp",AE$1)="#N/A N/A","",_xll.BDP($C292&amp;" Corp",AE$1)/100))</f>
        <v>2.8238066843818934E-4</v>
      </c>
      <c r="AF292" s="32" cm="1">
        <f t="array" ref="AF292">IF($C292="","",IF(_xll.BDP($C292&amp;" Corp",AF$1)="#N/A N/A","",_xll.BDP($C292&amp;" Corp",AF$1)/100))</f>
        <v>5.8294216113334348E-3</v>
      </c>
      <c r="AG292" s="32" cm="1">
        <f t="array" ref="AG292">IF($C292="","",IF(_xll.BDP($C292&amp;" Corp",AG$1)="#N/A N/A","",_xll.BDP($C292&amp;" Corp",AG$1)/100))</f>
        <v>3.7591206521417359E-3</v>
      </c>
      <c r="AH292" s="32" cm="1">
        <f t="array" ref="AH292">IF($C292="","",IF(_xll.BDP($C292&amp;" Corp",AH$1)="#N/A N/A","",_xll.BDP($C292&amp;" Corp",AH$1)/100))</f>
        <v>-5.0901004072847027E-3</v>
      </c>
      <c r="AI292" s="32" cm="1">
        <f t="array" ref="AI292">IF($C292="","",IF(_xll.BDP($C292&amp;" Corp",AI$1)="#N/A N/A","",_xll.BDP($C292&amp;" Corp",AI$1)/100))</f>
        <v>1.4906631641635177E-2</v>
      </c>
      <c r="AJ292" s="8" cm="1">
        <f t="array" ref="AJ292">IF($C292="","",IF(_xll.BDP($C292&amp;" Corp",AJ$1)="#N/A Field Not Applicable","",_xll.BDP($C292&amp;" Corp",AJ$1)))</f>
        <v>89.745999999999995</v>
      </c>
      <c r="AK292" s="8" cm="1">
        <f t="array" ref="AK292">IF($C292="","",IF(_xll.BDP($C292&amp;" Corp",AK$1)="#N/A Field Not Applicable","",_xll.BDP($C292&amp;" Corp",AK$1)))</f>
        <v>95.965999999999994</v>
      </c>
      <c r="AL292" s="9" t="s">
        <v>66</v>
      </c>
      <c r="AM292" s="9" t="s">
        <v>64</v>
      </c>
      <c r="AN292" s="10">
        <v>2892</v>
      </c>
      <c r="AO292" s="11">
        <v>469.55725000000001</v>
      </c>
      <c r="AP292" s="12">
        <v>9.4969497336974654E-5</v>
      </c>
      <c r="AQ292" s="9" t="s">
        <v>65</v>
      </c>
      <c r="AR292" s="10">
        <v>2838</v>
      </c>
      <c r="AS292" s="11">
        <v>0.80625000000000002</v>
      </c>
      <c r="AT292" s="9" t="s">
        <v>66</v>
      </c>
      <c r="AU292" s="34">
        <f t="shared" si="8"/>
        <v>0.80965839228295811</v>
      </c>
    </row>
    <row r="293" spans="2:47" s="2" customFormat="1" x14ac:dyDescent="0.2">
      <c r="B293" s="22">
        <v>64298</v>
      </c>
      <c r="C293" s="23" t="s">
        <v>1044</v>
      </c>
      <c r="D293" s="24" t="str" cm="1">
        <f t="array" ref="D293">IF($C293="","",IFERROR(_xll.BDP($C293&amp;" Corp","ID_BB_GLOBAL"),""))</f>
        <v>BBG011K30R07</v>
      </c>
      <c r="E293" s="23" t="s">
        <v>1045</v>
      </c>
      <c r="F293" s="7" t="s">
        <v>60</v>
      </c>
      <c r="G293" s="16" t="s">
        <v>146</v>
      </c>
      <c r="H293" s="16" t="s">
        <v>62</v>
      </c>
      <c r="I293" s="16" t="s">
        <v>63</v>
      </c>
      <c r="J293" s="44" cm="1">
        <f t="array" ref="J293">IF(OR(_xll.BDP($C293&amp;" Corp",$J$1)="#N/A N/A",_xll.BDP($C293&amp;" Corp",$J$1)="#N/A Field Not Applicable"),"",_xll.BDP($C293&amp;" Corp",$J$1))</f>
        <v>3.2393390576520673</v>
      </c>
      <c r="K293" s="16" t="str" cm="1">
        <f t="array" ref="K293">IFERROR(_xll.BDP($C293&amp;" Corp",$K$1),"")</f>
        <v>Medical-Hospitals</v>
      </c>
      <c r="L293" s="28" cm="1">
        <f t="array" ref="L293">IF($C293="","",IFERROR(_xll.BDP($C293&amp;" Corp",L$1),""))</f>
        <v>65.921999999999997</v>
      </c>
      <c r="M293" s="28" cm="1">
        <f t="array" ref="M293">IF($C293="","",IFERROR(_xll.BDP($C293&amp;" Corp",M$1),""))</f>
        <v>66.234999999999999</v>
      </c>
      <c r="N293" s="28" cm="1">
        <f t="array" ref="N293">IF($C293="","",IFERROR(_xll.BDP($C293&amp;" Corp",N$1),""))</f>
        <v>6.0830268345518128</v>
      </c>
      <c r="O293" s="28" cm="1">
        <f t="array" ref="O293">IF($C293="","",IFERROR(_xll.BDP($C293&amp;" Corp",O$1),""))</f>
        <v>6.0830268345518128</v>
      </c>
      <c r="P293" s="28" cm="1">
        <f t="array" ref="P293">IF($C293="","",IFERROR(_xll.BDP($C293&amp;" Corp",P$1),""))</f>
        <v>133.12926653381621</v>
      </c>
      <c r="Q293" s="28">
        <f t="shared" si="9"/>
        <v>66.078499999999991</v>
      </c>
      <c r="R293"/>
      <c r="S293"/>
      <c r="T293"/>
      <c r="U293"/>
      <c r="V293" s="24" t="str" cm="1">
        <f t="array" ref="V293">IF($C293="","",IFERROR(_xll.BDP($C293&amp;" Corp",V$1),""))</f>
        <v>Y</v>
      </c>
      <c r="W293" s="40" cm="1">
        <f t="array" ref="W293">IF($V293="Y",IFERROR(_xll.BDP($C293&amp;" Corp",W$1)*1,""),"")</f>
        <v>55168</v>
      </c>
      <c r="X293" s="41" cm="1">
        <f t="array" ref="X293">IF($V293="Y",IFERROR(_xll.BDP($C293&amp;" Corp",X$1),""),"")</f>
        <v>100</v>
      </c>
      <c r="Y293" s="42" cm="1">
        <f t="array" ref="Y293">IF($V293="Y",IFERROR(_xll.BDP($C293&amp;" Corp",Y$1)/100, ""),"")</f>
        <v>6.1103270462301962E-2</v>
      </c>
      <c r="Z293" s="17" cm="1">
        <f t="array" ref="Z293">IF($C293="","",IF(_xll.BDP($C293&amp;" Corp",Z$1)="#N/A N/A","",_xll.BDP($C293&amp;" Corp",Z$1)))</f>
        <v>-0.13544000000000267</v>
      </c>
      <c r="AA293" s="14" cm="1">
        <f t="array" ref="AA293">IF($C293="","",IF(_xll.BDP($C293&amp;" Corp",AA$1)="#N/A N/A","",_xll.BDP($C293&amp;" Corp",AA$1)))</f>
        <v>0.48784999999999457</v>
      </c>
      <c r="AB293" s="14" cm="1">
        <f t="array" ref="AB293">IF($C293="","",IF(_xll.BDP($C293&amp;" Corp",AB$1)="#N/A N/A","",_xll.BDP($C293&amp;" Corp",AB$1)))</f>
        <v>0.92211000000000354</v>
      </c>
      <c r="AC293" s="18" cm="1">
        <f t="array" ref="AC293">IF($C293="","",IF(_xll.BDP($C293&amp;" Corp",AC$1)="#N/A N/A","",_xll.BDP($C293&amp;" Corp",AC$1)))</f>
        <v>-1.9495799999999974</v>
      </c>
      <c r="AD293" s="18" cm="1">
        <f t="array" ref="AD293">IF($C293="","",IF(_xll.BDP($C293&amp;" Corp",AD$1)="#N/A N/A","",_xll.BDP($C293&amp;" Corp",AD$1)))</f>
        <v>-3.6425800000000095</v>
      </c>
      <c r="AE293" s="32" cm="1">
        <f t="array" ref="AE293">IF($C293="","",IF(_xll.BDP($C293&amp;" Corp",AE$1)="#N/A N/A","",_xll.BDP($C293&amp;" Corp",AE$1)/100))</f>
        <v>-2.0454749680772501E-3</v>
      </c>
      <c r="AF293" s="32" cm="1">
        <f t="array" ref="AF293">IF($C293="","",IF(_xll.BDP($C293&amp;" Corp",AF$1)="#N/A N/A","",_xll.BDP($C293&amp;" Corp",AF$1)/100))</f>
        <v>7.4377400857065894E-3</v>
      </c>
      <c r="AG293" s="32" cm="1">
        <f t="array" ref="AG293">IF($C293="","",IF(_xll.BDP($C293&amp;" Corp",AG$1)="#N/A N/A","",_xll.BDP($C293&amp;" Corp",AG$1)/100))</f>
        <v>1.4152146587698365E-2</v>
      </c>
      <c r="AH293" s="32" cm="1">
        <f t="array" ref="AH293">IF($C293="","",IF(_xll.BDP($C293&amp;" Corp",AH$1)="#N/A N/A","",_xll.BDP($C293&amp;" Corp",AH$1)/100))</f>
        <v>-2.8658245011398849E-2</v>
      </c>
      <c r="AI293" s="32" cm="1">
        <f t="array" ref="AI293">IF($C293="","",IF(_xll.BDP($C293&amp;" Corp",AI$1)="#N/A N/A","",_xll.BDP($C293&amp;" Corp",AI$1)/100))</f>
        <v>-5.2244649039128468E-2</v>
      </c>
      <c r="AJ293" s="8" cm="1">
        <f t="array" ref="AJ293">IF($C293="","",IF(_xll.BDP($C293&amp;" Corp",AJ$1)="#N/A Field Not Applicable","",_xll.BDP($C293&amp;" Corp",AJ$1)))</f>
        <v>63.055</v>
      </c>
      <c r="AK293" s="8" cm="1">
        <f t="array" ref="AK293">IF($C293="","",IF(_xll.BDP($C293&amp;" Corp",AK$1)="#N/A Field Not Applicable","",_xll.BDP($C293&amp;" Corp",AK$1)))</f>
        <v>73.655000000000001</v>
      </c>
      <c r="AL293" s="9" t="s">
        <v>66</v>
      </c>
      <c r="AM293" s="9" t="s">
        <v>64</v>
      </c>
      <c r="AN293" s="10">
        <v>2892</v>
      </c>
      <c r="AO293" s="11">
        <v>1034.4961499999999</v>
      </c>
      <c r="AP293" s="12">
        <v>2.0923024692417279E-4</v>
      </c>
      <c r="AQ293" s="9" t="s">
        <v>65</v>
      </c>
      <c r="AR293" s="10">
        <v>2838</v>
      </c>
      <c r="AS293" s="11">
        <v>1.4194444444444445</v>
      </c>
      <c r="AT293" s="9" t="s">
        <v>66</v>
      </c>
      <c r="AU293" s="34">
        <f t="shared" si="8"/>
        <v>0.67421179245283025</v>
      </c>
    </row>
    <row r="294" spans="2:47" s="2" customFormat="1" x14ac:dyDescent="0.2">
      <c r="B294" s="22">
        <v>66008</v>
      </c>
      <c r="C294" s="23" t="s">
        <v>1046</v>
      </c>
      <c r="D294" s="24" t="str" cm="1">
        <f t="array" ref="D294">IF($C294="","",IFERROR(_xll.BDP($C294&amp;" Corp","ID_BB_GLOBAL"),""))</f>
        <v>BBG01FNWDH25</v>
      </c>
      <c r="E294" s="23" t="s">
        <v>1047</v>
      </c>
      <c r="F294" s="7" t="s">
        <v>304</v>
      </c>
      <c r="G294" s="16" t="s">
        <v>112</v>
      </c>
      <c r="H294" s="16" t="s">
        <v>305</v>
      </c>
      <c r="I294" s="16" t="s">
        <v>166</v>
      </c>
      <c r="J294" s="44" cm="1">
        <f t="array" ref="J294">IF(OR(_xll.BDP($C294&amp;" Corp",$J$1)="#N/A N/A",_xll.BDP($C294&amp;" Corp",$J$1)="#N/A Field Not Applicable"),"",_xll.BDP($C294&amp;" Corp",$J$1))</f>
        <v>12.516233766233766</v>
      </c>
      <c r="K294" s="16" t="str" cm="1">
        <f t="array" ref="K294">IFERROR(_xll.BDP($C294&amp;" Corp",$K$1),"")</f>
        <v>Medical-Drugs</v>
      </c>
      <c r="L294" s="28" cm="1">
        <f t="array" ref="L294">IF($C294="","",IFERROR(_xll.BDP($C294&amp;" Corp",L$1),""))</f>
        <v>113.59099999999999</v>
      </c>
      <c r="M294" s="28" cm="1">
        <f t="array" ref="M294">IF($C294="","",IFERROR(_xll.BDP($C294&amp;" Corp",M$1),""))</f>
        <v>114.31699999999999</v>
      </c>
      <c r="N294" s="28" cm="1">
        <f t="array" ref="N294">IF($C294="","",IFERROR(_xll.BDP($C294&amp;" Corp",N$1),""))</f>
        <v>3.7871376799999998</v>
      </c>
      <c r="O294" s="28" cm="1">
        <f t="array" ref="O294">IF($C294="","",IFERROR(_xll.BDP($C294&amp;" Corp",O$1),""))</f>
        <v>3.950469980221146</v>
      </c>
      <c r="P294" s="28" cm="1">
        <f t="array" ref="P294">IF($C294="","",IFERROR(_xll.BDP($C294&amp;" Corp",P$1),""))</f>
        <v>145.85723669903507</v>
      </c>
      <c r="Q294" s="28">
        <f t="shared" si="9"/>
        <v>113.95399999999999</v>
      </c>
      <c r="R294"/>
      <c r="S294"/>
      <c r="T294"/>
      <c r="U294"/>
      <c r="V294" s="24" t="str" cm="1">
        <f t="array" ref="V294">IF($C294="","",IFERROR(_xll.BDP($C294&amp;" Corp",V$1),""))</f>
        <v>Y</v>
      </c>
      <c r="W294" s="40" cm="1">
        <f t="array" ref="W294">IF($V294="Y",IFERROR(_xll.BDP($C294&amp;" Corp",W$1)*1,""),"")</f>
        <v>47284</v>
      </c>
      <c r="X294" s="41" cm="1">
        <f t="array" ref="X294">IF($V294="Y",IFERROR(_xll.BDP($C294&amp;" Corp",X$1),""),"")</f>
        <v>100</v>
      </c>
      <c r="Y294" s="42" cm="1">
        <f t="array" ref="Y294">IF($V294="Y",IFERROR(_xll.BDP($C294&amp;" Corp",Y$1)/100, ""),"")</f>
        <v>3.7871376819798637E-2</v>
      </c>
      <c r="Z294" s="17" cm="1">
        <f t="array" ref="Z294">IF($C294="","",IF(_xll.BDP($C294&amp;" Corp",Z$1)="#N/A N/A","",_xll.BDP($C294&amp;" Corp",Z$1)))</f>
        <v>5.2999999999997272E-2</v>
      </c>
      <c r="AA294" s="14" cm="1">
        <f t="array" ref="AA294">IF($C294="","",IF(_xll.BDP($C294&amp;" Corp",AA$1)="#N/A N/A","",_xll.BDP($C294&amp;" Corp",AA$1)))</f>
        <v>-9.7000000000008413E-2</v>
      </c>
      <c r="AB294" s="14" cm="1">
        <f t="array" ref="AB294">IF($C294="","",IF(_xll.BDP($C294&amp;" Corp",AB$1)="#N/A N/A","",_xll.BDP($C294&amp;" Corp",AB$1)))</f>
        <v>-1.3980000000000103</v>
      </c>
      <c r="AC294" s="18" cm="1">
        <f t="array" ref="AC294">IF($C294="","",IF(_xll.BDP($C294&amp;" Corp",AC$1)="#N/A N/A","",_xll.BDP($C294&amp;" Corp",AC$1)))</f>
        <v>0.59099999999999397</v>
      </c>
      <c r="AD294" s="18" cm="1">
        <f t="array" ref="AD294">IF($C294="","",IF(_xll.BDP($C294&amp;" Corp",AD$1)="#N/A N/A","",_xll.BDP($C294&amp;" Corp",AD$1)))</f>
        <v>5.1149999999999949</v>
      </c>
      <c r="AE294" s="32" cm="1">
        <f t="array" ref="AE294">IF($C294="","",IF(_xll.BDP($C294&amp;" Corp",AE$1)="#N/A N/A","",_xll.BDP($C294&amp;" Corp",AE$1)/100))</f>
        <v>4.6531637123464477E-4</v>
      </c>
      <c r="AF294" s="32" cm="1">
        <f t="array" ref="AF294">IF($C294="","",IF(_xll.BDP($C294&amp;" Corp",AF$1)="#N/A N/A","",_xll.BDP($C294&amp;" Corp",AF$1)/100))</f>
        <v>-8.5049670761333453E-4</v>
      </c>
      <c r="AG294" s="32" cm="1">
        <f t="array" ref="AG294">IF($C294="","",IF(_xll.BDP($C294&amp;" Corp",AG$1)="#N/A N/A","",_xll.BDP($C294&amp;" Corp",AG$1)/100))</f>
        <v>-1.2119425757680926E-2</v>
      </c>
      <c r="AH294" s="32" cm="1">
        <f t="array" ref="AH294">IF($C294="","",IF(_xll.BDP($C294&amp;" Corp",AH$1)="#N/A N/A","",_xll.BDP($C294&amp;" Corp",AH$1)/100))</f>
        <v>5.2133412136234399E-3</v>
      </c>
      <c r="AI294" s="32" cm="1">
        <f t="array" ref="AI294">IF($C294="","",IF(_xll.BDP($C294&amp;" Corp",AI$1)="#N/A N/A","",_xll.BDP($C294&amp;" Corp",AI$1)/100))</f>
        <v>4.6996021646652349E-2</v>
      </c>
      <c r="AJ294" s="8" cm="1">
        <f t="array" ref="AJ294">IF($C294="","",IF(_xll.BDP($C294&amp;" Corp",AJ$1)="#N/A Field Not Applicable","",_xll.BDP($C294&amp;" Corp",AJ$1)))</f>
        <v>108.70699999999999</v>
      </c>
      <c r="AK294" s="8" cm="1">
        <f t="array" ref="AK294">IF($C294="","",IF(_xll.BDP($C294&amp;" Corp",AK$1)="#N/A Field Not Applicable","",_xll.BDP($C294&amp;" Corp",AK$1)))</f>
        <v>116.02200000000001</v>
      </c>
      <c r="AL294" s="9" t="s">
        <v>306</v>
      </c>
      <c r="AM294" s="9" t="s">
        <v>307</v>
      </c>
      <c r="AN294" s="10">
        <v>31567</v>
      </c>
      <c r="AO294" s="11">
        <v>925</v>
      </c>
      <c r="AP294" s="12">
        <v>1.8708429065188867E-4</v>
      </c>
      <c r="AQ294" s="9" t="s">
        <v>65</v>
      </c>
      <c r="AR294" s="10">
        <v>27559</v>
      </c>
      <c r="AS294" s="11">
        <v>1.7822916666666668</v>
      </c>
      <c r="AT294" s="9" t="s">
        <v>306</v>
      </c>
      <c r="AU294" s="34">
        <f t="shared" si="8"/>
        <v>1.0044387286397816</v>
      </c>
    </row>
    <row r="295" spans="2:47" s="2" customFormat="1" x14ac:dyDescent="0.2">
      <c r="B295" s="22">
        <v>64541</v>
      </c>
      <c r="C295" s="23" t="s">
        <v>1048</v>
      </c>
      <c r="D295" s="24" t="str" cm="1">
        <f t="array" ref="D295">IF($C295="","",IFERROR(_xll.BDP($C295&amp;" Corp","ID_BB_GLOBAL"),""))</f>
        <v>BBG019WPJZS0</v>
      </c>
      <c r="E295" s="23" t="s">
        <v>1049</v>
      </c>
      <c r="F295" s="7" t="s">
        <v>1050</v>
      </c>
      <c r="G295" s="16" t="s">
        <v>728</v>
      </c>
      <c r="H295" s="16" t="s">
        <v>92</v>
      </c>
      <c r="I295" s="16" t="s">
        <v>93</v>
      </c>
      <c r="J295" s="44" t="str" cm="1">
        <f t="array" ref="J295">IF(OR(_xll.BDP($C295&amp;" Corp",$J$1)="#N/A N/A",_xll.BDP($C295&amp;" Corp",$J$1)="#N/A Field Not Applicable"),"",_xll.BDP($C295&amp;" Corp",$J$1))</f>
        <v/>
      </c>
      <c r="K295" s="16" t="str" cm="1">
        <f t="array" ref="K295">IFERROR(_xll.BDP($C295&amp;" Corp",$K$1),"")</f>
        <v>Cosmetics&amp;Toiletries</v>
      </c>
      <c r="L295" s="28" cm="1">
        <f t="array" ref="L295">IF($C295="","",IFERROR(_xll.BDP($C295&amp;" Corp",L$1),""))</f>
        <v>99.736000000000004</v>
      </c>
      <c r="M295" s="28" cm="1">
        <f t="array" ref="M295">IF($C295="","",IFERROR(_xll.BDP($C295&amp;" Corp",M$1),""))</f>
        <v>99.802000000000007</v>
      </c>
      <c r="N295" s="28" cm="1">
        <f t="array" ref="N295">IF($C295="","",IFERROR(_xll.BDP($C295&amp;" Corp",N$1),""))</f>
        <v>4.4055373987506021</v>
      </c>
      <c r="O295" s="28" cm="1">
        <f t="array" ref="O295">IF($C295="","",IFERROR(_xll.BDP($C295&amp;" Corp",O$1),""))</f>
        <v>4.4055373987506021</v>
      </c>
      <c r="P295" s="28" cm="1">
        <f t="array" ref="P295">IF($C295="","",IFERROR(_xll.BDP($C295&amp;" Corp",P$1),""))</f>
        <v>66.063980551628504</v>
      </c>
      <c r="Q295" s="28">
        <f t="shared" si="9"/>
        <v>99.769000000000005</v>
      </c>
      <c r="R295"/>
      <c r="S295"/>
      <c r="T295"/>
      <c r="U295"/>
      <c r="V295" s="24" t="str" cm="1">
        <f t="array" ref="V295">IF($C295="","",IFERROR(_xll.BDP($C295&amp;" Corp",V$1),""))</f>
        <v>N</v>
      </c>
      <c r="W295" s="40" t="str" cm="1">
        <f t="array" ref="W295">IF($V295="Y",IFERROR(_xll.BDP($C295&amp;" Corp",W$1)*1,""),"")</f>
        <v/>
      </c>
      <c r="X295" s="41" t="str" cm="1">
        <f t="array" ref="X295">IF($V295="Y",IFERROR(_xll.BDP($C295&amp;" Corp",X$1),""),"")</f>
        <v/>
      </c>
      <c r="Y295" s="42" t="str" cm="1">
        <f t="array" ref="Y295">IF($V295="Y",IFERROR(_xll.BDP($C295&amp;" Corp",Y$1)/100, ""),"")</f>
        <v/>
      </c>
      <c r="Z295" s="17" cm="1">
        <f t="array" ref="Z295">IF($C295="","",IF(_xll.BDP($C295&amp;" Corp",Z$1)="#N/A N/A","",_xll.BDP($C295&amp;" Corp",Z$1)))</f>
        <v>0</v>
      </c>
      <c r="AA295" s="14" cm="1">
        <f t="array" ref="AA295">IF($C295="","",IF(_xll.BDP($C295&amp;" Corp",AA$1)="#N/A N/A","",_xll.BDP($C295&amp;" Corp",AA$1)))</f>
        <v>1.8940000000000623E-2</v>
      </c>
      <c r="AB295" s="14" cm="1">
        <f t="array" ref="AB295">IF($C295="","",IF(_xll.BDP($C295&amp;" Corp",AB$1)="#N/A N/A","",_xll.BDP($C295&amp;" Corp",AB$1)))</f>
        <v>0.16921999999999571</v>
      </c>
      <c r="AC295" s="18" cm="1">
        <f t="array" ref="AC295">IF($C295="","",IF(_xll.BDP($C295&amp;" Corp",AC$1)="#N/A N/A","",_xll.BDP($C295&amp;" Corp",AC$1)))</f>
        <v>0.44528999999999996</v>
      </c>
      <c r="AD295" s="18" cm="1">
        <f t="array" ref="AD295">IF($C295="","",IF(_xll.BDP($C295&amp;" Corp",AD$1)="#N/A N/A","",_xll.BDP($C295&amp;" Corp",AD$1)))</f>
        <v>2.0436299999999932</v>
      </c>
      <c r="AE295" s="32" cm="1">
        <f t="array" ref="AE295">IF($C295="","",IF(_xll.BDP($C295&amp;" Corp",AE$1)="#N/A N/A","",_xll.BDP($C295&amp;" Corp",AE$1)/100))</f>
        <v>0</v>
      </c>
      <c r="AF295" s="32" cm="1">
        <f t="array" ref="AF295">IF($C295="","",IF(_xll.BDP($C295&amp;" Corp",AF$1)="#N/A N/A","",_xll.BDP($C295&amp;" Corp",AF$1)/100))</f>
        <v>1.8988112078384837E-4</v>
      </c>
      <c r="AG295" s="32" cm="1">
        <f t="array" ref="AG295">IF($C295="","",IF(_xll.BDP($C295&amp;" Corp",AG$1)="#N/A N/A","",_xll.BDP($C295&amp;" Corp",AG$1)/100))</f>
        <v>1.6990584192149603E-3</v>
      </c>
      <c r="AH295" s="32" cm="1">
        <f t="array" ref="AH295">IF($C295="","",IF(_xll.BDP($C295&amp;" Corp",AH$1)="#N/A N/A","",_xll.BDP($C295&amp;" Corp",AH$1)/100))</f>
        <v>4.483374843825938E-3</v>
      </c>
      <c r="AI295" s="32" cm="1">
        <f t="array" ref="AI295">IF($C295="","",IF(_xll.BDP($C295&amp;" Corp",AI$1)="#N/A N/A","",_xll.BDP($C295&amp;" Corp",AI$1)/100))</f>
        <v>2.0912706083475771E-2</v>
      </c>
      <c r="AJ295" s="8" cm="1">
        <f t="array" ref="AJ295">IF($C295="","",IF(_xll.BDP($C295&amp;" Corp",AJ$1)="#N/A Field Not Applicable","",_xll.BDP($C295&amp;" Corp",AJ$1)))</f>
        <v>97.47</v>
      </c>
      <c r="AK295" s="8" cm="1">
        <f t="array" ref="AK295">IF($C295="","",IF(_xll.BDP($C295&amp;" Corp",AK$1)="#N/A Field Not Applicable","",_xll.BDP($C295&amp;" Corp",AK$1)))</f>
        <v>99.768000000000001</v>
      </c>
      <c r="AL295" s="9" t="s">
        <v>1051</v>
      </c>
      <c r="AM295" s="9" t="s">
        <v>64</v>
      </c>
      <c r="AN295" s="10">
        <v>46763</v>
      </c>
      <c r="AO295" s="11">
        <v>1741.23425</v>
      </c>
      <c r="AP295" s="12">
        <v>3.5217035083245771E-4</v>
      </c>
      <c r="AQ295" s="9" t="s">
        <v>65</v>
      </c>
      <c r="AR295" s="10">
        <v>42575</v>
      </c>
      <c r="AS295" s="11">
        <v>0.66840277777777779</v>
      </c>
      <c r="AT295" s="9" t="s">
        <v>102</v>
      </c>
      <c r="AU295" s="34">
        <f t="shared" si="8"/>
        <v>0.56352421235857297</v>
      </c>
    </row>
    <row r="296" spans="2:47" s="2" customFormat="1" x14ac:dyDescent="0.2">
      <c r="B296" s="22">
        <v>66338</v>
      </c>
      <c r="C296" s="23" t="s">
        <v>1052</v>
      </c>
      <c r="D296" s="24" t="str" cm="1">
        <f t="array" ref="D296">IF($C296="","",IFERROR(_xll.BDP($C296&amp;" Corp","ID_BB_GLOBAL"),""))</f>
        <v>BBG01GHTZ486</v>
      </c>
      <c r="E296" s="23" t="s">
        <v>1053</v>
      </c>
      <c r="F296" s="7" t="s">
        <v>83</v>
      </c>
      <c r="G296" s="16" t="s">
        <v>310</v>
      </c>
      <c r="H296" s="16" t="s">
        <v>477</v>
      </c>
      <c r="I296" s="16" t="s">
        <v>229</v>
      </c>
      <c r="J296" s="44" cm="1">
        <f t="array" ref="J296">IF(OR(_xll.BDP($C296&amp;" Corp",$J$1)="#N/A N/A",_xll.BDP($C296&amp;" Corp",$J$1)="#N/A Field Not Applicable"),"",_xll.BDP($C296&amp;" Corp",$J$1))</f>
        <v>1.993649318463445</v>
      </c>
      <c r="K296" s="16" t="str" cm="1">
        <f t="array" ref="K296">IFERROR(_xll.BDP($C296&amp;" Corp",$K$1),"")</f>
        <v>Medical-Hospitals</v>
      </c>
      <c r="L296" s="28" cm="1">
        <f t="array" ref="L296">IF($C296="","",IFERROR(_xll.BDP($C296&amp;" Corp",L$1),""))</f>
        <v>102.027</v>
      </c>
      <c r="M296" s="28" cm="1">
        <f t="array" ref="M296">IF($C296="","",IFERROR(_xll.BDP($C296&amp;" Corp",M$1),""))</f>
        <v>102.17400000000001</v>
      </c>
      <c r="N296" s="28" cm="1">
        <f t="array" ref="N296">IF($C296="","",IFERROR(_xll.BDP($C296&amp;" Corp",N$1),""))</f>
        <v>6.0075538599999998</v>
      </c>
      <c r="O296" s="28" cm="1">
        <f t="array" ref="O296">IF($C296="","",IFERROR(_xll.BDP($C296&amp;" Corp",O$1),""))</f>
        <v>6.3231694487336503</v>
      </c>
      <c r="P296" s="28" cm="1">
        <f t="array" ref="P296">IF($C296="","",IFERROR(_xll.BDP($C296&amp;" Corp",P$1),""))</f>
        <v>125.07422161660793</v>
      </c>
      <c r="Q296" s="28">
        <f t="shared" si="9"/>
        <v>102.10050000000001</v>
      </c>
      <c r="R296"/>
      <c r="S296"/>
      <c r="T296"/>
      <c r="U296"/>
      <c r="V296" s="24" t="str" cm="1">
        <f t="array" ref="V296">IF($C296="","",IFERROR(_xll.BDP($C296&amp;" Corp",V$1),""))</f>
        <v>Y</v>
      </c>
      <c r="W296" s="40" cm="1">
        <f t="array" ref="W296">IF($V296="Y",IFERROR(_xll.BDP($C296&amp;" Corp",W$1)*1,""),"")</f>
        <v>46157</v>
      </c>
      <c r="X296" s="41" cm="1">
        <f t="array" ref="X296">IF($V296="Y",IFERROR(_xll.BDP($C296&amp;" Corp",X$1),""),"")</f>
        <v>103.375</v>
      </c>
      <c r="Y296" s="42" cm="1">
        <f t="array" ref="Y296">IF($V296="Y",IFERROR(_xll.BDP($C296&amp;" Corp",Y$1)/100, ""),"")</f>
        <v>7.4798023656890977E-2</v>
      </c>
      <c r="Z296" s="17" cm="1">
        <f t="array" ref="Z296">IF($C296="","",IF(_xll.BDP($C296&amp;" Corp",Z$1)="#N/A N/A","",_xll.BDP($C296&amp;" Corp",Z$1)))</f>
        <v>9.8500000000001364E-2</v>
      </c>
      <c r="AA296" s="14" cm="1">
        <f t="array" ref="AA296">IF($C296="","",IF(_xll.BDP($C296&amp;" Corp",AA$1)="#N/A N/A","",_xll.BDP($C296&amp;" Corp",AA$1)))</f>
        <v>0.23560000000000514</v>
      </c>
      <c r="AB296" s="14" cm="1">
        <f t="array" ref="AB296">IF($C296="","",IF(_xll.BDP($C296&amp;" Corp",AB$1)="#N/A N/A","",_xll.BDP($C296&amp;" Corp",AB$1)))</f>
        <v>0.86419999999999675</v>
      </c>
      <c r="AC296" s="18" cm="1">
        <f t="array" ref="AC296">IF($C296="","",IF(_xll.BDP($C296&amp;" Corp",AC$1)="#N/A N/A","",_xll.BDP($C296&amp;" Corp",AC$1)))</f>
        <v>-0.45830000000000837</v>
      </c>
      <c r="AD296" s="18" cm="1">
        <f t="array" ref="AD296">IF($C296="","",IF(_xll.BDP($C296&amp;" Corp",AD$1)="#N/A N/A","",_xll.BDP($C296&amp;" Corp",AD$1)))</f>
        <v>-0.25100000000000477</v>
      </c>
      <c r="AE296" s="32" cm="1">
        <f t="array" ref="AE296">IF($C296="","",IF(_xll.BDP($C296&amp;" Corp",AE$1)="#N/A N/A","",_xll.BDP($C296&amp;" Corp",AE$1)/100))</f>
        <v>9.6563041941692945E-4</v>
      </c>
      <c r="AF296" s="32" cm="1">
        <f t="array" ref="AF296">IF($C296="","",IF(_xll.BDP($C296&amp;" Corp",AF$1)="#N/A N/A","",_xll.BDP($C296&amp;" Corp",AF$1)/100))</f>
        <v>2.3127787899730355E-3</v>
      </c>
      <c r="AG296" s="32" cm="1">
        <f t="array" ref="AG296">IF($C296="","",IF(_xll.BDP($C296&amp;" Corp",AG$1)="#N/A N/A","",_xll.BDP($C296&amp;" Corp",AG$1)/100))</f>
        <v>8.5361348555217861E-3</v>
      </c>
      <c r="AH296" s="32" cm="1">
        <f t="array" ref="AH296">IF($C296="","",IF(_xll.BDP($C296&amp;" Corp",AH$1)="#N/A N/A","",_xll.BDP($C296&amp;" Corp",AH$1)/100))</f>
        <v>-4.4684861065475883E-3</v>
      </c>
      <c r="AI296" s="32" cm="1">
        <f t="array" ref="AI296">IF($C296="","",IF(_xll.BDP($C296&amp;" Corp",AI$1)="#N/A N/A","",_xll.BDP($C296&amp;" Corp",AI$1)/100))</f>
        <v>-2.4522399404428566E-3</v>
      </c>
      <c r="AJ296" s="8" cm="1">
        <f t="array" ref="AJ296">IF($C296="","",IF(_xll.BDP($C296&amp;" Corp",AJ$1)="#N/A Field Not Applicable","",_xll.BDP($C296&amp;" Corp",AJ$1)))</f>
        <v>99.691000000000003</v>
      </c>
      <c r="AK296" s="8" cm="1">
        <f t="array" ref="AK296">IF($C296="","",IF(_xll.BDP($C296&amp;" Corp",AK$1)="#N/A Field Not Applicable","",_xll.BDP($C296&amp;" Corp",AK$1)))</f>
        <v>104.628</v>
      </c>
      <c r="AL296" s="9" t="s">
        <v>87</v>
      </c>
      <c r="AM296" s="9" t="s">
        <v>64</v>
      </c>
      <c r="AN296" s="10">
        <v>2276</v>
      </c>
      <c r="AO296" s="11">
        <v>1380.375</v>
      </c>
      <c r="AP296" s="12">
        <v>2.791853813065955E-4</v>
      </c>
      <c r="AQ296" s="9" t="s">
        <v>65</v>
      </c>
      <c r="AR296" s="10">
        <v>2307</v>
      </c>
      <c r="AS296" s="11">
        <v>0.48749999999999999</v>
      </c>
      <c r="AT296" s="9" t="s">
        <v>87</v>
      </c>
      <c r="AU296" s="34">
        <f t="shared" si="8"/>
        <v>0.83947323475794999</v>
      </c>
    </row>
    <row r="297" spans="2:47" s="2" customFormat="1" x14ac:dyDescent="0.2">
      <c r="B297" s="22">
        <v>66749</v>
      </c>
      <c r="C297" s="23" t="s">
        <v>1054</v>
      </c>
      <c r="D297" s="24" t="str" cm="1">
        <f t="array" ref="D297">IF($C297="","",IFERROR(_xll.BDP($C297&amp;" Corp","ID_BB_GLOBAL"),""))</f>
        <v>BBG01F89J5N0</v>
      </c>
      <c r="E297" s="23" t="s">
        <v>1055</v>
      </c>
      <c r="F297" s="7" t="s">
        <v>880</v>
      </c>
      <c r="G297" s="16" t="s">
        <v>1056</v>
      </c>
      <c r="H297" s="16" t="s">
        <v>92</v>
      </c>
      <c r="I297" s="16" t="s">
        <v>93</v>
      </c>
      <c r="J297" s="44" cm="1">
        <f t="array" ref="J297">IF(OR(_xll.BDP($C297&amp;" Corp",$J$1)="#N/A N/A",_xll.BDP($C297&amp;" Corp",$J$1)="#N/A Field Not Applicable"),"",_xll.BDP($C297&amp;" Corp",$J$1))</f>
        <v>5.1215127618078524</v>
      </c>
      <c r="K297" s="16" t="str" cm="1">
        <f t="array" ref="K297">IFERROR(_xll.BDP($C297&amp;" Corp",$K$1),"")</f>
        <v>Medical-Biomedical/Gene</v>
      </c>
      <c r="L297" s="28">
        <f>IF($C297="","",IFERROR(_xll.BDP($C297&amp;" Corp",L$1),""))</f>
        <v>101.119</v>
      </c>
      <c r="M297" s="28">
        <f>IF($C297="","",IFERROR(_xll.BDP($C297&amp;" Corp",M$1),""))</f>
        <v>101.199</v>
      </c>
      <c r="N297" s="28">
        <f>IF($C297="","",IFERROR(_xll.BDP($C297&amp;" Corp",N$1),""))</f>
        <v>4.7168388400000003</v>
      </c>
      <c r="O297" s="28">
        <f>IF($C297="","",IFERROR(_xll.BDP($C297&amp;" Corp",O$1),""))</f>
        <v>4.7263839867082389</v>
      </c>
      <c r="P297" s="28">
        <f>IF($C297="","",IFERROR(_xll.BDP($C297&amp;" Corp",P$1),""))</f>
        <v>47.08427816718752</v>
      </c>
      <c r="Q297" s="28">
        <f t="shared" si="9"/>
        <v>101.15899999999999</v>
      </c>
      <c r="R297"/>
      <c r="S297"/>
      <c r="T297"/>
      <c r="U297"/>
      <c r="V297" s="24" t="str" cm="1">
        <f t="array" ref="V297">IF($C297="","",IFERROR(_xll.BDP($C297&amp;" Corp",V$1),""))</f>
        <v>Y</v>
      </c>
      <c r="W297" s="40" cm="1">
        <f t="array" ref="W297">IF($V297="Y",IFERROR(_xll.BDP($C297&amp;" Corp",W$1)*1,""),"")</f>
        <v>46785</v>
      </c>
      <c r="X297" s="41" cm="1">
        <f t="array" ref="X297">IF($V297="Y",IFERROR(_xll.BDP($C297&amp;" Corp",X$1),""),"")</f>
        <v>100</v>
      </c>
      <c r="Y297" s="42" cm="1">
        <f t="array" ref="Y297">IF($V297="Y",IFERROR(_xll.BDP($C297&amp;" Corp",Y$1)/100, ""),"")</f>
        <v>4.7168388362777307E-2</v>
      </c>
      <c r="Z297" s="17" cm="1">
        <f t="array" ref="Z297">IF($C297="","",IF(_xll.BDP($C297&amp;" Corp",Z$1)="#N/A N/A","",_xll.BDP($C297&amp;" Corp",Z$1)))</f>
        <v>1.0900000000006571E-2</v>
      </c>
      <c r="AA297" s="14" cm="1">
        <f t="array" ref="AA297">IF($C297="","",IF(_xll.BDP($C297&amp;" Corp",AA$1)="#N/A N/A","",_xll.BDP($C297&amp;" Corp",AA$1)))</f>
        <v>0.34740000000000748</v>
      </c>
      <c r="AB297" s="14" cm="1">
        <f t="array" ref="AB297">IF($C297="","",IF(_xll.BDP($C297&amp;" Corp",AB$1)="#N/A N/A","",_xll.BDP($C297&amp;" Corp",AB$1)))</f>
        <v>0.30580000000000496</v>
      </c>
      <c r="AC297" s="18" cm="1">
        <f t="array" ref="AC297">IF($C297="","",IF(_xll.BDP($C297&amp;" Corp",AC$1)="#N/A N/A","",_xll.BDP($C297&amp;" Corp",AC$1)))</f>
        <v>-0.25359999999999161</v>
      </c>
      <c r="AD297" s="18" cm="1">
        <f t="array" ref="AD297">IF($C297="","",IF(_xll.BDP($C297&amp;" Corp",AD$1)="#N/A N/A","",_xll.BDP($C297&amp;" Corp",AD$1)))</f>
        <v>-0.31049999999999045</v>
      </c>
      <c r="AE297" s="32" cm="1">
        <f t="array" ref="AE297">IF($C297="","",IF(_xll.BDP($C297&amp;" Corp",AE$1)="#N/A N/A","",_xll.BDP($C297&amp;" Corp",AE$1)/100))</f>
        <v>1.0776330827430973E-4</v>
      </c>
      <c r="AF297" s="32" cm="1">
        <f t="array" ref="AF297">IF($C297="","",IF(_xll.BDP($C297&amp;" Corp",AF$1)="#N/A N/A","",_xll.BDP($C297&amp;" Corp",AF$1)/100))</f>
        <v>3.4460490957841702E-3</v>
      </c>
      <c r="AG297" s="32" cm="1">
        <f t="array" ref="AG297">IF($C297="","",IF(_xll.BDP($C297&amp;" Corp",AG$1)="#N/A N/A","",_xll.BDP($C297&amp;" Corp",AG$1)/100))</f>
        <v>3.0321449004340486E-3</v>
      </c>
      <c r="AH297" s="32" cm="1">
        <f t="array" ref="AH297">IF($C297="","",IF(_xll.BDP($C297&amp;" Corp",AH$1)="#N/A N/A","",_xll.BDP($C297&amp;" Corp",AH$1)/100))</f>
        <v>-2.5006877877491109E-3</v>
      </c>
      <c r="AI297" s="32" cm="1">
        <f t="array" ref="AI297">IF($C297="","",IF(_xll.BDP($C297&amp;" Corp",AI$1)="#N/A N/A","",_xll.BDP($C297&amp;" Corp",AI$1)/100))</f>
        <v>-3.0600478964017629E-3</v>
      </c>
      <c r="AJ297" s="8" cm="1">
        <f t="array" ref="AJ297">IF($C297="","",IF(_xll.BDP($C297&amp;" Corp",AJ$1)="#N/A Field Not Applicable","",_xll.BDP($C297&amp;" Corp",AJ$1)))</f>
        <v>98.858000000000004</v>
      </c>
      <c r="AK297" s="8" cm="1">
        <f t="array" ref="AK297">IF($C297="","",IF(_xll.BDP($C297&amp;" Corp",AK$1)="#N/A Field Not Applicable","",_xll.BDP($C297&amp;" Corp",AK$1)))</f>
        <v>103.42400000000001</v>
      </c>
      <c r="AL297" s="9" t="s">
        <v>881</v>
      </c>
      <c r="AM297" s="9" t="s">
        <v>64</v>
      </c>
      <c r="AN297" s="10">
        <v>20473</v>
      </c>
      <c r="AO297" s="11">
        <v>3803.5211250000002</v>
      </c>
      <c r="AP297" s="12">
        <v>7.6927465043253901E-4</v>
      </c>
      <c r="AQ297" s="9" t="s">
        <v>65</v>
      </c>
      <c r="AR297" s="10">
        <v>16445</v>
      </c>
      <c r="AS297" s="11">
        <v>1.4162500000000002</v>
      </c>
      <c r="AT297" s="9" t="s">
        <v>102</v>
      </c>
      <c r="AU297" s="34">
        <f t="shared" si="8"/>
        <v>0.8126915987735438</v>
      </c>
    </row>
    <row r="298" spans="2:47" s="2" customFormat="1" x14ac:dyDescent="0.2">
      <c r="B298" s="22">
        <v>64742</v>
      </c>
      <c r="C298" s="23" t="s">
        <v>1057</v>
      </c>
      <c r="D298" s="24" t="str" cm="1">
        <f t="array" ref="D298">IF($C298="","",IFERROR(_xll.BDP($C298&amp;" Corp","ID_BB_GLOBAL"),""))</f>
        <v>BBG00B2ZXKB2</v>
      </c>
      <c r="E298" s="23" t="s">
        <v>1058</v>
      </c>
      <c r="F298" s="7" t="s">
        <v>979</v>
      </c>
      <c r="G298" s="16" t="s">
        <v>1059</v>
      </c>
      <c r="H298" s="16" t="s">
        <v>305</v>
      </c>
      <c r="I298" s="16" t="s">
        <v>166</v>
      </c>
      <c r="J298" s="44" t="str" cm="1">
        <f t="array" ref="J298">IF(OR(_xll.BDP($C298&amp;" Corp",$J$1)="#N/A N/A",_xll.BDP($C298&amp;" Corp",$J$1)="#N/A Field Not Applicable"),"",_xll.BDP($C298&amp;" Corp",$J$1))</f>
        <v/>
      </c>
      <c r="K298" s="16" t="str" cm="1">
        <f t="array" ref="K298">IFERROR(_xll.BDP($C298&amp;" Corp",$K$1),"")</f>
        <v>Phys Practice Mgmnt</v>
      </c>
      <c r="L298" s="28" cm="1">
        <f t="array" ref="L298">IF($C298="","",IFERROR(_xll.BDP($C298&amp;" Corp",L$1),""))</f>
        <v>73.611000000000004</v>
      </c>
      <c r="M298" s="28" cm="1">
        <f t="array" ref="M298">IF($C298="","",IFERROR(_xll.BDP($C298&amp;" Corp",M$1),""))</f>
        <v>74.790999999999997</v>
      </c>
      <c r="N298" s="28" cm="1">
        <f t="array" ref="N298">IF($C298="","",IFERROR(_xll.BDP($C298&amp;" Corp",N$1),""))</f>
        <v>7.3691941230459781</v>
      </c>
      <c r="O298" s="28" cm="1">
        <f t="array" ref="O298">IF($C298="","",IFERROR(_xll.BDP($C298&amp;" Corp",O$1),""))</f>
        <v>7.3691941230459781</v>
      </c>
      <c r="P298" s="28" cm="1">
        <f t="array" ref="P298">IF($C298="","",IFERROR(_xll.BDP($C298&amp;" Corp",P$1),""))</f>
        <v>266.34312526262835</v>
      </c>
      <c r="Q298" s="28">
        <f t="shared" si="9"/>
        <v>74.200999999999993</v>
      </c>
      <c r="R298"/>
      <c r="S298"/>
      <c r="T298"/>
      <c r="U298"/>
      <c r="V298" s="24" t="str" cm="1">
        <f t="array" ref="V298">IF($C298="","",IFERROR(_xll.BDP($C298&amp;" Corp",V$1),""))</f>
        <v>Y</v>
      </c>
      <c r="W298" s="40" cm="1">
        <f t="array" ref="W298">IF($V298="Y",IFERROR(_xll.BDP($C298&amp;" Corp",W$1)*1,""),"")</f>
        <v>53097</v>
      </c>
      <c r="X298" s="41" cm="1">
        <f t="array" ref="X298">IF($V298="Y",IFERROR(_xll.BDP($C298&amp;" Corp",X$1),""),"")</f>
        <v>100</v>
      </c>
      <c r="Y298" s="42" cm="1">
        <f t="array" ref="Y298">IF($V298="Y",IFERROR(_xll.BDP($C298&amp;" Corp",Y$1)/100, ""),"")</f>
        <v>7.4003847194241967E-2</v>
      </c>
      <c r="Z298" s="17" cm="1">
        <f t="array" ref="Z298">IF($C298="","",IF(_xll.BDP($C298&amp;" Corp",Z$1)="#N/A N/A","",_xll.BDP($C298&amp;" Corp",Z$1)))</f>
        <v>9.4369999999997844E-2</v>
      </c>
      <c r="AA298" s="14" cm="1">
        <f t="array" ref="AA298">IF($C298="","",IF(_xll.BDP($C298&amp;" Corp",AA$1)="#N/A N/A","",_xll.BDP($C298&amp;" Corp",AA$1)))</f>
        <v>0.1215699999999913</v>
      </c>
      <c r="AB298" s="14" cm="1">
        <f t="array" ref="AB298">IF($C298="","",IF(_xll.BDP($C298&amp;" Corp",AB$1)="#N/A N/A","",_xll.BDP($C298&amp;" Corp",AB$1)))</f>
        <v>0.91031999999999869</v>
      </c>
      <c r="AC298" s="18" cm="1">
        <f t="array" ref="AC298">IF($C298="","",IF(_xll.BDP($C298&amp;" Corp",AC$1)="#N/A N/A","",_xll.BDP($C298&amp;" Corp",AC$1)))</f>
        <v>-1.5913000000000039</v>
      </c>
      <c r="AD298" s="18" cm="1">
        <f t="array" ref="AD298">IF($C298="","",IF(_xll.BDP($C298&amp;" Corp",AD$1)="#N/A N/A","",_xll.BDP($C298&amp;" Corp",AD$1)))</f>
        <v>4.9384699999999953</v>
      </c>
      <c r="AE298" s="32" cm="1">
        <f t="array" ref="AE298">IF($C298="","",IF(_xll.BDP($C298&amp;" Corp",AE$1)="#N/A N/A","",_xll.BDP($C298&amp;" Corp",AE$1)/100))</f>
        <v>1.2745084930992981E-3</v>
      </c>
      <c r="AF298" s="32" cm="1">
        <f t="array" ref="AF298">IF($C298="","",IF(_xll.BDP($C298&amp;" Corp",AF$1)="#N/A N/A","",_xll.BDP($C298&amp;" Corp",AF$1)/100))</f>
        <v>1.6424598501181592E-3</v>
      </c>
      <c r="AG298" s="32" cm="1">
        <f t="array" ref="AG298">IF($C298="","",IF(_xll.BDP($C298&amp;" Corp",AG$1)="#N/A N/A","",_xll.BDP($C298&amp;" Corp",AG$1)/100))</f>
        <v>1.2431262894608459E-2</v>
      </c>
      <c r="AH298" s="32" cm="1">
        <f t="array" ref="AH298">IF($C298="","",IF(_xll.BDP($C298&amp;" Corp",AH$1)="#N/A N/A","",_xll.BDP($C298&amp;" Corp",AH$1)/100))</f>
        <v>-2.1012836409397134E-2</v>
      </c>
      <c r="AI298" s="32" cm="1">
        <f t="array" ref="AI298">IF($C298="","",IF(_xll.BDP($C298&amp;" Corp",AI$1)="#N/A N/A","",_xll.BDP($C298&amp;" Corp",AI$1)/100))</f>
        <v>7.136503934313411E-2</v>
      </c>
      <c r="AJ298" s="8" cm="1">
        <f t="array" ref="AJ298">IF($C298="","",IF(_xll.BDP($C298&amp;" Corp",AJ$1)="#N/A Field Not Applicable","",_xll.BDP($C298&amp;" Corp",AJ$1)))</f>
        <v>66.858999999999995</v>
      </c>
      <c r="AK298" s="8" cm="1">
        <f t="array" ref="AK298">IF($C298="","",IF(_xll.BDP($C298&amp;" Corp",AK$1)="#N/A Field Not Applicable","",_xll.BDP($C298&amp;" Corp",AK$1)))</f>
        <v>80.201999999999998</v>
      </c>
      <c r="AL298" s="9" t="s">
        <v>981</v>
      </c>
      <c r="AM298" s="9" t="s">
        <v>64</v>
      </c>
      <c r="AN298" s="10">
        <v>47354</v>
      </c>
      <c r="AO298" s="11">
        <v>206.79750000000001</v>
      </c>
      <c r="AP298" s="12">
        <v>4.1825474157928592E-5</v>
      </c>
      <c r="AQ298" s="9" t="s">
        <v>65</v>
      </c>
      <c r="AR298" s="10">
        <v>43126</v>
      </c>
      <c r="AS298" s="11">
        <v>0.35981111111111108</v>
      </c>
      <c r="AT298" s="9" t="s">
        <v>102</v>
      </c>
      <c r="AU298" s="34">
        <f t="shared" si="8"/>
        <v>0.7464095675635164</v>
      </c>
    </row>
    <row r="299" spans="2:47" s="2" customFormat="1" x14ac:dyDescent="0.2">
      <c r="B299" s="22">
        <v>67504</v>
      </c>
      <c r="C299" s="23" t="s">
        <v>1060</v>
      </c>
      <c r="D299" s="24" t="str" cm="1">
        <f t="array" ref="D299">IF($C299="","",IFERROR(_xll.BDP($C299&amp;" Corp","ID_BB_GLOBAL"),""))</f>
        <v>BBG01KJCV6F3</v>
      </c>
      <c r="E299" s="23" t="s">
        <v>1061</v>
      </c>
      <c r="F299" s="7" t="s">
        <v>502</v>
      </c>
      <c r="G299" s="16" t="s">
        <v>1062</v>
      </c>
      <c r="H299" s="16" t="s">
        <v>291</v>
      </c>
      <c r="I299" s="16" t="s">
        <v>86</v>
      </c>
      <c r="J299" s="44" cm="1">
        <f t="array" ref="J299">IF(OR(_xll.BDP($C299&amp;" Corp",$J$1)="#N/A N/A",_xll.BDP($C299&amp;" Corp",$J$1)="#N/A Field Not Applicable"),"",_xll.BDP($C299&amp;" Corp",$J$1))</f>
        <v>9.656847133757962</v>
      </c>
      <c r="K299" s="16" t="str" cm="1">
        <f t="array" ref="K299">IFERROR(_xll.BDP($C299&amp;" Corp",$K$1),"")</f>
        <v>Medical-Hospitals</v>
      </c>
      <c r="L299" s="28" cm="1">
        <f t="array" ref="L299">IF($C299="","",IFERROR(_xll.BDP($C299&amp;" Corp",L$1),""))</f>
        <v>102.622</v>
      </c>
      <c r="M299" s="28" cm="1">
        <f t="array" ref="M299">IF($C299="","",IFERROR(_xll.BDP($C299&amp;" Corp",M$1),""))</f>
        <v>102.873</v>
      </c>
      <c r="N299" s="28" cm="1">
        <f t="array" ref="N299">IF($C299="","",IFERROR(_xll.BDP($C299&amp;" Corp",N$1),""))</f>
        <v>9.9902038900000001</v>
      </c>
      <c r="O299" s="28" cm="1">
        <f t="array" ref="O299">IF($C299="","",IFERROR(_xll.BDP($C299&amp;" Corp",O$1),""))</f>
        <v>10.28652879551518</v>
      </c>
      <c r="P299" s="28" cm="1">
        <f t="array" ref="P299">IF($C299="","",IFERROR(_xll.BDP($C299&amp;" Corp",P$1),""))</f>
        <v>540.13003544713808</v>
      </c>
      <c r="Q299" s="28">
        <f t="shared" si="9"/>
        <v>102.7475</v>
      </c>
      <c r="R299"/>
      <c r="S299"/>
      <c r="T299"/>
      <c r="U299"/>
      <c r="V299" s="24" t="str" cm="1">
        <f t="array" ref="V299">IF($C299="","",IFERROR(_xll.BDP($C299&amp;" Corp",V$1),""))</f>
        <v>Y</v>
      </c>
      <c r="W299" s="40" cm="1">
        <f t="array" ref="W299">IF($V299="Y",IFERROR(_xll.BDP($C299&amp;" Corp",W$1)*1,""),"")</f>
        <v>46433</v>
      </c>
      <c r="X299" s="41" cm="1">
        <f t="array" ref="X299">IF($V299="Y",IFERROR(_xll.BDP($C299&amp;" Corp",X$1),""),"")</f>
        <v>105.438</v>
      </c>
      <c r="Y299" s="42" cm="1">
        <f t="array" ref="Y299">IF($V299="Y",IFERROR(_xll.BDP($C299&amp;" Corp",Y$1)/100, ""),"")</f>
        <v>0.11683399734689054</v>
      </c>
      <c r="Z299" s="17" cm="1">
        <f t="array" ref="Z299">IF($C299="","",IF(_xll.BDP($C299&amp;" Corp",Z$1)="#N/A N/A","",_xll.BDP($C299&amp;" Corp",Z$1)))</f>
        <v>-0.3896000000000015</v>
      </c>
      <c r="AA299" s="14" cm="1">
        <f t="array" ref="AA299">IF($C299="","",IF(_xll.BDP($C299&amp;" Corp",AA$1)="#N/A N/A","",_xll.BDP($C299&amp;" Corp",AA$1)))</f>
        <v>-1.689399999999992</v>
      </c>
      <c r="AB299" s="14" cm="1">
        <f t="array" ref="AB299">IF($C299="","",IF(_xll.BDP($C299&amp;" Corp",AB$1)="#N/A N/A","",_xll.BDP($C299&amp;" Corp",AB$1)))</f>
        <v>-0.60699999999999932</v>
      </c>
      <c r="AC299" s="18" cm="1">
        <f t="array" ref="AC299">IF($C299="","",IF(_xll.BDP($C299&amp;" Corp",AC$1)="#N/A N/A","",_xll.BDP($C299&amp;" Corp",AC$1)))</f>
        <v>-4.5566999999999922</v>
      </c>
      <c r="AD299" s="18" cm="1">
        <f t="array" ref="AD299">IF($C299="","",IF(_xll.BDP($C299&amp;" Corp",AD$1)="#N/A N/A","",_xll.BDP($C299&amp;" Corp",AD$1)))</f>
        <v>-2.6254999999999882</v>
      </c>
      <c r="AE299" s="32" cm="1">
        <f t="array" ref="AE299">IF($C299="","",IF(_xll.BDP($C299&amp;" Corp",AE$1)="#N/A N/A","",_xll.BDP($C299&amp;" Corp",AE$1)/100))</f>
        <v>-3.7778221669727725E-3</v>
      </c>
      <c r="AF299" s="32" cm="1">
        <f t="array" ref="AF299">IF($C299="","",IF(_xll.BDP($C299&amp;" Corp",AF$1)="#N/A N/A","",_xll.BDP($C299&amp;" Corp",AF$1)/100))</f>
        <v>-1.6177653502891867E-2</v>
      </c>
      <c r="AG299" s="32" cm="1">
        <f t="array" ref="AG299">IF($C299="","",IF(_xll.BDP($C299&amp;" Corp",AG$1)="#N/A N/A","",_xll.BDP($C299&amp;" Corp",AG$1)/100))</f>
        <v>-5.8734963075350987E-3</v>
      </c>
      <c r="AH299" s="32" cm="1">
        <f t="array" ref="AH299">IF($C299="","",IF(_xll.BDP($C299&amp;" Corp",AH$1)="#N/A N/A","",_xll.BDP($C299&amp;" Corp",AH$1)/100))</f>
        <v>-4.2468775426323352E-2</v>
      </c>
      <c r="AI299" s="32" cm="1">
        <f t="array" ref="AI299">IF($C299="","",IF(_xll.BDP($C299&amp;" Corp",AI$1)="#N/A N/A","",_xll.BDP($C299&amp;" Corp",AI$1)/100))</f>
        <v>-2.4918354543910008E-2</v>
      </c>
      <c r="AJ299" s="8" cm="1">
        <f t="array" ref="AJ299">IF($C299="","",IF(_xll.BDP($C299&amp;" Corp",AJ$1)="#N/A Field Not Applicable","",_xll.BDP($C299&amp;" Corp",AJ$1)))</f>
        <v>99.51</v>
      </c>
      <c r="AK299" s="8" cm="1">
        <f t="array" ref="AK299">IF($C299="","",IF(_xll.BDP($C299&amp;" Corp",AK$1)="#N/A Field Not Applicable","",_xll.BDP($C299&amp;" Corp",AK$1)))</f>
        <v>110.551</v>
      </c>
      <c r="AL299" s="9" t="s">
        <v>504</v>
      </c>
      <c r="AM299" s="9" t="s">
        <v>64</v>
      </c>
      <c r="AN299" s="10">
        <v>558</v>
      </c>
      <c r="AO299" s="11">
        <v>2336.1610000000001</v>
      </c>
      <c r="AP299" s="12">
        <v>4.724962416579534E-4</v>
      </c>
      <c r="AQ299" s="9" t="s">
        <v>65</v>
      </c>
      <c r="AR299" s="10">
        <v>569</v>
      </c>
      <c r="AS299" s="11">
        <v>3.5041666666666664</v>
      </c>
      <c r="AT299" s="9" t="s">
        <v>504</v>
      </c>
      <c r="AU299" s="34">
        <f t="shared" si="8"/>
        <v>1.0124500416628928</v>
      </c>
    </row>
    <row r="300" spans="2:47" s="2" customFormat="1" x14ac:dyDescent="0.2">
      <c r="B300" s="22">
        <v>64800</v>
      </c>
      <c r="C300" s="23" t="s">
        <v>1063</v>
      </c>
      <c r="D300" s="24" t="str" cm="1">
        <f t="array" ref="D300">IF($C300="","",IFERROR(_xll.BDP($C300&amp;" Corp","ID_BB_GLOBAL"),""))</f>
        <v>BBG019Q3N4H2</v>
      </c>
      <c r="E300" s="23" t="s">
        <v>1064</v>
      </c>
      <c r="F300" s="7" t="s">
        <v>289</v>
      </c>
      <c r="G300" s="16" t="s">
        <v>1065</v>
      </c>
      <c r="H300" s="16" t="s">
        <v>291</v>
      </c>
      <c r="I300" s="16" t="s">
        <v>86</v>
      </c>
      <c r="J300" s="44" cm="1">
        <f t="array" ref="J300">IF(OR(_xll.BDP($C300&amp;" Corp",$J$1)="#N/A N/A",_xll.BDP($C300&amp;" Corp",$J$1)="#N/A Field Not Applicable"),"",_xll.BDP($C300&amp;" Corp",$J$1))</f>
        <v>8.1496779082985977</v>
      </c>
      <c r="K300" s="16" t="str" cm="1">
        <f t="array" ref="K300">IFERROR(_xll.BDP($C300&amp;" Corp",$K$1),"")</f>
        <v>Medical-Drugs</v>
      </c>
      <c r="L300" s="28" cm="1">
        <f t="array" ref="L300">IF($C300="","",IFERROR(_xll.BDP($C300&amp;" Corp",L$1),""))</f>
        <v>93.56</v>
      </c>
      <c r="M300" s="28" cm="1">
        <f t="array" ref="M300">IF($C300="","",IFERROR(_xll.BDP($C300&amp;" Corp",M$1),""))</f>
        <v>93.875</v>
      </c>
      <c r="N300" s="28" cm="1">
        <f t="array" ref="N300">IF($C300="","",IFERROR(_xll.BDP($C300&amp;" Corp",N$1),""))</f>
        <v>13.144774826811027</v>
      </c>
      <c r="O300" s="28" cm="1">
        <f t="array" ref="O300">IF($C300="","",IFERROR(_xll.BDP($C300&amp;" Corp",O$1),""))</f>
        <v>13.144774826811027</v>
      </c>
      <c r="P300" s="28" cm="1">
        <f t="array" ref="P300">IF($C300="","",IFERROR(_xll.BDP($C300&amp;" Corp",P$1),""))</f>
        <v>896.10887071940556</v>
      </c>
      <c r="Q300" s="28">
        <f t="shared" si="9"/>
        <v>93.717500000000001</v>
      </c>
      <c r="R300"/>
      <c r="S300"/>
      <c r="T300"/>
      <c r="U300"/>
      <c r="V300" s="24" t="str" cm="1">
        <f t="array" ref="V300">IF($C300="","",IFERROR(_xll.BDP($C300&amp;" Corp",V$1),""))</f>
        <v>N</v>
      </c>
      <c r="W300" s="40" t="str" cm="1">
        <f t="array" ref="W300">IF($V300="Y",IFERROR(_xll.BDP($C300&amp;" Corp",W$1)*1,""),"")</f>
        <v/>
      </c>
      <c r="X300" s="41" t="str" cm="1">
        <f t="array" ref="X300">IF($V300="Y",IFERROR(_xll.BDP($C300&amp;" Corp",X$1),""),"")</f>
        <v/>
      </c>
      <c r="Y300" s="42" t="str" cm="1">
        <f t="array" ref="Y300">IF($V300="Y",IFERROR(_xll.BDP($C300&amp;" Corp",Y$1)/100, ""),"")</f>
        <v/>
      </c>
      <c r="Z300" s="17" cm="1">
        <f t="array" ref="Z300">IF($C300="","",IF(_xll.BDP($C300&amp;" Corp",Z$1)="#N/A N/A","",_xll.BDP($C300&amp;" Corp",Z$1)))</f>
        <v>-0.24549999999999272</v>
      </c>
      <c r="AA300" s="14" cm="1">
        <f t="array" ref="AA300">IF($C300="","",IF(_xll.BDP($C300&amp;" Corp",AA$1)="#N/A N/A","",_xll.BDP($C300&amp;" Corp",AA$1)))</f>
        <v>-0.38967999999999847</v>
      </c>
      <c r="AB300" s="14" cm="1">
        <f t="array" ref="AB300">IF($C300="","",IF(_xll.BDP($C300&amp;" Corp",AB$1)="#N/A N/A","",_xll.BDP($C300&amp;" Corp",AB$1)))</f>
        <v>-1.1504300000000001</v>
      </c>
      <c r="AC300" s="18" cm="1">
        <f t="array" ref="AC300">IF($C300="","",IF(_xll.BDP($C300&amp;" Corp",AC$1)="#N/A N/A","",_xll.BDP($C300&amp;" Corp",AC$1)))</f>
        <v>1.8804499999999962</v>
      </c>
      <c r="AD300" s="18" cm="1">
        <f t="array" ref="AD300">IF($C300="","",IF(_xll.BDP($C300&amp;" Corp",AD$1)="#N/A N/A","",_xll.BDP($C300&amp;" Corp",AD$1)))</f>
        <v>24.909040000000005</v>
      </c>
      <c r="AE300" s="32" cm="1">
        <f t="array" ref="AE300">IF($C300="","",IF(_xll.BDP($C300&amp;" Corp",AE$1)="#N/A N/A","",_xll.BDP($C300&amp;" Corp",AE$1)/100))</f>
        <v>-2.6122476427789415E-3</v>
      </c>
      <c r="AF300" s="32" cm="1">
        <f t="array" ref="AF300">IF($C300="","",IF(_xll.BDP($C300&amp;" Corp",AF$1)="#N/A N/A","",_xll.BDP($C300&amp;" Corp",AF$1)/100))</f>
        <v>-4.1400463534752461E-3</v>
      </c>
      <c r="AG300" s="32" cm="1">
        <f t="array" ref="AG300">IF($C300="","",IF(_xll.BDP($C300&amp;" Corp",AG$1)="#N/A N/A","",_xll.BDP($C300&amp;" Corp",AG$1)/100))</f>
        <v>-1.2124428125326053E-2</v>
      </c>
      <c r="AH300" s="32" cm="1">
        <f t="array" ref="AH300">IF($C300="","",IF(_xll.BDP($C300&amp;" Corp",AH$1)="#N/A N/A","",_xll.BDP($C300&amp;" Corp",AH$1)/100))</f>
        <v>2.047206873659423E-2</v>
      </c>
      <c r="AI300" s="32" cm="1">
        <f t="array" ref="AI300">IF($C300="","",IF(_xll.BDP($C300&amp;" Corp",AI$1)="#N/A N/A","",_xll.BDP($C300&amp;" Corp",AI$1)/100))</f>
        <v>0.36191412439196163</v>
      </c>
      <c r="AJ300" s="8" cm="1">
        <f t="array" ref="AJ300">IF($C300="","",IF(_xll.BDP($C300&amp;" Corp",AJ$1)="#N/A Field Not Applicable","",_xll.BDP($C300&amp;" Corp",AJ$1)))</f>
        <v>66.444999999999993</v>
      </c>
      <c r="AK300" s="8" cm="1">
        <f t="array" ref="AK300">IF($C300="","",IF(_xll.BDP($C300&amp;" Corp",AK$1)="#N/A Field Not Applicable","",_xll.BDP($C300&amp;" Corp",AK$1)))</f>
        <v>99.433999999999997</v>
      </c>
      <c r="AL300" s="9" t="s">
        <v>292</v>
      </c>
      <c r="AM300" s="9" t="s">
        <v>64</v>
      </c>
      <c r="AN300" s="10">
        <v>37546</v>
      </c>
      <c r="AO300" s="11">
        <v>1734.1504924999999</v>
      </c>
      <c r="AP300" s="12">
        <v>3.5073763759241718E-4</v>
      </c>
      <c r="AQ300" s="9" t="s">
        <v>65</v>
      </c>
      <c r="AR300" s="10">
        <v>33538</v>
      </c>
      <c r="AS300" s="11">
        <v>2.1694444444444443</v>
      </c>
      <c r="AT300" s="9" t="s">
        <v>293</v>
      </c>
      <c r="AU300" s="34">
        <f t="shared" si="8"/>
        <v>0.96593128800509265</v>
      </c>
    </row>
    <row r="301" spans="2:47" s="2" customFormat="1" x14ac:dyDescent="0.2">
      <c r="B301" s="22">
        <v>67862</v>
      </c>
      <c r="C301" s="23" t="s">
        <v>1066</v>
      </c>
      <c r="D301" s="24" t="str" cm="1">
        <f t="array" ref="D301">IF($C301="","",IFERROR(_xll.BDP($C301&amp;" Corp","ID_BB_GLOBAL"),""))</f>
        <v>BBG01M2RVYB7</v>
      </c>
      <c r="E301" s="23" t="s">
        <v>1067</v>
      </c>
      <c r="F301" s="7" t="s">
        <v>814</v>
      </c>
      <c r="G301" s="16" t="s">
        <v>91</v>
      </c>
      <c r="H301" s="16" t="s">
        <v>477</v>
      </c>
      <c r="I301" s="16" t="s">
        <v>429</v>
      </c>
      <c r="J301" s="44" t="str" cm="1">
        <f t="array" ref="J301">IF(OR(_xll.BDP($C301&amp;" Corp",$J$1)="#N/A N/A",_xll.BDP($C301&amp;" Corp",$J$1)="#N/A Field Not Applicable"),"",_xll.BDP($C301&amp;" Corp",$J$1))</f>
        <v/>
      </c>
      <c r="K301" s="16" t="str" cm="1">
        <f t="array" ref="K301">IFERROR(_xll.BDP($C301&amp;" Corp",$K$1),"")</f>
        <v>Disposable Medical Prod</v>
      </c>
      <c r="L301" s="28" cm="1">
        <f t="array" ref="L301">IF($C301="","",IFERROR(_xll.BDP($C301&amp;" Corp",L$1),""))</f>
        <v>101.63800000000001</v>
      </c>
      <c r="M301" s="28" cm="1">
        <f t="array" ref="M301">IF($C301="","",IFERROR(_xll.BDP($C301&amp;" Corp",M$1),""))</f>
        <v>101.827</v>
      </c>
      <c r="N301" s="28" cm="1">
        <f t="array" ref="N301">IF($C301="","",IFERROR(_xll.BDP($C301&amp;" Corp",N$1),""))</f>
        <v>5.6089099500000001</v>
      </c>
      <c r="O301" s="28" cm="1">
        <f t="array" ref="O301">IF($C301="","",IFERROR(_xll.BDP($C301&amp;" Corp",O$1),""))</f>
        <v>5.7479834681616264</v>
      </c>
      <c r="P301" s="28" cm="1">
        <f t="array" ref="P301">IF($C301="","",IFERROR(_xll.BDP($C301&amp;" Corp",P$1),""))</f>
        <v>114.45080683979413</v>
      </c>
      <c r="Q301" s="28">
        <f t="shared" si="9"/>
        <v>101.7325</v>
      </c>
      <c r="R301"/>
      <c r="S301"/>
      <c r="T301"/>
      <c r="U301"/>
      <c r="V301" s="24" t="str" cm="1">
        <f t="array" ref="V301">IF($C301="","",IFERROR(_xll.BDP($C301&amp;" Corp",V$1),""))</f>
        <v>Y</v>
      </c>
      <c r="W301" s="40" cm="1">
        <f t="array" ref="W301">IF($V301="Y",IFERROR(_xll.BDP($C301&amp;" Corp",W$1)*1,""),"")</f>
        <v>46113</v>
      </c>
      <c r="X301" s="41" cm="1">
        <f t="array" ref="X301">IF($V301="Y",IFERROR(_xll.BDP($C301&amp;" Corp",X$1),""),"")</f>
        <v>103.125</v>
      </c>
      <c r="Y301" s="42" cm="1">
        <f t="array" ref="Y301">IF($V301="Y",IFERROR(_xll.BDP($C301&amp;" Corp",Y$1)/100, ""),"")</f>
        <v>7.1938113028538461E-2</v>
      </c>
      <c r="Z301" s="17" cm="1">
        <f t="array" ref="Z301">IF($C301="","",IF(_xll.BDP($C301&amp;" Corp",Z$1)="#N/A N/A","",_xll.BDP($C301&amp;" Corp",Z$1)))</f>
        <v>-0.23040000000000305</v>
      </c>
      <c r="AA301" s="14" cm="1">
        <f t="array" ref="AA301">IF($C301="","",IF(_xll.BDP($C301&amp;" Corp",AA$1)="#N/A N/A","",_xll.BDP($C301&amp;" Corp",AA$1)))</f>
        <v>-3.9600000000007185E-2</v>
      </c>
      <c r="AB301" s="14" cm="1">
        <f t="array" ref="AB301">IF($C301="","",IF(_xll.BDP($C301&amp;" Corp",AB$1)="#N/A N/A","",_xll.BDP($C301&amp;" Corp",AB$1)))</f>
        <v>0.62859999999999161</v>
      </c>
      <c r="AC301" s="18" cm="1">
        <f t="array" ref="AC301">IF($C301="","",IF(_xll.BDP($C301&amp;" Corp",AC$1)="#N/A N/A","",_xll.BDP($C301&amp;" Corp",AC$1)))</f>
        <v>-0.36710000000000775</v>
      </c>
      <c r="AD301" s="18" t="str" cm="1">
        <f t="array" ref="AD301">IF($C301="","",IF(_xll.BDP($C301&amp;" Corp",AD$1)="#N/A N/A","",_xll.BDP($C301&amp;" Corp",AD$1)))</f>
        <v/>
      </c>
      <c r="AE301" s="32" cm="1">
        <f t="array" ref="AE301">IF($C301="","",IF(_xll.BDP($C301&amp;" Corp",AE$1)="#N/A N/A","",_xll.BDP($C301&amp;" Corp",AE$1)/100))</f>
        <v>-2.2596010980249384E-3</v>
      </c>
      <c r="AF301" s="32" cm="1">
        <f t="array" ref="AF301">IF($C301="","",IF(_xll.BDP($C301&amp;" Corp",AF$1)="#N/A N/A","",_xll.BDP($C301&amp;" Corp",AF$1)/100))</f>
        <v>-3.8909702959797417E-4</v>
      </c>
      <c r="AG301" s="32" cm="1">
        <f t="array" ref="AG301">IF($C301="","",IF(_xll.BDP($C301&amp;" Corp",AG$1)="#N/A N/A","",_xll.BDP($C301&amp;" Corp",AG$1)/100))</f>
        <v>6.2172435040882042E-3</v>
      </c>
      <c r="AH301" s="32" cm="1">
        <f t="array" ref="AH301">IF($C301="","",IF(_xll.BDP($C301&amp;" Corp",AH$1)="#N/A N/A","",_xll.BDP($C301&amp;" Corp",AH$1)/100))</f>
        <v>-3.5954382693318006E-3</v>
      </c>
      <c r="AI301" s="32" t="str" cm="1">
        <f t="array" ref="AI301">IF($C301="","",IF(_xll.BDP($C301&amp;" Corp",AI$1)="#N/A N/A","",_xll.BDP($C301&amp;" Corp",AI$1)/100))</f>
        <v/>
      </c>
      <c r="AJ301" s="8" cm="1">
        <f t="array" ref="AJ301">IF($C301="","",IF(_xll.BDP($C301&amp;" Corp",AJ$1)="#N/A Field Not Applicable","",_xll.BDP($C301&amp;" Corp",AJ$1)))</f>
        <v>98.668999999999997</v>
      </c>
      <c r="AK301" s="8" cm="1">
        <f t="array" ref="AK301">IF($C301="","",IF(_xll.BDP($C301&amp;" Corp",AK$1)="#N/A Field Not Applicable","",_xll.BDP($C301&amp;" Corp",AK$1)))</f>
        <v>103.532</v>
      </c>
      <c r="AL301" s="9" t="s">
        <v>815</v>
      </c>
      <c r="AM301" s="9" t="s">
        <v>64</v>
      </c>
      <c r="AN301" s="10">
        <v>45590</v>
      </c>
      <c r="AO301" s="11">
        <v>1524.75</v>
      </c>
      <c r="AP301" s="12">
        <v>3.0838569964482948E-4</v>
      </c>
      <c r="AQ301" s="9" t="s">
        <v>65</v>
      </c>
      <c r="AR301" s="10">
        <v>41442</v>
      </c>
      <c r="AS301" s="11">
        <v>1.2152777777777779</v>
      </c>
      <c r="AT301" s="9" t="s">
        <v>102</v>
      </c>
      <c r="AU301" s="34">
        <f t="shared" si="8"/>
        <v>0.82612300226197821</v>
      </c>
    </row>
    <row r="302" spans="2:47" s="2" customFormat="1" x14ac:dyDescent="0.2">
      <c r="B302" s="22">
        <v>68105</v>
      </c>
      <c r="C302" s="23" t="s">
        <v>1068</v>
      </c>
      <c r="D302" s="24" t="str" cm="1">
        <f t="array" ref="D302">IF($C302="","",IFERROR(_xll.BDP($C302&amp;" Corp","ID_BB_GLOBAL"),""))</f>
        <v>BBG01LFS4CW8</v>
      </c>
      <c r="E302" s="23" t="s">
        <v>1069</v>
      </c>
      <c r="F302" s="7" t="s">
        <v>995</v>
      </c>
      <c r="G302" s="16" t="s">
        <v>686</v>
      </c>
      <c r="H302" s="16" t="s">
        <v>129</v>
      </c>
      <c r="I302" s="16" t="s">
        <v>129</v>
      </c>
      <c r="J302" s="44" t="str" cm="1">
        <f t="array" ref="J302">IF(OR(_xll.BDP($C302&amp;" Corp",$J$1)="#N/A N/A",_xll.BDP($C302&amp;" Corp",$J$1)="#N/A Field Not Applicable"),"",_xll.BDP($C302&amp;" Corp",$J$1))</f>
        <v/>
      </c>
      <c r="K302" s="16" t="str" cm="1">
        <f t="array" ref="K302">IFERROR(_xll.BDP($C302&amp;" Corp",$K$1),"")</f>
        <v>MRI/Medical Diag Imaging</v>
      </c>
      <c r="L302" s="28" cm="1">
        <f t="array" ref="L302">IF($C302="","",IFERROR(_xll.BDP($C302&amp;" Corp",L$1),""))</f>
        <v>81.027000000000001</v>
      </c>
      <c r="M302" s="28" cm="1">
        <f t="array" ref="M302">IF($C302="","",IFERROR(_xll.BDP($C302&amp;" Corp",M$1),""))</f>
        <v>81.489999999999995</v>
      </c>
      <c r="N302" s="28" cm="1">
        <f t="array" ref="N302">IF($C302="","",IFERROR(_xll.BDP($C302&amp;" Corp",N$1),""))</f>
        <v>14.987931406431391</v>
      </c>
      <c r="O302" s="28" cm="1">
        <f t="array" ref="O302">IF($C302="","",IFERROR(_xll.BDP($C302&amp;" Corp",O$1),""))</f>
        <v>14.987931406431391</v>
      </c>
      <c r="P302" s="28" cm="1">
        <f t="array" ref="P302">IF($C302="","",IFERROR(_xll.BDP($C302&amp;" Corp",P$1),""))</f>
        <v>1083.2573618199617</v>
      </c>
      <c r="Q302" s="28">
        <f t="shared" si="9"/>
        <v>81.258499999999998</v>
      </c>
      <c r="R302"/>
      <c r="S302"/>
      <c r="T302"/>
      <c r="U302"/>
      <c r="V302" s="24" t="str" cm="1">
        <f t="array" ref="V302">IF($C302="","",IFERROR(_xll.BDP($C302&amp;" Corp",V$1),""))</f>
        <v>Y</v>
      </c>
      <c r="W302" s="40" cm="1">
        <f t="array" ref="W302">IF($V302="Y",IFERROR(_xll.BDP($C302&amp;" Corp",W$1)*1,""),"")</f>
        <v>45698</v>
      </c>
      <c r="X302" s="41" cm="1">
        <f t="array" ref="X302">IF($V302="Y",IFERROR(_xll.BDP($C302&amp;" Corp",X$1),""),"")</f>
        <v>103.75</v>
      </c>
      <c r="Y302" s="42" cm="1">
        <f t="array" ref="Y302">IF($V302="Y",IFERROR(_xll.BDP($C302&amp;" Corp",Y$1)/100, ""),"")</f>
        <v>258.27563393618124</v>
      </c>
      <c r="Z302" s="17" cm="1">
        <f t="array" ref="Z302">IF($C302="","",IF(_xll.BDP($C302&amp;" Corp",Z$1)="#N/A N/A","",_xll.BDP($C302&amp;" Corp",Z$1)))</f>
        <v>-0.24796999999999514</v>
      </c>
      <c r="AA302" s="14" cm="1">
        <f t="array" ref="AA302">IF($C302="","",IF(_xll.BDP($C302&amp;" Corp",AA$1)="#N/A N/A","",_xll.BDP($C302&amp;" Corp",AA$1)))</f>
        <v>-1.2442800000000034</v>
      </c>
      <c r="AB302" s="14" cm="1">
        <f t="array" ref="AB302">IF($C302="","",IF(_xll.BDP($C302&amp;" Corp",AB$1)="#N/A N/A","",_xll.BDP($C302&amp;" Corp",AB$1)))</f>
        <v>-1.1754799999999932</v>
      </c>
      <c r="AC302" s="18" cm="1">
        <f t="array" ref="AC302">IF($C302="","",IF(_xll.BDP($C302&amp;" Corp",AC$1)="#N/A N/A","",_xll.BDP($C302&amp;" Corp",AC$1)))</f>
        <v>-0.11524000000000001</v>
      </c>
      <c r="AD302" s="18" t="str" cm="1">
        <f t="array" ref="AD302">IF($C302="","",IF(_xll.BDP($C302&amp;" Corp",AD$1)="#N/A N/A","",_xll.BDP($C302&amp;" Corp",AD$1)))</f>
        <v/>
      </c>
      <c r="AE302" s="32" cm="1">
        <f t="array" ref="AE302">IF($C302="","",IF(_xll.BDP($C302&amp;" Corp",AE$1)="#N/A N/A","",_xll.BDP($C302&amp;" Corp",AE$1)/100))</f>
        <v>-3.0423515904282805E-3</v>
      </c>
      <c r="AF302" s="32" cm="1">
        <f t="array" ref="AF302">IF($C302="","",IF(_xll.BDP($C302&amp;" Corp",AF$1)="#N/A N/A","",_xll.BDP($C302&amp;" Corp",AF$1)/100))</f>
        <v>-1.5081754044794404E-2</v>
      </c>
      <c r="AG302" s="32" cm="1">
        <f t="array" ref="AG302">IF($C302="","",IF(_xll.BDP($C302&amp;" Corp",AG$1)="#N/A N/A","",_xll.BDP($C302&amp;" Corp",AG$1)/100))</f>
        <v>-1.4259729716811789E-2</v>
      </c>
      <c r="AH302" s="32" cm="1">
        <f t="array" ref="AH302">IF($C302="","",IF(_xll.BDP($C302&amp;" Corp",AH$1)="#N/A N/A","",_xll.BDP($C302&amp;" Corp",AH$1)/100))</f>
        <v>-1.4161893397465755E-3</v>
      </c>
      <c r="AI302" s="32" t="str" cm="1">
        <f t="array" ref="AI302">IF($C302="","",IF(_xll.BDP($C302&amp;" Corp",AI$1)="#N/A N/A","",_xll.BDP($C302&amp;" Corp",AI$1)/100))</f>
        <v/>
      </c>
      <c r="AJ302" s="8" cm="1">
        <f t="array" ref="AJ302">IF($C302="","",IF(_xll.BDP($C302&amp;" Corp",AJ$1)="#N/A Field Not Applicable","",_xll.BDP($C302&amp;" Corp",AJ$1)))</f>
        <v>76.375</v>
      </c>
      <c r="AK302" s="8" cm="1">
        <f t="array" ref="AK302">IF($C302="","",IF(_xll.BDP($C302&amp;" Corp",AK$1)="#N/A Field Not Applicable","",_xll.BDP($C302&amp;" Corp",AK$1)))</f>
        <v>84.480999999999995</v>
      </c>
      <c r="AL302" s="9" t="s">
        <v>997</v>
      </c>
      <c r="AM302" s="9" t="s">
        <v>64</v>
      </c>
      <c r="AN302" s="10">
        <v>40068</v>
      </c>
      <c r="AO302" s="11">
        <v>288.98514499999999</v>
      </c>
      <c r="AP302" s="12">
        <v>5.8448195525684531E-5</v>
      </c>
      <c r="AQ302" s="9" t="s">
        <v>65</v>
      </c>
      <c r="AR302" s="10">
        <v>36060</v>
      </c>
      <c r="AS302" s="11">
        <v>2.8888888888888888</v>
      </c>
      <c r="AT302" s="9" t="s">
        <v>998</v>
      </c>
      <c r="AU302" s="34">
        <f t="shared" si="8"/>
        <v>0.74456511966444594</v>
      </c>
    </row>
    <row r="303" spans="2:47" s="2" customFormat="1" x14ac:dyDescent="0.2">
      <c r="B303" s="22">
        <v>68113</v>
      </c>
      <c r="C303" s="23" t="s">
        <v>1070</v>
      </c>
      <c r="D303" s="24" t="str" cm="1">
        <f t="array" ref="D303">IF($C303="","",IFERROR(_xll.BDP($C303&amp;" Corp","ID_BB_GLOBAL"),""))</f>
        <v>BBG01MNMH310</v>
      </c>
      <c r="E303" s="23" t="s">
        <v>1071</v>
      </c>
      <c r="F303" s="7" t="s">
        <v>1072</v>
      </c>
      <c r="G303" s="16" t="s">
        <v>924</v>
      </c>
      <c r="H303" s="16" t="s">
        <v>495</v>
      </c>
      <c r="I303" s="16" t="s">
        <v>86</v>
      </c>
      <c r="J303" s="44" t="str" cm="1">
        <f t="array" ref="J303">IF(OR(_xll.BDP($C303&amp;" Corp",$J$1)="#N/A N/A",_xll.BDP($C303&amp;" Corp",$J$1)="#N/A Field Not Applicable"),"",_xll.BDP($C303&amp;" Corp",$J$1))</f>
        <v/>
      </c>
      <c r="K303" s="16" t="str" cm="1">
        <f t="array" ref="K303">IFERROR(_xll.BDP($C303&amp;" Corp",$K$1),"")</f>
        <v>Medical Labs&amp;Testing Srv</v>
      </c>
      <c r="L303" s="28" cm="1">
        <f t="array" ref="L303">IF($C303="","",IFERROR(_xll.BDP($C303&amp;" Corp",L$1),""))</f>
        <v>102.03400000000001</v>
      </c>
      <c r="M303" s="28" cm="1">
        <f t="array" ref="M303">IF($C303="","",IFERROR(_xll.BDP($C303&amp;" Corp",M$1),""))</f>
        <v>102.25700000000001</v>
      </c>
      <c r="N303" s="28" cm="1">
        <f t="array" ref="N303">IF($C303="","",IFERROR(_xll.BDP($C303&amp;" Corp",N$1),""))</f>
        <v>8.9336145800000004</v>
      </c>
      <c r="O303" s="28" cm="1">
        <f t="array" ref="O303">IF($C303="","",IFERROR(_xll.BDP($C303&amp;" Corp",O$1),""))</f>
        <v>9.0951560401320659</v>
      </c>
      <c r="P303" s="28" cm="1">
        <f t="array" ref="P303">IF($C303="","",IFERROR(_xll.BDP($C303&amp;" Corp",P$1),""))</f>
        <v>457.61817888391965</v>
      </c>
      <c r="Q303" s="28">
        <f t="shared" si="9"/>
        <v>102.1455</v>
      </c>
      <c r="R303"/>
      <c r="S303"/>
      <c r="T303"/>
      <c r="U303"/>
      <c r="V303" s="24" t="str" cm="1">
        <f t="array" ref="V303">IF($C303="","",IFERROR(_xll.BDP($C303&amp;" Corp",V$1),""))</f>
        <v>Y</v>
      </c>
      <c r="W303" s="40" cm="1">
        <f t="array" ref="W303">IF($V303="Y",IFERROR(_xll.BDP($C303&amp;" Corp",W$1)*1,""),"")</f>
        <v>46157</v>
      </c>
      <c r="X303" s="41" cm="1">
        <f t="array" ref="X303">IF($V303="Y",IFERROR(_xll.BDP($C303&amp;" Corp",X$1),""),"")</f>
        <v>104.875</v>
      </c>
      <c r="Y303" s="42" cm="1">
        <f t="array" ref="Y303">IF($V303="Y",IFERROR(_xll.BDP($C303&amp;" Corp",Y$1)/100, ""),"")</f>
        <v>0.11407177326568356</v>
      </c>
      <c r="Z303" s="17" cm="1">
        <f t="array" ref="Z303">IF($C303="","",IF(_xll.BDP($C303&amp;" Corp",Z$1)="#N/A N/A","",_xll.BDP($C303&amp;" Corp",Z$1)))</f>
        <v>0.11479999999998824</v>
      </c>
      <c r="AA303" s="14" cm="1">
        <f t="array" ref="AA303">IF($C303="","",IF(_xll.BDP($C303&amp;" Corp",AA$1)="#N/A N/A","",_xll.BDP($C303&amp;" Corp",AA$1)))</f>
        <v>-0.49130000000000962</v>
      </c>
      <c r="AB303" s="14" cm="1">
        <f t="array" ref="AB303">IF($C303="","",IF(_xll.BDP($C303&amp;" Corp",AB$1)="#N/A N/A","",_xll.BDP($C303&amp;" Corp",AB$1)))</f>
        <v>-9.9400000000002819E-2</v>
      </c>
      <c r="AC303" s="18" cm="1">
        <f t="array" ref="AC303">IF($C303="","",IF(_xll.BDP($C303&amp;" Corp",AC$1)="#N/A N/A","",_xll.BDP($C303&amp;" Corp",AC$1)))</f>
        <v>-0.67079999999999984</v>
      </c>
      <c r="AD303" s="18" t="str" cm="1">
        <f t="array" ref="AD303">IF($C303="","",IF(_xll.BDP($C303&amp;" Corp",AD$1)="#N/A N/A","",_xll.BDP($C303&amp;" Corp",AD$1)))</f>
        <v/>
      </c>
      <c r="AE303" s="32" cm="1">
        <f t="array" ref="AE303">IF($C303="","",IF(_xll.BDP($C303&amp;" Corp",AE$1)="#N/A N/A","",_xll.BDP($C303&amp;" Corp",AE$1)/100))</f>
        <v>1.1251769115264794E-3</v>
      </c>
      <c r="AF303" s="32" cm="1">
        <f t="array" ref="AF303">IF($C303="","",IF(_xll.BDP($C303&amp;" Corp",AF$1)="#N/A N/A","",_xll.BDP($C303&amp;" Corp",AF$1)/100))</f>
        <v>-4.786889398789E-3</v>
      </c>
      <c r="AG303" s="32" cm="1">
        <f t="array" ref="AG303">IF($C303="","",IF(_xll.BDP($C303&amp;" Corp",AG$1)="#N/A N/A","",_xll.BDP($C303&amp;" Corp",AG$1)/100))</f>
        <v>-9.7219749888992281E-4</v>
      </c>
      <c r="AH303" s="32" cm="1">
        <f t="array" ref="AH303">IF($C303="","",IF(_xll.BDP($C303&amp;" Corp",AH$1)="#N/A N/A","",_xll.BDP($C303&amp;" Corp",AH$1)/100))</f>
        <v>-6.5244032913805506E-3</v>
      </c>
      <c r="AI303" s="32" t="str" cm="1">
        <f t="array" ref="AI303">IF($C303="","",IF(_xll.BDP($C303&amp;" Corp",AI$1)="#N/A N/A","",_xll.BDP($C303&amp;" Corp",AI$1)/100))</f>
        <v/>
      </c>
      <c r="AJ303" s="8" cm="1">
        <f t="array" ref="AJ303">IF($C303="","",IF(_xll.BDP($C303&amp;" Corp",AJ$1)="#N/A Field Not Applicable","",_xll.BDP($C303&amp;" Corp",AJ$1)))</f>
        <v>94.802000000000007</v>
      </c>
      <c r="AK303" s="8" cm="1">
        <f t="array" ref="AK303">IF($C303="","",IF(_xll.BDP($C303&amp;" Corp",AK$1)="#N/A Field Not Applicable","",_xll.BDP($C303&amp;" Corp",AK$1)))</f>
        <v>104.39100000000001</v>
      </c>
      <c r="AL303" s="9" t="s">
        <v>1073</v>
      </c>
      <c r="AM303" s="9" t="s">
        <v>64</v>
      </c>
      <c r="AN303" s="10">
        <v>37992</v>
      </c>
      <c r="AO303" s="11">
        <v>1030</v>
      </c>
      <c r="AP303" s="12">
        <v>2.0832088580696794E-4</v>
      </c>
      <c r="AQ303" s="9" t="s">
        <v>65</v>
      </c>
      <c r="AR303" s="10">
        <v>33984</v>
      </c>
      <c r="AS303" s="11">
        <v>0.70416666666666661</v>
      </c>
      <c r="AT303" s="9" t="s">
        <v>102</v>
      </c>
      <c r="AU303" s="34">
        <f t="shared" si="8"/>
        <v>0.93738637918448231</v>
      </c>
    </row>
    <row r="304" spans="2:47" s="2" customFormat="1" x14ac:dyDescent="0.2">
      <c r="B304" s="22">
        <v>68089</v>
      </c>
      <c r="C304" s="23" t="s">
        <v>1074</v>
      </c>
      <c r="D304" s="24" t="str" cm="1">
        <f t="array" ref="D304">IF($C304="","",IFERROR(_xll.BDP($C304&amp;" Corp","ID_BB_GLOBAL"),""))</f>
        <v>BBG01LGVJCM5</v>
      </c>
      <c r="E304" s="23" t="s">
        <v>1075</v>
      </c>
      <c r="F304" s="7" t="s">
        <v>1076</v>
      </c>
      <c r="G304" s="16" t="s">
        <v>428</v>
      </c>
      <c r="H304" s="16" t="s">
        <v>107</v>
      </c>
      <c r="I304" s="16" t="s">
        <v>108</v>
      </c>
      <c r="J304" s="44" cm="1">
        <f t="array" ref="J304">IF(OR(_xll.BDP($C304&amp;" Corp",$J$1)="#N/A N/A",_xll.BDP($C304&amp;" Corp",$J$1)="#N/A Field Not Applicable"),"",_xll.BDP($C304&amp;" Corp",$J$1))</f>
        <v>14.598125532519171</v>
      </c>
      <c r="K304" s="16" t="str" cm="1">
        <f t="array" ref="K304">IFERROR(_xll.BDP($C304&amp;" Corp",$K$1),"")</f>
        <v>Medical-Drugs</v>
      </c>
      <c r="L304" s="28" cm="1">
        <f t="array" ref="L304">IF($C304="","",IFERROR(_xll.BDP($C304&amp;" Corp",L$1),""))</f>
        <v>100.8</v>
      </c>
      <c r="M304" s="28" cm="1">
        <f t="array" ref="M304">IF($C304="","",IFERROR(_xll.BDP($C304&amp;" Corp",M$1),""))</f>
        <v>100.86799999999999</v>
      </c>
      <c r="N304" s="28" cm="1">
        <f t="array" ref="N304">IF($C304="","",IFERROR(_xll.BDP($C304&amp;" Corp",N$1),""))</f>
        <v>4.4364667100000004</v>
      </c>
      <c r="O304" s="28" cm="1">
        <f t="array" ref="O304">IF($C304="","",IFERROR(_xll.BDP($C304&amp;" Corp",O$1),""))</f>
        <v>4.4525743499849106</v>
      </c>
      <c r="P304" s="28" cm="1">
        <f t="array" ref="P304">IF($C304="","",IFERROR(_xll.BDP($C304&amp;" Corp",P$1),""))</f>
        <v>22.947898206780483</v>
      </c>
      <c r="Q304" s="28">
        <f t="shared" si="9"/>
        <v>100.834</v>
      </c>
      <c r="R304"/>
      <c r="S304"/>
      <c r="T304"/>
      <c r="U304"/>
      <c r="V304" s="24" t="str" cm="1">
        <f t="array" ref="V304">IF($C304="","",IFERROR(_xll.BDP($C304&amp;" Corp",V$1),""))</f>
        <v>Y</v>
      </c>
      <c r="W304" s="40" cm="1">
        <f t="array" ref="W304">IF($V304="Y",IFERROR(_xll.BDP($C304&amp;" Corp",W$1)*1,""),"")</f>
        <v>46409</v>
      </c>
      <c r="X304" s="41" cm="1">
        <f t="array" ref="X304">IF($V304="Y",IFERROR(_xll.BDP($C304&amp;" Corp",X$1),""),"")</f>
        <v>100</v>
      </c>
      <c r="Y304" s="42" cm="1">
        <f t="array" ref="Y304">IF($V304="Y",IFERROR(_xll.BDP($C304&amp;" Corp",Y$1)/100, ""),"")</f>
        <v>4.4364667114106957E-2</v>
      </c>
      <c r="Z304" s="17" cm="1">
        <f t="array" ref="Z304">IF($C304="","",IF(_xll.BDP($C304&amp;" Corp",Z$1)="#N/A N/A","",_xll.BDP($C304&amp;" Corp",Z$1)))</f>
        <v>-3.4300000000001774E-2</v>
      </c>
      <c r="AA304" s="14" cm="1">
        <f t="array" ref="AA304">IF($C304="","",IF(_xll.BDP($C304&amp;" Corp",AA$1)="#N/A N/A","",_xll.BDP($C304&amp;" Corp",AA$1)))</f>
        <v>6.6400000000001569E-2</v>
      </c>
      <c r="AB304" s="14" cm="1">
        <f t="array" ref="AB304">IF($C304="","",IF(_xll.BDP($C304&amp;" Corp",AB$1)="#N/A N/A","",_xll.BDP($C304&amp;" Corp",AB$1)))</f>
        <v>-2.0700000000005048E-2</v>
      </c>
      <c r="AC304" s="18" cm="1">
        <f t="array" ref="AC304">IF($C304="","",IF(_xll.BDP($C304&amp;" Corp",AC$1)="#N/A N/A","",_xll.BDP($C304&amp;" Corp",AC$1)))</f>
        <v>-0.16519999999999868</v>
      </c>
      <c r="AD304" s="18" t="str" cm="1">
        <f t="array" ref="AD304">IF($C304="","",IF(_xll.BDP($C304&amp;" Corp",AD$1)="#N/A N/A","",_xll.BDP($C304&amp;" Corp",AD$1)))</f>
        <v/>
      </c>
      <c r="AE304" s="32" cm="1">
        <f t="array" ref="AE304">IF($C304="","",IF(_xll.BDP($C304&amp;" Corp",AE$1)="#N/A N/A","",_xll.BDP($C304&amp;" Corp",AE$1)/100))</f>
        <v>-3.40044671757771E-4</v>
      </c>
      <c r="AF304" s="32" cm="1">
        <f t="array" ref="AF304">IF($C304="","",IF(_xll.BDP($C304&amp;" Corp",AF$1)="#N/A N/A","",_xll.BDP($C304&amp;" Corp",AF$1)/100))</f>
        <v>6.5893673016542459E-4</v>
      </c>
      <c r="AG304" s="32" cm="1">
        <f t="array" ref="AG304">IF($C304="","",IF(_xll.BDP($C304&amp;" Corp",AG$1)="#N/A N/A","",_xll.BDP($C304&amp;" Corp",AG$1)/100))</f>
        <v>-2.0524413641303697E-4</v>
      </c>
      <c r="AH304" s="32" cm="1">
        <f t="array" ref="AH304">IF($C304="","",IF(_xll.BDP($C304&amp;" Corp",AH$1)="#N/A N/A","",_xll.BDP($C304&amp;" Corp",AH$1)/100))</f>
        <v>-1.6356435643564225E-3</v>
      </c>
      <c r="AI304" s="32" t="str" cm="1">
        <f t="array" ref="AI304">IF($C304="","",IF(_xll.BDP($C304&amp;" Corp",AI$1)="#N/A N/A","",_xll.BDP($C304&amp;" Corp",AI$1)/100))</f>
        <v/>
      </c>
      <c r="AJ304" s="8" cm="1">
        <f t="array" ref="AJ304">IF($C304="","",IF(_xll.BDP($C304&amp;" Corp",AJ$1)="#N/A Field Not Applicable","",_xll.BDP($C304&amp;" Corp",AJ$1)))</f>
        <v>99.137</v>
      </c>
      <c r="AK304" s="8" cm="1">
        <f t="array" ref="AK304">IF($C304="","",IF(_xll.BDP($C304&amp;" Corp",AK$1)="#N/A Field Not Applicable","",_xll.BDP($C304&amp;" Corp",AK$1)))</f>
        <v>102.495</v>
      </c>
      <c r="AL304" s="9" t="s">
        <v>1077</v>
      </c>
      <c r="AM304" s="9" t="s">
        <v>64</v>
      </c>
      <c r="AN304" s="10">
        <v>41145</v>
      </c>
      <c r="AO304" s="11">
        <v>1010.9263999999999</v>
      </c>
      <c r="AP304" s="12">
        <v>2.0446318750839726E-4</v>
      </c>
      <c r="AQ304" s="9" t="s">
        <v>65</v>
      </c>
      <c r="AR304" s="10">
        <v>37137</v>
      </c>
      <c r="AS304" s="11">
        <v>1.483611111111111</v>
      </c>
      <c r="AT304" s="9" t="s">
        <v>102</v>
      </c>
      <c r="AU304" s="34">
        <f t="shared" si="8"/>
        <v>0.72467007147111417</v>
      </c>
    </row>
    <row r="305" spans="2:47" s="2" customFormat="1" x14ac:dyDescent="0.2">
      <c r="B305" s="22">
        <v>67970</v>
      </c>
      <c r="C305" s="23" t="s">
        <v>1078</v>
      </c>
      <c r="D305" s="24" t="str" cm="1">
        <f t="array" ref="D305">IF($C305="","",IFERROR(_xll.BDP($C305&amp;" Corp","ID_BB_GLOBAL"),""))</f>
        <v>BBG01LM16BQ6</v>
      </c>
      <c r="E305" s="23" t="s">
        <v>1079</v>
      </c>
      <c r="F305" s="7" t="s">
        <v>60</v>
      </c>
      <c r="G305" s="16" t="s">
        <v>889</v>
      </c>
      <c r="H305" s="16" t="s">
        <v>62</v>
      </c>
      <c r="I305" s="16" t="s">
        <v>63</v>
      </c>
      <c r="J305" s="44" cm="1">
        <f t="array" ref="J305">IF(OR(_xll.BDP($C305&amp;" Corp",$J$1)="#N/A N/A",_xll.BDP($C305&amp;" Corp",$J$1)="#N/A Field Not Applicable"),"",_xll.BDP($C305&amp;" Corp",$J$1))</f>
        <v>3.2393390576520673</v>
      </c>
      <c r="K305" s="16" t="str" cm="1">
        <f t="array" ref="K305">IFERROR(_xll.BDP($C305&amp;" Corp",$K$1),"")</f>
        <v>Medical-Hospitals</v>
      </c>
      <c r="L305" s="28" cm="1">
        <f t="array" ref="L305">IF($C305="","",IFERROR(_xll.BDP($C305&amp;" Corp",L$1),""))</f>
        <v>100.40600000000001</v>
      </c>
      <c r="M305" s="28" cm="1">
        <f t="array" ref="M305">IF($C305="","",IFERROR(_xll.BDP($C305&amp;" Corp",M$1),""))</f>
        <v>100.578</v>
      </c>
      <c r="N305" s="28" cm="1">
        <f t="array" ref="N305">IF($C305="","",IFERROR(_xll.BDP($C305&amp;" Corp",N$1),""))</f>
        <v>5.3357304000000001</v>
      </c>
      <c r="O305" s="28" cm="1">
        <f t="array" ref="O305">IF($C305="","",IFERROR(_xll.BDP($C305&amp;" Corp",O$1),""))</f>
        <v>5.3372301774124917</v>
      </c>
      <c r="P305" s="28" cm="1">
        <f t="array" ref="P305">IF($C305="","",IFERROR(_xll.BDP($C305&amp;" Corp",P$1),""))</f>
        <v>96.778552393069049</v>
      </c>
      <c r="Q305" s="28">
        <f t="shared" si="9"/>
        <v>100.492</v>
      </c>
      <c r="R305"/>
      <c r="S305"/>
      <c r="T305"/>
      <c r="U305"/>
      <c r="V305" s="24" t="str" cm="1">
        <f t="array" ref="V305">IF($C305="","",IFERROR(_xll.BDP($C305&amp;" Corp",V$1),""))</f>
        <v>Y</v>
      </c>
      <c r="W305" s="40" cm="1">
        <f t="array" ref="W305">IF($V305="Y",IFERROR(_xll.BDP($C305&amp;" Corp",W$1)*1,""),"")</f>
        <v>47880</v>
      </c>
      <c r="X305" s="41" cm="1">
        <f t="array" ref="X305">IF($V305="Y",IFERROR(_xll.BDP($C305&amp;" Corp",X$1),""),"")</f>
        <v>100</v>
      </c>
      <c r="Y305" s="42" cm="1">
        <f t="array" ref="Y305">IF($V305="Y",IFERROR(_xll.BDP($C305&amp;" Corp",Y$1)/100, ""),"")</f>
        <v>5.3357303989808695E-2</v>
      </c>
      <c r="Z305" s="17" cm="1">
        <f t="array" ref="Z305">IF($C305="","",IF(_xll.BDP($C305&amp;" Corp",Z$1)="#N/A N/A","",_xll.BDP($C305&amp;" Corp",Z$1)))</f>
        <v>4.0900000000007708E-2</v>
      </c>
      <c r="AA305" s="14" cm="1">
        <f t="array" ref="AA305">IF($C305="","",IF(_xll.BDP($C305&amp;" Corp",AA$1)="#N/A N/A","",_xll.BDP($C305&amp;" Corp",AA$1)))</f>
        <v>0.79198000000000945</v>
      </c>
      <c r="AB305" s="14" cm="1">
        <f t="array" ref="AB305">IF($C305="","",IF(_xll.BDP($C305&amp;" Corp",AB$1)="#N/A N/A","",_xll.BDP($C305&amp;" Corp",AB$1)))</f>
        <v>0.44870000000000232</v>
      </c>
      <c r="AC305" s="18" cm="1">
        <f t="array" ref="AC305">IF($C305="","",IF(_xll.BDP($C305&amp;" Corp",AC$1)="#N/A N/A","",_xll.BDP($C305&amp;" Corp",AC$1)))</f>
        <v>-0.82459999999998956</v>
      </c>
      <c r="AD305" s="18" t="str" cm="1">
        <f t="array" ref="AD305">IF($C305="","",IF(_xll.BDP($C305&amp;" Corp",AD$1)="#N/A N/A","",_xll.BDP($C305&amp;" Corp",AD$1)))</f>
        <v/>
      </c>
      <c r="AE305" s="32" cm="1">
        <f t="array" ref="AE305">IF($C305="","",IF(_xll.BDP($C305&amp;" Corp",AE$1)="#N/A N/A","",_xll.BDP($C305&amp;" Corp",AE$1)/100))</f>
        <v>4.0718922949650613E-4</v>
      </c>
      <c r="AF305" s="32" cm="1">
        <f t="array" ref="AF305">IF($C305="","",IF(_xll.BDP($C305&amp;" Corp",AF$1)="#N/A N/A","",_xll.BDP($C305&amp;" Corp",AF$1)/100))</f>
        <v>7.9441392538460286E-3</v>
      </c>
      <c r="AG305" s="32" cm="1">
        <f t="array" ref="AG305">IF($C305="","",IF(_xll.BDP($C305&amp;" Corp",AG$1)="#N/A N/A","",_xll.BDP($C305&amp;" Corp",AG$1)/100))</f>
        <v>4.4853449077290712E-3</v>
      </c>
      <c r="AH305" s="32" cm="1">
        <f t="array" ref="AH305">IF($C305="","",IF(_xll.BDP($C305&amp;" Corp",AH$1)="#N/A N/A","",_xll.BDP($C305&amp;" Corp",AH$1)/100))</f>
        <v>-8.1393581297834732E-3</v>
      </c>
      <c r="AI305" s="32" t="str" cm="1">
        <f t="array" ref="AI305">IF($C305="","",IF(_xll.BDP($C305&amp;" Corp",AI$1)="#N/A N/A","",_xll.BDP($C305&amp;" Corp",AI$1)/100))</f>
        <v/>
      </c>
      <c r="AJ305" s="8" cm="1">
        <f t="array" ref="AJ305">IF($C305="","",IF(_xll.BDP($C305&amp;" Corp",AJ$1)="#N/A Field Not Applicable","",_xll.BDP($C305&amp;" Corp",AJ$1)))</f>
        <v>97.703000000000003</v>
      </c>
      <c r="AK305" s="8" cm="1">
        <f t="array" ref="AK305">IF($C305="","",IF(_xll.BDP($C305&amp;" Corp",AK$1)="#N/A Field Not Applicable","",_xll.BDP($C305&amp;" Corp",AK$1)))</f>
        <v>104.643</v>
      </c>
      <c r="AL305" s="9" t="s">
        <v>66</v>
      </c>
      <c r="AM305" s="9" t="s">
        <v>64</v>
      </c>
      <c r="AN305" s="10">
        <v>2892</v>
      </c>
      <c r="AO305" s="11">
        <v>1778.1617000000001</v>
      </c>
      <c r="AP305" s="12">
        <v>3.5963904898254754E-4</v>
      </c>
      <c r="AQ305" s="9" t="s">
        <v>65</v>
      </c>
      <c r="AR305" s="10">
        <v>2838</v>
      </c>
      <c r="AS305" s="11">
        <v>1.0597222222222222</v>
      </c>
      <c r="AT305" s="9" t="s">
        <v>66</v>
      </c>
      <c r="AU305" s="34">
        <f t="shared" si="8"/>
        <v>0.90162884726224779</v>
      </c>
    </row>
    <row r="306" spans="2:47" s="2" customFormat="1" x14ac:dyDescent="0.2">
      <c r="B306" s="22">
        <v>66923</v>
      </c>
      <c r="C306" s="23" t="s">
        <v>1080</v>
      </c>
      <c r="D306" s="24" t="str" cm="1">
        <f t="array" ref="D306">IF($C306="","",IFERROR(_xll.BDP($C306&amp;" Corp","ID_BB_GLOBAL"),""))</f>
        <v>BBG01F89J514</v>
      </c>
      <c r="E306" s="23" t="s">
        <v>1081</v>
      </c>
      <c r="F306" s="7" t="s">
        <v>880</v>
      </c>
      <c r="G306" s="16" t="s">
        <v>143</v>
      </c>
      <c r="H306" s="16" t="s">
        <v>92</v>
      </c>
      <c r="I306" s="16" t="s">
        <v>93</v>
      </c>
      <c r="J306" s="44" cm="1">
        <f t="array" ref="J306">IF(OR(_xll.BDP($C306&amp;" Corp",$J$1)="#N/A N/A",_xll.BDP($C306&amp;" Corp",$J$1)="#N/A Field Not Applicable"),"",_xll.BDP($C306&amp;" Corp",$J$1))</f>
        <v>5.1215127618078524</v>
      </c>
      <c r="K306" s="16" t="str" cm="1">
        <f t="array" ref="K306">IFERROR(_xll.BDP($C306&amp;" Corp",$K$1),"")</f>
        <v>Medical-Biomedical/Gene</v>
      </c>
      <c r="L306" s="28" cm="1">
        <f t="array" ref="L306">IF($C306="","",IFERROR(_xll.BDP($C306&amp;" Corp",L$1),""))</f>
        <v>100.02500000000001</v>
      </c>
      <c r="M306" s="28" cm="1">
        <f t="array" ref="M306">IF($C306="","",IFERROR(_xll.BDP($C306&amp;" Corp",M$1),""))</f>
        <v>100.053</v>
      </c>
      <c r="N306" s="28" cm="1">
        <f t="array" ref="N306">IF($C306="","",IFERROR(_xll.BDP($C306&amp;" Corp",N$1),""))</f>
        <v>4.5336019281141162</v>
      </c>
      <c r="O306" s="28" cm="1">
        <f t="array" ref="O306">IF($C306="","",IFERROR(_xll.BDP($C306&amp;" Corp",O$1),""))</f>
        <v>4.5336019281141162</v>
      </c>
      <c r="P306" s="28" cm="1">
        <f t="array" ref="P306">IF($C306="","",IFERROR(_xll.BDP($C306&amp;" Corp",P$1),""))</f>
        <v>71.631695769058268</v>
      </c>
      <c r="Q306" s="28">
        <f t="shared" si="9"/>
        <v>100.039</v>
      </c>
      <c r="R306"/>
      <c r="S306"/>
      <c r="T306"/>
      <c r="U306"/>
      <c r="V306" s="24" t="str" cm="1">
        <f t="array" ref="V306">IF($C306="","",IFERROR(_xll.BDP($C306&amp;" Corp",V$1),""))</f>
        <v>N</v>
      </c>
      <c r="W306" s="40" t="str" cm="1">
        <f t="array" ref="W306">IF($V306="Y",IFERROR(_xll.BDP($C306&amp;" Corp",W$1)*1,""),"")</f>
        <v/>
      </c>
      <c r="X306" s="41" t="str" cm="1">
        <f t="array" ref="X306">IF($V306="Y",IFERROR(_xll.BDP($C306&amp;" Corp",X$1),""),"")</f>
        <v/>
      </c>
      <c r="Y306" s="42" t="str" cm="1">
        <f t="array" ref="Y306">IF($V306="Y",IFERROR(_xll.BDP($C306&amp;" Corp",Y$1)/100, ""),"")</f>
        <v/>
      </c>
      <c r="Z306" s="17" cm="1">
        <f t="array" ref="Z306">IF($C306="","",IF(_xll.BDP($C306&amp;" Corp",Z$1)="#N/A N/A","",_xll.BDP($C306&amp;" Corp",Z$1)))</f>
        <v>-5.2999999999912006E-3</v>
      </c>
      <c r="AA306" s="14" cm="1">
        <f t="array" ref="AA306">IF($C306="","",IF(_xll.BDP($C306&amp;" Corp",AA$1)="#N/A N/A","",_xll.BDP($C306&amp;" Corp",AA$1)))</f>
        <v>-3.4399999999990882E-2</v>
      </c>
      <c r="AB306" s="14" cm="1">
        <f t="array" ref="AB306">IF($C306="","",IF(_xll.BDP($C306&amp;" Corp",AB$1)="#N/A N/A","",_xll.BDP($C306&amp;" Corp",AB$1)))</f>
        <v>-1.2999999999863121E-3</v>
      </c>
      <c r="AC306" s="18" cm="1">
        <f t="array" ref="AC306">IF($C306="","",IF(_xll.BDP($C306&amp;" Corp",AC$1)="#N/A N/A","",_xll.BDP($C306&amp;" Corp",AC$1)))</f>
        <v>-4.5999999999992269E-2</v>
      </c>
      <c r="AD306" s="18" cm="1">
        <f t="array" ref="AD306">IF($C306="","",IF(_xll.BDP($C306&amp;" Corp",AD$1)="#N/A N/A","",_xll.BDP($C306&amp;" Corp",AD$1)))</f>
        <v>-0.1267999999999887</v>
      </c>
      <c r="AE306" s="32" cm="1">
        <f t="array" ref="AE306">IF($C306="","",IF(_xll.BDP($C306&amp;" Corp",AE$1)="#N/A N/A","",_xll.BDP($C306&amp;" Corp",AE$1)/100))</f>
        <v>-5.2976902070609232E-5</v>
      </c>
      <c r="AF306" s="32" cm="1">
        <f t="array" ref="AF306">IF($C306="","",IF(_xll.BDP($C306&amp;" Corp",AF$1)="#N/A N/A","",_xll.BDP($C306&amp;" Corp",AF$1)/100))</f>
        <v>-3.4375009368180215E-4</v>
      </c>
      <c r="AG306" s="32" cm="1">
        <f t="array" ref="AG306">IF($C306="","",IF(_xll.BDP($C306&amp;" Corp",AG$1)="#N/A N/A","",_xll.BDP($C306&amp;" Corp",AG$1)/100))</f>
        <v>-1.2994854037664207E-5</v>
      </c>
      <c r="AH306" s="32" cm="1">
        <f t="array" ref="AH306">IF($C306="","",IF(_xll.BDP($C306&amp;" Corp",AH$1)="#N/A N/A","",_xll.BDP($C306&amp;" Corp",AH$1)/100))</f>
        <v>-4.5961254662311941E-4</v>
      </c>
      <c r="AI306" s="32" cm="1">
        <f t="array" ref="AI306">IF($C306="","",IF(_xll.BDP($C306&amp;" Corp",AI$1)="#N/A N/A","",_xll.BDP($C306&amp;" Corp",AI$1)/100))</f>
        <v>-1.2659099826185837E-3</v>
      </c>
      <c r="AJ306" s="8" cm="1">
        <f t="array" ref="AJ306">IF($C306="","",IF(_xll.BDP($C306&amp;" Corp",AJ$1)="#N/A Field Not Applicable","",_xll.BDP($C306&amp;" Corp",AJ$1)))</f>
        <v>99.581999999999994</v>
      </c>
      <c r="AK306" s="8" cm="1">
        <f t="array" ref="AK306">IF($C306="","",IF(_xll.BDP($C306&amp;" Corp",AK$1)="#N/A Field Not Applicable","",_xll.BDP($C306&amp;" Corp",AK$1)))</f>
        <v>100.322</v>
      </c>
      <c r="AL306" s="9" t="s">
        <v>881</v>
      </c>
      <c r="AM306" s="9" t="s">
        <v>64</v>
      </c>
      <c r="AN306" s="10">
        <v>20473</v>
      </c>
      <c r="AO306" s="11">
        <v>2001.1089999999999</v>
      </c>
      <c r="AP306" s="12">
        <v>4.0473087327795706E-4</v>
      </c>
      <c r="AQ306" s="9" t="s">
        <v>65</v>
      </c>
      <c r="AR306" s="10">
        <v>16445</v>
      </c>
      <c r="AS306" s="11">
        <v>1.4437500000000001</v>
      </c>
      <c r="AT306" s="9" t="s">
        <v>102</v>
      </c>
      <c r="AU306" s="34">
        <f t="shared" si="8"/>
        <v>-0.34865837837836183</v>
      </c>
    </row>
    <row r="307" spans="2:47" s="2" customFormat="1" x14ac:dyDescent="0.2">
      <c r="B307" s="22">
        <v>68526</v>
      </c>
      <c r="C307" s="23" t="s">
        <v>1082</v>
      </c>
      <c r="D307" s="24" t="str" cm="1">
        <f t="array" ref="D307">IF($C307="","",IFERROR(_xll.BDP($C307&amp;" Corp","ID_BB_GLOBAL"),""))</f>
        <v>BBG01NJ05MX7</v>
      </c>
      <c r="E307" s="23" t="s">
        <v>1083</v>
      </c>
      <c r="F307" s="7" t="s">
        <v>1084</v>
      </c>
      <c r="G307" s="16" t="s">
        <v>84</v>
      </c>
      <c r="H307" s="16" t="s">
        <v>454</v>
      </c>
      <c r="I307" s="16" t="s">
        <v>496</v>
      </c>
      <c r="J307" s="44" t="str" cm="1">
        <f t="array" ref="J307">IF(OR(_xll.BDP($C307&amp;" Corp",$J$1)="#N/A N/A",_xll.BDP($C307&amp;" Corp",$J$1)="#N/A Field Not Applicable"),"",_xll.BDP($C307&amp;" Corp",$J$1))</f>
        <v/>
      </c>
      <c r="K307" s="16" t="str" cm="1">
        <f t="array" ref="K307">IFERROR(_xll.BDP($C307&amp;" Corp",$K$1),"")</f>
        <v>Phys Therapy/Rehab Cntrs</v>
      </c>
      <c r="L307" s="28" cm="1">
        <f t="array" ref="L307">IF($C307="","",IFERROR(_xll.BDP($C307&amp;" Corp",L$1),""))</f>
        <v>103.05500000000001</v>
      </c>
      <c r="M307" s="28" cm="1">
        <f t="array" ref="M307">IF($C307="","",IFERROR(_xll.BDP($C307&amp;" Corp",M$1),""))</f>
        <v>103.286</v>
      </c>
      <c r="N307" s="28" cm="1">
        <f t="array" ref="N307">IF($C307="","",IFERROR(_xll.BDP($C307&amp;" Corp",N$1),""))</f>
        <v>6.0220821000000004</v>
      </c>
      <c r="O307" s="28" cm="1">
        <f t="array" ref="O307">IF($C307="","",IFERROR(_xll.BDP($C307&amp;" Corp",O$1),""))</f>
        <v>6.3148592873690852</v>
      </c>
      <c r="P307" s="28" cm="1">
        <f t="array" ref="P307">IF($C307="","",IFERROR(_xll.BDP($C307&amp;" Corp",P$1),""))</f>
        <v>125.58379299962051</v>
      </c>
      <c r="Q307" s="28">
        <f t="shared" si="9"/>
        <v>103.1705</v>
      </c>
      <c r="R307"/>
      <c r="S307"/>
      <c r="T307"/>
      <c r="U307"/>
      <c r="V307" s="24" t="str" cm="1">
        <f t="array" ref="V307">IF($C307="","",IFERROR(_xll.BDP($C307&amp;" Corp",V$1),""))</f>
        <v>Y</v>
      </c>
      <c r="W307" s="40" cm="1">
        <f t="array" ref="W307">IF($V307="Y",IFERROR(_xll.BDP($C307&amp;" Corp",W$1)*1,""),"")</f>
        <v>46583</v>
      </c>
      <c r="X307" s="41" cm="1">
        <f t="array" ref="X307">IF($V307="Y",IFERROR(_xll.BDP($C307&amp;" Corp",X$1),""),"")</f>
        <v>103.438</v>
      </c>
      <c r="Y307" s="42" cm="1">
        <f t="array" ref="Y307">IF($V307="Y",IFERROR(_xll.BDP($C307&amp;" Corp",Y$1)/100, ""),"")</f>
        <v>6.710415789250368E-2</v>
      </c>
      <c r="Z307" s="17" cm="1">
        <f t="array" ref="Z307">IF($C307="","",IF(_xll.BDP($C307&amp;" Corp",Z$1)="#N/A N/A","",_xll.BDP($C307&amp;" Corp",Z$1)))</f>
        <v>0.12470000000000425</v>
      </c>
      <c r="AA307" s="14" cm="1">
        <f t="array" ref="AA307">IF($C307="","",IF(_xll.BDP($C307&amp;" Corp",AA$1)="#N/A N/A","",_xll.BDP($C307&amp;" Corp",AA$1)))</f>
        <v>0.92620000000000857</v>
      </c>
      <c r="AB307" s="14" cm="1">
        <f t="array" ref="AB307">IF($C307="","",IF(_xll.BDP($C307&amp;" Corp",AB$1)="#N/A N/A","",_xll.BDP($C307&amp;" Corp",AB$1)))</f>
        <v>1.1269000000000062</v>
      </c>
      <c r="AC307" s="18" cm="1">
        <f t="array" ref="AC307">IF($C307="","",IF(_xll.BDP($C307&amp;" Corp",AC$1)="#N/A N/A","",_xll.BDP($C307&amp;" Corp",AC$1)))</f>
        <v>0.65900000000000603</v>
      </c>
      <c r="AD307" s="18" t="str" cm="1">
        <f t="array" ref="AD307">IF($C307="","",IF(_xll.BDP($C307&amp;" Corp",AD$1)="#N/A N/A","",_xll.BDP($C307&amp;" Corp",AD$1)))</f>
        <v/>
      </c>
      <c r="AE307" s="32" cm="1">
        <f t="array" ref="AE307">IF($C307="","",IF(_xll.BDP($C307&amp;" Corp",AE$1)="#N/A N/A","",_xll.BDP($C307&amp;" Corp",AE$1)/100))</f>
        <v>1.2101614745531695E-3</v>
      </c>
      <c r="AF307" s="32" cm="1">
        <f t="array" ref="AF307">IF($C307="","",IF(_xll.BDP($C307&amp;" Corp",AF$1)="#N/A N/A","",_xll.BDP($C307&amp;" Corp",AF$1)/100))</f>
        <v>9.0588463125938559E-3</v>
      </c>
      <c r="AG307" s="32" cm="1">
        <f t="array" ref="AG307">IF($C307="","",IF(_xll.BDP($C307&amp;" Corp",AG$1)="#N/A N/A","",_xll.BDP($C307&amp;" Corp",AG$1)/100))</f>
        <v>1.1043502718001197E-2</v>
      </c>
      <c r="AH307" s="32" cm="1">
        <f t="array" ref="AH307">IF($C307="","",IF(_xll.BDP($C307&amp;" Corp",AH$1)="#N/A N/A","",_xll.BDP($C307&amp;" Corp",AH$1)/100))</f>
        <v>6.4286536506754088E-3</v>
      </c>
      <c r="AI307" s="32" t="str" cm="1">
        <f t="array" ref="AI307">IF($C307="","",IF(_xll.BDP($C307&amp;" Corp",AI$1)="#N/A N/A","",_xll.BDP($C307&amp;" Corp",AI$1)/100))</f>
        <v/>
      </c>
      <c r="AJ307" s="8" cm="1">
        <f t="array" ref="AJ307">IF($C307="","",IF(_xll.BDP($C307&amp;" Corp",AJ$1)="#N/A Field Not Applicable","",_xll.BDP($C307&amp;" Corp",AJ$1)))</f>
        <v>99.06</v>
      </c>
      <c r="AK307" s="8" cm="1">
        <f t="array" ref="AK307">IF($C307="","",IF(_xll.BDP($C307&amp;" Corp",AK$1)="#N/A Field Not Applicable","",_xll.BDP($C307&amp;" Corp",AK$1)))</f>
        <v>105.77200000000001</v>
      </c>
      <c r="AL307" s="9" t="s">
        <v>1085</v>
      </c>
      <c r="AM307" s="9" t="s">
        <v>64</v>
      </c>
      <c r="AN307" s="10">
        <v>49582</v>
      </c>
      <c r="AO307" s="11">
        <v>668.01149999999996</v>
      </c>
      <c r="AP307" s="12">
        <v>1.3510752175654501E-4</v>
      </c>
      <c r="AQ307" s="9" t="s">
        <v>65</v>
      </c>
      <c r="AR307" s="10">
        <v>45334</v>
      </c>
      <c r="AS307" s="11">
        <v>2.8645833333333335</v>
      </c>
      <c r="AT307" s="9" t="s">
        <v>1086</v>
      </c>
      <c r="AU307" s="34">
        <f t="shared" si="8"/>
        <v>0.90400948152562588</v>
      </c>
    </row>
    <row r="308" spans="2:47" s="2" customFormat="1" x14ac:dyDescent="0.2">
      <c r="B308" s="22">
        <v>68683</v>
      </c>
      <c r="C308" s="23" t="s">
        <v>1087</v>
      </c>
      <c r="D308" s="24" t="str" cm="1">
        <f t="array" ref="D308">IF($C308="","",IFERROR(_xll.BDP($C308&amp;" Corp","ID_BB_GLOBAL"),""))</f>
        <v>BBG01N696HX2</v>
      </c>
      <c r="E308" s="23" t="s">
        <v>1088</v>
      </c>
      <c r="F308" s="7" t="s">
        <v>1089</v>
      </c>
      <c r="G308" s="16" t="s">
        <v>221</v>
      </c>
      <c r="H308" s="16" t="s">
        <v>117</v>
      </c>
      <c r="I308" s="16" t="s">
        <v>182</v>
      </c>
      <c r="J308" s="44" t="str" cm="1">
        <f t="array" ref="J308">IF(OR(_xll.BDP($C308&amp;" Corp",$J$1)="#N/A N/A",_xll.BDP($C308&amp;" Corp",$J$1)="#N/A Field Not Applicable"),"",_xll.BDP($C308&amp;" Corp",$J$1))</f>
        <v/>
      </c>
      <c r="K308" s="16" t="str" cm="1">
        <f t="array" ref="K308">IFERROR(_xll.BDP($C308&amp;" Corp",$K$1),"")</f>
        <v>Medical-HMO</v>
      </c>
      <c r="L308" s="28" cm="1">
        <f t="array" ref="L308">IF($C308="","",IFERROR(_xll.BDP($C308&amp;" Corp",L$1),""))</f>
        <v>97.968999999999994</v>
      </c>
      <c r="M308" s="28" cm="1">
        <f t="array" ref="M308">IF($C308="","",IFERROR(_xll.BDP($C308&amp;" Corp",M$1),""))</f>
        <v>98.57</v>
      </c>
      <c r="N308" s="28" cm="1">
        <f t="array" ref="N308">IF($C308="","",IFERROR(_xll.BDP($C308&amp;" Corp",N$1),""))</f>
        <v>5.9783100570153378</v>
      </c>
      <c r="O308" s="28" cm="1">
        <f t="array" ref="O308">IF($C308="","",IFERROR(_xll.BDP($C308&amp;" Corp",O$1),""))</f>
        <v>5.9783100570153378</v>
      </c>
      <c r="P308" s="28" cm="1">
        <f t="array" ref="P308">IF($C308="","",IFERROR(_xll.BDP($C308&amp;" Corp",P$1),""))</f>
        <v>125.62874072738812</v>
      </c>
      <c r="Q308" s="28">
        <f t="shared" si="9"/>
        <v>98.269499999999994</v>
      </c>
      <c r="R308"/>
      <c r="S308"/>
      <c r="T308"/>
      <c r="U308"/>
      <c r="V308" s="24" t="str" cm="1">
        <f t="array" ref="V308">IF($C308="","",IFERROR(_xll.BDP($C308&amp;" Corp",V$1),""))</f>
        <v>Y</v>
      </c>
      <c r="W308" s="40" cm="1">
        <f t="array" ref="W308">IF($V308="Y",IFERROR(_xll.BDP($C308&amp;" Corp",W$1)*1,""),"")</f>
        <v>56233</v>
      </c>
      <c r="X308" s="41" cm="1">
        <f t="array" ref="X308">IF($V308="Y",IFERROR(_xll.BDP($C308&amp;" Corp",X$1),""),"")</f>
        <v>100</v>
      </c>
      <c r="Y308" s="42" cm="1">
        <f t="array" ref="Y308">IF($V308="Y",IFERROR(_xll.BDP($C308&amp;" Corp",Y$1)/100, ""),"")</f>
        <v>5.9789869273525656E-2</v>
      </c>
      <c r="Z308" s="17" cm="1">
        <f t="array" ref="Z308">IF($C308="","",IF(_xll.BDP($C308&amp;" Corp",Z$1)="#N/A N/A","",_xll.BDP($C308&amp;" Corp",Z$1)))</f>
        <v>4.9190000000010059E-2</v>
      </c>
      <c r="AA308" s="14" cm="1">
        <f t="array" ref="AA308">IF($C308="","",IF(_xll.BDP($C308&amp;" Corp",AA$1)="#N/A N/A","",_xll.BDP($C308&amp;" Corp",AA$1)))</f>
        <v>0.70253999999999905</v>
      </c>
      <c r="AB308" s="14" cm="1">
        <f t="array" ref="AB308">IF($C308="","",IF(_xll.BDP($C308&amp;" Corp",AB$1)="#N/A N/A","",_xll.BDP($C308&amp;" Corp",AB$1)))</f>
        <v>0.62891000000000474</v>
      </c>
      <c r="AC308" s="18" cm="1">
        <f t="array" ref="AC308">IF($C308="","",IF(_xll.BDP($C308&amp;" Corp",AC$1)="#N/A N/A","",_xll.BDP($C308&amp;" Corp",AC$1)))</f>
        <v>-1.9926799999999929</v>
      </c>
      <c r="AD308" s="18" t="str" cm="1">
        <f t="array" ref="AD308">IF($C308="","",IF(_xll.BDP($C308&amp;" Corp",AD$1)="#N/A N/A","",_xll.BDP($C308&amp;" Corp",AD$1)))</f>
        <v/>
      </c>
      <c r="AE308" s="32" cm="1">
        <f t="array" ref="AE308">IF($C308="","",IF(_xll.BDP($C308&amp;" Corp",AE$1)="#N/A N/A","",_xll.BDP($C308&amp;" Corp",AE$1)/100))</f>
        <v>5.0082097375938445E-4</v>
      </c>
      <c r="AF308" s="32" cm="1">
        <f t="array" ref="AF308">IF($C308="","",IF(_xll.BDP($C308&amp;" Corp",AF$1)="#N/A N/A","",_xll.BDP($C308&amp;" Corp",AF$1)/100))</f>
        <v>7.2007099239504739E-3</v>
      </c>
      <c r="AG308" s="32" cm="1">
        <f t="array" ref="AG308">IF($C308="","",IF(_xll.BDP($C308&amp;" Corp",AG$1)="#N/A N/A","",_xll.BDP($C308&amp;" Corp",AG$1)/100))</f>
        <v>6.4411755096657041E-3</v>
      </c>
      <c r="AH308" s="32" cm="1">
        <f t="array" ref="AH308">IF($C308="","",IF(_xll.BDP($C308&amp;" Corp",AH$1)="#N/A N/A","",_xll.BDP($C308&amp;" Corp",AH$1)/100))</f>
        <v>-1.987500573505438E-2</v>
      </c>
      <c r="AI308" s="32" t="str" cm="1">
        <f t="array" ref="AI308">IF($C308="","",IF(_xll.BDP($C308&amp;" Corp",AI$1)="#N/A N/A","",_xll.BDP($C308&amp;" Corp",AI$1)/100))</f>
        <v/>
      </c>
      <c r="AJ308" s="8" cm="1">
        <f t="array" ref="AJ308">IF($C308="","",IF(_xll.BDP($C308&amp;" Corp",AJ$1)="#N/A Field Not Applicable","",_xll.BDP($C308&amp;" Corp",AJ$1)))</f>
        <v>94.438000000000002</v>
      </c>
      <c r="AK308" s="8" cm="1">
        <f t="array" ref="AK308">IF($C308="","",IF(_xll.BDP($C308&amp;" Corp",AK$1)="#N/A Field Not Applicable","",_xll.BDP($C308&amp;" Corp",AK$1)))</f>
        <v>107.96299999999999</v>
      </c>
      <c r="AL308" s="9" t="s">
        <v>1090</v>
      </c>
      <c r="AM308" s="9" t="s">
        <v>64</v>
      </c>
      <c r="AN308" s="10">
        <v>11000</v>
      </c>
      <c r="AO308" s="11">
        <v>1022.0103</v>
      </c>
      <c r="AP308" s="12">
        <v>2.0670494271829616E-4</v>
      </c>
      <c r="AQ308" s="9" t="s">
        <v>65</v>
      </c>
      <c r="AR308" s="10">
        <v>7040</v>
      </c>
      <c r="AS308" s="11">
        <v>2.9538194444444441</v>
      </c>
      <c r="AT308" s="9" t="s">
        <v>102</v>
      </c>
      <c r="AU308" s="34">
        <f t="shared" si="8"/>
        <v>1.0069723290203327</v>
      </c>
    </row>
    <row r="309" spans="2:47" s="2" customFormat="1" x14ac:dyDescent="0.2">
      <c r="B309" s="22">
        <v>67614</v>
      </c>
      <c r="C309" s="23" t="s">
        <v>1091</v>
      </c>
      <c r="D309" s="24" t="str" cm="1">
        <f t="array" ref="D309">IF($C309="","",IFERROR(_xll.BDP($C309&amp;" Corp","ID_BB_GLOBAL"),""))</f>
        <v>BBG01K702GP1</v>
      </c>
      <c r="E309" s="23" t="s">
        <v>1092</v>
      </c>
      <c r="F309" s="7" t="s">
        <v>900</v>
      </c>
      <c r="G309" s="16" t="s">
        <v>134</v>
      </c>
      <c r="H309" s="16" t="s">
        <v>156</v>
      </c>
      <c r="I309" s="16" t="s">
        <v>157</v>
      </c>
      <c r="J309" s="44" cm="1">
        <f t="array" ref="J309">IF(OR(_xll.BDP($C309&amp;" Corp",$J$1)="#N/A N/A",_xll.BDP($C309&amp;" Corp",$J$1)="#N/A Field Not Applicable"),"",_xll.BDP($C309&amp;" Corp",$J$1))</f>
        <v>4.3654682362922896</v>
      </c>
      <c r="K309" s="16" t="str" cm="1">
        <f t="array" ref="K309">IFERROR(_xll.BDP($C309&amp;" Corp",$K$1),"")</f>
        <v>Medical-Drugs</v>
      </c>
      <c r="L309" s="28" cm="1">
        <f t="array" ref="L309">IF($C309="","",IFERROR(_xll.BDP($C309&amp;" Corp",L$1),""))</f>
        <v>101.858</v>
      </c>
      <c r="M309" s="28" cm="1">
        <f t="array" ref="M309">IF($C309="","",IFERROR(_xll.BDP($C309&amp;" Corp",M$1),""))</f>
        <v>101.962</v>
      </c>
      <c r="N309" s="28" cm="1">
        <f t="array" ref="N309">IF($C309="","",IFERROR(_xll.BDP($C309&amp;" Corp",N$1),""))</f>
        <v>4.9203814499999998</v>
      </c>
      <c r="O309" s="28" cm="1">
        <f t="array" ref="O309">IF($C309="","",IFERROR(_xll.BDP($C309&amp;" Corp",O$1),""))</f>
        <v>4.9701999127121024</v>
      </c>
      <c r="P309" s="28" cm="1">
        <f t="array" ref="P309">IF($C309="","",IFERROR(_xll.BDP($C309&amp;" Corp",P$1),""))</f>
        <v>76.948824570604245</v>
      </c>
      <c r="Q309" s="28">
        <f t="shared" si="9"/>
        <v>101.91</v>
      </c>
      <c r="R309"/>
      <c r="S309"/>
      <c r="T309"/>
      <c r="U309"/>
      <c r="V309" s="24" t="str" cm="1">
        <f t="array" ref="V309">IF($C309="","",IFERROR(_xll.BDP($C309&amp;" Corp",V$1),""))</f>
        <v>Y</v>
      </c>
      <c r="W309" s="40" cm="1">
        <f t="array" ref="W309">IF($V309="Y",IFERROR(_xll.BDP($C309&amp;" Corp",W$1)*1,""),"")</f>
        <v>46316</v>
      </c>
      <c r="X309" s="41" cm="1">
        <f t="array" ref="X309">IF($V309="Y",IFERROR(_xll.BDP($C309&amp;" Corp",X$1),""),"")</f>
        <v>100</v>
      </c>
      <c r="Y309" s="42" cm="1">
        <f t="array" ref="Y309">IF($V309="Y",IFERROR(_xll.BDP($C309&amp;" Corp",Y$1)/100, ""),"")</f>
        <v>4.9203814515495291E-2</v>
      </c>
      <c r="Z309" s="17" cm="1">
        <f t="array" ref="Z309">IF($C309="","",IF(_xll.BDP($C309&amp;" Corp",Z$1)="#N/A N/A","",_xll.BDP($C309&amp;" Corp",Z$1)))</f>
        <v>-3.4000000000006025E-2</v>
      </c>
      <c r="AA309" s="14" cm="1">
        <f t="array" ref="AA309">IF($C309="","",IF(_xll.BDP($C309&amp;" Corp",AA$1)="#N/A N/A","",_xll.BDP($C309&amp;" Corp",AA$1)))</f>
        <v>0.10979999999999279</v>
      </c>
      <c r="AB309" s="14" cm="1">
        <f t="array" ref="AB309">IF($C309="","",IF(_xll.BDP($C309&amp;" Corp",AB$1)="#N/A N/A","",_xll.BDP($C309&amp;" Corp",AB$1)))</f>
        <v>-5.330000000000723E-2</v>
      </c>
      <c r="AC309" s="18" cm="1">
        <f t="array" ref="AC309">IF($C309="","",IF(_xll.BDP($C309&amp;" Corp",AC$1)="#N/A N/A","",_xll.BDP($C309&amp;" Corp",AC$1)))</f>
        <v>-0.30120000000000857</v>
      </c>
      <c r="AD309" s="18" cm="1">
        <f t="array" ref="AD309">IF($C309="","",IF(_xll.BDP($C309&amp;" Corp",AD$1)="#N/A N/A","",_xll.BDP($C309&amp;" Corp",AD$1)))</f>
        <v>0.66169999999999618</v>
      </c>
      <c r="AE309" s="32" cm="1">
        <f t="array" ref="AE309">IF($C309="","",IF(_xll.BDP($C309&amp;" Corp",AE$1)="#N/A N/A","",_xll.BDP($C309&amp;" Corp",AE$1)/100))</f>
        <v>-3.3351087883065226E-4</v>
      </c>
      <c r="AF309" s="32" cm="1">
        <f t="array" ref="AF309">IF($C309="","",IF(_xll.BDP($C309&amp;" Corp",AF$1)="#N/A N/A","",_xll.BDP($C309&amp;" Corp",AF$1)/100))</f>
        <v>1.0785653312953176E-3</v>
      </c>
      <c r="AG309" s="32" cm="1">
        <f t="array" ref="AG309">IF($C309="","",IF(_xll.BDP($C309&amp;" Corp",AG$1)="#N/A N/A","",_xll.BDP($C309&amp;" Corp",AG$1)/100))</f>
        <v>-5.2272838719175433E-4</v>
      </c>
      <c r="AH309" s="32" cm="1">
        <f t="array" ref="AH309">IF($C309="","",IF(_xll.BDP($C309&amp;" Corp",AH$1)="#N/A N/A","",_xll.BDP($C309&amp;" Corp",AH$1)/100))</f>
        <v>-2.946790473609579E-3</v>
      </c>
      <c r="AI309" s="32" cm="1">
        <f t="array" ref="AI309">IF($C309="","",IF(_xll.BDP($C309&amp;" Corp",AI$1)="#N/A N/A","",_xll.BDP($C309&amp;" Corp",AI$1)/100))</f>
        <v>6.5353086419752708E-3</v>
      </c>
      <c r="AJ309" s="8" cm="1">
        <f t="array" ref="AJ309">IF($C309="","",IF(_xll.BDP($C309&amp;" Corp",AJ$1)="#N/A Field Not Applicable","",_xll.BDP($C309&amp;" Corp",AJ$1)))</f>
        <v>100.105</v>
      </c>
      <c r="AK309" s="8" cm="1">
        <f t="array" ref="AK309">IF($C309="","",IF(_xll.BDP($C309&amp;" Corp",AK$1)="#N/A Field Not Applicable","",_xll.BDP($C309&amp;" Corp",AK$1)))</f>
        <v>103.38800000000001</v>
      </c>
      <c r="AL309" s="9" t="s">
        <v>901</v>
      </c>
      <c r="AM309" s="9" t="s">
        <v>64</v>
      </c>
      <c r="AN309" s="10">
        <v>28836</v>
      </c>
      <c r="AO309" s="11">
        <v>1021.6742</v>
      </c>
      <c r="AP309" s="12">
        <v>2.0663696538847118E-4</v>
      </c>
      <c r="AQ309" s="9" t="s">
        <v>65</v>
      </c>
      <c r="AR309" s="10">
        <v>24808</v>
      </c>
      <c r="AS309" s="11">
        <v>0.34027777777777773</v>
      </c>
      <c r="AT309" s="9" t="s">
        <v>102</v>
      </c>
      <c r="AU309" s="34">
        <f t="shared" si="8"/>
        <v>0.72346269875114244</v>
      </c>
    </row>
    <row r="310" spans="2:47" s="2" customFormat="1" x14ac:dyDescent="0.2">
      <c r="B310" s="22">
        <v>69306</v>
      </c>
      <c r="C310" s="23" t="s">
        <v>1093</v>
      </c>
      <c r="D310" s="24" t="str" cm="1">
        <f t="array" ref="D310">IF($C310="","",IFERROR(_xll.BDP($C310&amp;" Corp","ID_BB_GLOBAL"),""))</f>
        <v>BBG00L77QQ40</v>
      </c>
      <c r="E310" s="23" t="s">
        <v>1094</v>
      </c>
      <c r="F310" s="7" t="s">
        <v>900</v>
      </c>
      <c r="G310" s="16" t="s">
        <v>150</v>
      </c>
      <c r="H310" s="16" t="s">
        <v>156</v>
      </c>
      <c r="I310" s="16" t="s">
        <v>157</v>
      </c>
      <c r="J310" s="44" cm="1">
        <f t="array" ref="J310">IF(OR(_xll.BDP($C310&amp;" Corp",$J$1)="#N/A N/A",_xll.BDP($C310&amp;" Corp",$J$1)="#N/A Field Not Applicable"),"",_xll.BDP($C310&amp;" Corp",$J$1))</f>
        <v>4.3654682362922896</v>
      </c>
      <c r="K310" s="16" t="str" cm="1">
        <f t="array" ref="K310">IFERROR(_xll.BDP($C310&amp;" Corp",$K$1),"")</f>
        <v>Medical-Drugs</v>
      </c>
      <c r="L310" s="28" cm="1">
        <f t="array" ref="L310">IF($C310="","",IFERROR(_xll.BDP($C310&amp;" Corp",L$1),""))</f>
        <v>96.513000000000005</v>
      </c>
      <c r="M310" s="28" cm="1">
        <f t="array" ref="M310">IF($C310="","",IFERROR(_xll.BDP($C310&amp;" Corp",M$1),""))</f>
        <v>96.605000000000004</v>
      </c>
      <c r="N310" s="28" cm="1">
        <f t="array" ref="N310">IF($C310="","",IFERROR(_xll.BDP($C310&amp;" Corp",N$1),""))</f>
        <v>5.3558724040190446</v>
      </c>
      <c r="O310" s="28" cm="1">
        <f t="array" ref="O310">IF($C310="","",IFERROR(_xll.BDP($C310&amp;" Corp",O$1),""))</f>
        <v>5.3558724040190446</v>
      </c>
      <c r="P310" s="28" cm="1">
        <f t="array" ref="P310">IF($C310="","",IFERROR(_xll.BDP($C310&amp;" Corp",P$1),""))</f>
        <v>107.76014851962657</v>
      </c>
      <c r="Q310" s="28">
        <f t="shared" si="9"/>
        <v>96.558999999999997</v>
      </c>
      <c r="R310"/>
      <c r="S310"/>
      <c r="T310"/>
      <c r="U310"/>
      <c r="V310" s="24" t="str" cm="1">
        <f t="array" ref="V310">IF($C310="","",IFERROR(_xll.BDP($C310&amp;" Corp",V$1),""))</f>
        <v>Y</v>
      </c>
      <c r="W310" s="40" cm="1">
        <f t="array" ref="W310">IF($V310="Y",IFERROR(_xll.BDP($C310&amp;" Corp",W$1)*1,""),"")</f>
        <v>47011</v>
      </c>
      <c r="X310" s="41" cm="1">
        <f t="array" ref="X310">IF($V310="Y",IFERROR(_xll.BDP($C310&amp;" Corp",X$1),""),"")</f>
        <v>100</v>
      </c>
      <c r="Y310" s="42" cm="1">
        <f t="array" ref="Y310">IF($V310="Y",IFERROR(_xll.BDP($C310&amp;" Corp",Y$1)/100, ""),"")</f>
        <v>5.4200323201434447E-2</v>
      </c>
      <c r="Z310" s="17" cm="1">
        <f t="array" ref="Z310">IF($C310="","",IF(_xll.BDP($C310&amp;" Corp",Z$1)="#N/A N/A","",_xll.BDP($C310&amp;" Corp",Z$1)))</f>
        <v>-9.1499999999911097E-3</v>
      </c>
      <c r="AA310" s="14" cm="1">
        <f t="array" ref="AA310">IF($C310="","",IF(_xll.BDP($C310&amp;" Corp",AA$1)="#N/A N/A","",_xll.BDP($C310&amp;" Corp",AA$1)))</f>
        <v>0.35649000000000797</v>
      </c>
      <c r="AB310" s="14" cm="1">
        <f t="array" ref="AB310">IF($C310="","",IF(_xll.BDP($C310&amp;" Corp",AB$1)="#N/A N/A","",_xll.BDP($C310&amp;" Corp",AB$1)))</f>
        <v>0.39269000000000176</v>
      </c>
      <c r="AC310" s="18" cm="1">
        <f t="array" ref="AC310">IF($C310="","",IF(_xll.BDP($C310&amp;" Corp",AC$1)="#N/A N/A","",_xll.BDP($C310&amp;" Corp",AC$1)))</f>
        <v>-0.23291999999999291</v>
      </c>
      <c r="AD310" s="18" cm="1">
        <f t="array" ref="AD310">IF($C310="","",IF(_xll.BDP($C310&amp;" Corp",AD$1)="#N/A N/A","",_xll.BDP($C310&amp;" Corp",AD$1)))</f>
        <v>1.7660199999999975</v>
      </c>
      <c r="AE310" s="32" cm="1">
        <f t="array" ref="AE310">IF($C310="","",IF(_xll.BDP($C310&amp;" Corp",AE$1)="#N/A N/A","",_xll.BDP($C310&amp;" Corp",AE$1)/100))</f>
        <v>-9.4748862702903494E-5</v>
      </c>
      <c r="AF310" s="32" cm="1">
        <f t="array" ref="AF310">IF($C310="","",IF(_xll.BDP($C310&amp;" Corp",AF$1)="#N/A N/A","",_xll.BDP($C310&amp;" Corp",AF$1)/100))</f>
        <v>3.7055077134932079E-3</v>
      </c>
      <c r="AG310" s="32" cm="1">
        <f t="array" ref="AG310">IF($C310="","",IF(_xll.BDP($C310&amp;" Corp",AG$1)="#N/A N/A","",_xll.BDP($C310&amp;" Corp",AG$1)/100))</f>
        <v>4.0833222764368494E-3</v>
      </c>
      <c r="AH310" s="32" cm="1">
        <f t="array" ref="AH310">IF($C310="","",IF(_xll.BDP($C310&amp;" Corp",AH$1)="#N/A N/A","",_xll.BDP($C310&amp;" Corp",AH$1)/100))</f>
        <v>-2.4063263696363279E-3</v>
      </c>
      <c r="AI310" s="32" cm="1">
        <f t="array" ref="AI310">IF($C310="","",IF(_xll.BDP($C310&amp;" Corp",AI$1)="#N/A N/A","",_xll.BDP($C310&amp;" Corp",AI$1)/100))</f>
        <v>1.8629706703590876E-2</v>
      </c>
      <c r="AJ310" s="8" cm="1">
        <f t="array" ref="AJ310">IF($C310="","",IF(_xll.BDP($C310&amp;" Corp",AJ$1)="#N/A Field Not Applicable","",_xll.BDP($C310&amp;" Corp",AJ$1)))</f>
        <v>92.587999999999994</v>
      </c>
      <c r="AK310" s="8" cm="1">
        <f t="array" ref="AK310">IF($C310="","",IF(_xll.BDP($C310&amp;" Corp",AK$1)="#N/A Field Not Applicable","",_xll.BDP($C310&amp;" Corp",AK$1)))</f>
        <v>99.05</v>
      </c>
      <c r="AL310" s="9" t="s">
        <v>901</v>
      </c>
      <c r="AM310" s="9" t="s">
        <v>64</v>
      </c>
      <c r="AN310" s="10">
        <v>28836</v>
      </c>
      <c r="AO310" s="11">
        <v>3392.0918499999998</v>
      </c>
      <c r="AP310" s="12">
        <v>6.8606172711708406E-4</v>
      </c>
      <c r="AQ310" s="9" t="s">
        <v>65</v>
      </c>
      <c r="AR310" s="10">
        <v>24808</v>
      </c>
      <c r="AS310" s="11">
        <v>2.1388888888888888</v>
      </c>
      <c r="AT310" s="9" t="s">
        <v>102</v>
      </c>
      <c r="AU310" s="34">
        <f t="shared" si="8"/>
        <v>0.84107412565769124</v>
      </c>
    </row>
    <row r="311" spans="2:47" s="2" customFormat="1" x14ac:dyDescent="0.2">
      <c r="B311" s="22">
        <v>69525</v>
      </c>
      <c r="C311" s="23" t="s">
        <v>1095</v>
      </c>
      <c r="D311" s="24" t="str" cm="1">
        <f t="array" ref="D311">IF($C311="","",IFERROR(_xll.BDP($C311&amp;" Corp","ID_BB_GLOBAL"),""))</f>
        <v>BBG01QXLP3P7</v>
      </c>
      <c r="E311" s="23" t="s">
        <v>1096</v>
      </c>
      <c r="F311" s="7" t="s">
        <v>1097</v>
      </c>
      <c r="G311" s="16" t="s">
        <v>91</v>
      </c>
      <c r="H311" s="16" t="s">
        <v>454</v>
      </c>
      <c r="I311" s="16" t="s">
        <v>496</v>
      </c>
      <c r="J311" s="44" cm="1">
        <f t="array" ref="J311">IF(OR(_xll.BDP($C311&amp;" Corp",$J$1)="#N/A N/A",_xll.BDP($C311&amp;" Corp",$J$1)="#N/A Field Not Applicable"),"",_xll.BDP($C311&amp;" Corp",$J$1))</f>
        <v>4.001069192798842</v>
      </c>
      <c r="K311" s="16" t="str" cm="1">
        <f t="array" ref="K311">IFERROR(_xll.BDP($C311&amp;" Corp",$K$1),"")</f>
        <v>Medical-Hospitals</v>
      </c>
      <c r="L311" s="28" cm="1">
        <f t="array" ref="L311">IF($C311="","",IFERROR(_xll.BDP($C311&amp;" Corp",L$1),""))</f>
        <v>98.212999999999994</v>
      </c>
      <c r="M311" s="28" cm="1">
        <f t="array" ref="M311">IF($C311="","",IFERROR(_xll.BDP($C311&amp;" Corp",M$1),""))</f>
        <v>98.632000000000005</v>
      </c>
      <c r="N311" s="28" cm="1">
        <f t="array" ref="N311">IF($C311="","",IFERROR(_xll.BDP($C311&amp;" Corp",N$1),""))</f>
        <v>6.4736987591950728</v>
      </c>
      <c r="O311" s="28" cm="1">
        <f t="array" ref="O311">IF($C311="","",IFERROR(_xll.BDP($C311&amp;" Corp",O$1),""))</f>
        <v>6.4736987591950728</v>
      </c>
      <c r="P311" s="28" cm="1">
        <f t="array" ref="P311">IF($C311="","",IFERROR(_xll.BDP($C311&amp;" Corp",P$1),""))</f>
        <v>174.87134735997543</v>
      </c>
      <c r="Q311" s="28">
        <f t="shared" si="9"/>
        <v>98.422499999999999</v>
      </c>
      <c r="R311"/>
      <c r="S311"/>
      <c r="T311"/>
      <c r="U311"/>
      <c r="V311" s="24" t="str" cm="1">
        <f t="array" ref="V311">IF($C311="","",IFERROR(_xll.BDP($C311&amp;" Corp",V$1),""))</f>
        <v>Y</v>
      </c>
      <c r="W311" s="40" cm="1">
        <f t="array" ref="W311">IF($V311="Y",IFERROR(_xll.BDP($C311&amp;" Corp",W$1)*1,""),"")</f>
        <v>46722</v>
      </c>
      <c r="X311" s="41" cm="1">
        <f t="array" ref="X311">IF($V311="Y",IFERROR(_xll.BDP($C311&amp;" Corp",X$1),""),"")</f>
        <v>103.125</v>
      </c>
      <c r="Y311" s="42" cm="1">
        <f t="array" ref="Y311">IF($V311="Y",IFERROR(_xll.BDP($C311&amp;" Corp",Y$1)/100, ""),"")</f>
        <v>7.7993412926184613E-2</v>
      </c>
      <c r="Z311" s="17" cm="1">
        <f t="array" ref="Z311">IF($C311="","",IF(_xll.BDP($C311&amp;" Corp",Z$1)="#N/A N/A","",_xll.BDP($C311&amp;" Corp",Z$1)))</f>
        <v>6.4980000000005589E-2</v>
      </c>
      <c r="AA311" s="14" cm="1">
        <f t="array" ref="AA311">IF($C311="","",IF(_xll.BDP($C311&amp;" Corp",AA$1)="#N/A N/A","",_xll.BDP($C311&amp;" Corp",AA$1)))</f>
        <v>0.41971000000000913</v>
      </c>
      <c r="AB311" s="14" cm="1">
        <f t="array" ref="AB311">IF($C311="","",IF(_xll.BDP($C311&amp;" Corp",AB$1)="#N/A N/A","",_xll.BDP($C311&amp;" Corp",AB$1)))</f>
        <v>2.3827200000000062</v>
      </c>
      <c r="AC311" s="18" t="str" cm="1">
        <f t="array" ref="AC311">IF($C311="","",IF(_xll.BDP($C311&amp;" Corp",AC$1)="#N/A N/A","",_xll.BDP($C311&amp;" Corp",AC$1)))</f>
        <v/>
      </c>
      <c r="AD311" s="18" t="str" cm="1">
        <f t="array" ref="AD311">IF($C311="","",IF(_xll.BDP($C311&amp;" Corp",AD$1)="#N/A N/A","",_xll.BDP($C311&amp;" Corp",AD$1)))</f>
        <v/>
      </c>
      <c r="AE311" s="32" cm="1">
        <f t="array" ref="AE311">IF($C311="","",IF(_xll.BDP($C311&amp;" Corp",AE$1)="#N/A N/A","",_xll.BDP($C311&amp;" Corp",AE$1)/100))</f>
        <v>6.6067927346027152E-4</v>
      </c>
      <c r="AF311" s="32" cm="1">
        <f t="array" ref="AF311">IF($C311="","",IF(_xll.BDP($C311&amp;" Corp",AF$1)="#N/A N/A","",_xll.BDP($C311&amp;" Corp",AF$1)/100))</f>
        <v>4.2828167221590548E-3</v>
      </c>
      <c r="AG311" s="32" cm="1">
        <f t="array" ref="AG311">IF($C311="","",IF(_xll.BDP($C311&amp;" Corp",AG$1)="#N/A N/A","",_xll.BDP($C311&amp;" Corp",AG$1)/100))</f>
        <v>2.4810804495583885E-2</v>
      </c>
      <c r="AH311" s="32" t="str" cm="1">
        <f t="array" ref="AH311">IF($C311="","",IF(_xll.BDP($C311&amp;" Corp",AH$1)="#N/A N/A","",_xll.BDP($C311&amp;" Corp",AH$1)/100))</f>
        <v/>
      </c>
      <c r="AI311" s="32" t="str" cm="1">
        <f t="array" ref="AI311">IF($C311="","",IF(_xll.BDP($C311&amp;" Corp",AI$1)="#N/A N/A","",_xll.BDP($C311&amp;" Corp",AI$1)/100))</f>
        <v/>
      </c>
      <c r="AJ311" s="8" cm="1">
        <f t="array" ref="AJ311">IF($C311="","",IF(_xll.BDP($C311&amp;" Corp",AJ$1)="#N/A Field Not Applicable","",_xll.BDP($C311&amp;" Corp",AJ$1)))</f>
        <v>95.643000000000001</v>
      </c>
      <c r="AK311" s="8" cm="1">
        <f t="array" ref="AK311">IF($C311="","",IF(_xll.BDP($C311&amp;" Corp",AK$1)="#N/A Field Not Applicable","",_xll.BDP($C311&amp;" Corp",AK$1)))</f>
        <v>100.983</v>
      </c>
      <c r="AL311" s="9" t="s">
        <v>1098</v>
      </c>
      <c r="AM311" s="9" t="s">
        <v>64</v>
      </c>
      <c r="AN311" s="10">
        <v>3074</v>
      </c>
      <c r="AO311" s="11">
        <v>546.5625</v>
      </c>
      <c r="AP311" s="12">
        <v>1.1054406228045719E-4</v>
      </c>
      <c r="AQ311" s="9" t="s">
        <v>65</v>
      </c>
      <c r="AR311" s="10">
        <v>3020</v>
      </c>
      <c r="AS311" s="11">
        <v>0.1388888888888889</v>
      </c>
      <c r="AT311" s="9" t="s">
        <v>1098</v>
      </c>
      <c r="AU311" s="34">
        <f t="shared" si="8"/>
        <v>0.82551820224719108</v>
      </c>
    </row>
    <row r="312" spans="2:47" s="2" customFormat="1" x14ac:dyDescent="0.2">
      <c r="B312" s="22">
        <v>68250</v>
      </c>
      <c r="C312" s="23" t="s">
        <v>1099</v>
      </c>
      <c r="D312" s="24" t="str" cm="1">
        <f t="array" ref="D312">IF($C312="","",IFERROR(_xll.BDP($C312&amp;" Corp","ID_BB_GLOBAL"),""))</f>
        <v>BBG01MZPN4Z4</v>
      </c>
      <c r="E312" s="23" t="s">
        <v>1100</v>
      </c>
      <c r="F312" s="7" t="s">
        <v>463</v>
      </c>
      <c r="G312" s="16" t="s">
        <v>893</v>
      </c>
      <c r="H312" s="16" t="s">
        <v>495</v>
      </c>
      <c r="I312" s="16" t="s">
        <v>86</v>
      </c>
      <c r="J312" s="44" t="str" cm="1">
        <f t="array" ref="J312">IF(OR(_xll.BDP($C312&amp;" Corp",$J$1)="#N/A N/A",_xll.BDP($C312&amp;" Corp",$J$1)="#N/A Field Not Applicable"),"",_xll.BDP($C312&amp;" Corp",$J$1))</f>
        <v/>
      </c>
      <c r="K312" s="16" t="str" cm="1">
        <f t="array" ref="K312">IFERROR(_xll.BDP($C312&amp;" Corp",$K$1),"")</f>
        <v>Medical-Outptnt/Home Med</v>
      </c>
      <c r="L312" s="28" cm="1">
        <f t="array" ref="L312">IF($C312="","",IFERROR(_xll.BDP($C312&amp;" Corp",L$1),""))</f>
        <v>100.21899999999999</v>
      </c>
      <c r="M312" s="28" cm="1">
        <f t="array" ref="M312">IF($C312="","",IFERROR(_xll.BDP($C312&amp;" Corp",M$1),""))</f>
        <v>100.854</v>
      </c>
      <c r="N312" s="28" cm="1">
        <f t="array" ref="N312">IF($C312="","",IFERROR(_xll.BDP($C312&amp;" Corp",N$1),""))</f>
        <v>-13.314088099999999</v>
      </c>
      <c r="O312" s="28" cm="1">
        <f t="array" ref="O312">IF($C312="","",IFERROR(_xll.BDP($C312&amp;" Corp",O$1),""))</f>
        <v>9.9966379425433409</v>
      </c>
      <c r="P312" s="28" cm="1">
        <f t="array" ref="P312">IF($C312="","",IFERROR(_xll.BDP($C312&amp;" Corp",P$1),""))</f>
        <v>-1371.4860263299142</v>
      </c>
      <c r="Q312" s="28">
        <f t="shared" si="9"/>
        <v>100.53649999999999</v>
      </c>
      <c r="R312"/>
      <c r="S312"/>
      <c r="T312"/>
      <c r="U312"/>
      <c r="V312" s="24" t="str" cm="1">
        <f t="array" ref="V312">IF($C312="","",IFERROR(_xll.BDP($C312&amp;" Corp",V$1),""))</f>
        <v>Y</v>
      </c>
      <c r="W312" s="40" cm="1">
        <f t="array" ref="W312">IF($V312="Y",IFERROR(_xll.BDP($C312&amp;" Corp",W$1)*1,""),"")</f>
        <v>45698</v>
      </c>
      <c r="X312" s="41" cm="1">
        <f t="array" ref="X312">IF($V312="Y",IFERROR(_xll.BDP($C312&amp;" Corp",X$1),""),"")</f>
        <v>100</v>
      </c>
      <c r="Y312" s="42" cm="1">
        <f t="array" ref="Y312">IF($V312="Y",IFERROR(_xll.BDP($C312&amp;" Corp",Y$1)/100, ""),"")</f>
        <v>-0.13314088095399468</v>
      </c>
      <c r="Z312" s="17" cm="1">
        <f t="array" ref="Z312">IF($C312="","",IF(_xll.BDP($C312&amp;" Corp",Z$1)="#N/A N/A","",_xll.BDP($C312&amp;" Corp",Z$1)))</f>
        <v>-2.7000000000001023E-2</v>
      </c>
      <c r="AA312" s="14" cm="1">
        <f t="array" ref="AA312">IF($C312="","",IF(_xll.BDP($C312&amp;" Corp",AA$1)="#N/A N/A","",_xll.BDP($C312&amp;" Corp",AA$1)))</f>
        <v>-0.4070999999999998</v>
      </c>
      <c r="AB312" s="14" cm="1">
        <f t="array" ref="AB312">IF($C312="","",IF(_xll.BDP($C312&amp;" Corp",AB$1)="#N/A N/A","",_xll.BDP($C312&amp;" Corp",AB$1)))</f>
        <v>7.0300000000003138E-2</v>
      </c>
      <c r="AC312" s="18" cm="1">
        <f t="array" ref="AC312">IF($C312="","",IF(_xll.BDP($C312&amp;" Corp",AC$1)="#N/A N/A","",_xll.BDP($C312&amp;" Corp",AC$1)))</f>
        <v>-0.35580000000000211</v>
      </c>
      <c r="AD312" s="18" t="str" cm="1">
        <f t="array" ref="AD312">IF($C312="","",IF(_xll.BDP($C312&amp;" Corp",AD$1)="#N/A N/A","",_xll.BDP($C312&amp;" Corp",AD$1)))</f>
        <v/>
      </c>
      <c r="AE312" s="32" cm="1">
        <f t="array" ref="AE312">IF($C312="","",IF(_xll.BDP($C312&amp;" Corp",AE$1)="#N/A N/A","",_xll.BDP($C312&amp;" Corp",AE$1)/100))</f>
        <v>-2.6846545147935424E-4</v>
      </c>
      <c r="AF312" s="32" cm="1">
        <f t="array" ref="AF312">IF($C312="","",IF(_xll.BDP($C312&amp;" Corp",AF$1)="#N/A N/A","",_xll.BDP($C312&amp;" Corp",AF$1)/100))</f>
        <v>-4.0326215407962404E-3</v>
      </c>
      <c r="AG312" s="32" cm="1">
        <f t="array" ref="AG312">IF($C312="","",IF(_xll.BDP($C312&amp;" Corp",AG$1)="#N/A N/A","",_xll.BDP($C312&amp;" Corp",AG$1)/100))</f>
        <v>6.9968141106733898E-4</v>
      </c>
      <c r="AH312" s="32" cm="1">
        <f t="array" ref="AH312">IF($C312="","",IF(_xll.BDP($C312&amp;" Corp",AH$1)="#N/A N/A","",_xll.BDP($C312&amp;" Corp",AH$1)/100))</f>
        <v>-3.5262496481679169E-3</v>
      </c>
      <c r="AI312" s="32" t="str" cm="1">
        <f t="array" ref="AI312">IF($C312="","",IF(_xll.BDP($C312&amp;" Corp",AI$1)="#N/A N/A","",_xll.BDP($C312&amp;" Corp",AI$1)/100))</f>
        <v/>
      </c>
      <c r="AJ312" s="8" cm="1">
        <f t="array" ref="AJ312">IF($C312="","",IF(_xll.BDP($C312&amp;" Corp",AJ$1)="#N/A Field Not Applicable","",_xll.BDP($C312&amp;" Corp",AJ$1)))</f>
        <v>96.39</v>
      </c>
      <c r="AK312" s="8" cm="1">
        <f t="array" ref="AK312">IF($C312="","",IF(_xll.BDP($C312&amp;" Corp",AK$1)="#N/A Field Not Applicable","",_xll.BDP($C312&amp;" Corp",AK$1)))</f>
        <v>101.21599999999999</v>
      </c>
      <c r="AL312" s="9" t="s">
        <v>466</v>
      </c>
      <c r="AM312" s="9" t="s">
        <v>64</v>
      </c>
      <c r="AN312" s="10">
        <v>22480</v>
      </c>
      <c r="AO312" s="11">
        <v>581.88187388375002</v>
      </c>
      <c r="AP312" s="12">
        <v>1.1768752174998175E-4</v>
      </c>
      <c r="AQ312" s="9" t="s">
        <v>65</v>
      </c>
      <c r="AR312" s="10">
        <v>18452</v>
      </c>
      <c r="AS312" s="11">
        <v>0.99652777777777779</v>
      </c>
      <c r="AT312" s="9" t="s">
        <v>102</v>
      </c>
      <c r="AU312" s="34">
        <f t="shared" si="8"/>
        <v>0.8038373725652711</v>
      </c>
    </row>
    <row r="313" spans="2:47" s="2" customFormat="1" x14ac:dyDescent="0.2">
      <c r="B313" s="22">
        <v>69189</v>
      </c>
      <c r="C313" s="23" t="s">
        <v>1101</v>
      </c>
      <c r="D313" s="24" t="str" cm="1">
        <f t="array" ref="D313">IF($C313="","",IFERROR(_xll.BDP($C313&amp;" Corp","ID_BB_GLOBAL"),""))</f>
        <v>BBG01P51PTG7</v>
      </c>
      <c r="E313" s="23" t="s">
        <v>1102</v>
      </c>
      <c r="F313" s="7" t="s">
        <v>60</v>
      </c>
      <c r="G313" s="16" t="s">
        <v>889</v>
      </c>
      <c r="H313" s="16" t="s">
        <v>62</v>
      </c>
      <c r="I313" s="16" t="s">
        <v>63</v>
      </c>
      <c r="J313" s="44" cm="1">
        <f t="array" ref="J313">IF(OR(_xll.BDP($C313&amp;" Corp",$J$1)="#N/A N/A",_xll.BDP($C313&amp;" Corp",$J$1)="#N/A Field Not Applicable"),"",_xll.BDP($C313&amp;" Corp",$J$1))</f>
        <v>3.2393390576520673</v>
      </c>
      <c r="K313" s="16" t="str" cm="1">
        <f t="array" ref="K313">IFERROR(_xll.BDP($C313&amp;" Corp",$K$1),"")</f>
        <v>Medical-Hospitals</v>
      </c>
      <c r="L313" s="28" cm="1">
        <f t="array" ref="L313">IF($C313="","",IFERROR(_xll.BDP($C313&amp;" Corp",L$1),""))</f>
        <v>98.075999999999993</v>
      </c>
      <c r="M313" s="28" cm="1">
        <f t="array" ref="M313">IF($C313="","",IFERROR(_xll.BDP($C313&amp;" Corp",M$1),""))</f>
        <v>98.317999999999998</v>
      </c>
      <c r="N313" s="28" cm="1">
        <f t="array" ref="N313">IF($C313="","",IFERROR(_xll.BDP($C313&amp;" Corp",N$1),""))</f>
        <v>5.6778640557735525</v>
      </c>
      <c r="O313" s="28" cm="1">
        <f t="array" ref="O313">IF($C313="","",IFERROR(_xll.BDP($C313&amp;" Corp",O$1),""))</f>
        <v>5.6778640557735525</v>
      </c>
      <c r="P313" s="28" cm="1">
        <f t="array" ref="P313">IF($C313="","",IFERROR(_xll.BDP($C313&amp;" Corp",P$1),""))</f>
        <v>118.83667164696169</v>
      </c>
      <c r="Q313" s="28">
        <f t="shared" si="9"/>
        <v>98.197000000000003</v>
      </c>
      <c r="R313"/>
      <c r="S313"/>
      <c r="T313"/>
      <c r="U313"/>
      <c r="V313" s="24" t="str" cm="1">
        <f t="array" ref="V313">IF($C313="","",IFERROR(_xll.BDP($C313&amp;" Corp",V$1),""))</f>
        <v>Y</v>
      </c>
      <c r="W313" s="40" cm="1">
        <f t="array" ref="W313">IF($V313="Y",IFERROR(_xll.BDP($C313&amp;" Corp",W$1)*1,""),"")</f>
        <v>49110</v>
      </c>
      <c r="X313" s="41" cm="1">
        <f t="array" ref="X313">IF($V313="Y",IFERROR(_xll.BDP($C313&amp;" Corp",X$1),""),"")</f>
        <v>100</v>
      </c>
      <c r="Y313" s="42" cm="1">
        <f t="array" ref="Y313">IF($V313="Y",IFERROR(_xll.BDP($C313&amp;" Corp",Y$1)/100, ""),"")</f>
        <v>5.6832935554222391E-2</v>
      </c>
      <c r="Z313" s="17" cm="1">
        <f t="array" ref="Z313">IF($C313="","",IF(_xll.BDP($C313&amp;" Corp",Z$1)="#N/A N/A","",_xll.BDP($C313&amp;" Corp",Z$1)))</f>
        <v>-2.44599999999906E-2</v>
      </c>
      <c r="AA313" s="14" cm="1">
        <f t="array" ref="AA313">IF($C313="","",IF(_xll.BDP($C313&amp;" Corp",AA$1)="#N/A N/A","",_xll.BDP($C313&amp;" Corp",AA$1)))</f>
        <v>0.90891000000000588</v>
      </c>
      <c r="AB313" s="14" cm="1">
        <f t="array" ref="AB313">IF($C313="","",IF(_xll.BDP($C313&amp;" Corp",AB$1)="#N/A N/A","",_xll.BDP($C313&amp;" Corp",AB$1)))</f>
        <v>0.24626000000000658</v>
      </c>
      <c r="AC313" s="18" cm="1">
        <f t="array" ref="AC313">IF($C313="","",IF(_xll.BDP($C313&amp;" Corp",AC$1)="#N/A N/A","",_xll.BDP($C313&amp;" Corp",AC$1)))</f>
        <v>-1.0863299999999896</v>
      </c>
      <c r="AD313" s="18" t="str" cm="1">
        <f t="array" ref="AD313">IF($C313="","",IF(_xll.BDP($C313&amp;" Corp",AD$1)="#N/A N/A","",_xll.BDP($C313&amp;" Corp",AD$1)))</f>
        <v/>
      </c>
      <c r="AE313" s="32" cm="1">
        <f t="array" ref="AE313">IF($C313="","",IF(_xll.BDP($C313&amp;" Corp",AE$1)="#N/A N/A","",_xll.BDP($C313&amp;" Corp",AE$1)/100))</f>
        <v>-2.4903052700897538E-4</v>
      </c>
      <c r="AF313" s="32" cm="1">
        <f t="array" ref="AF313">IF($C313="","",IF(_xll.BDP($C313&amp;" Corp",AF$1)="#N/A N/A","",_xll.BDP($C313&amp;" Corp",AF$1)/100))</f>
        <v>9.3425138188331439E-3</v>
      </c>
      <c r="AG313" s="32" cm="1">
        <f t="array" ref="AG313">IF($C313="","",IF(_xll.BDP($C313&amp;" Corp",AG$1)="#N/A N/A","",_xll.BDP($C313&amp;" Corp",AG$1)/100))</f>
        <v>2.5141355037975595E-3</v>
      </c>
      <c r="AH313" s="32" cm="1">
        <f t="array" ref="AH313">IF($C313="","",IF(_xll.BDP($C313&amp;" Corp",AH$1)="#N/A N/A","",_xll.BDP($C313&amp;" Corp",AH$1)/100))</f>
        <v>-1.094177881436807E-2</v>
      </c>
      <c r="AI313" s="32" t="str" cm="1">
        <f t="array" ref="AI313">IF($C313="","",IF(_xll.BDP($C313&amp;" Corp",AI$1)="#N/A N/A","",_xll.BDP($C313&amp;" Corp",AI$1)/100))</f>
        <v/>
      </c>
      <c r="AJ313" s="8" cm="1">
        <f t="array" ref="AJ313">IF($C313="","",IF(_xll.BDP($C313&amp;" Corp",AJ$1)="#N/A Field Not Applicable","",_xll.BDP($C313&amp;" Corp",AJ$1)))</f>
        <v>95.533000000000001</v>
      </c>
      <c r="AK313" s="8" cm="1">
        <f t="array" ref="AK313">IF($C313="","",IF(_xll.BDP($C313&amp;" Corp",AK$1)="#N/A Field Not Applicable","",_xll.BDP($C313&amp;" Corp",AK$1)))</f>
        <v>103.76900000000001</v>
      </c>
      <c r="AL313" s="9" t="s">
        <v>66</v>
      </c>
      <c r="AM313" s="9" t="s">
        <v>64</v>
      </c>
      <c r="AN313" s="10">
        <v>2892</v>
      </c>
      <c r="AO313" s="11">
        <v>1254.3008749999999</v>
      </c>
      <c r="AP313" s="12">
        <v>2.5368647509558731E-4</v>
      </c>
      <c r="AQ313" s="9" t="s">
        <v>65</v>
      </c>
      <c r="AR313" s="10">
        <v>2838</v>
      </c>
      <c r="AS313" s="11">
        <v>1.8015277777777776</v>
      </c>
      <c r="AT313" s="9" t="s">
        <v>66</v>
      </c>
      <c r="AU313" s="34">
        <f t="shared" si="8"/>
        <v>0.91846100534239938</v>
      </c>
    </row>
    <row r="314" spans="2:47" s="2" customFormat="1" x14ac:dyDescent="0.2">
      <c r="B314" s="22">
        <v>69300</v>
      </c>
      <c r="C314" s="23" t="s">
        <v>1103</v>
      </c>
      <c r="D314" s="24" t="str" cm="1">
        <f t="array" ref="D314">IF($C314="","",IFERROR(_xll.BDP($C314&amp;" Corp","ID_BB_GLOBAL"),""))</f>
        <v>BBG01NPR4R98</v>
      </c>
      <c r="E314" s="23" t="s">
        <v>1104</v>
      </c>
      <c r="F314" s="7" t="s">
        <v>523</v>
      </c>
      <c r="G314" s="16" t="s">
        <v>72</v>
      </c>
      <c r="H314" s="16" t="s">
        <v>129</v>
      </c>
      <c r="I314" s="16" t="s">
        <v>129</v>
      </c>
      <c r="J314" s="44" cm="1">
        <f t="array" ref="J314">IF(OR(_xll.BDP($C314&amp;" Corp",$J$1)="#N/A N/A",_xll.BDP($C314&amp;" Corp",$J$1)="#N/A Field Not Applicable"),"",_xll.BDP($C314&amp;" Corp",$J$1))</f>
        <v>8.648540745173154</v>
      </c>
      <c r="K314" s="16" t="str" cm="1">
        <f t="array" ref="K314">IFERROR(_xll.BDP($C314&amp;" Corp",$K$1),"")</f>
        <v>Medical-Drugs</v>
      </c>
      <c r="L314" s="28" cm="1">
        <f t="array" ref="L314">IF($C314="","",IFERROR(_xll.BDP($C314&amp;" Corp",L$1),""))</f>
        <v>104.124</v>
      </c>
      <c r="M314" s="28" cm="1">
        <f t="array" ref="M314">IF($C314="","",IFERROR(_xll.BDP($C314&amp;" Corp",M$1),""))</f>
        <v>104.782</v>
      </c>
      <c r="N314" s="28" cm="1">
        <f t="array" ref="N314">IF($C314="","",IFERROR(_xll.BDP($C314&amp;" Corp",N$1),""))</f>
        <v>5.8556119600000001</v>
      </c>
      <c r="O314" s="28" cm="1">
        <f t="array" ref="O314">IF($C314="","",IFERROR(_xll.BDP($C314&amp;" Corp",O$1),""))</f>
        <v>6.4086200214134257</v>
      </c>
      <c r="P314" s="28" cm="1">
        <f t="array" ref="P314">IF($C314="","",IFERROR(_xll.BDP($C314&amp;" Corp",P$1),""))</f>
        <v>338.29416843482329</v>
      </c>
      <c r="Q314" s="28">
        <f t="shared" si="9"/>
        <v>104.453</v>
      </c>
      <c r="R314"/>
      <c r="S314"/>
      <c r="T314"/>
      <c r="U314"/>
      <c r="V314" s="24" t="str" cm="1">
        <f t="array" ref="V314">IF($C314="","",IFERROR(_xll.BDP($C314&amp;" Corp",V$1),""))</f>
        <v>Y</v>
      </c>
      <c r="W314" s="40" cm="1">
        <f t="array" ref="W314">IF($V314="Y",IFERROR(_xll.BDP($C314&amp;" Corp",W$1)*1,""),"")</f>
        <v>46143</v>
      </c>
      <c r="X314" s="41" cm="1">
        <f t="array" ref="X314">IF($V314="Y",IFERROR(_xll.BDP($C314&amp;" Corp",X$1),""),"")</f>
        <v>104</v>
      </c>
      <c r="Y314" s="42" cm="1">
        <f t="array" ref="Y314">IF($V314="Y",IFERROR(_xll.BDP($C314&amp;" Corp",Y$1)/100, ""),"")</f>
        <v>6.5601062591704201E-2</v>
      </c>
      <c r="Z314" s="17" cm="1">
        <f t="array" ref="Z314">IF($C314="","",IF(_xll.BDP($C314&amp;" Corp",Z$1)="#N/A N/A","",_xll.BDP($C314&amp;" Corp",Z$1)))</f>
        <v>0</v>
      </c>
      <c r="AA314" s="14" cm="1">
        <f t="array" ref="AA314">IF($C314="","",IF(_xll.BDP($C314&amp;" Corp",AA$1)="#N/A N/A","",_xll.BDP($C314&amp;" Corp",AA$1)))</f>
        <v>1.9000000000005457E-2</v>
      </c>
      <c r="AB314" s="14" cm="1">
        <f t="array" ref="AB314">IF($C314="","",IF(_xll.BDP($C314&amp;" Corp",AB$1)="#N/A N/A","",_xll.BDP($C314&amp;" Corp",AB$1)))</f>
        <v>-0.48199999999999932</v>
      </c>
      <c r="AC314" s="18" cm="1">
        <f t="array" ref="AC314">IF($C314="","",IF(_xll.BDP($C314&amp;" Corp",AC$1)="#N/A N/A","",_xll.BDP($C314&amp;" Corp",AC$1)))</f>
        <v>-0.30700000000000216</v>
      </c>
      <c r="AD314" s="18" t="str" cm="1">
        <f t="array" ref="AD314">IF($C314="","",IF(_xll.BDP($C314&amp;" Corp",AD$1)="#N/A N/A","",_xll.BDP($C314&amp;" Corp",AD$1)))</f>
        <v/>
      </c>
      <c r="AE314" s="32" cm="1">
        <f t="array" ref="AE314">IF($C314="","",IF(_xll.BDP($C314&amp;" Corp",AE$1)="#N/A N/A","",_xll.BDP($C314&amp;" Corp",AE$1)/100))</f>
        <v>0</v>
      </c>
      <c r="AF314" s="32" cm="1">
        <f t="array" ref="AF314">IF($C314="","",IF(_xll.BDP($C314&amp;" Corp",AF$1)="#N/A N/A","",_xll.BDP($C314&amp;" Corp",AF$1)/100))</f>
        <v>1.819330869257661E-4</v>
      </c>
      <c r="AG314" s="32" cm="1">
        <f t="array" ref="AG314">IF($C314="","",IF(_xll.BDP($C314&amp;" Corp",AG$1)="#N/A N/A","",_xll.BDP($C314&amp;" Corp",AG$1)/100))</f>
        <v>-4.5933196740839503E-3</v>
      </c>
      <c r="AH314" s="32" cm="1">
        <f t="array" ref="AH314">IF($C314="","",IF(_xll.BDP($C314&amp;" Corp",AH$1)="#N/A N/A","",_xll.BDP($C314&amp;" Corp",AH$1)/100))</f>
        <v>-2.9305078274150646E-3</v>
      </c>
      <c r="AI314" s="32" t="str" cm="1">
        <f t="array" ref="AI314">IF($C314="","",IF(_xll.BDP($C314&amp;" Corp",AI$1)="#N/A N/A","",_xll.BDP($C314&amp;" Corp",AI$1)/100))</f>
        <v/>
      </c>
      <c r="AJ314" s="8" cm="1">
        <f t="array" ref="AJ314">IF($C314="","",IF(_xll.BDP($C314&amp;" Corp",AJ$1)="#N/A Field Not Applicable","",_xll.BDP($C314&amp;" Corp",AJ$1)))</f>
        <v>103.221</v>
      </c>
      <c r="AK314" s="8" cm="1">
        <f t="array" ref="AK314">IF($C314="","",IF(_xll.BDP($C314&amp;" Corp",AK$1)="#N/A Field Not Applicable","",_xll.BDP($C314&amp;" Corp",AK$1)))</f>
        <v>108.178</v>
      </c>
      <c r="AL314" s="9" t="s">
        <v>524</v>
      </c>
      <c r="AM314" s="9" t="s">
        <v>307</v>
      </c>
      <c r="AN314" s="10">
        <v>27400</v>
      </c>
      <c r="AO314" s="11">
        <v>1352.2145</v>
      </c>
      <c r="AP314" s="12">
        <v>2.7348982761264684E-4</v>
      </c>
      <c r="AQ314" s="9" t="s">
        <v>65</v>
      </c>
      <c r="AR314" s="10">
        <v>23392</v>
      </c>
      <c r="AS314" s="11">
        <v>0.85416666666666663</v>
      </c>
      <c r="AT314" s="9" t="s">
        <v>525</v>
      </c>
      <c r="AU314" s="34">
        <f t="shared" si="8"/>
        <v>0.87106182368367935</v>
      </c>
    </row>
    <row r="315" spans="2:47" s="2" customFormat="1" x14ac:dyDescent="0.2">
      <c r="B315" s="22">
        <v>64918</v>
      </c>
      <c r="C315" s="23" t="s">
        <v>1105</v>
      </c>
      <c r="D315" s="24" t="str" cm="1">
        <f t="array" ref="D315">IF($C315="","",IFERROR(_xll.BDP($C315&amp;" Corp","ID_BB_GLOBAL"),""))</f>
        <v>BBG01B4XQ570</v>
      </c>
      <c r="E315" s="23" t="s">
        <v>1106</v>
      </c>
      <c r="F315" s="7" t="s">
        <v>1107</v>
      </c>
      <c r="G315" s="16" t="s">
        <v>72</v>
      </c>
      <c r="H315" s="16" t="s">
        <v>495</v>
      </c>
      <c r="I315" s="16" t="s">
        <v>496</v>
      </c>
      <c r="J315" s="44" t="str" cm="1">
        <f t="array" ref="J315">IF(OR(_xll.BDP($C315&amp;" Corp",$J$1)="#N/A N/A",_xll.BDP($C315&amp;" Corp",$J$1)="#N/A Field Not Applicable"),"",_xll.BDP($C315&amp;" Corp",$J$1))</f>
        <v/>
      </c>
      <c r="K315" s="16" t="str" cm="1">
        <f t="array" ref="K315">IFERROR(_xll.BDP($C315&amp;" Corp",$K$1),"")</f>
        <v>Medical-Generic Drugs</v>
      </c>
      <c r="L315" s="28" cm="1">
        <f t="array" ref="L315">IF($C315="","",IFERROR(_xll.BDP($C315&amp;" Corp",L$1),""))</f>
        <v>102.465</v>
      </c>
      <c r="M315" s="28" cm="1">
        <f t="array" ref="M315">IF($C315="","",IFERROR(_xll.BDP($C315&amp;" Corp",M$1),""))</f>
        <v>103.13800000000001</v>
      </c>
      <c r="N315" s="28" cm="1">
        <f t="array" ref="N315">IF($C315="","",IFERROR(_xll.BDP($C315&amp;" Corp",N$1),""))</f>
        <v>2.1639612499999998</v>
      </c>
      <c r="O315" s="28" cm="1">
        <f t="array" ref="O315">IF($C315="","",IFERROR(_xll.BDP($C315&amp;" Corp",O$1),""))</f>
        <v>5.3621100645679123</v>
      </c>
      <c r="P315" s="28" cm="1">
        <f t="array" ref="P315">IF($C315="","",IFERROR(_xll.BDP($C315&amp;" Corp",P$1),""))</f>
        <v>114.9078032396088</v>
      </c>
      <c r="Q315" s="28">
        <f t="shared" si="9"/>
        <v>102.8015</v>
      </c>
      <c r="R315"/>
      <c r="S315"/>
      <c r="T315"/>
      <c r="U315"/>
      <c r="V315" s="24" t="str" cm="1">
        <f t="array" ref="V315">IF($C315="","",IFERROR(_xll.BDP($C315&amp;" Corp",V$1),""))</f>
        <v>Y</v>
      </c>
      <c r="W315" s="40" cm="1">
        <f t="array" ref="W315">IF($V315="Y",IFERROR(_xll.BDP($C315&amp;" Corp",W$1)*1,""),"")</f>
        <v>45697</v>
      </c>
      <c r="X315" s="41" cm="1">
        <f t="array" ref="X315">IF($V315="Y",IFERROR(_xll.BDP($C315&amp;" Corp",X$1),""),"")</f>
        <v>103.75</v>
      </c>
      <c r="Y315" s="42" cm="1">
        <f t="array" ref="Y315">IF($V315="Y",IFERROR(_xll.BDP($C315&amp;" Corp",Y$1)/100, ""),"")</f>
        <v>0.4208402529609635</v>
      </c>
      <c r="Z315" s="17" cm="1">
        <f t="array" ref="Z315">IF($C315="","",IF(_xll.BDP($C315&amp;" Corp",Z$1)="#N/A N/A","",_xll.BDP($C315&amp;" Corp",Z$1)))</f>
        <v>-3.0000000000001137E-3</v>
      </c>
      <c r="AA315" s="14" cm="1">
        <f t="array" ref="AA315">IF($C315="","",IF(_xll.BDP($C315&amp;" Corp",AA$1)="#N/A N/A","",_xll.BDP($C315&amp;" Corp",AA$1)))</f>
        <v>-8.4999999999993747E-2</v>
      </c>
      <c r="AB315" s="14" cm="1">
        <f t="array" ref="AB315">IF($C315="","",IF(_xll.BDP($C315&amp;" Corp",AB$1)="#N/A N/A","",_xll.BDP($C315&amp;" Corp",AB$1)))</f>
        <v>-0.29799999999998761</v>
      </c>
      <c r="AC315" s="18" cm="1">
        <f t="array" ref="AC315">IF($C315="","",IF(_xll.BDP($C315&amp;" Corp",AC$1)="#N/A N/A","",_xll.BDP($C315&amp;" Corp",AC$1)))</f>
        <v>-0.54399999999999693</v>
      </c>
      <c r="AD315" s="18" cm="1">
        <f t="array" ref="AD315">IF($C315="","",IF(_xll.BDP($C315&amp;" Corp",AD$1)="#N/A N/A","",_xll.BDP($C315&amp;" Corp",AD$1)))</f>
        <v>-1.0949999999999989</v>
      </c>
      <c r="AE315" s="32" cm="1">
        <f t="array" ref="AE315">IF($C315="","",IF(_xll.BDP($C315&amp;" Corp",AE$1)="#N/A N/A","",_xll.BDP($C315&amp;" Corp",AE$1)/100))</f>
        <v>-2.9181460045718724E-5</v>
      </c>
      <c r="AF315" s="32" cm="1">
        <f t="array" ref="AF315">IF($C315="","",IF(_xll.BDP($C315&amp;" Corp",AF$1)="#N/A N/A","",_xll.BDP($C315&amp;" Corp",AF$1)/100))</f>
        <v>-8.2614907617088414E-4</v>
      </c>
      <c r="AG315" s="32" cm="1">
        <f t="array" ref="AG315">IF($C315="","",IF(_xll.BDP($C315&amp;" Corp",AG$1)="#N/A N/A","",_xll.BDP($C315&amp;" Corp",AG$1)/100))</f>
        <v>-2.8903976721628287E-3</v>
      </c>
      <c r="AH315" s="32" cm="1">
        <f t="array" ref="AH315">IF($C315="","",IF(_xll.BDP($C315&amp;" Corp",AH$1)="#N/A N/A","",_xll.BDP($C315&amp;" Corp",AH$1)/100))</f>
        <v>-5.2638708803436698E-3</v>
      </c>
      <c r="AI315" s="32" cm="1">
        <f t="array" ref="AI315">IF($C315="","",IF(_xll.BDP($C315&amp;" Corp",AI$1)="#N/A N/A","",_xll.BDP($C315&amp;" Corp",AI$1)/100))</f>
        <v>-1.0539284098674637E-2</v>
      </c>
      <c r="AJ315" s="8" cm="1">
        <f t="array" ref="AJ315">IF($C315="","",IF(_xll.BDP($C315&amp;" Corp",AJ$1)="#N/A Field Not Applicable","",_xll.BDP($C315&amp;" Corp",AJ$1)))</f>
        <v>102.74299999999999</v>
      </c>
      <c r="AK315" s="8" cm="1">
        <f t="array" ref="AK315">IF($C315="","",IF(_xll.BDP($C315&amp;" Corp",AK$1)="#N/A Field Not Applicable","",_xll.BDP($C315&amp;" Corp",AK$1)))</f>
        <v>104.014</v>
      </c>
      <c r="AL315" s="9" t="s">
        <v>1108</v>
      </c>
      <c r="AM315" s="9" t="s">
        <v>307</v>
      </c>
      <c r="AN315" s="10">
        <v>37306</v>
      </c>
      <c r="AO315" s="11">
        <v>939.64143164569703</v>
      </c>
      <c r="AP315" s="12">
        <v>1.9004556833141661E-4</v>
      </c>
      <c r="AQ315" s="9" t="s">
        <v>169</v>
      </c>
      <c r="AR315" s="10">
        <v>33298</v>
      </c>
      <c r="AS315" s="11">
        <v>0.87499999999999989</v>
      </c>
      <c r="AT315" s="9" t="s">
        <v>102</v>
      </c>
      <c r="AU315" s="34">
        <f t="shared" si="8"/>
        <v>0.2313162391817471</v>
      </c>
    </row>
    <row r="316" spans="2:47" s="2" customFormat="1" x14ac:dyDescent="0.2">
      <c r="B316" s="22">
        <v>67634</v>
      </c>
      <c r="C316" s="23" t="s">
        <v>1109</v>
      </c>
      <c r="D316" s="24" t="str" cm="1">
        <f t="array" ref="D316">IF($C316="","",IFERROR(_xll.BDP($C316&amp;" Corp","ID_BB_GLOBAL"),""))</f>
        <v>BBG012QX6MR9</v>
      </c>
      <c r="E316" s="23" t="s">
        <v>1110</v>
      </c>
      <c r="F316" s="7" t="s">
        <v>916</v>
      </c>
      <c r="G316" s="16" t="s">
        <v>1111</v>
      </c>
      <c r="H316" s="16" t="s">
        <v>62</v>
      </c>
      <c r="I316" s="16" t="s">
        <v>63</v>
      </c>
      <c r="J316" s="44" cm="1">
        <f t="array" ref="J316">IF(OR(_xll.BDP($C316&amp;" Corp",$J$1)="#N/A N/A",_xll.BDP($C316&amp;" Corp",$J$1)="#N/A Field Not Applicable"),"",_xll.BDP($C316&amp;" Corp",$J$1))</f>
        <v>6.3409846446097822</v>
      </c>
      <c r="K316" s="16" t="str" cm="1">
        <f t="array" ref="K316">IFERROR(_xll.BDP($C316&amp;" Corp",$K$1),"")</f>
        <v>Medical-Generic Drugs</v>
      </c>
      <c r="L316" s="28" cm="1">
        <f t="array" ref="L316">IF($C316="","",IFERROR(_xll.BDP($C316&amp;" Corp",L$1),""))</f>
        <v>93.884</v>
      </c>
      <c r="M316" s="28" cm="1">
        <f t="array" ref="M316">IF($C316="","",IFERROR(_xll.BDP($C316&amp;" Corp",M$1),""))</f>
        <v>93.980999999999995</v>
      </c>
      <c r="N316" s="28" cm="1">
        <f t="array" ref="N316">IF($C316="","",IFERROR(_xll.BDP($C316&amp;" Corp",N$1),""))</f>
        <v>5.0003544755659899</v>
      </c>
      <c r="O316" s="28" cm="1">
        <f t="array" ref="O316">IF($C316="","",IFERROR(_xll.BDP($C316&amp;" Corp",O$1),""))</f>
        <v>5.0003544755659899</v>
      </c>
      <c r="P316" s="28" cm="1">
        <f t="array" ref="P316">IF($C316="","",IFERROR(_xll.BDP($C316&amp;" Corp",P$1),""))</f>
        <v>80.885054606902514</v>
      </c>
      <c r="Q316" s="28">
        <f t="shared" si="9"/>
        <v>93.932500000000005</v>
      </c>
      <c r="R316"/>
      <c r="S316"/>
      <c r="T316"/>
      <c r="U316"/>
      <c r="V316" s="24" t="str" cm="1">
        <f t="array" ref="V316">IF($C316="","",IFERROR(_xll.BDP($C316&amp;" Corp",V$1),""))</f>
        <v>Y</v>
      </c>
      <c r="W316" s="40" cm="1">
        <f t="array" ref="W316">IF($V316="Y",IFERROR(_xll.BDP($C316&amp;" Corp",W$1)*1,""),"")</f>
        <v>46499</v>
      </c>
      <c r="X316" s="41" cm="1">
        <f t="array" ref="X316">IF($V316="Y",IFERROR(_xll.BDP($C316&amp;" Corp",X$1),""),"")</f>
        <v>100</v>
      </c>
      <c r="Y316" s="42" cm="1">
        <f t="array" ref="Y316">IF($V316="Y",IFERROR(_xll.BDP($C316&amp;" Corp",Y$1)/100, ""),"")</f>
        <v>5.1998601596313102E-2</v>
      </c>
      <c r="Z316" s="17" cm="1">
        <f t="array" ref="Z316">IF($C316="","",IF(_xll.BDP($C316&amp;" Corp",Z$1)="#N/A N/A","",_xll.BDP($C316&amp;" Corp",Z$1)))</f>
        <v>-4.4309999999995853E-2</v>
      </c>
      <c r="AA316" s="14" cm="1">
        <f t="array" ref="AA316">IF($C316="","",IF(_xll.BDP($C316&amp;" Corp",AA$1)="#N/A N/A","",_xll.BDP($C316&amp;" Corp",AA$1)))</f>
        <v>0.20354999999999279</v>
      </c>
      <c r="AB316" s="14" cm="1">
        <f t="array" ref="AB316">IF($C316="","",IF(_xll.BDP($C316&amp;" Corp",AB$1)="#N/A N/A","",_xll.BDP($C316&amp;" Corp",AB$1)))</f>
        <v>0.11214999999999975</v>
      </c>
      <c r="AC316" s="18" cm="1">
        <f t="array" ref="AC316">IF($C316="","",IF(_xll.BDP($C316&amp;" Corp",AC$1)="#N/A N/A","",_xll.BDP($C316&amp;" Corp",AC$1)))</f>
        <v>0.685450000000003</v>
      </c>
      <c r="AD316" s="18" cm="1">
        <f t="array" ref="AD316">IF($C316="","",IF(_xll.BDP($C316&amp;" Corp",AD$1)="#N/A N/A","",_xll.BDP($C316&amp;" Corp",AD$1)))</f>
        <v>3.1363499999999931</v>
      </c>
      <c r="AE316" s="32" cm="1">
        <f t="array" ref="AE316">IF($C316="","",IF(_xll.BDP($C316&amp;" Corp",AE$1)="#N/A N/A","",_xll.BDP($C316&amp;" Corp",AE$1)/100))</f>
        <v>-4.7151244400186749E-4</v>
      </c>
      <c r="AF316" s="32" cm="1">
        <f t="array" ref="AF316">IF($C316="","",IF(_xll.BDP($C316&amp;" Corp",AF$1)="#N/A N/A","",_xll.BDP($C316&amp;" Corp",AF$1)/100))</f>
        <v>2.1717483230165183E-3</v>
      </c>
      <c r="AG316" s="32" cm="1">
        <f t="array" ref="AG316">IF($C316="","",IF(_xll.BDP($C316&amp;" Corp",AG$1)="#N/A N/A","",_xll.BDP($C316&amp;" Corp",AG$1)/100))</f>
        <v>1.1954030437530279E-3</v>
      </c>
      <c r="AH316" s="32" cm="1">
        <f t="array" ref="AH316">IF($C316="","",IF(_xll.BDP($C316&amp;" Corp",AH$1)="#N/A N/A","",_xll.BDP($C316&amp;" Corp",AH$1)/100))</f>
        <v>7.351109337040326E-3</v>
      </c>
      <c r="AI316" s="32" cm="1">
        <f t="array" ref="AI316">IF($C316="","",IF(_xll.BDP($C316&amp;" Corp",AI$1)="#N/A N/A","",_xll.BDP($C316&amp;" Corp",AI$1)/100))</f>
        <v>3.454376099266096E-2</v>
      </c>
      <c r="AJ316" s="8" cm="1">
        <f t="array" ref="AJ316">IF($C316="","",IF(_xll.BDP($C316&amp;" Corp",AJ$1)="#N/A Field Not Applicable","",_xll.BDP($C316&amp;" Corp",AJ$1)))</f>
        <v>89.616</v>
      </c>
      <c r="AK316" s="8" cm="1">
        <f t="array" ref="AK316">IF($C316="","",IF(_xll.BDP($C316&amp;" Corp",AK$1)="#N/A Field Not Applicable","",_xll.BDP($C316&amp;" Corp",AK$1)))</f>
        <v>94.57</v>
      </c>
      <c r="AL316" s="9" t="s">
        <v>918</v>
      </c>
      <c r="AM316" s="9" t="s">
        <v>64</v>
      </c>
      <c r="AN316" s="10">
        <v>47352</v>
      </c>
      <c r="AO316" s="11">
        <v>703.21777379100001</v>
      </c>
      <c r="AP316" s="12">
        <v>1.4222810636052924E-4</v>
      </c>
      <c r="AQ316" s="9" t="s">
        <v>65</v>
      </c>
      <c r="AR316" s="10">
        <v>43124</v>
      </c>
      <c r="AS316" s="11">
        <v>1.0797222222222222</v>
      </c>
      <c r="AT316" s="9" t="s">
        <v>918</v>
      </c>
      <c r="AU316" s="34">
        <f t="shared" si="8"/>
        <v>0.7560905934598301</v>
      </c>
    </row>
    <row r="317" spans="2:47" s="2" customFormat="1" x14ac:dyDescent="0.2">
      <c r="B317" s="22">
        <v>68588</v>
      </c>
      <c r="C317" s="23" t="s">
        <v>1112</v>
      </c>
      <c r="D317" s="24" t="str" cm="1">
        <f t="array" ref="D317">IF($C317="","",IFERROR(_xll.BDP($C317&amp;" Corp","ID_BB_GLOBAL"),""))</f>
        <v>BBG01N0PZTM6</v>
      </c>
      <c r="E317" s="23" t="s">
        <v>1113</v>
      </c>
      <c r="F317" s="7" t="s">
        <v>1114</v>
      </c>
      <c r="G317" s="16" t="s">
        <v>91</v>
      </c>
      <c r="H317" s="16" t="s">
        <v>62</v>
      </c>
      <c r="I317" s="16" t="s">
        <v>63</v>
      </c>
      <c r="J317" s="44" t="str" cm="1">
        <f t="array" ref="J317">IF(OR(_xll.BDP($C317&amp;" Corp",$J$1)="#N/A N/A",_xll.BDP($C317&amp;" Corp",$J$1)="#N/A Field Not Applicable"),"",_xll.BDP($C317&amp;" Corp",$J$1))</f>
        <v/>
      </c>
      <c r="K317" s="16" t="str" cm="1">
        <f t="array" ref="K317">IFERROR(_xll.BDP($C317&amp;" Corp",$K$1),"")</f>
        <v>Finance-Mtge Loan/Banker</v>
      </c>
      <c r="L317" s="28" cm="1">
        <f t="array" ref="L317">IF($C317="","",IFERROR(_xll.BDP($C317&amp;" Corp",L$1),""))</f>
        <v>101.914</v>
      </c>
      <c r="M317" s="28" cm="1">
        <f t="array" ref="M317">IF($C317="","",IFERROR(_xll.BDP($C317&amp;" Corp",M$1),""))</f>
        <v>102.06100000000001</v>
      </c>
      <c r="N317" s="28" cm="1">
        <f t="array" ref="N317">IF($C317="","",IFERROR(_xll.BDP($C317&amp;" Corp",N$1),""))</f>
        <v>5.6948245000000002</v>
      </c>
      <c r="O317" s="28" cm="1">
        <f t="array" ref="O317">IF($C317="","",IFERROR(_xll.BDP($C317&amp;" Corp",O$1),""))</f>
        <v>5.702921271487762</v>
      </c>
      <c r="P317" s="28" cm="1">
        <f t="array" ref="P317">IF($C317="","",IFERROR(_xll.BDP($C317&amp;" Corp",P$1),""))</f>
        <v>142.05326359783999</v>
      </c>
      <c r="Q317" s="28">
        <f t="shared" si="9"/>
        <v>101.98750000000001</v>
      </c>
      <c r="R317"/>
      <c r="S317"/>
      <c r="T317"/>
      <c r="U317"/>
      <c r="V317" s="24" t="str" cm="1">
        <f t="array" ref="V317">IF($C317="","",IFERROR(_xll.BDP($C317&amp;" Corp",V$1),""))</f>
        <v>Y</v>
      </c>
      <c r="W317" s="40" cm="1">
        <f t="array" ref="W317">IF($V317="Y",IFERROR(_xll.BDP($C317&amp;" Corp",W$1)*1,""),"")</f>
        <v>47236</v>
      </c>
      <c r="X317" s="41" cm="1">
        <f t="array" ref="X317">IF($V317="Y",IFERROR(_xll.BDP($C317&amp;" Corp",X$1),""),"")</f>
        <v>100</v>
      </c>
      <c r="Y317" s="42" cm="1">
        <f t="array" ref="Y317">IF($V317="Y",IFERROR(_xll.BDP($C317&amp;" Corp",Y$1)/100, ""),"")</f>
        <v>5.6948245002113394E-2</v>
      </c>
      <c r="Z317" s="17" cm="1">
        <f t="array" ref="Z317">IF($C317="","",IF(_xll.BDP($C317&amp;" Corp",Z$1)="#N/A N/A","",_xll.BDP($C317&amp;" Corp",Z$1)))</f>
        <v>7.6000000000107093E-3</v>
      </c>
      <c r="AA317" s="14" cm="1">
        <f t="array" ref="AA317">IF($C317="","",IF(_xll.BDP($C317&amp;" Corp",AA$1)="#N/A N/A","",_xll.BDP($C317&amp;" Corp",AA$1)))</f>
        <v>0.38330000000000553</v>
      </c>
      <c r="AB317" s="14" cm="1">
        <f t="array" ref="AB317">IF($C317="","",IF(_xll.BDP($C317&amp;" Corp",AB$1)="#N/A N/A","",_xll.BDP($C317&amp;" Corp",AB$1)))</f>
        <v>1.5500000000002956E-2</v>
      </c>
      <c r="AC317" s="18" cm="1">
        <f t="array" ref="AC317">IF($C317="","",IF(_xll.BDP($C317&amp;" Corp",AC$1)="#N/A N/A","",_xll.BDP($C317&amp;" Corp",AC$1)))</f>
        <v>-9.5500000000001251E-2</v>
      </c>
      <c r="AD317" s="18" t="str" cm="1">
        <f t="array" ref="AD317">IF($C317="","",IF(_xll.BDP($C317&amp;" Corp",AD$1)="#N/A N/A","",_xll.BDP($C317&amp;" Corp",AD$1)))</f>
        <v/>
      </c>
      <c r="AE317" s="32" cm="1">
        <f t="array" ref="AE317">IF($C317="","",IF(_xll.BDP($C317&amp;" Corp",AE$1)="#N/A N/A","",_xll.BDP($C317&amp;" Corp",AE$1)/100))</f>
        <v>7.4523685784711954E-5</v>
      </c>
      <c r="AF317" s="32" cm="1">
        <f t="array" ref="AF317">IF($C317="","",IF(_xll.BDP($C317&amp;" Corp",AF$1)="#N/A N/A","",_xll.BDP($C317&amp;" Corp",AF$1)/100))</f>
        <v>3.7724410045539506E-3</v>
      </c>
      <c r="AG317" s="32" cm="1">
        <f t="array" ref="AG317">IF($C317="","",IF(_xll.BDP($C317&amp;" Corp",AG$1)="#N/A N/A","",_xll.BDP($C317&amp;" Corp",AG$1)/100))</f>
        <v>1.5200087081792114E-4</v>
      </c>
      <c r="AH317" s="32" cm="1">
        <f t="array" ref="AH317">IF($C317="","",IF(_xll.BDP($C317&amp;" Corp",AH$1)="#N/A N/A","",_xll.BDP($C317&amp;" Corp",AH$1)/100))</f>
        <v>-9.3550317826185706E-4</v>
      </c>
      <c r="AI317" s="32" t="str" cm="1">
        <f t="array" ref="AI317">IF($C317="","",IF(_xll.BDP($C317&amp;" Corp",AI$1)="#N/A N/A","",_xll.BDP($C317&amp;" Corp",AI$1)/100))</f>
        <v/>
      </c>
      <c r="AJ317" s="8" cm="1">
        <f t="array" ref="AJ317">IF($C317="","",IF(_xll.BDP($C317&amp;" Corp",AJ$1)="#N/A Field Not Applicable","",_xll.BDP($C317&amp;" Corp",AJ$1)))</f>
        <v>99.29</v>
      </c>
      <c r="AK317" s="8" cm="1">
        <f t="array" ref="AK317">IF($C317="","",IF(_xll.BDP($C317&amp;" Corp",AK$1)="#N/A Field Not Applicable","",_xll.BDP($C317&amp;" Corp",AK$1)))</f>
        <v>104.4</v>
      </c>
      <c r="AL317" s="9" t="s">
        <v>1115</v>
      </c>
      <c r="AM317" s="9" t="s">
        <v>64</v>
      </c>
      <c r="AN317" s="10">
        <v>2503</v>
      </c>
      <c r="AO317" s="11">
        <v>770.85682499999996</v>
      </c>
      <c r="AP317" s="12">
        <v>1.5590832681004548E-4</v>
      </c>
      <c r="AQ317" s="9" t="s">
        <v>65</v>
      </c>
      <c r="AR317" s="10">
        <v>22619</v>
      </c>
      <c r="AS317" s="11">
        <v>0.22569444444444442</v>
      </c>
      <c r="AT317" s="9" t="s">
        <v>1115</v>
      </c>
      <c r="AU317" s="34">
        <f t="shared" si="8"/>
        <v>0.84441585127201568</v>
      </c>
    </row>
    <row r="318" spans="2:47" s="2" customFormat="1" x14ac:dyDescent="0.2">
      <c r="B318" s="22">
        <v>69207</v>
      </c>
      <c r="C318" s="23" t="s">
        <v>1116</v>
      </c>
      <c r="D318" s="24" t="str" cm="1">
        <f t="array" ref="D318">IF($C318="","",IFERROR(_xll.BDP($C318&amp;" Corp","ID_BB_GLOBAL"),""))</f>
        <v>BBG01K702HF0</v>
      </c>
      <c r="E318" s="23" t="s">
        <v>1117</v>
      </c>
      <c r="F318" s="7" t="s">
        <v>900</v>
      </c>
      <c r="G318" s="16" t="s">
        <v>464</v>
      </c>
      <c r="H318" s="16" t="s">
        <v>156</v>
      </c>
      <c r="I318" s="16" t="s">
        <v>157</v>
      </c>
      <c r="J318" s="44" cm="1">
        <f t="array" ref="J318">IF(OR(_xll.BDP($C318&amp;" Corp",$J$1)="#N/A N/A",_xll.BDP($C318&amp;" Corp",$J$1)="#N/A Field Not Applicable"),"",_xll.BDP($C318&amp;" Corp",$J$1))</f>
        <v>4.3654682362922896</v>
      </c>
      <c r="K318" s="16" t="str" cm="1">
        <f t="array" ref="K318">IFERROR(_xll.BDP($C318&amp;" Corp",$K$1),"")</f>
        <v>Medical-Drugs</v>
      </c>
      <c r="L318" s="28" cm="1">
        <f t="array" ref="L318">IF($C318="","",IFERROR(_xll.BDP($C318&amp;" Corp",L$1),""))</f>
        <v>102.896</v>
      </c>
      <c r="M318" s="28" cm="1">
        <f t="array" ref="M318">IF($C318="","",IFERROR(_xll.BDP($C318&amp;" Corp",M$1),""))</f>
        <v>103.06399999999999</v>
      </c>
      <c r="N318" s="28" cm="1">
        <f t="array" ref="N318">IF($C318="","",IFERROR(_xll.BDP($C318&amp;" Corp",N$1),""))</f>
        <v>6.0355846399999997</v>
      </c>
      <c r="O318" s="28" cm="1">
        <f t="array" ref="O318">IF($C318="","",IFERROR(_xll.BDP($C318&amp;" Corp",O$1),""))</f>
        <v>6.0444477037436037</v>
      </c>
      <c r="P318" s="28" cm="1">
        <f t="array" ref="P318">IF($C318="","",IFERROR(_xll.BDP($C318&amp;" Corp",P$1),""))</f>
        <v>157.22446454398596</v>
      </c>
      <c r="Q318" s="28">
        <f t="shared" si="9"/>
        <v>102.97999999999999</v>
      </c>
      <c r="R318"/>
      <c r="S318"/>
      <c r="T318"/>
      <c r="U318"/>
      <c r="V318" s="24" t="str" cm="1">
        <f t="array" ref="V318">IF($C318="","",IFERROR(_xll.BDP($C318&amp;" Corp",V$1),""))</f>
        <v>Y</v>
      </c>
      <c r="W318" s="40" cm="1">
        <f t="array" ref="W318">IF($V318="Y",IFERROR(_xll.BDP($C318&amp;" Corp",W$1)*1,""),"")</f>
        <v>48812</v>
      </c>
      <c r="X318" s="41" cm="1">
        <f t="array" ref="X318">IF($V318="Y",IFERROR(_xll.BDP($C318&amp;" Corp",X$1),""),"")</f>
        <v>100</v>
      </c>
      <c r="Y318" s="42" cm="1">
        <f t="array" ref="Y318">IF($V318="Y",IFERROR(_xll.BDP($C318&amp;" Corp",Y$1)/100, ""),"")</f>
        <v>6.0355846445889288E-2</v>
      </c>
      <c r="Z318" s="17" cm="1">
        <f t="array" ref="Z318">IF($C318="","",IF(_xll.BDP($C318&amp;" Corp",Z$1)="#N/A N/A","",_xll.BDP($C318&amp;" Corp",Z$1)))</f>
        <v>-5.1400000000001E-2</v>
      </c>
      <c r="AA318" s="14" cm="1">
        <f t="array" ref="AA318">IF($C318="","",IF(_xll.BDP($C318&amp;" Corp",AA$1)="#N/A N/A","",_xll.BDP($C318&amp;" Corp",AA$1)))</f>
        <v>0.77740000000000009</v>
      </c>
      <c r="AB318" s="14" cm="1">
        <f t="array" ref="AB318">IF($C318="","",IF(_xll.BDP($C318&amp;" Corp",AB$1)="#N/A N/A","",_xll.BDP($C318&amp;" Corp",AB$1)))</f>
        <v>0.83029999999999404</v>
      </c>
      <c r="AC318" s="18" cm="1">
        <f t="array" ref="AC318">IF($C318="","",IF(_xll.BDP($C318&amp;" Corp",AC$1)="#N/A N/A","",_xll.BDP($C318&amp;" Corp",AC$1)))</f>
        <v>-1.868700000000004</v>
      </c>
      <c r="AD318" s="18" cm="1">
        <f t="array" ref="AD318">IF($C318="","",IF(_xll.BDP($C318&amp;" Corp",AD$1)="#N/A N/A","",_xll.BDP($C318&amp;" Corp",AD$1)))</f>
        <v>1.2360999999999933</v>
      </c>
      <c r="AE318" s="32" cm="1">
        <f t="array" ref="AE318">IF($C318="","",IF(_xll.BDP($C318&amp;" Corp",AE$1)="#N/A N/A","",_xll.BDP($C318&amp;" Corp",AE$1)/100))</f>
        <v>-4.9886396833670606E-4</v>
      </c>
      <c r="AF318" s="32" cm="1">
        <f t="array" ref="AF318">IF($C318="","",IF(_xll.BDP($C318&amp;" Corp",AF$1)="#N/A N/A","",_xll.BDP($C318&amp;" Corp",AF$1)/100))</f>
        <v>7.6062591665989939E-3</v>
      </c>
      <c r="AG318" s="32" cm="1">
        <f t="array" ref="AG318">IF($C318="","",IF(_xll.BDP($C318&amp;" Corp",AG$1)="#N/A N/A","",_xll.BDP($C318&amp;" Corp",AG$1)/100))</f>
        <v>8.1280518127816292E-3</v>
      </c>
      <c r="AH318" s="32" cm="1">
        <f t="array" ref="AH318">IF($C318="","",IF(_xll.BDP($C318&amp;" Corp",AH$1)="#N/A N/A","",_xll.BDP($C318&amp;" Corp",AH$1)/100))</f>
        <v>-1.7822365748096869E-2</v>
      </c>
      <c r="AI318" s="32" cm="1">
        <f t="array" ref="AI318">IF($C318="","",IF(_xll.BDP($C318&amp;" Corp",AI$1)="#N/A N/A","",_xll.BDP($C318&amp;" Corp",AI$1)/100))</f>
        <v>1.2148808903688114E-2</v>
      </c>
      <c r="AJ318" s="8" cm="1">
        <f t="array" ref="AJ318">IF($C318="","",IF(_xll.BDP($C318&amp;" Corp",AJ$1)="#N/A Field Not Applicable","",_xll.BDP($C318&amp;" Corp",AJ$1)))</f>
        <v>98.590999999999994</v>
      </c>
      <c r="AK318" s="8" cm="1">
        <f t="array" ref="AK318">IF($C318="","",IF(_xll.BDP($C318&amp;" Corp",AK$1)="#N/A Field Not Applicable","",_xll.BDP($C318&amp;" Corp",AK$1)))</f>
        <v>109.129</v>
      </c>
      <c r="AL318" s="9" t="s">
        <v>901</v>
      </c>
      <c r="AM318" s="9" t="s">
        <v>64</v>
      </c>
      <c r="AN318" s="10">
        <v>28836</v>
      </c>
      <c r="AO318" s="11">
        <v>1827.192325</v>
      </c>
      <c r="AP318" s="12">
        <v>3.6955565406183809E-4</v>
      </c>
      <c r="AQ318" s="9" t="s">
        <v>65</v>
      </c>
      <c r="AR318" s="10">
        <v>24808</v>
      </c>
      <c r="AS318" s="11">
        <v>0.3611111111111111</v>
      </c>
      <c r="AT318" s="9" t="s">
        <v>102</v>
      </c>
      <c r="AU318" s="34">
        <f t="shared" si="8"/>
        <v>0.99356747200607343</v>
      </c>
    </row>
    <row r="319" spans="2:47" s="2" customFormat="1" x14ac:dyDescent="0.2">
      <c r="B319" s="22">
        <v>68171</v>
      </c>
      <c r="C319" s="23" t="s">
        <v>1118</v>
      </c>
      <c r="D319" s="24" t="str" cm="1">
        <f t="array" ref="D319">IF($C319="","",IFERROR(_xll.BDP($C319&amp;" Corp","ID_BB_GLOBAL"),""))</f>
        <v>BBG01MRS6K71</v>
      </c>
      <c r="E319" s="23" t="s">
        <v>1119</v>
      </c>
      <c r="F319" s="7" t="s">
        <v>716</v>
      </c>
      <c r="G319" s="16" t="s">
        <v>453</v>
      </c>
      <c r="H319" s="16" t="s">
        <v>454</v>
      </c>
      <c r="I319" s="16" t="s">
        <v>229</v>
      </c>
      <c r="J319" s="44" cm="1">
        <f t="array" ref="J319">IF(OR(_xll.BDP($C319&amp;" Corp",$J$1)="#N/A N/A",_xll.BDP($C319&amp;" Corp",$J$1)="#N/A Field Not Applicable"),"",_xll.BDP($C319&amp;" Corp",$J$1))</f>
        <v>5.4681249999999997</v>
      </c>
      <c r="K319" s="16" t="str" cm="1">
        <f t="array" ref="K319">IFERROR(_xll.BDP($C319&amp;" Corp",$K$1),"")</f>
        <v>Medical-Drugs</v>
      </c>
      <c r="L319" s="28" cm="1">
        <f t="array" ref="L319">IF($C319="","",IFERROR(_xll.BDP($C319&amp;" Corp",L$1),""))</f>
        <v>101.419</v>
      </c>
      <c r="M319" s="28" cm="1">
        <f t="array" ref="M319">IF($C319="","",IFERROR(_xll.BDP($C319&amp;" Corp",M$1),""))</f>
        <v>101.789</v>
      </c>
      <c r="N319" s="28" cm="1">
        <f t="array" ref="N319">IF($C319="","",IFERROR(_xll.BDP($C319&amp;" Corp",N$1),""))</f>
        <v>7.5481733499999999</v>
      </c>
      <c r="O319" s="28" cm="1">
        <f t="array" ref="O319">IF($C319="","",IFERROR(_xll.BDP($C319&amp;" Corp",O$1),""))</f>
        <v>7.6002733918389378</v>
      </c>
      <c r="P319" s="28" cm="1">
        <f t="array" ref="P319">IF($C319="","",IFERROR(_xll.BDP($C319&amp;" Corp",P$1),""))</f>
        <v>283.06196047254485</v>
      </c>
      <c r="Q319" s="28">
        <f t="shared" si="9"/>
        <v>101.604</v>
      </c>
      <c r="R319"/>
      <c r="S319"/>
      <c r="T319"/>
      <c r="U319"/>
      <c r="V319" s="24" t="str" cm="1">
        <f t="array" ref="V319">IF($C319="","",IFERROR(_xll.BDP($C319&amp;" Corp",V$1),""))</f>
        <v>Y</v>
      </c>
      <c r="W319" s="40" cm="1">
        <f t="array" ref="W319">IF($V319="Y",IFERROR(_xll.BDP($C319&amp;" Corp",W$1)*1,""),"")</f>
        <v>47253</v>
      </c>
      <c r="X319" s="41" cm="1">
        <f t="array" ref="X319">IF($V319="Y",IFERROR(_xll.BDP($C319&amp;" Corp",X$1),""),"")</f>
        <v>103.938</v>
      </c>
      <c r="Y319" s="42" cm="1">
        <f t="array" ref="Y319">IF($V319="Y",IFERROR(_xll.BDP($C319&amp;" Corp",Y$1)/100, ""),"")</f>
        <v>8.1523711736324889E-2</v>
      </c>
      <c r="Z319" s="17" cm="1">
        <f t="array" ref="Z319">IF($C319="","",IF(_xll.BDP($C319&amp;" Corp",Z$1)="#N/A N/A","",_xll.BDP($C319&amp;" Corp",Z$1)))</f>
        <v>2.3100000000013665E-2</v>
      </c>
      <c r="AA319" s="14" cm="1">
        <f t="array" ref="AA319">IF($C319="","",IF(_xll.BDP($C319&amp;" Corp",AA$1)="#N/A N/A","",_xll.BDP($C319&amp;" Corp",AA$1)))</f>
        <v>0.27700000000000102</v>
      </c>
      <c r="AB319" s="14" cm="1">
        <f t="array" ref="AB319">IF($C319="","",IF(_xll.BDP($C319&amp;" Corp",AB$1)="#N/A N/A","",_xll.BDP($C319&amp;" Corp",AB$1)))</f>
        <v>-0.45409999999999684</v>
      </c>
      <c r="AC319" s="18" cm="1">
        <f t="array" ref="AC319">IF($C319="","",IF(_xll.BDP($C319&amp;" Corp",AC$1)="#N/A N/A","",_xll.BDP($C319&amp;" Corp",AC$1)))</f>
        <v>-1.6702999999999975</v>
      </c>
      <c r="AD319" s="18" t="str" cm="1">
        <f t="array" ref="AD319">IF($C319="","",IF(_xll.BDP($C319&amp;" Corp",AD$1)="#N/A N/A","",_xll.BDP($C319&amp;" Corp",AD$1)))</f>
        <v/>
      </c>
      <c r="AE319" s="32" cm="1">
        <f t="array" ref="AE319">IF($C319="","",IF(_xll.BDP($C319&amp;" Corp",AE$1)="#N/A N/A","",_xll.BDP($C319&amp;" Corp",AE$1)/100))</f>
        <v>2.2739868699420937E-4</v>
      </c>
      <c r="AF319" s="32" cm="1">
        <f t="array" ref="AF319">IF($C319="","",IF(_xll.BDP($C319&amp;" Corp",AF$1)="#N/A N/A","",_xll.BDP($C319&amp;" Corp",AF$1)/100))</f>
        <v>2.7336479495666723E-3</v>
      </c>
      <c r="AG319" s="32" cm="1">
        <f t="array" ref="AG319">IF($C319="","",IF(_xll.BDP($C319&amp;" Corp",AG$1)="#N/A N/A","",_xll.BDP($C319&amp;" Corp",AG$1)/100))</f>
        <v>-4.4493042879300186E-3</v>
      </c>
      <c r="AH319" s="32" cm="1">
        <f t="array" ref="AH319">IF($C319="","",IF(_xll.BDP($C319&amp;" Corp",AH$1)="#N/A N/A","",_xll.BDP($C319&amp;" Corp",AH$1)/100))</f>
        <v>-1.6172994787808696E-2</v>
      </c>
      <c r="AI319" s="32" t="str" cm="1">
        <f t="array" ref="AI319">IF($C319="","",IF(_xll.BDP($C319&amp;" Corp",AI$1)="#N/A N/A","",_xll.BDP($C319&amp;" Corp",AI$1)/100))</f>
        <v/>
      </c>
      <c r="AJ319" s="8" cm="1">
        <f t="array" ref="AJ319">IF($C319="","",IF(_xll.BDP($C319&amp;" Corp",AJ$1)="#N/A Field Not Applicable","",_xll.BDP($C319&amp;" Corp",AJ$1)))</f>
        <v>98.617999999999995</v>
      </c>
      <c r="AK319" s="8" cm="1">
        <f t="array" ref="AK319">IF($C319="","",IF(_xll.BDP($C319&amp;" Corp",AK$1)="#N/A Field Not Applicable","",_xll.BDP($C319&amp;" Corp",AK$1)))</f>
        <v>106.492</v>
      </c>
      <c r="AL319" s="9" t="s">
        <v>717</v>
      </c>
      <c r="AM319" s="9" t="s">
        <v>64</v>
      </c>
      <c r="AN319" s="10">
        <v>44045</v>
      </c>
      <c r="AO319" s="11">
        <v>516.495</v>
      </c>
      <c r="AP319" s="12">
        <v>1.0446281156783486E-4</v>
      </c>
      <c r="AQ319" s="9" t="s">
        <v>65</v>
      </c>
      <c r="AR319" s="10">
        <v>40057</v>
      </c>
      <c r="AS319" s="11">
        <v>0.56874999999999998</v>
      </c>
      <c r="AT319" s="9" t="s">
        <v>717</v>
      </c>
      <c r="AU319" s="34">
        <f t="shared" si="8"/>
        <v>0.93588266192532399</v>
      </c>
    </row>
    <row r="320" spans="2:47" s="2" customFormat="1" x14ac:dyDescent="0.2">
      <c r="B320" s="22">
        <v>68601</v>
      </c>
      <c r="C320" s="23" t="s">
        <v>1120</v>
      </c>
      <c r="D320" s="24" t="str" cm="1">
        <f t="array" ref="D320">IF($C320="","",IFERROR(_xll.BDP($C320&amp;" Corp","ID_BB_GLOBAL"),""))</f>
        <v>BBG01MNWP4F2</v>
      </c>
      <c r="E320" s="23" t="s">
        <v>1121</v>
      </c>
      <c r="F320" s="7" t="s">
        <v>837</v>
      </c>
      <c r="G320" s="16" t="s">
        <v>1122</v>
      </c>
      <c r="H320" s="16" t="s">
        <v>62</v>
      </c>
      <c r="I320" s="16" t="s">
        <v>63</v>
      </c>
      <c r="J320" s="44" cm="1">
        <f t="array" ref="J320">IF(OR(_xll.BDP($C320&amp;" Corp",$J$1)="#N/A N/A",_xll.BDP($C320&amp;" Corp",$J$1)="#N/A Field Not Applicable"),"",_xll.BDP($C320&amp;" Corp",$J$1))</f>
        <v>2.2251186926826603</v>
      </c>
      <c r="K320" s="16" t="str" cm="1">
        <f t="array" ref="K320">IFERROR(_xll.BDP($C320&amp;" Corp",$K$1),"")</f>
        <v>Medical Labs&amp;Testing Srv</v>
      </c>
      <c r="L320" s="28" cm="1">
        <f t="array" ref="L320">IF($C320="","",IFERROR(_xll.BDP($C320&amp;" Corp",L$1),""))</f>
        <v>102.14100000000001</v>
      </c>
      <c r="M320" s="28" cm="1">
        <f t="array" ref="M320">IF($C320="","",IFERROR(_xll.BDP($C320&amp;" Corp",M$1),""))</f>
        <v>102.331</v>
      </c>
      <c r="N320" s="28" cm="1">
        <f t="array" ref="N320">IF($C320="","",IFERROR(_xll.BDP($C320&amp;" Corp",N$1),""))</f>
        <v>5.2205111799999999</v>
      </c>
      <c r="O320" s="28" cm="1">
        <f t="array" ref="O320">IF($C320="","",IFERROR(_xll.BDP($C320&amp;" Corp",O$1),""))</f>
        <v>5.2302438590622344</v>
      </c>
      <c r="P320" s="28" cm="1">
        <f t="array" ref="P320">IF($C320="","",IFERROR(_xll.BDP($C320&amp;" Corp",P$1),""))</f>
        <v>95.203241980564087</v>
      </c>
      <c r="Q320" s="28">
        <f t="shared" si="9"/>
        <v>102.236</v>
      </c>
      <c r="R320"/>
      <c r="S320"/>
      <c r="T320"/>
      <c r="U320"/>
      <c r="V320" s="24" t="str" cm="1">
        <f t="array" ref="V320">IF($C320="","",IFERROR(_xll.BDP($C320&amp;" Corp",V$1),""))</f>
        <v>Y</v>
      </c>
      <c r="W320" s="40" cm="1">
        <f t="array" ref="W320">IF($V320="Y",IFERROR(_xll.BDP($C320&amp;" Corp",W$1)*1,""),"")</f>
        <v>47216</v>
      </c>
      <c r="X320" s="41" cm="1">
        <f t="array" ref="X320">IF($V320="Y",IFERROR(_xll.BDP($C320&amp;" Corp",X$1),""),"")</f>
        <v>100</v>
      </c>
      <c r="Y320" s="42" cm="1">
        <f t="array" ref="Y320">IF($V320="Y",IFERROR(_xll.BDP($C320&amp;" Corp",Y$1)/100, ""),"")</f>
        <v>5.2205111804625511E-2</v>
      </c>
      <c r="Z320" s="17" cm="1">
        <f t="array" ref="Z320">IF($C320="","",IF(_xll.BDP($C320&amp;" Corp",Z$1)="#N/A N/A","",_xll.BDP($C320&amp;" Corp",Z$1)))</f>
        <v>0</v>
      </c>
      <c r="AA320" s="14" cm="1">
        <f t="array" ref="AA320">IF($C320="","",IF(_xll.BDP($C320&amp;" Corp",AA$1)="#N/A N/A","",_xll.BDP($C320&amp;" Corp",AA$1)))</f>
        <v>0.32269999999999754</v>
      </c>
      <c r="AB320" s="14" cm="1">
        <f t="array" ref="AB320">IF($C320="","",IF(_xll.BDP($C320&amp;" Corp",AB$1)="#N/A N/A","",_xll.BDP($C320&amp;" Corp",AB$1)))</f>
        <v>4.4399999999995998E-2</v>
      </c>
      <c r="AC320" s="18" cm="1">
        <f t="array" ref="AC320">IF($C320="","",IF(_xll.BDP($C320&amp;" Corp",AC$1)="#N/A N/A","",_xll.BDP($C320&amp;" Corp",AC$1)))</f>
        <v>-0.67789999999999395</v>
      </c>
      <c r="AD320" s="18" t="str" cm="1">
        <f t="array" ref="AD320">IF($C320="","",IF(_xll.BDP($C320&amp;" Corp",AD$1)="#N/A N/A","",_xll.BDP($C320&amp;" Corp",AD$1)))</f>
        <v/>
      </c>
      <c r="AE320" s="32" cm="1">
        <f t="array" ref="AE320">IF($C320="","",IF(_xll.BDP($C320&amp;" Corp",AE$1)="#N/A N/A","",_xll.BDP($C320&amp;" Corp",AE$1)/100))</f>
        <v>0</v>
      </c>
      <c r="AF320" s="32" cm="1">
        <f t="array" ref="AF320">IF($C320="","",IF(_xll.BDP($C320&amp;" Corp",AF$1)="#N/A N/A","",_xll.BDP($C320&amp;" Corp",AF$1)/100))</f>
        <v>3.1662212175086789E-3</v>
      </c>
      <c r="AG320" s="32" cm="1">
        <f t="array" ref="AG320">IF($C320="","",IF(_xll.BDP($C320&amp;" Corp",AG$1)="#N/A N/A","",_xll.BDP($C320&amp;" Corp",AG$1)/100))</f>
        <v>4.3445119713806247E-4</v>
      </c>
      <c r="AH320" s="32" cm="1">
        <f t="array" ref="AH320">IF($C320="","",IF(_xll.BDP($C320&amp;" Corp",AH$1)="#N/A N/A","",_xll.BDP($C320&amp;" Corp",AH$1)/100))</f>
        <v>-6.5866564581102058E-3</v>
      </c>
      <c r="AI320" s="32" t="str" cm="1">
        <f t="array" ref="AI320">IF($C320="","",IF(_xll.BDP($C320&amp;" Corp",AI$1)="#N/A N/A","",_xll.BDP($C320&amp;" Corp",AI$1)/100))</f>
        <v/>
      </c>
      <c r="AJ320" s="8" cm="1">
        <f t="array" ref="AJ320">IF($C320="","",IF(_xll.BDP($C320&amp;" Corp",AJ$1)="#N/A Field Not Applicable","",_xll.BDP($C320&amp;" Corp",AJ$1)))</f>
        <v>100.67</v>
      </c>
      <c r="AK320" s="8" cm="1">
        <f t="array" ref="AK320">IF($C320="","",IF(_xll.BDP($C320&amp;" Corp",AK$1)="#N/A Field Not Applicable","",_xll.BDP($C320&amp;" Corp",AK$1)))</f>
        <v>105.64</v>
      </c>
      <c r="AL320" s="9" t="s">
        <v>838</v>
      </c>
      <c r="AM320" s="9" t="s">
        <v>64</v>
      </c>
      <c r="AN320" s="10">
        <v>44788</v>
      </c>
      <c r="AO320" s="11">
        <v>774.59332500000005</v>
      </c>
      <c r="AP320" s="12">
        <v>1.5666404621763553E-4</v>
      </c>
      <c r="AQ320" s="9" t="s">
        <v>169</v>
      </c>
      <c r="AR320" s="10">
        <v>40660</v>
      </c>
      <c r="AS320" s="11">
        <v>0.53615833333333329</v>
      </c>
      <c r="AT320" s="9" t="s">
        <v>102</v>
      </c>
      <c r="AU320" s="34">
        <f t="shared" si="8"/>
        <v>0.85069376257545259</v>
      </c>
    </row>
    <row r="321" spans="2:47" s="2" customFormat="1" x14ac:dyDescent="0.2">
      <c r="B321" s="22">
        <v>69558</v>
      </c>
      <c r="C321" s="23" t="s">
        <v>1123</v>
      </c>
      <c r="D321" s="24" t="str" cm="1">
        <f t="array" ref="D321">IF($C321="","",IFERROR(_xll.BDP($C321&amp;" Corp","ID_BB_GLOBAL"),""))</f>
        <v>BBG01R0HW2H3</v>
      </c>
      <c r="E321" s="23" t="s">
        <v>1124</v>
      </c>
      <c r="F321" s="7" t="s">
        <v>762</v>
      </c>
      <c r="G321" s="16" t="s">
        <v>128</v>
      </c>
      <c r="H321" s="16" t="s">
        <v>454</v>
      </c>
      <c r="I321" s="16" t="s">
        <v>229</v>
      </c>
      <c r="J321" s="44" t="str" cm="1">
        <f t="array" ref="J321">IF(OR(_xll.BDP($C321&amp;" Corp",$J$1)="#N/A N/A",_xll.BDP($C321&amp;" Corp",$J$1)="#N/A Field Not Applicable"),"",_xll.BDP($C321&amp;" Corp",$J$1))</f>
        <v/>
      </c>
      <c r="K321" s="16" t="str" cm="1">
        <f t="array" ref="K321">IFERROR(_xll.BDP($C321&amp;" Corp",$K$1),"")</f>
        <v>Medical-Drugs</v>
      </c>
      <c r="L321" s="28" cm="1">
        <f t="array" ref="L321">IF($C321="","",IFERROR(_xll.BDP($C321&amp;" Corp",L$1),""))</f>
        <v>99.903000000000006</v>
      </c>
      <c r="M321" s="28" cm="1">
        <f t="array" ref="M321">IF($C321="","",IFERROR(_xll.BDP($C321&amp;" Corp",M$1),""))</f>
        <v>100.646</v>
      </c>
      <c r="N321" s="28" cm="1">
        <f t="array" ref="N321">IF($C321="","",IFERROR(_xll.BDP($C321&amp;" Corp",N$1),""))</f>
        <v>4.4726568899999997</v>
      </c>
      <c r="O321" s="28" cm="1">
        <f t="array" ref="O321">IF($C321="","",IFERROR(_xll.BDP($C321&amp;" Corp",O$1),""))</f>
        <v>4.512798913541074</v>
      </c>
      <c r="P321" s="28" cm="1">
        <f t="array" ref="P321">IF($C321="","",IFERROR(_xll.BDP($C321&amp;" Corp",P$1),""))</f>
        <v>173.88932543979382</v>
      </c>
      <c r="Q321" s="28">
        <f t="shared" si="9"/>
        <v>100.2745</v>
      </c>
      <c r="R321"/>
      <c r="S321"/>
      <c r="T321"/>
      <c r="U321"/>
      <c r="V321" s="24" t="str" cm="1">
        <f t="array" ref="V321">IF($C321="","",IFERROR(_xll.BDP($C321&amp;" Corp",V$1),""))</f>
        <v>Y</v>
      </c>
      <c r="W321" s="40" cm="1">
        <f t="array" ref="W321">IF($V321="Y",IFERROR(_xll.BDP($C321&amp;" Corp",W$1)*1,""),"")</f>
        <v>46706</v>
      </c>
      <c r="X321" s="41" cm="1">
        <f t="array" ref="X321">IF($V321="Y",IFERROR(_xll.BDP($C321&amp;" Corp",X$1),""),"")</f>
        <v>102.313</v>
      </c>
      <c r="Y321" s="42" cm="1">
        <f t="array" ref="Y321">IF($V321="Y",IFERROR(_xll.BDP($C321&amp;" Corp",Y$1)/100, ""),"")</f>
        <v>5.1559284078432667E-2</v>
      </c>
      <c r="Z321" s="17" cm="1">
        <f t="array" ref="Z321">IF($C321="","",IF(_xll.BDP($C321&amp;" Corp",Z$1)="#N/A N/A","",_xll.BDP($C321&amp;" Corp",Z$1)))</f>
        <v>8.7000000000003297E-2</v>
      </c>
      <c r="AA321" s="14" cm="1">
        <f t="array" ref="AA321">IF($C321="","",IF(_xll.BDP($C321&amp;" Corp",AA$1)="#N/A N/A","",_xll.BDP($C321&amp;" Corp",AA$1)))</f>
        <v>7.8000000000002956E-2</v>
      </c>
      <c r="AB321" s="14" cm="1">
        <f t="array" ref="AB321">IF($C321="","",IF(_xll.BDP($C321&amp;" Corp",AB$1)="#N/A N/A","",_xll.BDP($C321&amp;" Corp",AB$1)))</f>
        <v>-0.91499999999999204</v>
      </c>
      <c r="AC321" s="18" t="str" cm="1">
        <f t="array" ref="AC321">IF($C321="","",IF(_xll.BDP($C321&amp;" Corp",AC$1)="#N/A N/A","",_xll.BDP($C321&amp;" Corp",AC$1)))</f>
        <v/>
      </c>
      <c r="AD321" s="18" t="str" cm="1">
        <f t="array" ref="AD321">IF($C321="","",IF(_xll.BDP($C321&amp;" Corp",AD$1)="#N/A N/A","",_xll.BDP($C321&amp;" Corp",AD$1)))</f>
        <v/>
      </c>
      <c r="AE321" s="32" cm="1">
        <f t="array" ref="AE321">IF($C321="","",IF(_xll.BDP($C321&amp;" Corp",AE$1)="#N/A N/A","",_xll.BDP($C321&amp;" Corp",AE$1)/100))</f>
        <v>8.6836746915801592E-4</v>
      </c>
      <c r="AF321" s="32" cm="1">
        <f t="array" ref="AF321">IF($C321="","",IF(_xll.BDP($C321&amp;" Corp",AF$1)="#N/A N/A","",_xll.BDP($C321&amp;" Corp",AF$1)/100))</f>
        <v>7.784664211503634E-4</v>
      </c>
      <c r="AG321" s="32" cm="1">
        <f t="array" ref="AG321">IF($C321="","",IF(_xll.BDP($C321&amp;" Corp",AG$1)="#N/A N/A","",_xll.BDP($C321&amp;" Corp",AG$1)/100))</f>
        <v>-9.0423954936257739E-3</v>
      </c>
      <c r="AH321" s="32" t="str" cm="1">
        <f t="array" ref="AH321">IF($C321="","",IF(_xll.BDP($C321&amp;" Corp",AH$1)="#N/A N/A","",_xll.BDP($C321&amp;" Corp",AH$1)/100))</f>
        <v/>
      </c>
      <c r="AI321" s="32" t="str" cm="1">
        <f t="array" ref="AI321">IF($C321="","",IF(_xll.BDP($C321&amp;" Corp",AI$1)="#N/A N/A","",_xll.BDP($C321&amp;" Corp",AI$1)/100))</f>
        <v/>
      </c>
      <c r="AJ321" s="8" cm="1">
        <f t="array" ref="AJ321">IF($C321="","",IF(_xll.BDP($C321&amp;" Corp",AJ$1)="#N/A Field Not Applicable","",_xll.BDP($C321&amp;" Corp",AJ$1)))</f>
        <v>99.667000000000002</v>
      </c>
      <c r="AK321" s="8" cm="1">
        <f t="array" ref="AK321">IF($C321="","",IF(_xll.BDP($C321&amp;" Corp",AK$1)="#N/A Field Not Applicable","",_xll.BDP($C321&amp;" Corp",AK$1)))</f>
        <v>101.416</v>
      </c>
      <c r="AL321" s="9" t="s">
        <v>764</v>
      </c>
      <c r="AM321" s="9" t="s">
        <v>307</v>
      </c>
      <c r="AN321" s="10">
        <v>44247</v>
      </c>
      <c r="AO321" s="11">
        <v>500.77884999999998</v>
      </c>
      <c r="AP321" s="12">
        <v>1.0128416856834438E-4</v>
      </c>
      <c r="AQ321" s="9" t="s">
        <v>169</v>
      </c>
      <c r="AR321" s="10">
        <v>40219</v>
      </c>
      <c r="AS321" s="11">
        <v>7.7083333333333337E-2</v>
      </c>
      <c r="AT321" s="9" t="s">
        <v>102</v>
      </c>
      <c r="AU321" s="34">
        <f t="shared" si="8"/>
        <v>0.44083524299599608</v>
      </c>
    </row>
    <row r="322" spans="2:47" s="2" customFormat="1" x14ac:dyDescent="0.2">
      <c r="B322" s="22">
        <v>66312</v>
      </c>
      <c r="C322" s="23" t="s">
        <v>1125</v>
      </c>
      <c r="D322" s="24" t="str" cm="1">
        <f t="array" ref="D322">IF($C322="","",IFERROR(_xll.BDP($C322&amp;" Corp","ID_BB_GLOBAL"),""))</f>
        <v>BBG01GF4JDG2</v>
      </c>
      <c r="E322" s="23" t="s">
        <v>1126</v>
      </c>
      <c r="F322" s="7" t="s">
        <v>534</v>
      </c>
      <c r="G322" s="16" t="s">
        <v>72</v>
      </c>
      <c r="H322" s="16" t="s">
        <v>85</v>
      </c>
      <c r="I322" s="16" t="s">
        <v>429</v>
      </c>
      <c r="J322" s="44" t="str" cm="1">
        <f t="array" ref="J322">IF(OR(_xll.BDP($C322&amp;" Corp",$J$1)="#N/A N/A",_xll.BDP($C322&amp;" Corp",$J$1)="#N/A Field Not Applicable"),"",_xll.BDP($C322&amp;" Corp",$J$1))</f>
        <v/>
      </c>
      <c r="K322" s="16" t="str" cm="1">
        <f t="array" ref="K322">IFERROR(_xll.BDP($C322&amp;" Corp",$K$1),"")</f>
        <v>Medical-Drugs</v>
      </c>
      <c r="L322" s="28" cm="1">
        <f t="array" ref="L322">IF($C322="","",IFERROR(_xll.BDP($C322&amp;" Corp",L$1),""))</f>
        <v>91.998999999999995</v>
      </c>
      <c r="M322" s="28" cm="1">
        <f t="array" ref="M322">IF($C322="","",IFERROR(_xll.BDP($C322&amp;" Corp",M$1),""))</f>
        <v>92.87</v>
      </c>
      <c r="N322" s="28" cm="1">
        <f t="array" ref="N322">IF($C322="","",IFERROR(_xll.BDP($C322&amp;" Corp",N$1),""))</f>
        <v>9.2304997491187653</v>
      </c>
      <c r="O322" s="28" cm="1">
        <f t="array" ref="O322">IF($C322="","",IFERROR(_xll.BDP($C322&amp;" Corp",O$1),""))</f>
        <v>9.2304997491187653</v>
      </c>
      <c r="P322" s="28" cm="1">
        <f t="array" ref="P322">IF($C322="","",IFERROR(_xll.BDP($C322&amp;" Corp",P$1),""))</f>
        <v>688.22832685927563</v>
      </c>
      <c r="Q322" s="28">
        <f t="shared" si="9"/>
        <v>92.4345</v>
      </c>
      <c r="R322"/>
      <c r="S322"/>
      <c r="T322"/>
      <c r="U322"/>
      <c r="V322" s="24" t="str" cm="1">
        <f t="array" ref="V322">IF($C322="","",IFERROR(_xll.BDP($C322&amp;" Corp",V$1),""))</f>
        <v>Y</v>
      </c>
      <c r="W322" s="40" cm="1">
        <f t="array" ref="W322">IF($V322="Y",IFERROR(_xll.BDP($C322&amp;" Corp",W$1)*1,""),"")</f>
        <v>46157</v>
      </c>
      <c r="X322" s="41" cm="1">
        <f t="array" ref="X322">IF($V322="Y",IFERROR(_xll.BDP($C322&amp;" Corp",X$1),""),"")</f>
        <v>103.75</v>
      </c>
      <c r="Y322" s="42" cm="1">
        <f t="array" ref="Y322">IF($V322="Y",IFERROR(_xll.BDP($C322&amp;" Corp",Y$1)/100, ""),"")</f>
        <v>0.16603678572442773</v>
      </c>
      <c r="Z322" s="17" cm="1">
        <f t="array" ref="Z322">IF($C322="","",IF(_xll.BDP($C322&amp;" Corp",Z$1)="#N/A N/A","",_xll.BDP($C322&amp;" Corp",Z$1)))</f>
        <v>-0.51699999999999591</v>
      </c>
      <c r="AA322" s="14" cm="1">
        <f t="array" ref="AA322">IF($C322="","",IF(_xll.BDP($C322&amp;" Corp",AA$1)="#N/A N/A","",_xll.BDP($C322&amp;" Corp",AA$1)))</f>
        <v>-0.1629999999999967</v>
      </c>
      <c r="AB322" s="14" cm="1">
        <f t="array" ref="AB322">IF($C322="","",IF(_xll.BDP($C322&amp;" Corp",AB$1)="#N/A N/A","",_xll.BDP($C322&amp;" Corp",AB$1)))</f>
        <v>-6.2339999999999947</v>
      </c>
      <c r="AC322" s="18" cm="1">
        <f t="array" ref="AC322">IF($C322="","",IF(_xll.BDP($C322&amp;" Corp",AC$1)="#N/A N/A","",_xll.BDP($C322&amp;" Corp",AC$1)))</f>
        <v>-14.096999999999994</v>
      </c>
      <c r="AD322" s="18" cm="1">
        <f t="array" ref="AD322">IF($C322="","",IF(_xll.BDP($C322&amp;" Corp",AD$1)="#N/A N/A","",_xll.BDP($C322&amp;" Corp",AD$1)))</f>
        <v>-13.197000000000003</v>
      </c>
      <c r="AE322" s="32" cm="1">
        <f t="array" ref="AE322">IF($C322="","",IF(_xll.BDP($C322&amp;" Corp",AE$1)="#N/A N/A","",_xll.BDP($C322&amp;" Corp",AE$1)/100))</f>
        <v>-5.5620105000429888E-3</v>
      </c>
      <c r="AF322" s="32" cm="1">
        <f t="array" ref="AF322">IF($C322="","",IF(_xll.BDP($C322&amp;" Corp",AF$1)="#N/A N/A","",_xll.BDP($C322&amp;" Corp",AF$1)/100))</f>
        <v>-1.7602971986435637E-3</v>
      </c>
      <c r="AG322" s="32" cm="1">
        <f t="array" ref="AG322">IF($C322="","",IF(_xll.BDP($C322&amp;" Corp",AG$1)="#N/A N/A","",_xll.BDP($C322&amp;" Corp",AG$1)/100))</f>
        <v>-6.3180938288621494E-2</v>
      </c>
      <c r="AH322" s="32" cm="1">
        <f t="array" ref="AH322">IF($C322="","",IF(_xll.BDP($C322&amp;" Corp",AH$1)="#N/A N/A","",_xll.BDP($C322&amp;" Corp",AH$1)/100))</f>
        <v>-0.13232643712687261</v>
      </c>
      <c r="AI322" s="32" cm="1">
        <f t="array" ref="AI322">IF($C322="","",IF(_xll.BDP($C322&amp;" Corp",AI$1)="#N/A N/A","",_xll.BDP($C322&amp;" Corp",AI$1)/100))</f>
        <v>-0.12493373220236294</v>
      </c>
      <c r="AJ322" s="8" cm="1">
        <f t="array" ref="AJ322">IF($C322="","",IF(_xll.BDP($C322&amp;" Corp",AJ$1)="#N/A Field Not Applicable","",_xll.BDP($C322&amp;" Corp",AJ$1)))</f>
        <v>90.802999999999997</v>
      </c>
      <c r="AK322" s="8" cm="1">
        <f t="array" ref="AK322">IF($C322="","",IF(_xll.BDP($C322&amp;" Corp",AK$1)="#N/A Field Not Applicable","",_xll.BDP($C322&amp;" Corp",AK$1)))</f>
        <v>106.825</v>
      </c>
      <c r="AL322" s="9" t="s">
        <v>535</v>
      </c>
      <c r="AM322" s="9" t="s">
        <v>307</v>
      </c>
      <c r="AN322" s="10">
        <v>37705</v>
      </c>
      <c r="AO322" s="11">
        <v>718.54387499999996</v>
      </c>
      <c r="AP322" s="12">
        <v>1.4532786070987498E-4</v>
      </c>
      <c r="AQ322" s="9" t="s">
        <v>169</v>
      </c>
      <c r="AR322" s="10">
        <v>33697</v>
      </c>
      <c r="AS322" s="11">
        <v>0.5625</v>
      </c>
      <c r="AT322" s="9" t="s">
        <v>102</v>
      </c>
      <c r="AU322" s="34">
        <f t="shared" si="8"/>
        <v>1.0105577643240544</v>
      </c>
    </row>
    <row r="323" spans="2:47" s="2" customFormat="1" x14ac:dyDescent="0.2">
      <c r="B323" s="22">
        <v>68837</v>
      </c>
      <c r="C323" s="23" t="s">
        <v>1127</v>
      </c>
      <c r="D323" s="24" t="str" cm="1">
        <f t="array" ref="D323">IF($C323="","",IFERROR(_xll.BDP($C323&amp;" Corp","ID_BB_GLOBAL"),""))</f>
        <v>BBG01NLJ59Y1</v>
      </c>
      <c r="E323" s="23" t="s">
        <v>1128</v>
      </c>
      <c r="F323" s="7" t="s">
        <v>1107</v>
      </c>
      <c r="G323" s="16" t="s">
        <v>98</v>
      </c>
      <c r="H323" s="16" t="s">
        <v>129</v>
      </c>
      <c r="I323" s="16" t="s">
        <v>129</v>
      </c>
      <c r="J323" s="44" t="str" cm="1">
        <f t="array" ref="J323">IF(OR(_xll.BDP($C323&amp;" Corp",$J$1)="#N/A N/A",_xll.BDP($C323&amp;" Corp",$J$1)="#N/A Field Not Applicable"),"",_xll.BDP($C323&amp;" Corp",$J$1))</f>
        <v/>
      </c>
      <c r="K323" s="16" t="str" cm="1">
        <f t="array" ref="K323">IFERROR(_xll.BDP($C323&amp;" Corp",$K$1),"")</f>
        <v>Medical-Generic Drugs</v>
      </c>
      <c r="L323" s="28" cm="1">
        <f t="array" ref="L323">IF($C323="","",IFERROR(_xll.BDP($C323&amp;" Corp",L$1),""))</f>
        <v>105.164</v>
      </c>
      <c r="M323" s="28" cm="1">
        <f t="array" ref="M323">IF($C323="","",IFERROR(_xll.BDP($C323&amp;" Corp",M$1),""))</f>
        <v>106.005</v>
      </c>
      <c r="N323" s="28" cm="1">
        <f t="array" ref="N323">IF($C323="","",IFERROR(_xll.BDP($C323&amp;" Corp",N$1),""))</f>
        <v>4.1239216699999997</v>
      </c>
      <c r="O323" s="28" cm="1">
        <f t="array" ref="O323">IF($C323="","",IFERROR(_xll.BDP($C323&amp;" Corp",O$1),""))</f>
        <v>5.614864711772535</v>
      </c>
      <c r="P323" s="28" cm="1">
        <f t="array" ref="P323">IF($C323="","",IFERROR(_xll.BDP($C323&amp;" Corp",P$1),""))</f>
        <v>185.80443371852132</v>
      </c>
      <c r="Q323" s="28">
        <f t="shared" si="9"/>
        <v>105.58449999999999</v>
      </c>
      <c r="R323"/>
      <c r="S323"/>
      <c r="T323"/>
      <c r="U323"/>
      <c r="V323" s="24" t="str" cm="1">
        <f t="array" ref="V323">IF($C323="","",IFERROR(_xll.BDP($C323&amp;" Corp",V$1),""))</f>
        <v>Y</v>
      </c>
      <c r="W323" s="40" cm="1">
        <f t="array" ref="W323">IF($V323="Y",IFERROR(_xll.BDP($C323&amp;" Corp",W$1)*1,""),"")</f>
        <v>46037</v>
      </c>
      <c r="X323" s="41" cm="1">
        <f t="array" ref="X323">IF($V323="Y",IFERROR(_xll.BDP($C323&amp;" Corp",X$1),""),"")</f>
        <v>103.5</v>
      </c>
      <c r="Y323" s="42" cm="1">
        <f t="array" ref="Y323">IF($V323="Y",IFERROR(_xll.BDP($C323&amp;" Corp",Y$1)/100, ""),"")</f>
        <v>4.1239216726005647E-2</v>
      </c>
      <c r="Z323" s="17" cm="1">
        <f t="array" ref="Z323">IF($C323="","",IF(_xll.BDP($C323&amp;" Corp",Z$1)="#N/A N/A","",_xll.BDP($C323&amp;" Corp",Z$1)))</f>
        <v>-4.9999999999954525E-3</v>
      </c>
      <c r="AA323" s="14" cm="1">
        <f t="array" ref="AA323">IF($C323="","",IF(_xll.BDP($C323&amp;" Corp",AA$1)="#N/A N/A","",_xll.BDP($C323&amp;" Corp",AA$1)))</f>
        <v>-3.1999999999996476E-2</v>
      </c>
      <c r="AB323" s="14" cm="1">
        <f t="array" ref="AB323">IF($C323="","",IF(_xll.BDP($C323&amp;" Corp",AB$1)="#N/A N/A","",_xll.BDP($C323&amp;" Corp",AB$1)))</f>
        <v>0.15099999999999625</v>
      </c>
      <c r="AC323" s="18" cm="1">
        <f t="array" ref="AC323">IF($C323="","",IF(_xll.BDP($C323&amp;" Corp",AC$1)="#N/A N/A","",_xll.BDP($C323&amp;" Corp",AC$1)))</f>
        <v>0.60600000000000875</v>
      </c>
      <c r="AD323" s="18" t="str" cm="1">
        <f t="array" ref="AD323">IF($C323="","",IF(_xll.BDP($C323&amp;" Corp",AD$1)="#N/A N/A","",_xll.BDP($C323&amp;" Corp",AD$1)))</f>
        <v/>
      </c>
      <c r="AE323" s="32" cm="1">
        <f t="array" ref="AE323">IF($C323="","",IF(_xll.BDP($C323&amp;" Corp",AE$1)="#N/A N/A","",_xll.BDP($C323&amp;" Corp",AE$1)/100))</f>
        <v>-4.7353417496097629E-5</v>
      </c>
      <c r="AF323" s="32" cm="1">
        <f t="array" ref="AF323">IF($C323="","",IF(_xll.BDP($C323&amp;" Corp",AF$1)="#N/A N/A","",_xll.BDP($C323&amp;" Corp",AF$1)/100))</f>
        <v>-3.0298439630355699E-4</v>
      </c>
      <c r="AG323" s="32" cm="1">
        <f t="array" ref="AG323">IF($C323="","",IF(_xll.BDP($C323&amp;" Corp",AG$1)="#N/A N/A","",_xll.BDP($C323&amp;" Corp",AG$1)/100))</f>
        <v>1.4321891627858093E-3</v>
      </c>
      <c r="AH323" s="32" cm="1">
        <f t="array" ref="AH323">IF($C323="","",IF(_xll.BDP($C323&amp;" Corp",AH$1)="#N/A N/A","",_xll.BDP($C323&amp;" Corp",AH$1)/100))</f>
        <v>5.7726380765494552E-3</v>
      </c>
      <c r="AI323" s="32" t="str" cm="1">
        <f t="array" ref="AI323">IF($C323="","",IF(_xll.BDP($C323&amp;" Corp",AI$1)="#N/A N/A","",_xll.BDP($C323&amp;" Corp",AI$1)/100))</f>
        <v/>
      </c>
      <c r="AJ323" s="8" cm="1">
        <f t="array" ref="AJ323">IF($C323="","",IF(_xll.BDP($C323&amp;" Corp",AJ$1)="#N/A Field Not Applicable","",_xll.BDP($C323&amp;" Corp",AJ$1)))</f>
        <v>101.506</v>
      </c>
      <c r="AK323" s="8" cm="1">
        <f t="array" ref="AK323">IF($C323="","",IF(_xll.BDP($C323&amp;" Corp",AK$1)="#N/A Field Not Applicable","",_xll.BDP($C323&amp;" Corp",AK$1)))</f>
        <v>105.73099999999999</v>
      </c>
      <c r="AL323" s="9" t="s">
        <v>1108</v>
      </c>
      <c r="AM323" s="9" t="s">
        <v>307</v>
      </c>
      <c r="AN323" s="10">
        <v>37306</v>
      </c>
      <c r="AO323" s="11">
        <v>367.33462500000002</v>
      </c>
      <c r="AP323" s="12">
        <v>7.4294635405408143E-5</v>
      </c>
      <c r="AQ323" s="9" t="s">
        <v>169</v>
      </c>
      <c r="AR323" s="10">
        <v>33298</v>
      </c>
      <c r="AS323" s="11">
        <v>2.8583333333333334</v>
      </c>
      <c r="AT323" s="9" t="s">
        <v>102</v>
      </c>
      <c r="AU323" s="34">
        <f t="shared" si="8"/>
        <v>0.80740585798816544</v>
      </c>
    </row>
    <row r="324" spans="2:47" s="2" customFormat="1" x14ac:dyDescent="0.2">
      <c r="B324" s="22">
        <v>66259</v>
      </c>
      <c r="C324" s="23" t="s">
        <v>1129</v>
      </c>
      <c r="D324" s="24" t="str" cm="1">
        <f t="array" ref="D324">IF($C324="","",IFERROR(_xll.BDP($C324&amp;" Corp","ID_BB_GLOBAL"),""))</f>
        <v>BBG01G93ZZC8</v>
      </c>
      <c r="E324" s="23" t="s">
        <v>1130</v>
      </c>
      <c r="F324" s="7" t="s">
        <v>762</v>
      </c>
      <c r="G324" s="16" t="s">
        <v>310</v>
      </c>
      <c r="H324" s="16" t="s">
        <v>454</v>
      </c>
      <c r="I324" s="16" t="s">
        <v>229</v>
      </c>
      <c r="J324" s="44" t="str" cm="1">
        <f t="array" ref="J324">IF(OR(_xll.BDP($C324&amp;" Corp",$J$1)="#N/A N/A",_xll.BDP($C324&amp;" Corp",$J$1)="#N/A Field Not Applicable"),"",_xll.BDP($C324&amp;" Corp",$J$1))</f>
        <v/>
      </c>
      <c r="K324" s="16" t="str" cm="1">
        <f t="array" ref="K324">IFERROR(_xll.BDP($C324&amp;" Corp",$K$1),"")</f>
        <v>Medical-Drugs</v>
      </c>
      <c r="L324" s="28" cm="1">
        <f t="array" ref="L324">IF($C324="","",IFERROR(_xll.BDP($C324&amp;" Corp",L$1),""))</f>
        <v>105.968</v>
      </c>
      <c r="M324" s="28" cm="1">
        <f t="array" ref="M324">IF($C324="","",IFERROR(_xll.BDP($C324&amp;" Corp",M$1),""))</f>
        <v>106.77800000000001</v>
      </c>
      <c r="N324" s="28" cm="1">
        <f t="array" ref="N324">IF($C324="","",IFERROR(_xll.BDP($C324&amp;" Corp",N$1),""))</f>
        <v>3.8693751700000001</v>
      </c>
      <c r="O324" s="28" cm="1">
        <f t="array" ref="O324">IF($C324="","",IFERROR(_xll.BDP($C324&amp;" Corp",O$1),""))</f>
        <v>5.2614821459445418</v>
      </c>
      <c r="P324" s="28" cm="1">
        <f t="array" ref="P324">IF($C324="","",IFERROR(_xll.BDP($C324&amp;" Corp",P$1),""))</f>
        <v>155.61643907392855</v>
      </c>
      <c r="Q324" s="28">
        <f t="shared" si="9"/>
        <v>106.373</v>
      </c>
      <c r="R324"/>
      <c r="S324"/>
      <c r="T324"/>
      <c r="U324"/>
      <c r="V324" s="24" t="str" cm="1">
        <f t="array" ref="V324">IF($C324="","",IFERROR(_xll.BDP($C324&amp;" Corp",V$1),""))</f>
        <v>Y</v>
      </c>
      <c r="W324" s="40" cm="1">
        <f t="array" ref="W324">IF($V324="Y",IFERROR(_xll.BDP($C324&amp;" Corp",W$1)*1,""),"")</f>
        <v>46157</v>
      </c>
      <c r="X324" s="41" cm="1">
        <f t="array" ref="X324">IF($V324="Y",IFERROR(_xll.BDP($C324&amp;" Corp",X$1),""),"")</f>
        <v>103.375</v>
      </c>
      <c r="Y324" s="42" cm="1">
        <f t="array" ref="Y324">IF($V324="Y",IFERROR(_xll.BDP($C324&amp;" Corp",Y$1)/100, ""),"")</f>
        <v>3.8686140851675495E-2</v>
      </c>
      <c r="Z324" s="17" cm="1">
        <f t="array" ref="Z324">IF($C324="","",IF(_xll.BDP($C324&amp;" Corp",Z$1)="#N/A N/A","",_xll.BDP($C324&amp;" Corp",Z$1)))</f>
        <v>4.1000000000011028E-2</v>
      </c>
      <c r="AA324" s="14" cm="1">
        <f t="array" ref="AA324">IF($C324="","",IF(_xll.BDP($C324&amp;" Corp",AA$1)="#N/A N/A","",_xll.BDP($C324&amp;" Corp",AA$1)))</f>
        <v>3.7000000000006139E-2</v>
      </c>
      <c r="AB324" s="14" cm="1">
        <f t="array" ref="AB324">IF($C324="","",IF(_xll.BDP($C324&amp;" Corp",AB$1)="#N/A N/A","",_xll.BDP($C324&amp;" Corp",AB$1)))</f>
        <v>-0.60699999999999932</v>
      </c>
      <c r="AC324" s="18" cm="1">
        <f t="array" ref="AC324">IF($C324="","",IF(_xll.BDP($C324&amp;" Corp",AC$1)="#N/A N/A","",_xll.BDP($C324&amp;" Corp",AC$1)))</f>
        <v>-0.4789999999999992</v>
      </c>
      <c r="AD324" s="18" cm="1">
        <f t="array" ref="AD324">IF($C324="","",IF(_xll.BDP($C324&amp;" Corp",AD$1)="#N/A N/A","",_xll.BDP($C324&amp;" Corp",AD$1)))</f>
        <v>-0.60999999999999943</v>
      </c>
      <c r="AE324" s="32" cm="1">
        <f t="array" ref="AE324">IF($C324="","",IF(_xll.BDP($C324&amp;" Corp",AE$1)="#N/A N/A","",_xll.BDP($C324&amp;" Corp",AE$1)/100))</f>
        <v>3.8558477222295291E-4</v>
      </c>
      <c r="AF324" s="32" cm="1">
        <f t="array" ref="AF324">IF($C324="","",IF(_xll.BDP($C324&amp;" Corp",AF$1)="#N/A N/A","",_xll.BDP($C324&amp;" Corp",AF$1)/100))</f>
        <v>3.4795365633469506E-4</v>
      </c>
      <c r="AG324" s="32" cm="1">
        <f t="array" ref="AG324">IF($C324="","",IF(_xll.BDP($C324&amp;" Corp",AG$1)="#N/A N/A","",_xll.BDP($C324&amp;" Corp",AG$1)/100))</f>
        <v>-5.6739577491119767E-3</v>
      </c>
      <c r="AH324" s="32" cm="1">
        <f t="array" ref="AH324">IF($C324="","",IF(_xll.BDP($C324&amp;" Corp",AH$1)="#N/A N/A","",_xll.BDP($C324&amp;" Corp",AH$1)/100))</f>
        <v>-4.4828360723243293E-3</v>
      </c>
      <c r="AI324" s="32" cm="1">
        <f t="array" ref="AI324">IF($C324="","",IF(_xll.BDP($C324&amp;" Corp",AI$1)="#N/A N/A","",_xll.BDP($C324&amp;" Corp",AI$1)/100))</f>
        <v>-5.7018404793284863E-3</v>
      </c>
      <c r="AJ324" s="8" cm="1">
        <f t="array" ref="AJ324">IF($C324="","",IF(_xll.BDP($C324&amp;" Corp",AJ$1)="#N/A Field Not Applicable","",_xll.BDP($C324&amp;" Corp",AJ$1)))</f>
        <v>104.494</v>
      </c>
      <c r="AK324" s="8" cm="1">
        <f t="array" ref="AK324">IF($C324="","",IF(_xll.BDP($C324&amp;" Corp",AK$1)="#N/A Field Not Applicable","",_xll.BDP($C324&amp;" Corp",AK$1)))</f>
        <v>107.41</v>
      </c>
      <c r="AL324" s="9" t="s">
        <v>764</v>
      </c>
      <c r="AM324" s="9" t="s">
        <v>307</v>
      </c>
      <c r="AN324" s="10">
        <v>44247</v>
      </c>
      <c r="AO324" s="11">
        <v>320.31</v>
      </c>
      <c r="AP324" s="12">
        <v>6.4783750420223201E-5</v>
      </c>
      <c r="AQ324" s="9" t="s">
        <v>169</v>
      </c>
      <c r="AR324" s="10">
        <v>40219</v>
      </c>
      <c r="AS324" s="11">
        <v>0.50624999999999998</v>
      </c>
      <c r="AT324" s="9" t="s">
        <v>102</v>
      </c>
      <c r="AU324" s="34">
        <f t="shared" si="8"/>
        <v>0.70930919067215314</v>
      </c>
    </row>
    <row r="325" spans="2:47" s="2" customFormat="1" x14ac:dyDescent="0.2">
      <c r="B325" s="22">
        <v>64087</v>
      </c>
      <c r="C325" s="23" t="s">
        <v>1131</v>
      </c>
      <c r="D325" s="24" t="str" cm="1">
        <f t="array" ref="D325">IF($C325="","",IFERROR(_xll.BDP($C325&amp;" Corp","ID_BB_GLOBAL"),""))</f>
        <v>BBG019WPPV66</v>
      </c>
      <c r="E325" s="23" t="s">
        <v>1132</v>
      </c>
      <c r="F325" s="7" t="s">
        <v>1050</v>
      </c>
      <c r="G325" s="16" t="s">
        <v>763</v>
      </c>
      <c r="H325" s="16" t="s">
        <v>92</v>
      </c>
      <c r="I325" s="16" t="s">
        <v>93</v>
      </c>
      <c r="J325" s="44" t="str" cm="1">
        <f t="array" ref="J325">IF(OR(_xll.BDP($C325&amp;" Corp",$J$1)="#N/A N/A",_xll.BDP($C325&amp;" Corp",$J$1)="#N/A Field Not Applicable"),"",_xll.BDP($C325&amp;" Corp",$J$1))</f>
        <v/>
      </c>
      <c r="K325" s="16" t="str" cm="1">
        <f t="array" ref="K325">IFERROR(_xll.BDP($C325&amp;" Corp",$K$1),"")</f>
        <v>Cosmetics&amp;Toiletries</v>
      </c>
      <c r="L325" s="28" cm="1">
        <f t="array" ref="L325">IF($C325="","",IFERROR(_xll.BDP($C325&amp;" Corp",L$1),""))</f>
        <v>90.843000000000004</v>
      </c>
      <c r="M325" s="28" cm="1">
        <f t="array" ref="M325">IF($C325="","",IFERROR(_xll.BDP($C325&amp;" Corp",M$1),""))</f>
        <v>91.004000000000005</v>
      </c>
      <c r="N325" s="28" cm="1">
        <f t="array" ref="N325">IF($C325="","",IFERROR(_xll.BDP($C325&amp;" Corp",N$1),""))</f>
        <v>5.1443427454823372</v>
      </c>
      <c r="O325" s="28" cm="1">
        <f t="array" ref="O325">IF($C325="","",IFERROR(_xll.BDP($C325&amp;" Corp",O$1),""))</f>
        <v>5.1443427454823372</v>
      </c>
      <c r="P325" s="28" cm="1">
        <f t="array" ref="P325">IF($C325="","",IFERROR(_xll.BDP($C325&amp;" Corp",P$1),""))</f>
        <v>73.797760087628376</v>
      </c>
      <c r="Q325" s="28">
        <f t="shared" si="9"/>
        <v>90.923500000000004</v>
      </c>
      <c r="R325"/>
      <c r="S325"/>
      <c r="T325"/>
      <c r="U325"/>
      <c r="V325" s="24" t="str" cm="1">
        <f t="array" ref="V325">IF($C325="","",IFERROR(_xll.BDP($C325&amp;" Corp",V$1),""))</f>
        <v>Y</v>
      </c>
      <c r="W325" s="40" cm="1">
        <f t="array" ref="W325">IF($V325="Y",IFERROR(_xll.BDP($C325&amp;" Corp",W$1)*1,""),"")</f>
        <v>48206</v>
      </c>
      <c r="X325" s="41" cm="1">
        <f t="array" ref="X325">IF($V325="Y",IFERROR(_xll.BDP($C325&amp;" Corp",X$1),""),"")</f>
        <v>100</v>
      </c>
      <c r="Y325" s="42" cm="1">
        <f t="array" ref="Y325">IF($V325="Y",IFERROR(_xll.BDP($C325&amp;" Corp",Y$1)/100, ""),"")</f>
        <v>5.1933594151175828E-2</v>
      </c>
      <c r="Z325" s="17" cm="1">
        <f t="array" ref="Z325">IF($C325="","",IF(_xll.BDP($C325&amp;" Corp",Z$1)="#N/A N/A","",_xll.BDP($C325&amp;" Corp",Z$1)))</f>
        <v>-6.630000000001246E-3</v>
      </c>
      <c r="AA325" s="14" cm="1">
        <f t="array" ref="AA325">IF($C325="","",IF(_xll.BDP($C325&amp;" Corp",AA$1)="#N/A N/A","",_xll.BDP($C325&amp;" Corp",AA$1)))</f>
        <v>0.40523000000000309</v>
      </c>
      <c r="AB325" s="14" cm="1">
        <f t="array" ref="AB325">IF($C325="","",IF(_xll.BDP($C325&amp;" Corp",AB$1)="#N/A N/A","",_xll.BDP($C325&amp;" Corp",AB$1)))</f>
        <v>1.9350000000002865E-2</v>
      </c>
      <c r="AC325" s="18" cm="1">
        <f t="array" ref="AC325">IF($C325="","",IF(_xll.BDP($C325&amp;" Corp",AC$1)="#N/A N/A","",_xll.BDP($C325&amp;" Corp",AC$1)))</f>
        <v>-0.69129999999999825</v>
      </c>
      <c r="AD325" s="18" cm="1">
        <f t="array" ref="AD325">IF($C325="","",IF(_xll.BDP($C325&amp;" Corp",AD$1)="#N/A N/A","",_xll.BDP($C325&amp;" Corp",AD$1)))</f>
        <v>-0.71336999999999762</v>
      </c>
      <c r="AE325" s="32" cm="1">
        <f t="array" ref="AE325">IF($C325="","",IF(_xll.BDP($C325&amp;" Corp",AE$1)="#N/A N/A","",_xll.BDP($C325&amp;" Corp",AE$1)/100))</f>
        <v>-7.2916726239169121E-5</v>
      </c>
      <c r="AF325" s="32" cm="1">
        <f t="array" ref="AF325">IF($C325="","",IF(_xll.BDP($C325&amp;" Corp",AF$1)="#N/A N/A","",_xll.BDP($C325&amp;" Corp",AF$1)/100))</f>
        <v>4.4769978670651375E-3</v>
      </c>
      <c r="AG325" s="32" cm="1">
        <f t="array" ref="AG325">IF($C325="","",IF(_xll.BDP($C325&amp;" Corp",AG$1)="#N/A N/A","",_xll.BDP($C325&amp;" Corp",AG$1)/100))</f>
        <v>2.1287208334995825E-4</v>
      </c>
      <c r="AH325" s="32" cm="1">
        <f t="array" ref="AH325">IF($C325="","",IF(_xll.BDP($C325&amp;" Corp",AH$1)="#N/A N/A","",_xll.BDP($C325&amp;" Corp",AH$1)/100))</f>
        <v>-7.5460938839743939E-3</v>
      </c>
      <c r="AI325" s="32" cm="1">
        <f t="array" ref="AI325">IF($C325="","",IF(_xll.BDP($C325&amp;" Corp",AI$1)="#N/A N/A","",_xll.BDP($C325&amp;" Corp",AI$1)/100))</f>
        <v>-7.785130103572532E-3</v>
      </c>
      <c r="AJ325" s="8" cm="1">
        <f t="array" ref="AJ325">IF($C325="","",IF(_xll.BDP($C325&amp;" Corp",AJ$1)="#N/A Field Not Applicable","",_xll.BDP($C325&amp;" Corp",AJ$1)))</f>
        <v>87.399000000000001</v>
      </c>
      <c r="AK325" s="8" cm="1">
        <f t="array" ref="AK325">IF($C325="","",IF(_xll.BDP($C325&amp;" Corp",AK$1)="#N/A Field Not Applicable","",_xll.BDP($C325&amp;" Corp",AK$1)))</f>
        <v>94.747</v>
      </c>
      <c r="AL325" s="9" t="s">
        <v>1051</v>
      </c>
      <c r="AM325" s="9" t="s">
        <v>64</v>
      </c>
      <c r="AN325" s="10">
        <v>46763</v>
      </c>
      <c r="AO325" s="11">
        <v>1847.6415999999999</v>
      </c>
      <c r="AP325" s="12">
        <v>3.7369158715126554E-4</v>
      </c>
      <c r="AQ325" s="9" t="s">
        <v>65</v>
      </c>
      <c r="AR325" s="10">
        <v>42575</v>
      </c>
      <c r="AS325" s="11">
        <v>0.77534722222222219</v>
      </c>
      <c r="AT325" s="9" t="s">
        <v>102</v>
      </c>
      <c r="AU325" s="34">
        <f t="shared" ref="AU325:AU369" si="10">IFERROR((AK325-AVERAGE(L325:M325)/(AK325-AJ325))/100,"")</f>
        <v>0.82373088731627642</v>
      </c>
    </row>
    <row r="326" spans="2:47" s="2" customFormat="1" x14ac:dyDescent="0.2">
      <c r="B326" s="22">
        <v>69267</v>
      </c>
      <c r="C326" s="23" t="s">
        <v>1133</v>
      </c>
      <c r="D326" s="24" t="str" cm="1">
        <f t="array" ref="D326">IF($C326="","",IFERROR(_xll.BDP($C326&amp;" Corp","ID_BB_GLOBAL"),""))</f>
        <v>BBG01Q6TN3J9</v>
      </c>
      <c r="E326" s="23" t="s">
        <v>1134</v>
      </c>
      <c r="F326" s="7" t="s">
        <v>1107</v>
      </c>
      <c r="G326" s="16" t="s">
        <v>413</v>
      </c>
      <c r="H326" s="16" t="s">
        <v>495</v>
      </c>
      <c r="I326" s="16" t="s">
        <v>496</v>
      </c>
      <c r="J326" s="44" t="str" cm="1">
        <f t="array" ref="J326">IF(OR(_xll.BDP($C326&amp;" Corp",$J$1)="#N/A N/A",_xll.BDP($C326&amp;" Corp",$J$1)="#N/A Field Not Applicable"),"",_xll.BDP($C326&amp;" Corp",$J$1))</f>
        <v/>
      </c>
      <c r="K326" s="16" t="str" cm="1">
        <f t="array" ref="K326">IFERROR(_xll.BDP($C326&amp;" Corp",$K$1),"")</f>
        <v>Medical-Generic Drugs</v>
      </c>
      <c r="L326" s="28" cm="1">
        <f t="array" ref="L326">IF($C326="","",IFERROR(_xll.BDP($C326&amp;" Corp",L$1),""))</f>
        <v>102.459</v>
      </c>
      <c r="M326" s="28" cm="1">
        <f t="array" ref="M326">IF($C326="","",IFERROR(_xll.BDP($C326&amp;" Corp",M$1),""))</f>
        <v>103.214</v>
      </c>
      <c r="N326" s="28" cm="1">
        <f t="array" ref="N326">IF($C326="","",IFERROR(_xll.BDP($C326&amp;" Corp",N$1),""))</f>
        <v>4.5351613899999998</v>
      </c>
      <c r="O326" s="28" cm="1">
        <f t="array" ref="O326">IF($C326="","",IFERROR(_xll.BDP($C326&amp;" Corp",O$1),""))</f>
        <v>4.8981959643565247</v>
      </c>
      <c r="P326" s="28" cm="1">
        <f t="array" ref="P326">IF($C326="","",IFERROR(_xll.BDP($C326&amp;" Corp",P$1),""))</f>
        <v>198.02000005381393</v>
      </c>
      <c r="Q326" s="28">
        <f t="shared" ref="Q326:Q369" si="11">AVERAGE(L326:M326)</f>
        <v>102.8365</v>
      </c>
      <c r="R326"/>
      <c r="S326"/>
      <c r="T326"/>
      <c r="U326"/>
      <c r="V326" s="24" t="str" cm="1">
        <f t="array" ref="V326">IF($C326="","",IFERROR(_xll.BDP($C326&amp;" Corp",V$1),""))</f>
        <v>Y</v>
      </c>
      <c r="W326" s="40" cm="1">
        <f t="array" ref="W326">IF($V326="Y",IFERROR(_xll.BDP($C326&amp;" Corp",W$1)*1,""),"")</f>
        <v>46127</v>
      </c>
      <c r="X326" s="41" cm="1">
        <f t="array" ref="X326">IF($V326="Y",IFERROR(_xll.BDP($C326&amp;" Corp",X$1),""),"")</f>
        <v>102.813</v>
      </c>
      <c r="Y326" s="42" cm="1">
        <f t="array" ref="Y326">IF($V326="Y",IFERROR(_xll.BDP($C326&amp;" Corp",Y$1)/100, ""),"")</f>
        <v>5.136203613583893E-2</v>
      </c>
      <c r="Z326" s="17" cm="1">
        <f t="array" ref="Z326">IF($C326="","",IF(_xll.BDP($C326&amp;" Corp",Z$1)="#N/A N/A","",_xll.BDP($C326&amp;" Corp",Z$1)))</f>
        <v>-1.3999999999995794E-2</v>
      </c>
      <c r="AA326" s="14" cm="1">
        <f t="array" ref="AA326">IF($C326="","",IF(_xll.BDP($C326&amp;" Corp",AA$1)="#N/A N/A","",_xll.BDP($C326&amp;" Corp",AA$1)))</f>
        <v>-0.11899999999999977</v>
      </c>
      <c r="AB326" s="14" cm="1">
        <f t="array" ref="AB326">IF($C326="","",IF(_xll.BDP($C326&amp;" Corp",AB$1)="#N/A N/A","",_xll.BDP($C326&amp;" Corp",AB$1)))</f>
        <v>-0.41899999999999693</v>
      </c>
      <c r="AC326" s="18" cm="1">
        <f t="array" ref="AC326">IF($C326="","",IF(_xll.BDP($C326&amp;" Corp",AC$1)="#N/A N/A","",_xll.BDP($C326&amp;" Corp",AC$1)))</f>
        <v>2.1280000000000001</v>
      </c>
      <c r="AD326" s="18" t="str" cm="1">
        <f t="array" ref="AD326">IF($C326="","",IF(_xll.BDP($C326&amp;" Corp",AD$1)="#N/A N/A","",_xll.BDP($C326&amp;" Corp",AD$1)))</f>
        <v/>
      </c>
      <c r="AE326" s="32" cm="1">
        <f t="array" ref="AE326">IF($C326="","",IF(_xll.BDP($C326&amp;" Corp",AE$1)="#N/A N/A","",_xll.BDP($C326&amp;" Corp",AE$1)/100))</f>
        <v>-1.3611924045459737E-4</v>
      </c>
      <c r="AF326" s="32" cm="1">
        <f t="array" ref="AF326">IF($C326="","",IF(_xll.BDP($C326&amp;" Corp",AF$1)="#N/A N/A","",_xll.BDP($C326&amp;" Corp",AF$1)/100))</f>
        <v>-1.1558335599673624E-3</v>
      </c>
      <c r="AG326" s="32" cm="1">
        <f t="array" ref="AG326">IF($C326="","",IF(_xll.BDP($C326&amp;" Corp",AG$1)="#N/A N/A","",_xll.BDP($C326&amp;" Corp",AG$1)/100))</f>
        <v>-4.0578755713953371E-3</v>
      </c>
      <c r="AH326" s="32" cm="1">
        <f t="array" ref="AH326">IF($C326="","",IF(_xll.BDP($C326&amp;" Corp",AH$1)="#N/A N/A","",_xll.BDP($C326&amp;" Corp",AH$1)/100))</f>
        <v>2.1130186974351844E-2</v>
      </c>
      <c r="AI326" s="32" t="str" cm="1">
        <f t="array" ref="AI326">IF($C326="","",IF(_xll.BDP($C326&amp;" Corp",AI$1)="#N/A N/A","",_xll.BDP($C326&amp;" Corp",AI$1)/100))</f>
        <v/>
      </c>
      <c r="AJ326" s="8" cm="1">
        <f t="array" ref="AJ326">IF($C326="","",IF(_xll.BDP($C326&amp;" Corp",AJ$1)="#N/A Field Not Applicable","",_xll.BDP($C326&amp;" Corp",AJ$1)))</f>
        <v>100.16</v>
      </c>
      <c r="AK326" s="8" cm="1">
        <f t="array" ref="AK326">IF($C326="","",IF(_xll.BDP($C326&amp;" Corp",AK$1)="#N/A Field Not Applicable","",_xll.BDP($C326&amp;" Corp",AK$1)))</f>
        <v>103.43</v>
      </c>
      <c r="AL326" s="9" t="s">
        <v>1108</v>
      </c>
      <c r="AM326" s="9" t="s">
        <v>307</v>
      </c>
      <c r="AN326" s="10">
        <v>37306</v>
      </c>
      <c r="AO326" s="11">
        <v>668.27149999999995</v>
      </c>
      <c r="AP326" s="12">
        <v>1.3516010761121473E-4</v>
      </c>
      <c r="AQ326" s="9" t="s">
        <v>169</v>
      </c>
      <c r="AR326" s="10">
        <v>33298</v>
      </c>
      <c r="AS326" s="11">
        <v>0.765625</v>
      </c>
      <c r="AT326" s="9" t="s">
        <v>102</v>
      </c>
      <c r="AU326" s="34">
        <f t="shared" si="10"/>
        <v>0.7198152905198788</v>
      </c>
    </row>
    <row r="327" spans="2:47" s="2" customFormat="1" x14ac:dyDescent="0.2">
      <c r="B327" s="22">
        <v>69500</v>
      </c>
      <c r="C327" s="23" t="s">
        <v>1135</v>
      </c>
      <c r="D327" s="24" t="str" cm="1">
        <f t="array" ref="D327">IF($C327="","",IFERROR(_xll.BDP($C327&amp;" Corp","ID_BB_GLOBAL"),""))</f>
        <v>BBG01QSG4FR8</v>
      </c>
      <c r="E327" s="23" t="s">
        <v>1136</v>
      </c>
      <c r="F327" s="7" t="s">
        <v>575</v>
      </c>
      <c r="G327" s="16" t="s">
        <v>91</v>
      </c>
      <c r="H327" s="16" t="s">
        <v>305</v>
      </c>
      <c r="I327" s="16" t="s">
        <v>166</v>
      </c>
      <c r="J327" s="44" cm="1">
        <f t="array" ref="J327">IF(OR(_xll.BDP($C327&amp;" Corp",$J$1)="#N/A N/A",_xll.BDP($C327&amp;" Corp",$J$1)="#N/A Field Not Applicable"),"",_xll.BDP($C327&amp;" Corp",$J$1))</f>
        <v>1.3865131578947369</v>
      </c>
      <c r="K327" s="16" t="str" cm="1">
        <f t="array" ref="K327">IFERROR(_xll.BDP($C327&amp;" Corp",$K$1),"")</f>
        <v>Medical-HMO</v>
      </c>
      <c r="L327" s="28" cm="1">
        <f t="array" ref="L327">IF($C327="","",IFERROR(_xll.BDP($C327&amp;" Corp",L$1),""))</f>
        <v>98.918000000000006</v>
      </c>
      <c r="M327" s="28" cm="1">
        <f t="array" ref="M327">IF($C327="","",IFERROR(_xll.BDP($C327&amp;" Corp",M$1),""))</f>
        <v>99.337000000000003</v>
      </c>
      <c r="N327" s="28" cm="1">
        <f t="array" ref="N327">IF($C327="","",IFERROR(_xll.BDP($C327&amp;" Corp",N$1),""))</f>
        <v>6.3523083764724477</v>
      </c>
      <c r="O327" s="28" cm="1">
        <f t="array" ref="O327">IF($C327="","",IFERROR(_xll.BDP($C327&amp;" Corp",O$1),""))</f>
        <v>6.3523083764724477</v>
      </c>
      <c r="P327" s="28" cm="1">
        <f t="array" ref="P327">IF($C327="","",IFERROR(_xll.BDP($C327&amp;" Corp",P$1),""))</f>
        <v>158.66080887352905</v>
      </c>
      <c r="Q327" s="28">
        <f t="shared" si="11"/>
        <v>99.127499999999998</v>
      </c>
      <c r="R327"/>
      <c r="S327"/>
      <c r="T327"/>
      <c r="U327"/>
      <c r="V327" s="24" t="str" cm="1">
        <f t="array" ref="V327">IF($C327="","",IFERROR(_xll.BDP($C327&amp;" Corp",V$1),""))</f>
        <v>Y</v>
      </c>
      <c r="W327" s="40" cm="1">
        <f t="array" ref="W327">IF($V327="Y",IFERROR(_xll.BDP($C327&amp;" Corp",W$1)*1,""),"")</f>
        <v>46767</v>
      </c>
      <c r="X327" s="41" cm="1">
        <f t="array" ref="X327">IF($V327="Y",IFERROR(_xll.BDP($C327&amp;" Corp",X$1),""),"")</f>
        <v>103.125</v>
      </c>
      <c r="Y327" s="42" cm="1">
        <f t="array" ref="Y327">IF($V327="Y",IFERROR(_xll.BDP($C327&amp;" Corp",Y$1)/100, ""),"")</f>
        <v>7.4545131983565063E-2</v>
      </c>
      <c r="Z327" s="17" cm="1">
        <f t="array" ref="Z327">IF($C327="","",IF(_xll.BDP($C327&amp;" Corp",Z$1)="#N/A N/A","",_xll.BDP($C327&amp;" Corp",Z$1)))</f>
        <v>0.1207199999999915</v>
      </c>
      <c r="AA327" s="14" cm="1">
        <f t="array" ref="AA327">IF($C327="","",IF(_xll.BDP($C327&amp;" Corp",AA$1)="#N/A N/A","",_xll.BDP($C327&amp;" Corp",AA$1)))</f>
        <v>-0.17589000000000965</v>
      </c>
      <c r="AB327" s="14" cm="1">
        <f t="array" ref="AB327">IF($C327="","",IF(_xll.BDP($C327&amp;" Corp",AB$1)="#N/A N/A","",_xll.BDP($C327&amp;" Corp",AB$1)))</f>
        <v>-9.3999999999994088E-4</v>
      </c>
      <c r="AC327" s="18" t="str" cm="1">
        <f t="array" ref="AC327">IF($C327="","",IF(_xll.BDP($C327&amp;" Corp",AC$1)="#N/A N/A","",_xll.BDP($C327&amp;" Corp",AC$1)))</f>
        <v/>
      </c>
      <c r="AD327" s="18" t="str" cm="1">
        <f t="array" ref="AD327">IF($C327="","",IF(_xll.BDP($C327&amp;" Corp",AD$1)="#N/A N/A","",_xll.BDP($C327&amp;" Corp",AD$1)))</f>
        <v/>
      </c>
      <c r="AE327" s="32" cm="1">
        <f t="array" ref="AE327">IF($C327="","",IF(_xll.BDP($C327&amp;" Corp",AE$1)="#N/A N/A","",_xll.BDP($C327&amp;" Corp",AE$1)/100))</f>
        <v>1.2189572079578305E-3</v>
      </c>
      <c r="AF327" s="32" cm="1">
        <f t="array" ref="AF327">IF($C327="","",IF(_xll.BDP($C327&amp;" Corp",AF$1)="#N/A N/A","",_xll.BDP($C327&amp;" Corp",AF$1)/100))</f>
        <v>-1.7707270400459715E-3</v>
      </c>
      <c r="AG327" s="32" cm="1">
        <f t="array" ref="AG327">IF($C327="","",IF(_xll.BDP($C327&amp;" Corp",AG$1)="#N/A N/A","",_xll.BDP($C327&amp;" Corp",AG$1)/100))</f>
        <v>-9.4799032606121313E-6</v>
      </c>
      <c r="AH327" s="32" t="str" cm="1">
        <f t="array" ref="AH327">IF($C327="","",IF(_xll.BDP($C327&amp;" Corp",AH$1)="#N/A N/A","",_xll.BDP($C327&amp;" Corp",AH$1)/100))</f>
        <v/>
      </c>
      <c r="AI327" s="32" t="str" cm="1">
        <f t="array" ref="AI327">IF($C327="","",IF(_xll.BDP($C327&amp;" Corp",AI$1)="#N/A N/A","",_xll.BDP($C327&amp;" Corp",AI$1)/100))</f>
        <v/>
      </c>
      <c r="AJ327" s="8" cm="1">
        <f t="array" ref="AJ327">IF($C327="","",IF(_xll.BDP($C327&amp;" Corp",AJ$1)="#N/A Field Not Applicable","",_xll.BDP($C327&amp;" Corp",AJ$1)))</f>
        <v>97.215000000000003</v>
      </c>
      <c r="AK327" s="8" cm="1">
        <f t="array" ref="AK327">IF($C327="","",IF(_xll.BDP($C327&amp;" Corp",AK$1)="#N/A Field Not Applicable","",_xll.BDP($C327&amp;" Corp",AK$1)))</f>
        <v>101.16500000000001</v>
      </c>
      <c r="AL327" s="9" t="s">
        <v>576</v>
      </c>
      <c r="AM327" s="9" t="s">
        <v>64</v>
      </c>
      <c r="AN327" s="10">
        <v>30189</v>
      </c>
      <c r="AO327" s="11">
        <v>752.505</v>
      </c>
      <c r="AP327" s="12">
        <v>1.5219660987783728E-4</v>
      </c>
      <c r="AQ327" s="9" t="s">
        <v>65</v>
      </c>
      <c r="AR327" s="10">
        <v>26161</v>
      </c>
      <c r="AS327" s="11">
        <v>0.39930555555555552</v>
      </c>
      <c r="AT327" s="9" t="s">
        <v>576</v>
      </c>
      <c r="AU327" s="34">
        <f t="shared" si="10"/>
        <v>0.76069430379746861</v>
      </c>
    </row>
    <row r="328" spans="2:47" s="2" customFormat="1" x14ac:dyDescent="0.2">
      <c r="B328" s="22">
        <v>63673</v>
      </c>
      <c r="C328" s="23" t="s">
        <v>1137</v>
      </c>
      <c r="D328" s="24" t="str" cm="1">
        <f t="array" ref="D328">IF($C328="","",IFERROR(_xll.BDP($C328&amp;" Corp","ID_BB_GLOBAL"),""))</f>
        <v>BBG0151CZ9P4</v>
      </c>
      <c r="E328" s="23" t="s">
        <v>1138</v>
      </c>
      <c r="F328" s="7" t="s">
        <v>1139</v>
      </c>
      <c r="G328" s="16" t="s">
        <v>161</v>
      </c>
      <c r="H328" s="16" t="s">
        <v>477</v>
      </c>
      <c r="I328" s="16" t="s">
        <v>229</v>
      </c>
      <c r="J328" s="44" t="str" cm="1">
        <f t="array" ref="J328">IF(OR(_xll.BDP($C328&amp;" Corp",$J$1)="#N/A N/A",_xll.BDP($C328&amp;" Corp",$J$1)="#N/A Field Not Applicable"),"",_xll.BDP($C328&amp;" Corp",$J$1))</f>
        <v/>
      </c>
      <c r="K328" s="16" t="str" cm="1">
        <f t="array" ref="K328">IFERROR(_xll.BDP($C328&amp;" Corp",$K$1),"")</f>
        <v>Medical Labs&amp;Testing Srv</v>
      </c>
      <c r="L328" s="28" cm="1">
        <f t="array" ref="L328">IF($C328="","",IFERROR(_xll.BDP($C328&amp;" Corp",L$1),""))</f>
        <v>95.941000000000003</v>
      </c>
      <c r="M328" s="28" cm="1">
        <f t="array" ref="M328">IF($C328="","",IFERROR(_xll.BDP($C328&amp;" Corp",M$1),""))</f>
        <v>96.353999999999999</v>
      </c>
      <c r="N328" s="28" cm="1">
        <f t="array" ref="N328">IF($C328="","",IFERROR(_xll.BDP($C328&amp;" Corp",N$1),""))</f>
        <v>6.2284704206352917</v>
      </c>
      <c r="O328" s="28" cm="1">
        <f t="array" ref="O328">IF($C328="","",IFERROR(_xll.BDP($C328&amp;" Corp",O$1),""))</f>
        <v>6.2284704206352917</v>
      </c>
      <c r="P328" s="28" cm="1">
        <f t="array" ref="P328">IF($C328="","",IFERROR(_xll.BDP($C328&amp;" Corp",P$1),""))</f>
        <v>179.40171043890862</v>
      </c>
      <c r="Q328" s="28">
        <f t="shared" si="11"/>
        <v>96.147500000000008</v>
      </c>
      <c r="R328"/>
      <c r="S328"/>
      <c r="T328"/>
      <c r="U328"/>
      <c r="V328" s="24" t="str" cm="1">
        <f t="array" ref="V328">IF($C328="","",IFERROR(_xll.BDP($C328&amp;" Corp",V$1),""))</f>
        <v>Y</v>
      </c>
      <c r="W328" s="40" cm="1">
        <f t="array" ref="W328">IF($V328="Y",IFERROR(_xll.BDP($C328&amp;" Corp",W$1)*1,""),"")</f>
        <v>45718</v>
      </c>
      <c r="X328" s="41" cm="1">
        <f t="array" ref="X328">IF($V328="Y",IFERROR(_xll.BDP($C328&amp;" Corp",X$1),""),"")</f>
        <v>102.688</v>
      </c>
      <c r="Y328" s="42" cm="1">
        <f t="array" ref="Y328">IF($V328="Y",IFERROR(_xll.BDP($C328&amp;" Corp",Y$1)/100, ""),"")</f>
        <v>0.95913945595435601</v>
      </c>
      <c r="Z328" s="17" cm="1">
        <f t="array" ref="Z328">IF($C328="","",IF(_xll.BDP($C328&amp;" Corp",Z$1)="#N/A N/A","",_xll.BDP($C328&amp;" Corp",Z$1)))</f>
        <v>0.39204999999999757</v>
      </c>
      <c r="AA328" s="14" cm="1">
        <f t="array" ref="AA328">IF($C328="","",IF(_xll.BDP($C328&amp;" Corp",AA$1)="#N/A N/A","",_xll.BDP($C328&amp;" Corp",AA$1)))</f>
        <v>0.60030999999999324</v>
      </c>
      <c r="AB328" s="14" cm="1">
        <f t="array" ref="AB328">IF($C328="","",IF(_xll.BDP($C328&amp;" Corp",AB$1)="#N/A N/A","",_xll.BDP($C328&amp;" Corp",AB$1)))</f>
        <v>0.59184999999999377</v>
      </c>
      <c r="AC328" s="18" cm="1">
        <f t="array" ref="AC328">IF($C328="","",IF(_xll.BDP($C328&amp;" Corp",AC$1)="#N/A N/A","",_xll.BDP($C328&amp;" Corp",AC$1)))</f>
        <v>0.3481000000000023</v>
      </c>
      <c r="AD328" s="18" cm="1">
        <f t="array" ref="AD328">IF($C328="","",IF(_xll.BDP($C328&amp;" Corp",AD$1)="#N/A N/A","",_xll.BDP($C328&amp;" Corp",AD$1)))</f>
        <v>5.8154899999999969</v>
      </c>
      <c r="AE328" s="32" cm="1">
        <f t="array" ref="AE328">IF($C328="","",IF(_xll.BDP($C328&amp;" Corp",AE$1)="#N/A N/A","",_xll.BDP($C328&amp;" Corp",AE$1)/100))</f>
        <v>4.0909383081702893E-3</v>
      </c>
      <c r="AF328" s="32" cm="1">
        <f t="array" ref="AF328">IF($C328="","",IF(_xll.BDP($C328&amp;" Corp",AF$1)="#N/A N/A","",_xll.BDP($C328&amp;" Corp",AF$1)/100))</f>
        <v>6.2777188093133436E-3</v>
      </c>
      <c r="AG328" s="32" cm="1">
        <f t="array" ref="AG328">IF($C328="","",IF(_xll.BDP($C328&amp;" Corp",AG$1)="#N/A N/A","",_xll.BDP($C328&amp;" Corp",AG$1)/100))</f>
        <v>6.1887011684969824E-3</v>
      </c>
      <c r="AH328" s="32" cm="1">
        <f t="array" ref="AH328">IF($C328="","",IF(_xll.BDP($C328&amp;" Corp",AH$1)="#N/A N/A","",_xll.BDP($C328&amp;" Corp",AH$1)/100))</f>
        <v>3.6306666064510962E-3</v>
      </c>
      <c r="AI328" s="32" cm="1">
        <f t="array" ref="AI328">IF($C328="","",IF(_xll.BDP($C328&amp;" Corp",AI$1)="#N/A N/A","",_xll.BDP($C328&amp;" Corp",AI$1)/100))</f>
        <v>6.4323298490703243E-2</v>
      </c>
      <c r="AJ328" s="8" cm="1">
        <f t="array" ref="AJ328">IF($C328="","",IF(_xll.BDP($C328&amp;" Corp",AJ$1)="#N/A Field Not Applicable","",_xll.BDP($C328&amp;" Corp",AJ$1)))</f>
        <v>85.123000000000005</v>
      </c>
      <c r="AK328" s="8" cm="1">
        <f t="array" ref="AK328">IF($C328="","",IF(_xll.BDP($C328&amp;" Corp",AK$1)="#N/A Field Not Applicable","",_xll.BDP($C328&amp;" Corp",AK$1)))</f>
        <v>97.506</v>
      </c>
      <c r="AL328" s="9" t="s">
        <v>1140</v>
      </c>
      <c r="AM328" s="9" t="s">
        <v>64</v>
      </c>
      <c r="AN328" s="10">
        <v>30245</v>
      </c>
      <c r="AO328" s="11">
        <v>387</v>
      </c>
      <c r="AP328" s="12">
        <v>7.8272022143006394E-5</v>
      </c>
      <c r="AQ328" s="9" t="s">
        <v>65</v>
      </c>
      <c r="AR328" s="10">
        <v>26217</v>
      </c>
      <c r="AS328" s="11">
        <v>1.7319444444444447</v>
      </c>
      <c r="AT328" s="9" t="s">
        <v>1140</v>
      </c>
      <c r="AU328" s="34">
        <f t="shared" si="10"/>
        <v>0.89741524509408055</v>
      </c>
    </row>
    <row r="329" spans="2:47" s="2" customFormat="1" x14ac:dyDescent="0.2">
      <c r="B329" s="22">
        <v>65802</v>
      </c>
      <c r="C329" s="23" t="s">
        <v>1141</v>
      </c>
      <c r="D329" s="24" t="str" cm="1">
        <f t="array" ref="D329">IF($C329="","",IFERROR(_xll.BDP($C329&amp;" Corp","ID_BB_GLOBAL"),""))</f>
        <v>BBG01B6S2398</v>
      </c>
      <c r="E329" s="23" t="s">
        <v>1142</v>
      </c>
      <c r="F329" s="7" t="s">
        <v>1001</v>
      </c>
      <c r="G329" s="16" t="s">
        <v>221</v>
      </c>
      <c r="H329" s="16" t="s">
        <v>107</v>
      </c>
      <c r="I329" s="16" t="s">
        <v>182</v>
      </c>
      <c r="J329" s="44" cm="1">
        <f t="array" ref="J329">IF(OR(_xll.BDP($C329&amp;" Corp",$J$1)="#N/A N/A",_xll.BDP($C329&amp;" Corp",$J$1)="#N/A Field Not Applicable"),"",_xll.BDP($C329&amp;" Corp",$J$1))</f>
        <v>2.1135601605012919</v>
      </c>
      <c r="K329" s="16" t="str" cm="1">
        <f t="array" ref="K329">IFERROR(_xll.BDP($C329&amp;" Corp",$K$1),"")</f>
        <v>Medical-HMO</v>
      </c>
      <c r="L329" s="28" cm="1">
        <f t="array" ref="L329">IF($C329="","",IFERROR(_xll.BDP($C329&amp;" Corp",L$1),""))</f>
        <v>100.98</v>
      </c>
      <c r="M329" s="28" cm="1">
        <f t="array" ref="M329">IF($C329="","",IFERROR(_xll.BDP($C329&amp;" Corp",M$1),""))</f>
        <v>101.399</v>
      </c>
      <c r="N329" s="28" cm="1">
        <f t="array" ref="N329">IF($C329="","",IFERROR(_xll.BDP($C329&amp;" Corp",N$1),""))</f>
        <v>5.7727300899999996</v>
      </c>
      <c r="O329" s="28" cm="1">
        <f t="array" ref="O329">IF($C329="","",IFERROR(_xll.BDP($C329&amp;" Corp",O$1),""))</f>
        <v>5.7734730046801372</v>
      </c>
      <c r="P329" s="28" cm="1">
        <f t="array" ref="P329">IF($C329="","",IFERROR(_xll.BDP($C329&amp;" Corp",P$1),""))</f>
        <v>103.26664993838446</v>
      </c>
      <c r="Q329" s="28">
        <f t="shared" si="11"/>
        <v>101.18950000000001</v>
      </c>
      <c r="R329"/>
      <c r="S329"/>
      <c r="T329"/>
      <c r="U329"/>
      <c r="V329" s="24" t="str" cm="1">
        <f t="array" ref="V329">IF($C329="","",IFERROR(_xll.BDP($C329&amp;" Corp",V$1),""))</f>
        <v>Y</v>
      </c>
      <c r="W329" s="40" cm="1">
        <f t="array" ref="W329">IF($V329="Y",IFERROR(_xll.BDP($C329&amp;" Corp",W$1)*1,""),"")</f>
        <v>55746</v>
      </c>
      <c r="X329" s="41" cm="1">
        <f t="array" ref="X329">IF($V329="Y",IFERROR(_xll.BDP($C329&amp;" Corp",X$1),""),"")</f>
        <v>100</v>
      </c>
      <c r="Y329" s="42" cm="1">
        <f t="array" ref="Y329">IF($V329="Y",IFERROR(_xll.BDP($C329&amp;" Corp",Y$1)/100, ""),"")</f>
        <v>5.7727300851107465E-2</v>
      </c>
      <c r="Z329" s="17" cm="1">
        <f t="array" ref="Z329">IF($C329="","",IF(_xll.BDP($C329&amp;" Corp",Z$1)="#N/A N/A","",_xll.BDP($C329&amp;" Corp",Z$1)))</f>
        <v>5.7400000000001228E-2</v>
      </c>
      <c r="AA329" s="14" cm="1">
        <f t="array" ref="AA329">IF($C329="","",IF(_xll.BDP($C329&amp;" Corp",AA$1)="#N/A N/A","",_xll.BDP($C329&amp;" Corp",AA$1)))</f>
        <v>0.7809999999999917</v>
      </c>
      <c r="AB329" s="14" cm="1">
        <f t="array" ref="AB329">IF($C329="","",IF(_xll.BDP($C329&amp;" Corp",AB$1)="#N/A N/A","",_xll.BDP($C329&amp;" Corp",AB$1)))</f>
        <v>0.50269999999999015</v>
      </c>
      <c r="AC329" s="18" cm="1">
        <f t="array" ref="AC329">IF($C329="","",IF(_xll.BDP($C329&amp;" Corp",AC$1)="#N/A N/A","",_xll.BDP($C329&amp;" Corp",AC$1)))</f>
        <v>-3.769999999999996</v>
      </c>
      <c r="AD329" s="18" cm="1">
        <f t="array" ref="AD329">IF($C329="","",IF(_xll.BDP($C329&amp;" Corp",AD$1)="#N/A N/A","",_xll.BDP($C329&amp;" Corp",AD$1)))</f>
        <v>-9.7280000000000086</v>
      </c>
      <c r="AE329" s="32" cm="1">
        <f t="array" ref="AE329">IF($C329="","",IF(_xll.BDP($C329&amp;" Corp",AE$1)="#N/A N/A","",_xll.BDP($C329&amp;" Corp",AE$1)/100))</f>
        <v>5.6755260243633555E-4</v>
      </c>
      <c r="AF329" s="32" cm="1">
        <f t="array" ref="AF329">IF($C329="","",IF(_xll.BDP($C329&amp;" Corp",AF$1)="#N/A N/A","",_xll.BDP($C329&amp;" Corp",AF$1)/100))</f>
        <v>7.7779238420751986E-3</v>
      </c>
      <c r="AG329" s="32" cm="1">
        <f t="array" ref="AG329">IF($C329="","",IF(_xll.BDP($C329&amp;" Corp",AG$1)="#N/A N/A","",_xll.BDP($C329&amp;" Corp",AG$1)/100))</f>
        <v>4.9925166872411266E-3</v>
      </c>
      <c r="AH329" s="32" cm="1">
        <f t="array" ref="AH329">IF($C329="","",IF(_xll.BDP($C329&amp;" Corp",AH$1)="#N/A N/A","",_xll.BDP($C329&amp;" Corp",AH$1)/100))</f>
        <v>-3.5917281642934548E-2</v>
      </c>
      <c r="AI329" s="32" cm="1">
        <f t="array" ref="AI329">IF($C329="","",IF(_xll.BDP($C329&amp;" Corp",AI$1)="#N/A N/A","",_xll.BDP($C329&amp;" Corp",AI$1)/100))</f>
        <v>-8.7701741954212695E-2</v>
      </c>
      <c r="AJ329" s="8" cm="1">
        <f t="array" ref="AJ329">IF($C329="","",IF(_xll.BDP($C329&amp;" Corp",AJ$1)="#N/A Field Not Applicable","",_xll.BDP($C329&amp;" Corp",AJ$1)))</f>
        <v>97.638000000000005</v>
      </c>
      <c r="AK329" s="8" cm="1">
        <f t="array" ref="AK329">IF($C329="","",IF(_xll.BDP($C329&amp;" Corp",AK$1)="#N/A Field Not Applicable","",_xll.BDP($C329&amp;" Corp",AK$1)))</f>
        <v>113.922</v>
      </c>
      <c r="AL329" s="9" t="s">
        <v>1003</v>
      </c>
      <c r="AM329" s="9" t="s">
        <v>64</v>
      </c>
      <c r="AN329" s="10">
        <v>46993</v>
      </c>
      <c r="AO329" s="11">
        <v>2110.5756000000001</v>
      </c>
      <c r="AP329" s="12">
        <v>4.2687085296560465E-4</v>
      </c>
      <c r="AQ329" s="9" t="s">
        <v>65</v>
      </c>
      <c r="AR329" s="10">
        <v>42793</v>
      </c>
      <c r="AS329" s="11">
        <v>1.8930555555555555</v>
      </c>
      <c r="AT329" s="9" t="s">
        <v>1003</v>
      </c>
      <c r="AU329" s="34">
        <f t="shared" si="10"/>
        <v>1.0770795553917956</v>
      </c>
    </row>
    <row r="330" spans="2:47" s="2" customFormat="1" x14ac:dyDescent="0.2">
      <c r="B330" s="22">
        <v>65803</v>
      </c>
      <c r="C330" s="23" t="s">
        <v>1143</v>
      </c>
      <c r="D330" s="24" t="str" cm="1">
        <f t="array" ref="D330">IF($C330="","",IFERROR(_xll.BDP($C330&amp;" Corp","ID_BB_GLOBAL"),""))</f>
        <v>BBG01B6S23G0</v>
      </c>
      <c r="E330" s="23" t="s">
        <v>1144</v>
      </c>
      <c r="F330" s="7" t="s">
        <v>1001</v>
      </c>
      <c r="G330" s="16" t="s">
        <v>1145</v>
      </c>
      <c r="H330" s="16" t="s">
        <v>107</v>
      </c>
      <c r="I330" s="16" t="s">
        <v>182</v>
      </c>
      <c r="J330" s="44" cm="1">
        <f t="array" ref="J330">IF(OR(_xll.BDP($C330&amp;" Corp",$J$1)="#N/A N/A",_xll.BDP($C330&amp;" Corp",$J$1)="#N/A Field Not Applicable"),"",_xll.BDP($C330&amp;" Corp",$J$1))</f>
        <v>2.1135601605012919</v>
      </c>
      <c r="K330" s="16" t="str" cm="1">
        <f t="array" ref="K330">IFERROR(_xll.BDP($C330&amp;" Corp",$K$1),"")</f>
        <v>Medical-HMO</v>
      </c>
      <c r="L330" s="28" cm="1">
        <f t="array" ref="L330">IF($C330="","",IFERROR(_xll.BDP($C330&amp;" Corp",L$1),""))</f>
        <v>102.425</v>
      </c>
      <c r="M330" s="28" cm="1">
        <f t="array" ref="M330">IF($C330="","",IFERROR(_xll.BDP($C330&amp;" Corp",M$1),""))</f>
        <v>102.95699999999999</v>
      </c>
      <c r="N330" s="28" cm="1">
        <f t="array" ref="N330">IF($C330="","",IFERROR(_xll.BDP($C330&amp;" Corp",N$1),""))</f>
        <v>5.8542693999999997</v>
      </c>
      <c r="O330" s="28" cm="1">
        <f t="array" ref="O330">IF($C330="","",IFERROR(_xll.BDP($C330&amp;" Corp",O$1),""))</f>
        <v>5.854970368256736</v>
      </c>
      <c r="P330" s="28" cm="1">
        <f t="array" ref="P330">IF($C330="","",IFERROR(_xll.BDP($C330&amp;" Corp",P$1),""))</f>
        <v>113.08375656202261</v>
      </c>
      <c r="Q330" s="28">
        <f t="shared" si="11"/>
        <v>102.691</v>
      </c>
      <c r="R330"/>
      <c r="S330"/>
      <c r="T330"/>
      <c r="U330"/>
      <c r="V330" s="24" t="str" cm="1">
        <f t="array" ref="V330">IF($C330="","",IFERROR(_xll.BDP($C330&amp;" Corp",V$1),""))</f>
        <v>Y</v>
      </c>
      <c r="W330" s="40" cm="1">
        <f t="array" ref="W330">IF($V330="Y",IFERROR(_xll.BDP($C330&amp;" Corp",W$1)*1,""),"")</f>
        <v>59398</v>
      </c>
      <c r="X330" s="41" cm="1">
        <f t="array" ref="X330">IF($V330="Y",IFERROR(_xll.BDP($C330&amp;" Corp",X$1),""),"")</f>
        <v>100</v>
      </c>
      <c r="Y330" s="42" cm="1">
        <f t="array" ref="Y330">IF($V330="Y",IFERROR(_xll.BDP($C330&amp;" Corp",Y$1)/100, ""),"")</f>
        <v>5.8542693976652016E-2</v>
      </c>
      <c r="Z330" s="17" cm="1">
        <f t="array" ref="Z330">IF($C330="","",IF(_xll.BDP($C330&amp;" Corp",Z$1)="#N/A N/A","",_xll.BDP($C330&amp;" Corp",Z$1)))</f>
        <v>2.4999999999977263E-3</v>
      </c>
      <c r="AA330" s="14" cm="1">
        <f t="array" ref="AA330">IF($C330="","",IF(_xll.BDP($C330&amp;" Corp",AA$1)="#N/A N/A","",_xll.BDP($C330&amp;" Corp",AA$1)))</f>
        <v>0.71800000000000352</v>
      </c>
      <c r="AB330" s="14" cm="1">
        <f t="array" ref="AB330">IF($C330="","",IF(_xll.BDP($C330&amp;" Corp",AB$1)="#N/A N/A","",_xll.BDP($C330&amp;" Corp",AB$1)))</f>
        <v>-1.6900000000006798E-2</v>
      </c>
      <c r="AC330" s="18" cm="1">
        <f t="array" ref="AC330">IF($C330="","",IF(_xll.BDP($C330&amp;" Corp",AC$1)="#N/A N/A","",_xll.BDP($C330&amp;" Corp",AC$1)))</f>
        <v>-3.7867999999999995</v>
      </c>
      <c r="AD330" s="18" cm="1">
        <f t="array" ref="AD330">IF($C330="","",IF(_xll.BDP($C330&amp;" Corp",AD$1)="#N/A N/A","",_xll.BDP($C330&amp;" Corp",AD$1)))</f>
        <v>-11.064099999999996</v>
      </c>
      <c r="AE330" s="32" cm="1">
        <f t="array" ref="AE330">IF($C330="","",IF(_xll.BDP($C330&amp;" Corp",AE$1)="#N/A N/A","",_xll.BDP($C330&amp;" Corp",AE$1)/100))</f>
        <v>2.4345803903291905E-5</v>
      </c>
      <c r="AF330" s="32" cm="1">
        <f t="array" ref="AF330">IF($C330="","",IF(_xll.BDP($C330&amp;" Corp",AF$1)="#N/A N/A","",_xll.BDP($C330&amp;" Corp",AF$1)/100))</f>
        <v>7.0411761706200889E-3</v>
      </c>
      <c r="AG330" s="32" cm="1">
        <f t="array" ref="AG330">IF($C330="","",IF(_xll.BDP($C330&amp;" Corp",AG$1)="#N/A N/A","",_xll.BDP($C330&amp;" Corp",AG$1)/100))</f>
        <v>-1.6454654768692148E-4</v>
      </c>
      <c r="AH330" s="32" cm="1">
        <f t="array" ref="AH330">IF($C330="","",IF(_xll.BDP($C330&amp;" Corp",AH$1)="#N/A N/A","",_xll.BDP($C330&amp;" Corp",AH$1)/100))</f>
        <v>-3.5564688513135302E-2</v>
      </c>
      <c r="AI330" s="32" cm="1">
        <f t="array" ref="AI330">IF($C330="","",IF(_xll.BDP($C330&amp;" Corp",AI$1)="#N/A N/A","",_xll.BDP($C330&amp;" Corp",AI$1)/100))</f>
        <v>-9.7263649446127878E-2</v>
      </c>
      <c r="AJ330" s="8" cm="1">
        <f t="array" ref="AJ330">IF($C330="","",IF(_xll.BDP($C330&amp;" Corp",AJ$1)="#N/A Field Not Applicable","",_xll.BDP($C330&amp;" Corp",AJ$1)))</f>
        <v>98.881</v>
      </c>
      <c r="AK330" s="8" cm="1">
        <f t="array" ref="AK330">IF($C330="","",IF(_xll.BDP($C330&amp;" Corp",AK$1)="#N/A Field Not Applicable","",_xll.BDP($C330&amp;" Corp",AK$1)))</f>
        <v>116.46899999999999</v>
      </c>
      <c r="AL330" s="9" t="s">
        <v>1003</v>
      </c>
      <c r="AM330" s="9" t="s">
        <v>64</v>
      </c>
      <c r="AN330" s="10">
        <v>46993</v>
      </c>
      <c r="AO330" s="11">
        <v>1618.0659000000001</v>
      </c>
      <c r="AP330" s="12">
        <v>3.2725914716703766E-4</v>
      </c>
      <c r="AQ330" s="9" t="s">
        <v>65</v>
      </c>
      <c r="AR330" s="10">
        <v>42793</v>
      </c>
      <c r="AS330" s="11">
        <v>1.9494444444444445</v>
      </c>
      <c r="AT330" s="9" t="s">
        <v>1003</v>
      </c>
      <c r="AU330" s="34">
        <f t="shared" si="10"/>
        <v>1.1063030316124631</v>
      </c>
    </row>
    <row r="331" spans="2:47" s="2" customFormat="1" x14ac:dyDescent="0.2">
      <c r="B331" s="22">
        <v>67146</v>
      </c>
      <c r="C331" s="23" t="s">
        <v>1146</v>
      </c>
      <c r="D331" s="24" t="str" cm="1">
        <f t="array" ref="D331">IF($C331="","",IFERROR(_xll.BDP($C331&amp;" Corp","ID_BB_GLOBAL"),""))</f>
        <v>BBG01J96XSH8</v>
      </c>
      <c r="E331" s="23" t="s">
        <v>1147</v>
      </c>
      <c r="F331" s="7" t="s">
        <v>1148</v>
      </c>
      <c r="G331" s="16" t="s">
        <v>1149</v>
      </c>
      <c r="H331" s="16" t="s">
        <v>454</v>
      </c>
      <c r="I331" s="16" t="s">
        <v>86</v>
      </c>
      <c r="J331" s="44" cm="1">
        <f t="array" ref="J331">IF(OR(_xll.BDP($C331&amp;" Corp",$J$1)="#N/A N/A",_xll.BDP($C331&amp;" Corp",$J$1)="#N/A Field Not Applicable"),"",_xll.BDP($C331&amp;" Corp",$J$1))</f>
        <v>7.8457627118644071</v>
      </c>
      <c r="K331" s="16" t="str" cm="1">
        <f t="array" ref="K331">IFERROR(_xll.BDP($C331&amp;" Corp",$K$1),"")</f>
        <v>Optical Supplies</v>
      </c>
      <c r="L331" s="28" cm="1">
        <f t="array" ref="L331">IF($C331="","",IFERROR(_xll.BDP($C331&amp;" Corp",L$1),""))</f>
        <v>104.797</v>
      </c>
      <c r="M331" s="28" cm="1">
        <f t="array" ref="M331">IF($C331="","",IFERROR(_xll.BDP($C331&amp;" Corp",M$1),""))</f>
        <v>104.944</v>
      </c>
      <c r="N331" s="28" cm="1">
        <f t="array" ref="N331">IF($C331="","",IFERROR(_xll.BDP($C331&amp;" Corp",N$1),""))</f>
        <v>6.3251527200000002</v>
      </c>
      <c r="O331" s="28" cm="1">
        <f t="array" ref="O331">IF($C331="","",IFERROR(_xll.BDP($C331&amp;" Corp",O$1),""))</f>
        <v>6.8232910368871469</v>
      </c>
      <c r="P331" s="28" cm="1">
        <f t="array" ref="P331">IF($C331="","",IFERROR(_xll.BDP($C331&amp;" Corp",P$1),""))</f>
        <v>173.2375076047779</v>
      </c>
      <c r="Q331" s="28">
        <f t="shared" si="11"/>
        <v>104.87049999999999</v>
      </c>
      <c r="R331"/>
      <c r="S331"/>
      <c r="T331"/>
      <c r="U331"/>
      <c r="V331" s="24" t="str" cm="1">
        <f t="array" ref="V331">IF($C331="","",IFERROR(_xll.BDP($C331&amp;" Corp",V$1),""))</f>
        <v>Y</v>
      </c>
      <c r="W331" s="40" cm="1">
        <f t="array" ref="W331">IF($V331="Y",IFERROR(_xll.BDP($C331&amp;" Corp",W$1)*1,""),"")</f>
        <v>45931</v>
      </c>
      <c r="X331" s="41" cm="1">
        <f t="array" ref="X331">IF($V331="Y",IFERROR(_xll.BDP($C331&amp;" Corp",X$1),""),"")</f>
        <v>104.188</v>
      </c>
      <c r="Y331" s="42" cm="1">
        <f t="array" ref="Y331">IF($V331="Y",IFERROR(_xll.BDP($C331&amp;" Corp",Y$1)/100, ""),"")</f>
        <v>6.882537152053371E-2</v>
      </c>
      <c r="Z331" s="17" cm="1">
        <f t="array" ref="Z331">IF($C331="","",IF(_xll.BDP($C331&amp;" Corp",Z$1)="#N/A N/A","",_xll.BDP($C331&amp;" Corp",Z$1)))</f>
        <v>2.2000000000019782E-3</v>
      </c>
      <c r="AA331" s="14" cm="1">
        <f t="array" ref="AA331">IF($C331="","",IF(_xll.BDP($C331&amp;" Corp",AA$1)="#N/A N/A","",_xll.BDP($C331&amp;" Corp",AA$1)))</f>
        <v>0.35730000000000928</v>
      </c>
      <c r="AB331" s="14" cm="1">
        <f t="array" ref="AB331">IF($C331="","",IF(_xll.BDP($C331&amp;" Corp",AB$1)="#N/A N/A","",_xll.BDP($C331&amp;" Corp",AB$1)))</f>
        <v>0.39630000000001075</v>
      </c>
      <c r="AC331" s="18" cm="1">
        <f t="array" ref="AC331">IF($C331="","",IF(_xll.BDP($C331&amp;" Corp",AC$1)="#N/A N/A","",_xll.BDP($C331&amp;" Corp",AC$1)))</f>
        <v>-0.3650999999999982</v>
      </c>
      <c r="AD331" s="18" cm="1">
        <f t="array" ref="AD331">IF($C331="","",IF(_xll.BDP($C331&amp;" Corp",AD$1)="#N/A N/A","",_xll.BDP($C331&amp;" Corp",AD$1)))</f>
        <v>-2.2899999999992815E-2</v>
      </c>
      <c r="AE331" s="32" cm="1">
        <f t="array" ref="AE331">IF($C331="","",IF(_xll.BDP($C331&amp;" Corp",AE$1)="#N/A N/A","",_xll.BDP($C331&amp;" Corp",AE$1)/100))</f>
        <v>2.0979554470571196E-5</v>
      </c>
      <c r="AF331" s="32" cm="1">
        <f t="array" ref="AF331">IF($C331="","",IF(_xll.BDP($C331&amp;" Corp",AF$1)="#N/A N/A","",_xll.BDP($C331&amp;" Corp",AF$1)/100))</f>
        <v>3.4188475814022471E-3</v>
      </c>
      <c r="AG331" s="32" cm="1">
        <f t="array" ref="AG331">IF($C331="","",IF(_xll.BDP($C331&amp;" Corp",AG$1)="#N/A N/A","",_xll.BDP($C331&amp;" Corp",AG$1)/100))</f>
        <v>3.7934371527110753E-3</v>
      </c>
      <c r="AH331" s="32" cm="1">
        <f t="array" ref="AH331">IF($C331="","",IF(_xll.BDP($C331&amp;" Corp",AH$1)="#N/A N/A","",_xll.BDP($C331&amp;" Corp",AH$1)/100))</f>
        <v>-3.4695000441883565E-3</v>
      </c>
      <c r="AI331" s="32" cm="1">
        <f t="array" ref="AI331">IF($C331="","",IF(_xll.BDP($C331&amp;" Corp",AI$1)="#N/A N/A","",_xll.BDP($C331&amp;" Corp",AI$1)/100))</f>
        <v>-2.1832583175938032E-4</v>
      </c>
      <c r="AJ331" s="8" cm="1">
        <f t="array" ref="AJ331">IF($C331="","",IF(_xll.BDP($C331&amp;" Corp",AJ$1)="#N/A Field Not Applicable","",_xll.BDP($C331&amp;" Corp",AJ$1)))</f>
        <v>101.622</v>
      </c>
      <c r="AK331" s="8" cm="1">
        <f t="array" ref="AK331">IF($C331="","",IF(_xll.BDP($C331&amp;" Corp",AK$1)="#N/A Field Not Applicable","",_xll.BDP($C331&amp;" Corp",AK$1)))</f>
        <v>106.578</v>
      </c>
      <c r="AL331" s="9" t="s">
        <v>1150</v>
      </c>
      <c r="AM331" s="9" t="s">
        <v>64</v>
      </c>
      <c r="AN331" s="10">
        <v>46833</v>
      </c>
      <c r="AO331" s="11">
        <v>1470</v>
      </c>
      <c r="AP331" s="12">
        <v>2.9731233217110956E-4</v>
      </c>
      <c r="AQ331" s="9" t="s">
        <v>65</v>
      </c>
      <c r="AR331" s="10">
        <v>42645</v>
      </c>
      <c r="AS331" s="11">
        <v>1.6284722222222225</v>
      </c>
      <c r="AT331" s="9" t="s">
        <v>1151</v>
      </c>
      <c r="AU331" s="34">
        <f t="shared" si="10"/>
        <v>0.85417689265536734</v>
      </c>
    </row>
    <row r="332" spans="2:47" s="2" customFormat="1" x14ac:dyDescent="0.2">
      <c r="B332" s="22">
        <v>66446</v>
      </c>
      <c r="C332" s="23" t="s">
        <v>1152</v>
      </c>
      <c r="D332" s="24" t="str" cm="1">
        <f t="array" ref="D332">IF($C332="","",IFERROR(_xll.BDP($C332&amp;" Corp","ID_BB_GLOBAL"),""))</f>
        <v>BBG01GQTR8K2</v>
      </c>
      <c r="E332" s="23" t="s">
        <v>1153</v>
      </c>
      <c r="F332" s="7" t="s">
        <v>390</v>
      </c>
      <c r="G332" s="16" t="s">
        <v>464</v>
      </c>
      <c r="H332" s="16" t="s">
        <v>305</v>
      </c>
      <c r="I332" s="16" t="s">
        <v>166</v>
      </c>
      <c r="J332" s="44" cm="1">
        <f t="array" ref="J332">IF(OR(_xll.BDP($C332&amp;" Corp",$J$1)="#N/A N/A",_xll.BDP($C332&amp;" Corp",$J$1)="#N/A Field Not Applicable"),"",_xll.BDP($C332&amp;" Corp",$J$1))</f>
        <v>4.2759051186017478</v>
      </c>
      <c r="K332" s="16" t="str" cm="1">
        <f t="array" ref="K332">IFERROR(_xll.BDP($C332&amp;" Corp",$K$1),"")</f>
        <v>Medical Labs&amp;Testing Srv</v>
      </c>
      <c r="L332" s="28" cm="1">
        <f t="array" ref="L332">IF($C332="","",IFERROR(_xll.BDP($C332&amp;" Corp",L$1),""))</f>
        <v>102.22</v>
      </c>
      <c r="M332" s="28" cm="1">
        <f t="array" ref="M332">IF($C332="","",IFERROR(_xll.BDP($C332&amp;" Corp",M$1),""))</f>
        <v>102.36</v>
      </c>
      <c r="N332" s="28" cm="1">
        <f t="array" ref="N332">IF($C332="","",IFERROR(_xll.BDP($C332&amp;" Corp",N$1),""))</f>
        <v>5.6991767600000003</v>
      </c>
      <c r="O332" s="28" cm="1">
        <f t="array" ref="O332">IF($C332="","",IFERROR(_xll.BDP($C332&amp;" Corp",O$1),""))</f>
        <v>5.9704532813037181</v>
      </c>
      <c r="P332" s="28" cm="1">
        <f t="array" ref="P332">IF($C332="","",IFERROR(_xll.BDP($C332&amp;" Corp",P$1),""))</f>
        <v>106.64712418166708</v>
      </c>
      <c r="Q332" s="28">
        <f t="shared" si="11"/>
        <v>102.28999999999999</v>
      </c>
      <c r="R332"/>
      <c r="S332"/>
      <c r="T332"/>
      <c r="U332"/>
      <c r="V332" s="24" t="str" cm="1">
        <f t="array" ref="V332">IF($C332="","",IFERROR(_xll.BDP($C332&amp;" Corp",V$1),""))</f>
        <v>Y</v>
      </c>
      <c r="W332" s="40" cm="1">
        <f t="array" ref="W332">IF($V332="Y",IFERROR(_xll.BDP($C332&amp;" Corp",W$1)*1,""),"")</f>
        <v>46157</v>
      </c>
      <c r="X332" s="41" cm="1">
        <f t="array" ref="X332">IF($V332="Y",IFERROR(_xll.BDP($C332&amp;" Corp",X$1),""),"")</f>
        <v>103.25</v>
      </c>
      <c r="Y332" s="42" cm="1">
        <f t="array" ref="Y332">IF($V332="Y",IFERROR(_xll.BDP($C332&amp;" Corp",Y$1)/100, ""),"")</f>
        <v>6.9955281382933901E-2</v>
      </c>
      <c r="Z332" s="17" cm="1">
        <f t="array" ref="Z332">IF($C332="","",IF(_xll.BDP($C332&amp;" Corp",Z$1)="#N/A N/A","",_xll.BDP($C332&amp;" Corp",Z$1)))</f>
        <v>1.0199999999997544E-2</v>
      </c>
      <c r="AA332" s="14" cm="1">
        <f t="array" ref="AA332">IF($C332="","",IF(_xll.BDP($C332&amp;" Corp",AA$1)="#N/A N/A","",_xll.BDP($C332&amp;" Corp",AA$1)))</f>
        <v>0.242999999999995</v>
      </c>
      <c r="AB332" s="14" cm="1">
        <f t="array" ref="AB332">IF($C332="","",IF(_xll.BDP($C332&amp;" Corp",AB$1)="#N/A N/A","",_xll.BDP($C332&amp;" Corp",AB$1)))</f>
        <v>0.53919999999999391</v>
      </c>
      <c r="AC332" s="18" cm="1">
        <f t="array" ref="AC332">IF($C332="","",IF(_xll.BDP($C332&amp;" Corp",AC$1)="#N/A N/A","",_xll.BDP($C332&amp;" Corp",AC$1)))</f>
        <v>-1.0110000000000099</v>
      </c>
      <c r="AD332" s="18" cm="1">
        <f t="array" ref="AD332">IF($C332="","",IF(_xll.BDP($C332&amp;" Corp",AD$1)="#N/A N/A","",_xll.BDP($C332&amp;" Corp",AD$1)))</f>
        <v>0.40259999999999252</v>
      </c>
      <c r="AE332" s="32" cm="1">
        <f t="array" ref="AE332">IF($C332="","",IF(_xll.BDP($C332&amp;" Corp",AE$1)="#N/A N/A","",_xll.BDP($C332&amp;" Corp",AE$1)/100))</f>
        <v>9.972721673068318E-5</v>
      </c>
      <c r="AF332" s="32" cm="1">
        <f t="array" ref="AF332">IF($C332="","",IF(_xll.BDP($C332&amp;" Corp",AF$1)="#N/A N/A","",_xll.BDP($C332&amp;" Corp",AF$1)/100))</f>
        <v>2.3812743639645083E-3</v>
      </c>
      <c r="AG332" s="32" cm="1">
        <f t="array" ref="AG332">IF($C332="","",IF(_xll.BDP($C332&amp;" Corp",AG$1)="#N/A N/A","",_xll.BDP($C332&amp;" Corp",AG$1)/100))</f>
        <v>5.2992628992628403E-3</v>
      </c>
      <c r="AH332" s="32" cm="1">
        <f t="array" ref="AH332">IF($C332="","",IF(_xll.BDP($C332&amp;" Corp",AH$1)="#N/A N/A","",_xll.BDP($C332&amp;" Corp",AH$1)/100))</f>
        <v>-9.7870091248614226E-3</v>
      </c>
      <c r="AI332" s="32" cm="1">
        <f t="array" ref="AI332">IF($C332="","",IF(_xll.BDP($C332&amp;" Corp",AI$1)="#N/A N/A","",_xll.BDP($C332&amp;" Corp",AI$1)/100))</f>
        <v>3.9514519082979758E-3</v>
      </c>
      <c r="AJ332" s="8" cm="1">
        <f t="array" ref="AJ332">IF($C332="","",IF(_xll.BDP($C332&amp;" Corp",AJ$1)="#N/A Field Not Applicable","",_xll.BDP($C332&amp;" Corp",AJ$1)))</f>
        <v>99.736999999999995</v>
      </c>
      <c r="AK332" s="8" cm="1">
        <f t="array" ref="AK332">IF($C332="","",IF(_xll.BDP($C332&amp;" Corp",AK$1)="#N/A Field Not Applicable","",_xll.BDP($C332&amp;" Corp",AK$1)))</f>
        <v>104.73</v>
      </c>
      <c r="AL332" s="9" t="s">
        <v>391</v>
      </c>
      <c r="AM332" s="9" t="s">
        <v>64</v>
      </c>
      <c r="AN332" s="10">
        <v>36526</v>
      </c>
      <c r="AO332" s="11">
        <v>513.65</v>
      </c>
      <c r="AP332" s="12">
        <v>1.038874009657758E-4</v>
      </c>
      <c r="AQ332" s="9" t="s">
        <v>65</v>
      </c>
      <c r="AR332" s="10">
        <v>32518</v>
      </c>
      <c r="AS332" s="11">
        <v>0.46944444444444439</v>
      </c>
      <c r="AT332" s="9" t="s">
        <v>391</v>
      </c>
      <c r="AU332" s="34">
        <f t="shared" si="10"/>
        <v>0.84243318646104592</v>
      </c>
    </row>
    <row r="333" spans="2:47" s="2" customFormat="1" x14ac:dyDescent="0.2">
      <c r="B333" s="22">
        <v>66389</v>
      </c>
      <c r="C333" s="23" t="s">
        <v>1154</v>
      </c>
      <c r="D333" s="24" t="str" cm="1">
        <f t="array" ref="D333">IF($C333="","",IFERROR(_xll.BDP($C333&amp;" Corp","ID_BB_GLOBAL"),""))</f>
        <v>BBG01BFG0QL1</v>
      </c>
      <c r="E333" s="23" t="s">
        <v>1155</v>
      </c>
      <c r="F333" s="7" t="s">
        <v>1156</v>
      </c>
      <c r="G333" s="16" t="s">
        <v>228</v>
      </c>
      <c r="H333" s="16" t="s">
        <v>156</v>
      </c>
      <c r="I333" s="16" t="s">
        <v>157</v>
      </c>
      <c r="J333" s="44" cm="1">
        <f t="array" ref="J333">IF(OR(_xll.BDP($C333&amp;" Corp",$J$1)="#N/A N/A",_xll.BDP($C333&amp;" Corp",$J$1)="#N/A Field Not Applicable"),"",_xll.BDP($C333&amp;" Corp",$J$1))</f>
        <v>3.5933387053451518</v>
      </c>
      <c r="K333" s="16" t="str" cm="1">
        <f t="array" ref="K333">IFERROR(_xll.BDP($C333&amp;" Corp",$K$1),"")</f>
        <v>Medical-HMO</v>
      </c>
      <c r="L333" s="28" cm="1">
        <f t="array" ref="L333">IF($C333="","",IFERROR(_xll.BDP($C333&amp;" Corp",L$1),""))</f>
        <v>102.126</v>
      </c>
      <c r="M333" s="28" cm="1">
        <f t="array" ref="M333">IF($C333="","",IFERROR(_xll.BDP($C333&amp;" Corp",M$1),""))</f>
        <v>102.258</v>
      </c>
      <c r="N333" s="28" cm="1">
        <f t="array" ref="N333">IF($C333="","",IFERROR(_xll.BDP($C333&amp;" Corp",N$1),""))</f>
        <v>4.9308280199999999</v>
      </c>
      <c r="O333" s="28" cm="1">
        <f t="array" ref="O333">IF($C333="","",IFERROR(_xll.BDP($C333&amp;" Corp",O$1),""))</f>
        <v>4.9496348284041565</v>
      </c>
      <c r="P333" s="28" cm="1">
        <f t="array" ref="P333">IF($C333="","",IFERROR(_xll.BDP($C333&amp;" Corp",P$1),""))</f>
        <v>69.742707615389975</v>
      </c>
      <c r="Q333" s="28">
        <f t="shared" si="11"/>
        <v>102.19200000000001</v>
      </c>
      <c r="R333"/>
      <c r="S333"/>
      <c r="T333"/>
      <c r="U333"/>
      <c r="V333" s="24" t="str" cm="1">
        <f t="array" ref="V333">IF($C333="","",IFERROR(_xll.BDP($C333&amp;" Corp",V$1),""))</f>
        <v>Y</v>
      </c>
      <c r="W333" s="40" cm="1">
        <f t="array" ref="W333">IF($V333="Y",IFERROR(_xll.BDP($C333&amp;" Corp",W$1)*1,""),"")</f>
        <v>46784</v>
      </c>
      <c r="X333" s="41" cm="1">
        <f t="array" ref="X333">IF($V333="Y",IFERROR(_xll.BDP($C333&amp;" Corp",X$1),""),"")</f>
        <v>100</v>
      </c>
      <c r="Y333" s="42" cm="1">
        <f t="array" ref="Y333">IF($V333="Y",IFERROR(_xll.BDP($C333&amp;" Corp",Y$1)/100, ""),"")</f>
        <v>4.930828015007073E-2</v>
      </c>
      <c r="Z333" s="17" cm="1">
        <f t="array" ref="Z333">IF($C333="","",IF(_xll.BDP($C333&amp;" Corp",Z$1)="#N/A N/A","",_xll.BDP($C333&amp;" Corp",Z$1)))</f>
        <v>-3.3999999999991815E-2</v>
      </c>
      <c r="AA333" s="14" cm="1">
        <f t="array" ref="AA333">IF($C333="","",IF(_xll.BDP($C333&amp;" Corp",AA$1)="#N/A N/A","",_xll.BDP($C333&amp;" Corp",AA$1)))</f>
        <v>0.28950000000000387</v>
      </c>
      <c r="AB333" s="14" cm="1">
        <f t="array" ref="AB333">IF($C333="","",IF(_xll.BDP($C333&amp;" Corp",AB$1)="#N/A N/A","",_xll.BDP($C333&amp;" Corp",AB$1)))</f>
        <v>9.9699999999998568E-2</v>
      </c>
      <c r="AC333" s="18" cm="1">
        <f t="array" ref="AC333">IF($C333="","",IF(_xll.BDP($C333&amp;" Corp",AC$1)="#N/A N/A","",_xll.BDP($C333&amp;" Corp",AC$1)))</f>
        <v>7.3100000000010823E-2</v>
      </c>
      <c r="AD333" s="18" cm="1">
        <f t="array" ref="AD333">IF($C333="","",IF(_xll.BDP($C333&amp;" Corp",AD$1)="#N/A N/A","",_xll.BDP($C333&amp;" Corp",AD$1)))</f>
        <v>-0.78659999999999286</v>
      </c>
      <c r="AE333" s="32" cm="1">
        <f t="array" ref="AE333">IF($C333="","",IF(_xll.BDP($C333&amp;" Corp",AE$1)="#N/A N/A","",_xll.BDP($C333&amp;" Corp",AE$1)/100))</f>
        <v>-3.3259672940019915E-4</v>
      </c>
      <c r="AF333" s="32" cm="1">
        <f t="array" ref="AF333">IF($C333="","",IF(_xll.BDP($C333&amp;" Corp",AF$1)="#N/A N/A","",_xll.BDP($C333&amp;" Corp",AF$1)/100))</f>
        <v>2.8409536968707692E-3</v>
      </c>
      <c r="AG333" s="32" cm="1">
        <f t="array" ref="AG333">IF($C333="","",IF(_xll.BDP($C333&amp;" Corp",AG$1)="#N/A N/A","",_xll.BDP($C333&amp;" Corp",AG$1)/100))</f>
        <v>9.7656823929740538E-4</v>
      </c>
      <c r="AH333" s="32" cm="1">
        <f t="array" ref="AH333">IF($C333="","",IF(_xll.BDP($C333&amp;" Corp",AH$1)="#N/A N/A","",_xll.BDP($C333&amp;" Corp",AH$1)/100))</f>
        <v>7.158329318402765E-4</v>
      </c>
      <c r="AI333" s="32" cm="1">
        <f t="array" ref="AI333">IF($C333="","",IF(_xll.BDP($C333&amp;" Corp",AI$1)="#N/A N/A","",_xll.BDP($C333&amp;" Corp",AI$1)/100))</f>
        <v>-7.6384876454793273E-3</v>
      </c>
      <c r="AJ333" s="8" cm="1">
        <f t="array" ref="AJ333">IF($C333="","",IF(_xll.BDP($C333&amp;" Corp",AJ$1)="#N/A Field Not Applicable","",_xll.BDP($C333&amp;" Corp",AJ$1)))</f>
        <v>100.42700000000001</v>
      </c>
      <c r="AK333" s="8" cm="1">
        <f t="array" ref="AK333">IF($C333="","",IF(_xll.BDP($C333&amp;" Corp",AK$1)="#N/A Field Not Applicable","",_xll.BDP($C333&amp;" Corp",AK$1)))</f>
        <v>104.746</v>
      </c>
      <c r="AL333" s="9" t="s">
        <v>1157</v>
      </c>
      <c r="AM333" s="9" t="s">
        <v>64</v>
      </c>
      <c r="AN333" s="10">
        <v>18648</v>
      </c>
      <c r="AO333" s="11">
        <v>513.71140000000003</v>
      </c>
      <c r="AP333" s="12">
        <v>1.0389981931760934E-4</v>
      </c>
      <c r="AQ333" s="9" t="s">
        <v>65</v>
      </c>
      <c r="AR333" s="10">
        <v>14620</v>
      </c>
      <c r="AS333" s="11">
        <v>1.5972222222222225</v>
      </c>
      <c r="AT333" s="9" t="s">
        <v>1157</v>
      </c>
      <c r="AU333" s="34">
        <f t="shared" si="10"/>
        <v>0.81084967353553994</v>
      </c>
    </row>
    <row r="334" spans="2:47" s="2" customFormat="1" x14ac:dyDescent="0.2">
      <c r="B334" s="22">
        <v>66552</v>
      </c>
      <c r="C334" s="23" t="s">
        <v>1158</v>
      </c>
      <c r="D334" s="24" t="str" cm="1">
        <f t="array" ref="D334">IF($C334="","",IFERROR(_xll.BDP($C334&amp;" Corp","ID_BB_GLOBAL"),""))</f>
        <v>BBG01BTR7TZ4</v>
      </c>
      <c r="E334" s="23" t="s">
        <v>1159</v>
      </c>
      <c r="F334" s="7" t="s">
        <v>1160</v>
      </c>
      <c r="G334" s="16" t="s">
        <v>1161</v>
      </c>
      <c r="H334" s="16" t="s">
        <v>62</v>
      </c>
      <c r="I334" s="16" t="s">
        <v>157</v>
      </c>
      <c r="J334" s="44" t="str" cm="1">
        <f t="array" ref="J334">IF(OR(_xll.BDP($C334&amp;" Corp",$J$1)="#N/A N/A",_xll.BDP($C334&amp;" Corp",$J$1)="#N/A Field Not Applicable"),"",_xll.BDP($C334&amp;" Corp",$J$1))</f>
        <v/>
      </c>
      <c r="K334" s="16" t="str" cm="1">
        <f t="array" ref="K334">IFERROR(_xll.BDP($C334&amp;" Corp",$K$1),"")</f>
        <v>Medical-Biomedical/Gene</v>
      </c>
      <c r="L334" s="28" cm="1">
        <f t="array" ref="L334">IF($C334="","",IFERROR(_xll.BDP($C334&amp;" Corp",L$1),""))</f>
        <v>100.68</v>
      </c>
      <c r="M334" s="28" cm="1">
        <f t="array" ref="M334">IF($C334="","",IFERROR(_xll.BDP($C334&amp;" Corp",M$1),""))</f>
        <v>100.759</v>
      </c>
      <c r="N334" s="28" cm="1">
        <f t="array" ref="N334">IF($C334="","",IFERROR(_xll.BDP($C334&amp;" Corp",N$1),""))</f>
        <v>4.7948137800000001</v>
      </c>
      <c r="O334" s="28" cm="1">
        <f t="array" ref="O334">IF($C334="","",IFERROR(_xll.BDP($C334&amp;" Corp",O$1),""))</f>
        <v>4.8837928856515553</v>
      </c>
      <c r="P334" s="28" cm="1">
        <f t="array" ref="P334">IF($C334="","",IFERROR(_xll.BDP($C334&amp;" Corp",P$1),""))</f>
        <v>68.744029931057938</v>
      </c>
      <c r="Q334" s="28">
        <f t="shared" si="11"/>
        <v>100.71950000000001</v>
      </c>
      <c r="R334"/>
      <c r="S334"/>
      <c r="T334"/>
      <c r="U334"/>
      <c r="V334" s="24" t="str" cm="1">
        <f t="array" ref="V334">IF($C334="","",IFERROR(_xll.BDP($C334&amp;" Corp",V$1),""))</f>
        <v>Y</v>
      </c>
      <c r="W334" s="40" cm="1">
        <f t="array" ref="W334">IF($V334="Y",IFERROR(_xll.BDP($C334&amp;" Corp",W$1)*1,""),"")</f>
        <v>45973</v>
      </c>
      <c r="X334" s="41" cm="1">
        <f t="array" ref="X334">IF($V334="Y",IFERROR(_xll.BDP($C334&amp;" Corp",X$1),""),"")</f>
        <v>100</v>
      </c>
      <c r="Y334" s="42" cm="1">
        <f t="array" ref="Y334">IF($V334="Y",IFERROR(_xll.BDP($C334&amp;" Corp",Y$1)/100, ""),"")</f>
        <v>4.7948137808578324E-2</v>
      </c>
      <c r="Z334" s="17" cm="1">
        <f t="array" ref="Z334">IF($C334="","",IF(_xll.BDP($C334&amp;" Corp",Z$1)="#N/A N/A","",_xll.BDP($C334&amp;" Corp",Z$1)))</f>
        <v>-8.6800000000010868E-2</v>
      </c>
      <c r="AA334" s="14" cm="1">
        <f t="array" ref="AA334">IF($C334="","",IF(_xll.BDP($C334&amp;" Corp",AA$1)="#N/A N/A","",_xll.BDP($C334&amp;" Corp",AA$1)))</f>
        <v>3.2299999999992224E-2</v>
      </c>
      <c r="AB334" s="14" cm="1">
        <f t="array" ref="AB334">IF($C334="","",IF(_xll.BDP($C334&amp;" Corp",AB$1)="#N/A N/A","",_xll.BDP($C334&amp;" Corp",AB$1)))</f>
        <v>-4.3000000000006366E-3</v>
      </c>
      <c r="AC334" s="18" cm="1">
        <f t="array" ref="AC334">IF($C334="","",IF(_xll.BDP($C334&amp;" Corp",AC$1)="#N/A N/A","",_xll.BDP($C334&amp;" Corp",AC$1)))</f>
        <v>-0.25630000000001019</v>
      </c>
      <c r="AD334" s="18" cm="1">
        <f t="array" ref="AD334">IF($C334="","",IF(_xll.BDP($C334&amp;" Corp",AD$1)="#N/A N/A","",_xll.BDP($C334&amp;" Corp",AD$1)))</f>
        <v>-0.22630000000000905</v>
      </c>
      <c r="AE334" s="32" cm="1">
        <f t="array" ref="AE334">IF($C334="","",IF(_xll.BDP($C334&amp;" Corp",AE$1)="#N/A N/A","",_xll.BDP($C334&amp;" Corp",AE$1)/100))</f>
        <v>-8.6110171416790967E-4</v>
      </c>
      <c r="AF334" s="32" cm="1">
        <f t="array" ref="AF334">IF($C334="","",IF(_xll.BDP($C334&amp;" Corp",AF$1)="#N/A N/A","",_xll.BDP($C334&amp;" Corp",AF$1)/100))</f>
        <v>3.2081206173886317E-4</v>
      </c>
      <c r="AG334" s="32" cm="1">
        <f t="array" ref="AG334">IF($C334="","",IF(_xll.BDP($C334&amp;" Corp",AG$1)="#N/A N/A","",_xll.BDP($C334&amp;" Corp",AG$1)/100))</f>
        <v>-4.2693206617254785E-5</v>
      </c>
      <c r="AH334" s="32" cm="1">
        <f t="array" ref="AH334">IF($C334="","",IF(_xll.BDP($C334&amp;" Corp",AH$1)="#N/A N/A","",_xll.BDP($C334&amp;" Corp",AH$1)/100))</f>
        <v>-2.5383626520988304E-3</v>
      </c>
      <c r="AI334" s="32" cm="1">
        <f t="array" ref="AI334">IF($C334="","",IF(_xll.BDP($C334&amp;" Corp",AI$1)="#N/A N/A","",_xll.BDP($C334&amp;" Corp",AI$1)/100))</f>
        <v>-2.2419125703632536E-3</v>
      </c>
      <c r="AJ334" s="8" cm="1">
        <f t="array" ref="AJ334">IF($C334="","",IF(_xll.BDP($C334&amp;" Corp",AJ$1)="#N/A Field Not Applicable","",_xll.BDP($C334&amp;" Corp",AJ$1)))</f>
        <v>99.667000000000002</v>
      </c>
      <c r="AK334" s="8" cm="1">
        <f t="array" ref="AK334">IF($C334="","",IF(_xll.BDP($C334&amp;" Corp",AK$1)="#N/A Field Not Applicable","",_xll.BDP($C334&amp;" Corp",AK$1)))</f>
        <v>101.489</v>
      </c>
      <c r="AL334" s="9" t="s">
        <v>1162</v>
      </c>
      <c r="AM334" s="9" t="s">
        <v>64</v>
      </c>
      <c r="AN334" s="10">
        <v>48179</v>
      </c>
      <c r="AO334" s="11">
        <v>504.27505000000002</v>
      </c>
      <c r="AP334" s="12">
        <v>1.0199128651102237E-4</v>
      </c>
      <c r="AQ334" s="9" t="s">
        <v>65</v>
      </c>
      <c r="AR334" s="10">
        <v>43951</v>
      </c>
      <c r="AS334" s="11">
        <v>2.8838888888888885</v>
      </c>
      <c r="AT334" s="9" t="s">
        <v>1162</v>
      </c>
      <c r="AU334" s="34">
        <f t="shared" si="10"/>
        <v>0.46209362239297552</v>
      </c>
    </row>
    <row r="335" spans="2:47" s="2" customFormat="1" x14ac:dyDescent="0.2">
      <c r="B335" s="22">
        <v>66553</v>
      </c>
      <c r="C335" s="23" t="s">
        <v>1163</v>
      </c>
      <c r="D335" s="24" t="str" cm="1">
        <f t="array" ref="D335">IF($C335="","",IFERROR(_xll.BDP($C335&amp;" Corp","ID_BB_GLOBAL"),""))</f>
        <v>BBG01BTR7VJ7</v>
      </c>
      <c r="E335" s="23" t="s">
        <v>1164</v>
      </c>
      <c r="F335" s="7" t="s">
        <v>1160</v>
      </c>
      <c r="G335" s="16" t="s">
        <v>228</v>
      </c>
      <c r="H335" s="16" t="s">
        <v>62</v>
      </c>
      <c r="I335" s="16" t="s">
        <v>157</v>
      </c>
      <c r="J335" s="44" t="str" cm="1">
        <f t="array" ref="J335">IF(OR(_xll.BDP($C335&amp;" Corp",$J$1)="#N/A N/A",_xll.BDP($C335&amp;" Corp",$J$1)="#N/A Field Not Applicable"),"",_xll.BDP($C335&amp;" Corp",$J$1))</f>
        <v/>
      </c>
      <c r="K335" s="16" t="str" cm="1">
        <f t="array" ref="K335">IFERROR(_xll.BDP($C335&amp;" Corp",$K$1),"")</f>
        <v>Medical-Biomedical/Gene</v>
      </c>
      <c r="L335" s="28" cm="1">
        <f t="array" ref="L335">IF($C335="","",IFERROR(_xll.BDP($C335&amp;" Corp",L$1),""))</f>
        <v>102.21299999999999</v>
      </c>
      <c r="M335" s="28" cm="1">
        <f t="array" ref="M335">IF($C335="","",IFERROR(_xll.BDP($C335&amp;" Corp",M$1),""))</f>
        <v>102.375</v>
      </c>
      <c r="N335" s="28" cm="1">
        <f t="array" ref="N335">IF($C335="","",IFERROR(_xll.BDP($C335&amp;" Corp",N$1),""))</f>
        <v>4.8268885499999996</v>
      </c>
      <c r="O335" s="28" cm="1">
        <f t="array" ref="O335">IF($C335="","",IFERROR(_xll.BDP($C335&amp;" Corp",O$1),""))</f>
        <v>4.8500532221580244</v>
      </c>
      <c r="P335" s="28" cm="1">
        <f t="array" ref="P335">IF($C335="","",IFERROR(_xll.BDP($C335&amp;" Corp",P$1),""))</f>
        <v>61.187554048516311</v>
      </c>
      <c r="Q335" s="28">
        <f t="shared" si="11"/>
        <v>102.294</v>
      </c>
      <c r="R335"/>
      <c r="S335"/>
      <c r="T335"/>
      <c r="U335"/>
      <c r="V335" s="24" t="str" cm="1">
        <f t="array" ref="V335">IF($C335="","",IFERROR(_xll.BDP($C335&amp;" Corp",V$1),""))</f>
        <v>Y</v>
      </c>
      <c r="W335" s="40" cm="1">
        <f t="array" ref="W335">IF($V335="Y",IFERROR(_xll.BDP($C335&amp;" Corp",W$1)*1,""),"")</f>
        <v>46704</v>
      </c>
      <c r="X335" s="41" cm="1">
        <f t="array" ref="X335">IF($V335="Y",IFERROR(_xll.BDP($C335&amp;" Corp",X$1),""),"")</f>
        <v>100</v>
      </c>
      <c r="Y335" s="42" cm="1">
        <f t="array" ref="Y335">IF($V335="Y",IFERROR(_xll.BDP($C335&amp;" Corp",Y$1)/100, ""),"")</f>
        <v>4.8268885452921621E-2</v>
      </c>
      <c r="Z335" s="17" cm="1">
        <f t="array" ref="Z335">IF($C335="","",IF(_xll.BDP($C335&amp;" Corp",Z$1)="#N/A N/A","",_xll.BDP($C335&amp;" Corp",Z$1)))</f>
        <v>-4.9000000000006594E-2</v>
      </c>
      <c r="AA335" s="14" cm="1">
        <f t="array" ref="AA335">IF($C335="","",IF(_xll.BDP($C335&amp;" Corp",AA$1)="#N/A N/A","",_xll.BDP($C335&amp;" Corp",AA$1)))</f>
        <v>0.18330000000000268</v>
      </c>
      <c r="AB335" s="14" cm="1">
        <f t="array" ref="AB335">IF($C335="","",IF(_xll.BDP($C335&amp;" Corp",AB$1)="#N/A N/A","",_xll.BDP($C335&amp;" Corp",AB$1)))</f>
        <v>-0.30240000000000578</v>
      </c>
      <c r="AC335" s="18" cm="1">
        <f t="array" ref="AC335">IF($C335="","",IF(_xll.BDP($C335&amp;" Corp",AC$1)="#N/A N/A","",_xll.BDP($C335&amp;" Corp",AC$1)))</f>
        <v>-0.33180000000000121</v>
      </c>
      <c r="AD335" s="18" cm="1">
        <f t="array" ref="AD335">IF($C335="","",IF(_xll.BDP($C335&amp;" Corp",AD$1)="#N/A N/A","",_xll.BDP($C335&amp;" Corp",AD$1)))</f>
        <v>0.24689999999999657</v>
      </c>
      <c r="AE335" s="32" cm="1">
        <f t="array" ref="AE335">IF($C335="","",IF(_xll.BDP($C335&amp;" Corp",AE$1)="#N/A N/A","",_xll.BDP($C335&amp;" Corp",AE$1)/100))</f>
        <v>-4.7883827970025302E-4</v>
      </c>
      <c r="AF335" s="32" cm="1">
        <f t="array" ref="AF335">IF($C335="","",IF(_xll.BDP($C335&amp;" Corp",AF$1)="#N/A N/A","",_xll.BDP($C335&amp;" Corp",AF$1)/100))</f>
        <v>1.7953215858772216E-3</v>
      </c>
      <c r="AG335" s="32" cm="1">
        <f t="array" ref="AG335">IF($C335="","",IF(_xll.BDP($C335&amp;" Corp",AG$1)="#N/A N/A","",_xll.BDP($C335&amp;" Corp",AG$1)/100))</f>
        <v>-2.9478166270895554E-3</v>
      </c>
      <c r="AH335" s="32" cm="1">
        <f t="array" ref="AH335">IF($C335="","",IF(_xll.BDP($C335&amp;" Corp",AH$1)="#N/A N/A","",_xll.BDP($C335&amp;" Corp",AH$1)/100))</f>
        <v>-3.233483215707841E-3</v>
      </c>
      <c r="AI335" s="32" cm="1">
        <f t="array" ref="AI335">IF($C335="","",IF(_xll.BDP($C335&amp;" Corp",AI$1)="#N/A N/A","",_xll.BDP($C335&amp;" Corp",AI$1)/100))</f>
        <v>2.4197555547061408E-3</v>
      </c>
      <c r="AJ335" s="8" cm="1">
        <f t="array" ref="AJ335">IF($C335="","",IF(_xll.BDP($C335&amp;" Corp",AJ$1)="#N/A Field Not Applicable","",_xll.BDP($C335&amp;" Corp",AJ$1)))</f>
        <v>99.771000000000001</v>
      </c>
      <c r="AK335" s="8" cm="1">
        <f t="array" ref="AK335">IF($C335="","",IF(_xll.BDP($C335&amp;" Corp",AK$1)="#N/A Field Not Applicable","",_xll.BDP($C335&amp;" Corp",AK$1)))</f>
        <v>104.251</v>
      </c>
      <c r="AL335" s="9" t="s">
        <v>1162</v>
      </c>
      <c r="AM335" s="9" t="s">
        <v>64</v>
      </c>
      <c r="AN335" s="10">
        <v>48179</v>
      </c>
      <c r="AO335" s="11">
        <v>512.73119999999994</v>
      </c>
      <c r="AP335" s="12">
        <v>1.037015706455045E-4</v>
      </c>
      <c r="AQ335" s="9" t="s">
        <v>65</v>
      </c>
      <c r="AR335" s="10">
        <v>43951</v>
      </c>
      <c r="AS335" s="11">
        <v>2.8430555555555559</v>
      </c>
      <c r="AT335" s="9" t="s">
        <v>1162</v>
      </c>
      <c r="AU335" s="34">
        <f t="shared" si="10"/>
        <v>0.81417517857142885</v>
      </c>
    </row>
    <row r="336" spans="2:47" s="2" customFormat="1" x14ac:dyDescent="0.2">
      <c r="B336" s="22">
        <v>66791</v>
      </c>
      <c r="C336" s="23" t="s">
        <v>1165</v>
      </c>
      <c r="D336" s="24" t="str" cm="1">
        <f t="array" ref="D336">IF($C336="","",IFERROR(_xll.BDP($C336&amp;" Corp","ID_BB_GLOBAL"),""))</f>
        <v>BBG015SKV7Z4</v>
      </c>
      <c r="E336" s="23" t="s">
        <v>1166</v>
      </c>
      <c r="F336" s="7" t="s">
        <v>97</v>
      </c>
      <c r="G336" s="16" t="s">
        <v>1167</v>
      </c>
      <c r="H336" s="16" t="s">
        <v>99</v>
      </c>
      <c r="I336" s="16" t="s">
        <v>100</v>
      </c>
      <c r="J336" s="44" cm="1">
        <f t="array" ref="J336">IF(OR(_xll.BDP($C336&amp;" Corp",$J$1)="#N/A N/A",_xll.BDP($C336&amp;" Corp",$J$1)="#N/A Field Not Applicable"),"",_xll.BDP($C336&amp;" Corp",$J$1))</f>
        <v>1.9059767570558936</v>
      </c>
      <c r="K336" s="16" t="str" cm="1">
        <f t="array" ref="K336">IFERROR(_xll.BDP($C336&amp;" Corp",$K$1),"")</f>
        <v>Medical Labs&amp;Testing Srv</v>
      </c>
      <c r="L336" s="28" cm="1">
        <f t="array" ref="L336">IF($C336="","",IFERROR(_xll.BDP($C336&amp;" Corp",L$1),""))</f>
        <v>95.728999999999999</v>
      </c>
      <c r="M336" s="28" cm="1">
        <f t="array" ref="M336">IF($C336="","",IFERROR(_xll.BDP($C336&amp;" Corp",M$1),""))</f>
        <v>95.86</v>
      </c>
      <c r="N336" s="28" cm="1">
        <f t="array" ref="N336">IF($C336="","",IFERROR(_xll.BDP($C336&amp;" Corp",N$1),""))</f>
        <v>4.3903047425920452</v>
      </c>
      <c r="O336" s="28" cm="1">
        <f t="array" ref="O336">IF($C336="","",IFERROR(_xll.BDP($C336&amp;" Corp",O$1),""))</f>
        <v>4.3903047425920452</v>
      </c>
      <c r="P336" s="28" cm="1">
        <f t="array" ref="P336">IF($C336="","",IFERROR(_xll.BDP($C336&amp;" Corp",P$1),""))</f>
        <v>22.338783066769853</v>
      </c>
      <c r="Q336" s="28">
        <f t="shared" si="11"/>
        <v>95.794499999999999</v>
      </c>
      <c r="R336"/>
      <c r="S336"/>
      <c r="T336"/>
      <c r="U336"/>
      <c r="V336" s="24" t="str" cm="1">
        <f t="array" ref="V336">IF($C336="","",IFERROR(_xll.BDP($C336&amp;" Corp",V$1),""))</f>
        <v>Y</v>
      </c>
      <c r="W336" s="40" cm="1">
        <f t="array" ref="W336">IF($V336="Y",IFERROR(_xll.BDP($C336&amp;" Corp",W$1)*1,""),"")</f>
        <v>46428</v>
      </c>
      <c r="X336" s="41" cm="1">
        <f t="array" ref="X336">IF($V336="Y",IFERROR(_xll.BDP($C336&amp;" Corp",X$1),""),"")</f>
        <v>100</v>
      </c>
      <c r="Y336" s="42" cm="1">
        <f t="array" ref="Y336">IF($V336="Y",IFERROR(_xll.BDP($C336&amp;" Corp",Y$1)/100, ""),"")</f>
        <v>4.4749613326170515E-2</v>
      </c>
      <c r="Z336" s="17" cm="1">
        <f t="array" ref="Z336">IF($C336="","",IF(_xll.BDP($C336&amp;" Corp",Z$1)="#N/A N/A","",_xll.BDP($C336&amp;" Corp",Z$1)))</f>
        <v>-3.163000000000693E-2</v>
      </c>
      <c r="AA336" s="14" cm="1">
        <f t="array" ref="AA336">IF($C336="","",IF(_xll.BDP($C336&amp;" Corp",AA$1)="#N/A N/A","",_xll.BDP($C336&amp;" Corp",AA$1)))</f>
        <v>0.19776999999999134</v>
      </c>
      <c r="AB336" s="14" cm="1">
        <f t="array" ref="AB336">IF($C336="","",IF(_xll.BDP($C336&amp;" Corp",AB$1)="#N/A N/A","",_xll.BDP($C336&amp;" Corp",AB$1)))</f>
        <v>0.28992999999999824</v>
      </c>
      <c r="AC336" s="18" cm="1">
        <f t="array" ref="AC336">IF($C336="","",IF(_xll.BDP($C336&amp;" Corp",AC$1)="#N/A N/A","",_xll.BDP($C336&amp;" Corp",AC$1)))</f>
        <v>0.34020999999999901</v>
      </c>
      <c r="AD336" s="18" cm="1">
        <f t="array" ref="AD336">IF($C336="","",IF(_xll.BDP($C336&amp;" Corp",AD$1)="#N/A N/A","",_xll.BDP($C336&amp;" Corp",AD$1)))</f>
        <v>1.8718899999999934</v>
      </c>
      <c r="AE336" s="32" cm="1">
        <f t="array" ref="AE336">IF($C336="","",IF(_xll.BDP($C336&amp;" Corp",AE$1)="#N/A N/A","",_xll.BDP($C336&amp;" Corp",AE$1)/100))</f>
        <v>-3.300777764676035E-4</v>
      </c>
      <c r="AF336" s="32" cm="1">
        <f t="array" ref="AF336">IF($C336="","",IF(_xll.BDP($C336&amp;" Corp",AF$1)="#N/A N/A","",_xll.BDP($C336&amp;" Corp",AF$1)/100))</f>
        <v>2.0687995899430558E-3</v>
      </c>
      <c r="AG336" s="32" cm="1">
        <f t="array" ref="AG336">IF($C336="","",IF(_xll.BDP($C336&amp;" Corp",AG$1)="#N/A N/A","",_xll.BDP($C336&amp;" Corp",AG$1)/100))</f>
        <v>3.0357782693435529E-3</v>
      </c>
      <c r="AH336" s="32" cm="1">
        <f t="array" ref="AH336">IF($C336="","",IF(_xll.BDP($C336&amp;" Corp",AH$1)="#N/A N/A","",_xll.BDP($C336&amp;" Corp",AH$1)/100))</f>
        <v>3.5641228880154393E-3</v>
      </c>
      <c r="AI336" s="32" cm="1">
        <f t="array" ref="AI336">IF($C336="","",IF(_xll.BDP($C336&amp;" Corp",AI$1)="#N/A N/A","",_xll.BDP($C336&amp;" Corp",AI$1)/100))</f>
        <v>1.9930180644911186E-2</v>
      </c>
      <c r="AJ336" s="8" cm="1">
        <f t="array" ref="AJ336">IF($C336="","",IF(_xll.BDP($C336&amp;" Corp",AJ$1)="#N/A Field Not Applicable","",_xll.BDP($C336&amp;" Corp",AJ$1)))</f>
        <v>92.381</v>
      </c>
      <c r="AK336" s="8" cm="1">
        <f t="array" ref="AK336">IF($C336="","",IF(_xll.BDP($C336&amp;" Corp",AK$1)="#N/A Field Not Applicable","",_xll.BDP($C336&amp;" Corp",AK$1)))</f>
        <v>96.775999999999996</v>
      </c>
      <c r="AL336" s="9" t="s">
        <v>101</v>
      </c>
      <c r="AM336" s="9" t="s">
        <v>64</v>
      </c>
      <c r="AN336" s="10">
        <v>20295</v>
      </c>
      <c r="AO336" s="11">
        <v>1196.6657499999999</v>
      </c>
      <c r="AP336" s="12">
        <v>2.4202958160665983E-4</v>
      </c>
      <c r="AQ336" s="9" t="s">
        <v>65</v>
      </c>
      <c r="AR336" s="10">
        <v>16267</v>
      </c>
      <c r="AS336" s="11">
        <v>0.58492777777777782</v>
      </c>
      <c r="AT336" s="9" t="s">
        <v>102</v>
      </c>
      <c r="AU336" s="34">
        <f t="shared" si="10"/>
        <v>0.74979754266211585</v>
      </c>
    </row>
    <row r="337" spans="2:47" s="2" customFormat="1" x14ac:dyDescent="0.2">
      <c r="B337" s="22">
        <v>66813</v>
      </c>
      <c r="C337" s="23" t="s">
        <v>1168</v>
      </c>
      <c r="D337" s="24" t="str" cm="1">
        <f t="array" ref="D337">IF($C337="","",IFERROR(_xll.BDP($C337&amp;" Corp","ID_BB_GLOBAL"),""))</f>
        <v>BBG01GHMTPW4</v>
      </c>
      <c r="E337" s="23" t="s">
        <v>1169</v>
      </c>
      <c r="F337" s="7" t="s">
        <v>60</v>
      </c>
      <c r="G337" s="16" t="s">
        <v>290</v>
      </c>
      <c r="H337" s="16" t="s">
        <v>62</v>
      </c>
      <c r="I337" s="16" t="s">
        <v>63</v>
      </c>
      <c r="J337" s="44" cm="1">
        <f t="array" ref="J337">IF(OR(_xll.BDP($C337&amp;" Corp",$J$1)="#N/A N/A",_xll.BDP($C337&amp;" Corp",$J$1)="#N/A Field Not Applicable"),"",_xll.BDP($C337&amp;" Corp",$J$1))</f>
        <v>3.2393390576520673</v>
      </c>
      <c r="K337" s="16" t="str" cm="1">
        <f t="array" ref="K337">IFERROR(_xll.BDP($C337&amp;" Corp",$K$1),"")</f>
        <v>Medical-Hospitals</v>
      </c>
      <c r="L337" s="28" cm="1">
        <f t="array" ref="L337">IF($C337="","",IFERROR(_xll.BDP($C337&amp;" Corp",L$1),""))</f>
        <v>99.272000000000006</v>
      </c>
      <c r="M337" s="28" cm="1">
        <f t="array" ref="M337">IF($C337="","",IFERROR(_xll.BDP($C337&amp;" Corp",M$1),""))</f>
        <v>99.679000000000002</v>
      </c>
      <c r="N337" s="28" cm="1">
        <f t="array" ref="N337">IF($C337="","",IFERROR(_xll.BDP($C337&amp;" Corp",N$1),""))</f>
        <v>5.5473651011635976</v>
      </c>
      <c r="O337" s="28" cm="1">
        <f t="array" ref="O337">IF($C337="","",IFERROR(_xll.BDP($C337&amp;" Corp",O$1),""))</f>
        <v>5.5473651011635976</v>
      </c>
      <c r="P337" s="28" cm="1">
        <f t="array" ref="P337">IF($C337="","",IFERROR(_xll.BDP($C337&amp;" Corp",P$1),""))</f>
        <v>110.9425371174159</v>
      </c>
      <c r="Q337" s="28">
        <f t="shared" si="11"/>
        <v>99.475500000000011</v>
      </c>
      <c r="R337"/>
      <c r="S337"/>
      <c r="T337"/>
      <c r="U337"/>
      <c r="V337" s="24" t="str" cm="1">
        <f t="array" ref="V337">IF($C337="","",IFERROR(_xll.BDP($C337&amp;" Corp",V$1),""))</f>
        <v>Y</v>
      </c>
      <c r="W337" s="40" cm="1">
        <f t="array" ref="W337">IF($V337="Y",IFERROR(_xll.BDP($C337&amp;" Corp",W$1)*1,""),"")</f>
        <v>48639</v>
      </c>
      <c r="X337" s="41" cm="1">
        <f t="array" ref="X337">IF($V337="Y",IFERROR(_xll.BDP($C337&amp;" Corp",X$1),""),"")</f>
        <v>100</v>
      </c>
      <c r="Y337" s="42" cm="1">
        <f t="array" ref="Y337">IF($V337="Y",IFERROR(_xll.BDP($C337&amp;" Corp",Y$1)/100, ""),"")</f>
        <v>5.5494634823021798E-2</v>
      </c>
      <c r="Z337" s="17" cm="1">
        <f t="array" ref="Z337">IF($C337="","",IF(_xll.BDP($C337&amp;" Corp",Z$1)="#N/A N/A","",_xll.BDP($C337&amp;" Corp",Z$1)))</f>
        <v>1.5300000000024738E-3</v>
      </c>
      <c r="AA337" s="14" cm="1">
        <f t="array" ref="AA337">IF($C337="","",IF(_xll.BDP($C337&amp;" Corp",AA$1)="#N/A N/A","",_xll.BDP($C337&amp;" Corp",AA$1)))</f>
        <v>0.63616000000000383</v>
      </c>
      <c r="AB337" s="14" cm="1">
        <f t="array" ref="AB337">IF($C337="","",IF(_xll.BDP($C337&amp;" Corp",AB$1)="#N/A N/A","",_xll.BDP($C337&amp;" Corp",AB$1)))</f>
        <v>0.2110100000000017</v>
      </c>
      <c r="AC337" s="18" cm="1">
        <f t="array" ref="AC337">IF($C337="","",IF(_xll.BDP($C337&amp;" Corp",AC$1)="#N/A N/A","",_xll.BDP($C337&amp;" Corp",AC$1)))</f>
        <v>-1.0675899999999956</v>
      </c>
      <c r="AD337" s="18" cm="1">
        <f t="array" ref="AD337">IF($C337="","",IF(_xll.BDP($C337&amp;" Corp",AD$1)="#N/A N/A","",_xll.BDP($C337&amp;" Corp",AD$1)))</f>
        <v>-1.6929899999999947</v>
      </c>
      <c r="AE337" s="32" cm="1">
        <f t="array" ref="AE337">IF($C337="","",IF(_xll.BDP($C337&amp;" Corp",AE$1)="#N/A N/A","",_xll.BDP($C337&amp;" Corp",AE$1)/100))</f>
        <v>1.5379654305604326E-5</v>
      </c>
      <c r="AF337" s="32" cm="1">
        <f t="array" ref="AF337">IF($C337="","",IF(_xll.BDP($C337&amp;" Corp",AF$1)="#N/A N/A","",_xll.BDP($C337&amp;" Corp",AF$1)/100))</f>
        <v>6.43577553088121E-3</v>
      </c>
      <c r="AG337" s="32" cm="1">
        <f t="array" ref="AG337">IF($C337="","",IF(_xll.BDP($C337&amp;" Corp",AG$1)="#N/A N/A","",_xll.BDP($C337&amp;" Corp",AG$1)/100))</f>
        <v>2.1255613331372576E-3</v>
      </c>
      <c r="AH337" s="32" cm="1">
        <f t="array" ref="AH337">IF($C337="","",IF(_xll.BDP($C337&amp;" Corp",AH$1)="#N/A N/A","",_xll.BDP($C337&amp;" Corp",AH$1)/100))</f>
        <v>-1.0617377017877416E-2</v>
      </c>
      <c r="AI337" s="32" cm="1">
        <f t="array" ref="AI337">IF($C337="","",IF(_xll.BDP($C337&amp;" Corp",AI$1)="#N/A N/A","",_xll.BDP($C337&amp;" Corp",AI$1)/100))</f>
        <v>-1.6733019294975268E-2</v>
      </c>
      <c r="AJ337" s="8" cm="1">
        <f t="array" ref="AJ337">IF($C337="","",IF(_xll.BDP($C337&amp;" Corp",AJ$1)="#N/A Field Not Applicable","",_xll.BDP($C337&amp;" Corp",AJ$1)))</f>
        <v>96.44</v>
      </c>
      <c r="AK337" s="8" cm="1">
        <f t="array" ref="AK337">IF($C337="","",IF(_xll.BDP($C337&amp;" Corp",AK$1)="#N/A Field Not Applicable","",_xll.BDP($C337&amp;" Corp",AK$1)))</f>
        <v>104.68</v>
      </c>
      <c r="AL337" s="9" t="s">
        <v>66</v>
      </c>
      <c r="AM337" s="9" t="s">
        <v>64</v>
      </c>
      <c r="AN337" s="10">
        <v>2892</v>
      </c>
      <c r="AO337" s="11">
        <v>1265.2090000000001</v>
      </c>
      <c r="AP337" s="12">
        <v>2.5589267923393019E-4</v>
      </c>
      <c r="AQ337" s="9" t="s">
        <v>65</v>
      </c>
      <c r="AR337" s="10">
        <v>2838</v>
      </c>
      <c r="AS337" s="11">
        <v>0.15277777777777776</v>
      </c>
      <c r="AT337" s="9" t="s">
        <v>66</v>
      </c>
      <c r="AU337" s="34">
        <f t="shared" si="10"/>
        <v>0.92607730582524284</v>
      </c>
    </row>
    <row r="338" spans="2:47" s="2" customFormat="1" x14ac:dyDescent="0.2">
      <c r="B338" s="22">
        <v>66815</v>
      </c>
      <c r="C338" s="23" t="s">
        <v>1170</v>
      </c>
      <c r="D338" s="24" t="str" cm="1">
        <f t="array" ref="D338">IF($C338="","",IFERROR(_xll.BDP($C338&amp;" Corp","ID_BB_GLOBAL"),""))</f>
        <v>BBG01GNJ4564</v>
      </c>
      <c r="E338" s="23" t="s">
        <v>1171</v>
      </c>
      <c r="F338" s="7" t="s">
        <v>105</v>
      </c>
      <c r="G338" s="16" t="s">
        <v>1172</v>
      </c>
      <c r="H338" s="16" t="s">
        <v>107</v>
      </c>
      <c r="I338" s="16" t="s">
        <v>108</v>
      </c>
      <c r="J338" s="44" cm="1">
        <f t="array" ref="J338">IF(OR(_xll.BDP($C338&amp;" Corp",$J$1)="#N/A N/A",_xll.BDP($C338&amp;" Corp",$J$1)="#N/A Field Not Applicable"),"",_xll.BDP($C338&amp;" Corp",$J$1))</f>
        <v>5.4836384254009394</v>
      </c>
      <c r="K338" s="16" t="str" cm="1">
        <f t="array" ref="K338">IFERROR(_xll.BDP($C338&amp;" Corp",$K$1),"")</f>
        <v>Medical-Drugs</v>
      </c>
      <c r="L338" s="28" cm="1">
        <f t="array" ref="L338">IF($C338="","",IFERROR(_xll.BDP($C338&amp;" Corp",L$1),""))</f>
        <v>99.256</v>
      </c>
      <c r="M338" s="28" cm="1">
        <f t="array" ref="M338">IF($C338="","",IFERROR(_xll.BDP($C338&amp;" Corp",M$1),""))</f>
        <v>99.376000000000005</v>
      </c>
      <c r="N338" s="28" cm="1">
        <f t="array" ref="N338">IF($C338="","",IFERROR(_xll.BDP($C338&amp;" Corp",N$1),""))</f>
        <v>4.7832623354635295</v>
      </c>
      <c r="O338" s="28" cm="1">
        <f t="array" ref="O338">IF($C338="","",IFERROR(_xll.BDP($C338&amp;" Corp",O$1),""))</f>
        <v>4.7832623354635295</v>
      </c>
      <c r="P338" s="28" cm="1">
        <f t="array" ref="P338">IF($C338="","",IFERROR(_xll.BDP($C338&amp;" Corp",P$1),""))</f>
        <v>45.189970430141663</v>
      </c>
      <c r="Q338" s="28">
        <f t="shared" si="11"/>
        <v>99.316000000000003</v>
      </c>
      <c r="R338"/>
      <c r="S338"/>
      <c r="T338"/>
      <c r="U338"/>
      <c r="V338" s="24" t="str" cm="1">
        <f t="array" ref="V338">IF($C338="","",IFERROR(_xll.BDP($C338&amp;" Corp",V$1),""))</f>
        <v>Y</v>
      </c>
      <c r="W338" s="40" cm="1">
        <f t="array" ref="W338">IF($V338="Y",IFERROR(_xll.BDP($C338&amp;" Corp",W$1)*1,""),"")</f>
        <v>47561</v>
      </c>
      <c r="X338" s="41" cm="1">
        <f t="array" ref="X338">IF($V338="Y",IFERROR(_xll.BDP($C338&amp;" Corp",X$1),""),"")</f>
        <v>100</v>
      </c>
      <c r="Y338" s="42" cm="1">
        <f t="array" ref="Y338">IF($V338="Y",IFERROR(_xll.BDP($C338&amp;" Corp",Y$1)/100, ""),"")</f>
        <v>4.7881523703856205E-2</v>
      </c>
      <c r="Z338" s="17" cm="1">
        <f t="array" ref="Z338">IF($C338="","",IF(_xll.BDP($C338&amp;" Corp",Z$1)="#N/A N/A","",_xll.BDP($C338&amp;" Corp",Z$1)))</f>
        <v>0</v>
      </c>
      <c r="AA338" s="14" cm="1">
        <f t="array" ref="AA338">IF($C338="","",IF(_xll.BDP($C338&amp;" Corp",AA$1)="#N/A N/A","",_xll.BDP($C338&amp;" Corp",AA$1)))</f>
        <v>0.52870000000000061</v>
      </c>
      <c r="AB338" s="14" cm="1">
        <f t="array" ref="AB338">IF($C338="","",IF(_xll.BDP($C338&amp;" Corp",AB$1)="#N/A N/A","",_xll.BDP($C338&amp;" Corp",AB$1)))</f>
        <v>0.12834000000000856</v>
      </c>
      <c r="AC338" s="18" cm="1">
        <f t="array" ref="AC338">IF($C338="","",IF(_xll.BDP($C338&amp;" Corp",AC$1)="#N/A N/A","",_xll.BDP($C338&amp;" Corp",AC$1)))</f>
        <v>-0.51301999999999737</v>
      </c>
      <c r="AD338" s="18" cm="1">
        <f t="array" ref="AD338">IF($C338="","",IF(_xll.BDP($C338&amp;" Corp",AD$1)="#N/A N/A","",_xll.BDP($C338&amp;" Corp",AD$1)))</f>
        <v>-0.61565000000000225</v>
      </c>
      <c r="AE338" s="32" cm="1">
        <f t="array" ref="AE338">IF($C338="","",IF(_xll.BDP($C338&amp;" Corp",AE$1)="#N/A N/A","",_xll.BDP($C338&amp;" Corp",AE$1)/100))</f>
        <v>0</v>
      </c>
      <c r="AF338" s="32" cm="1">
        <f t="array" ref="AF338">IF($C338="","",IF(_xll.BDP($C338&amp;" Corp",AF$1)="#N/A N/A","",_xll.BDP($C338&amp;" Corp",AF$1)/100))</f>
        <v>5.3517811703546816E-3</v>
      </c>
      <c r="AG338" s="32" cm="1">
        <f t="array" ref="AG338">IF($C338="","",IF(_xll.BDP($C338&amp;" Corp",AG$1)="#N/A N/A","",_xll.BDP($C338&amp;" Corp",AG$1)/100))</f>
        <v>1.2938817359429593E-3</v>
      </c>
      <c r="AH338" s="32" cm="1">
        <f t="array" ref="AH338">IF($C338="","",IF(_xll.BDP($C338&amp;" Corp",AH$1)="#N/A N/A","",_xll.BDP($C338&amp;" Corp",AH$1)/100))</f>
        <v>-5.1388713314847213E-3</v>
      </c>
      <c r="AI338" s="32" cm="1">
        <f t="array" ref="AI338">IF($C338="","",IF(_xll.BDP($C338&amp;" Corp",AI$1)="#N/A N/A","",_xll.BDP($C338&amp;" Corp",AI$1)/100))</f>
        <v>-6.1605727546481205E-3</v>
      </c>
      <c r="AJ338" s="8" cm="1">
        <f t="array" ref="AJ338">IF($C338="","",IF(_xll.BDP($C338&amp;" Corp",AJ$1)="#N/A Field Not Applicable","",_xll.BDP($C338&amp;" Corp",AJ$1)))</f>
        <v>96.415999999999997</v>
      </c>
      <c r="AK338" s="8" cm="1">
        <f t="array" ref="AK338">IF($C338="","",IF(_xll.BDP($C338&amp;" Corp",AK$1)="#N/A Field Not Applicable","",_xll.BDP($C338&amp;" Corp",AK$1)))</f>
        <v>103.268</v>
      </c>
      <c r="AL338" s="9" t="s">
        <v>109</v>
      </c>
      <c r="AM338" s="9" t="s">
        <v>64</v>
      </c>
      <c r="AN338" s="10">
        <v>19950</v>
      </c>
      <c r="AO338" s="11">
        <v>3000.3690000000001</v>
      </c>
      <c r="AP338" s="12">
        <v>6.068344930366665E-4</v>
      </c>
      <c r="AQ338" s="9" t="s">
        <v>65</v>
      </c>
      <c r="AR338" s="10">
        <v>15922</v>
      </c>
      <c r="AS338" s="11">
        <v>0.28416666666666668</v>
      </c>
      <c r="AT338" s="9" t="s">
        <v>109</v>
      </c>
      <c r="AU338" s="34">
        <f t="shared" si="10"/>
        <v>0.88773545826036193</v>
      </c>
    </row>
    <row r="339" spans="2:47" s="2" customFormat="1" x14ac:dyDescent="0.2">
      <c r="B339" s="22">
        <v>64215</v>
      </c>
      <c r="C339" s="23" t="s">
        <v>1173</v>
      </c>
      <c r="D339" s="24" t="str" cm="1">
        <f t="array" ref="D339">IF($C339="","",IFERROR(_xll.BDP($C339&amp;" Corp","ID_BB_GLOBAL"),""))</f>
        <v>BBG01H0DVNX1</v>
      </c>
      <c r="E339" s="23" t="s">
        <v>1174</v>
      </c>
      <c r="F339" s="7" t="s">
        <v>60</v>
      </c>
      <c r="G339" s="16" t="s">
        <v>763</v>
      </c>
      <c r="H339" s="16" t="s">
        <v>62</v>
      </c>
      <c r="I339" s="16" t="s">
        <v>63</v>
      </c>
      <c r="J339" s="44" cm="1">
        <f t="array" ref="J339">IF(OR(_xll.BDP($C339&amp;" Corp",$J$1)="#N/A N/A",_xll.BDP($C339&amp;" Corp",$J$1)="#N/A Field Not Applicable"),"",_xll.BDP($C339&amp;" Corp",$J$1))</f>
        <v>3.2393390576520673</v>
      </c>
      <c r="K339" s="16" t="str" cm="1">
        <f t="array" ref="K339">IFERROR(_xll.BDP($C339&amp;" Corp",$K$1),"")</f>
        <v>Medical-Hospitals</v>
      </c>
      <c r="L339" s="28" cm="1">
        <f t="array" ref="L339">IF($C339="","",IFERROR(_xll.BDP($C339&amp;" Corp",L$1),""))</f>
        <v>88.89</v>
      </c>
      <c r="M339" s="28" cm="1">
        <f t="array" ref="M339">IF($C339="","",IFERROR(_xll.BDP($C339&amp;" Corp",M$1),""))</f>
        <v>89.168000000000006</v>
      </c>
      <c r="N339" s="28" cm="1">
        <f t="array" ref="N339">IF($C339="","",IFERROR(_xll.BDP($C339&amp;" Corp",N$1),""))</f>
        <v>5.4817477548178815</v>
      </c>
      <c r="O339" s="28" cm="1">
        <f t="array" ref="O339">IF($C339="","",IFERROR(_xll.BDP($C339&amp;" Corp",O$1),""))</f>
        <v>5.4817477548178815</v>
      </c>
      <c r="P339" s="28" cm="1">
        <f t="array" ref="P339">IF($C339="","",IFERROR(_xll.BDP($C339&amp;" Corp",P$1),""))</f>
        <v>109.03368990075988</v>
      </c>
      <c r="Q339" s="28">
        <f t="shared" si="11"/>
        <v>89.028999999999996</v>
      </c>
      <c r="R339"/>
      <c r="S339"/>
      <c r="T339"/>
      <c r="U339"/>
      <c r="V339" s="24" t="str" cm="1">
        <f t="array" ref="V339">IF($C339="","",IFERROR(_xll.BDP($C339&amp;" Corp",V$1),""))</f>
        <v>Y</v>
      </c>
      <c r="W339" s="40" cm="1">
        <f t="array" ref="W339">IF($V339="Y",IFERROR(_xll.BDP($C339&amp;" Corp",W$1)*1,""),"")</f>
        <v>48197</v>
      </c>
      <c r="X339" s="41" cm="1">
        <f t="array" ref="X339">IF($V339="Y",IFERROR(_xll.BDP($C339&amp;" Corp",X$1),""),"")</f>
        <v>100</v>
      </c>
      <c r="Y339" s="42" cm="1">
        <f t="array" ref="Y339">IF($V339="Y",IFERROR(_xll.BDP($C339&amp;" Corp",Y$1)/100, ""),"")</f>
        <v>5.5417697661044374E-2</v>
      </c>
      <c r="Z339" s="17" cm="1">
        <f t="array" ref="Z339">IF($C339="","",IF(_xll.BDP($C339&amp;" Corp",Z$1)="#N/A N/A","",_xll.BDP($C339&amp;" Corp",Z$1)))</f>
        <v>0.11310000000000286</v>
      </c>
      <c r="AA339" s="14" cm="1">
        <f t="array" ref="AA339">IF($C339="","",IF(_xll.BDP($C339&amp;" Corp",AA$1)="#N/A N/A","",_xll.BDP($C339&amp;" Corp",AA$1)))</f>
        <v>0.77957999999999572</v>
      </c>
      <c r="AB339" s="14" cm="1">
        <f t="array" ref="AB339">IF($C339="","",IF(_xll.BDP($C339&amp;" Corp",AB$1)="#N/A N/A","",_xll.BDP($C339&amp;" Corp",AB$1)))</f>
        <v>0.58238000000000056</v>
      </c>
      <c r="AC339" s="18" cm="1">
        <f t="array" ref="AC339">IF($C339="","",IF(_xll.BDP($C339&amp;" Corp",AC$1)="#N/A N/A","",_xll.BDP($C339&amp;" Corp",AC$1)))</f>
        <v>-0.98556999999999562</v>
      </c>
      <c r="AD339" s="18" cm="1">
        <f t="array" ref="AD339">IF($C339="","",IF(_xll.BDP($C339&amp;" Corp",AD$1)="#N/A N/A","",_xll.BDP($C339&amp;" Corp",AD$1)))</f>
        <v>0.25382999999999356</v>
      </c>
      <c r="AE339" s="32" cm="1">
        <f t="array" ref="AE339">IF($C339="","",IF(_xll.BDP($C339&amp;" Corp",AE$1)="#N/A N/A","",_xll.BDP($C339&amp;" Corp",AE$1)/100))</f>
        <v>1.2720319647799303E-3</v>
      </c>
      <c r="AF339" s="32" cm="1">
        <f t="array" ref="AF339">IF($C339="","",IF(_xll.BDP($C339&amp;" Corp",AF$1)="#N/A N/A","",_xll.BDP($C339&amp;" Corp",AF$1)/100))</f>
        <v>8.8341300798967133E-3</v>
      </c>
      <c r="AG339" s="32" cm="1">
        <f t="array" ref="AG339">IF($C339="","",IF(_xll.BDP($C339&amp;" Corp",AG$1)="#N/A N/A","",_xll.BDP($C339&amp;" Corp",AG$1)/100))</f>
        <v>6.5847628510741045E-3</v>
      </c>
      <c r="AH339" s="32" cm="1">
        <f t="array" ref="AH339">IF($C339="","",IF(_xll.BDP($C339&amp;" Corp",AH$1)="#N/A N/A","",_xll.BDP($C339&amp;" Corp",AH$1)/100))</f>
        <v>-1.0949375041175234E-2</v>
      </c>
      <c r="AI339" s="32" cm="1">
        <f t="array" ref="AI339">IF($C339="","",IF(_xll.BDP($C339&amp;" Corp",AI$1)="#N/A N/A","",_xll.BDP($C339&amp;" Corp",AI$1)/100))</f>
        <v>2.8593433547217302E-3</v>
      </c>
      <c r="AJ339" s="8" cm="1">
        <f t="array" ref="AJ339">IF($C339="","",IF(_xll.BDP($C339&amp;" Corp",AJ$1)="#N/A Field Not Applicable","",_xll.BDP($C339&amp;" Corp",AJ$1)))</f>
        <v>85.555000000000007</v>
      </c>
      <c r="AK339" s="8" cm="1">
        <f t="array" ref="AK339">IF($C339="","",IF(_xll.BDP($C339&amp;" Corp",AK$1)="#N/A Field Not Applicable","",_xll.BDP($C339&amp;" Corp",AK$1)))</f>
        <v>92.959000000000003</v>
      </c>
      <c r="AL339" s="9" t="s">
        <v>66</v>
      </c>
      <c r="AM339" s="9" t="s">
        <v>64</v>
      </c>
      <c r="AN339" s="10">
        <v>2892</v>
      </c>
      <c r="AO339" s="11">
        <v>1805.6723999999999</v>
      </c>
      <c r="AP339" s="12">
        <v>3.6520317849047932E-4</v>
      </c>
      <c r="AQ339" s="9" t="s">
        <v>65</v>
      </c>
      <c r="AR339" s="10">
        <v>2838</v>
      </c>
      <c r="AS339" s="11">
        <v>0.86597222222222214</v>
      </c>
      <c r="AT339" s="9" t="s">
        <v>66</v>
      </c>
      <c r="AU339" s="34">
        <f t="shared" si="10"/>
        <v>0.80934553754727179</v>
      </c>
    </row>
    <row r="340" spans="2:47" s="2" customFormat="1" x14ac:dyDescent="0.2">
      <c r="B340" s="22">
        <v>64295</v>
      </c>
      <c r="C340" s="23" t="s">
        <v>1175</v>
      </c>
      <c r="D340" s="24" t="str" cm="1">
        <f t="array" ref="D340">IF($C340="","",IFERROR(_xll.BDP($C340&amp;" Corp","ID_BB_GLOBAL"),""))</f>
        <v>BBG01H0DVH19</v>
      </c>
      <c r="E340" s="23" t="s">
        <v>1176</v>
      </c>
      <c r="F340" s="7" t="s">
        <v>60</v>
      </c>
      <c r="G340" s="16" t="s">
        <v>728</v>
      </c>
      <c r="H340" s="16" t="s">
        <v>62</v>
      </c>
      <c r="I340" s="16" t="s">
        <v>63</v>
      </c>
      <c r="J340" s="44" cm="1">
        <f t="array" ref="J340">IF(OR(_xll.BDP($C340&amp;" Corp",$J$1)="#N/A N/A",_xll.BDP($C340&amp;" Corp",$J$1)="#N/A Field Not Applicable"),"",_xll.BDP($C340&amp;" Corp",$J$1))</f>
        <v>3.2393390576520673</v>
      </c>
      <c r="K340" s="16" t="str" cm="1">
        <f t="array" ref="K340">IFERROR(_xll.BDP($C340&amp;" Corp",$K$1),"")</f>
        <v>Medical-Hospitals</v>
      </c>
      <c r="L340" s="28" cm="1">
        <f t="array" ref="L340">IF($C340="","",IFERROR(_xll.BDP($C340&amp;" Corp",L$1),""))</f>
        <v>96.463999999999999</v>
      </c>
      <c r="M340" s="28" cm="1">
        <f t="array" ref="M340">IF($C340="","",IFERROR(_xll.BDP($C340&amp;" Corp",M$1),""))</f>
        <v>96.53</v>
      </c>
      <c r="N340" s="28" cm="1">
        <f t="array" ref="N340">IF($C340="","",IFERROR(_xll.BDP($C340&amp;" Corp",N$1),""))</f>
        <v>4.8639624771165177</v>
      </c>
      <c r="O340" s="28" cm="1">
        <f t="array" ref="O340">IF($C340="","",IFERROR(_xll.BDP($C340&amp;" Corp",O$1),""))</f>
        <v>4.8639624771165177</v>
      </c>
      <c r="P340" s="28" cm="1">
        <f t="array" ref="P340">IF($C340="","",IFERROR(_xll.BDP($C340&amp;" Corp",P$1),""))</f>
        <v>68.027669318406012</v>
      </c>
      <c r="Q340" s="28">
        <f t="shared" si="11"/>
        <v>96.497</v>
      </c>
      <c r="R340"/>
      <c r="S340"/>
      <c r="T340"/>
      <c r="U340"/>
      <c r="V340" s="24" t="str" cm="1">
        <f t="array" ref="V340">IF($C340="","",IFERROR(_xll.BDP($C340&amp;" Corp",V$1),""))</f>
        <v>Y</v>
      </c>
      <c r="W340" s="40" cm="1">
        <f t="array" ref="W340">IF($V340="Y",IFERROR(_xll.BDP($C340&amp;" Corp",W$1)*1,""),"")</f>
        <v>46433</v>
      </c>
      <c r="X340" s="41" cm="1">
        <f t="array" ref="X340">IF($V340="Y",IFERROR(_xll.BDP($C340&amp;" Corp",X$1),""),"")</f>
        <v>100</v>
      </c>
      <c r="Y340" s="42" cm="1">
        <f t="array" ref="Y340">IF($V340="Y",IFERROR(_xll.BDP($C340&amp;" Corp",Y$1)/100, ""),"")</f>
        <v>4.9342575925461152E-2</v>
      </c>
      <c r="Z340" s="17" cm="1">
        <f t="array" ref="Z340">IF($C340="","",IF(_xll.BDP($C340&amp;" Corp",Z$1)="#N/A N/A","",_xll.BDP($C340&amp;" Corp",Z$1)))</f>
        <v>-1.6159999999999286E-2</v>
      </c>
      <c r="AA340" s="14" cm="1">
        <f t="array" ref="AA340">IF($C340="","",IF(_xll.BDP($C340&amp;" Corp",AA$1)="#N/A N/A","",_xll.BDP($C340&amp;" Corp",AA$1)))</f>
        <v>0.26062000000000296</v>
      </c>
      <c r="AB340" s="14" cm="1">
        <f t="array" ref="AB340">IF($C340="","",IF(_xll.BDP($C340&amp;" Corp",AB$1)="#N/A N/A","",_xll.BDP($C340&amp;" Corp",AB$1)))</f>
        <v>0.266050000000007</v>
      </c>
      <c r="AC340" s="18" cm="1">
        <f t="array" ref="AC340">IF($C340="","",IF(_xll.BDP($C340&amp;" Corp",AC$1)="#N/A N/A","",_xll.BDP($C340&amp;" Corp",AC$1)))</f>
        <v>0.29881000000000313</v>
      </c>
      <c r="AD340" s="18" cm="1">
        <f t="array" ref="AD340">IF($C340="","",IF(_xll.BDP($C340&amp;" Corp",AD$1)="#N/A N/A","",_xll.BDP($C340&amp;" Corp",AD$1)))</f>
        <v>1.6878600000000006</v>
      </c>
      <c r="AE340" s="32" cm="1">
        <f t="array" ref="AE340">IF($C340="","",IF(_xll.BDP($C340&amp;" Corp",AE$1)="#N/A N/A","",_xll.BDP($C340&amp;" Corp",AE$1)/100))</f>
        <v>-1.6743943349933896E-4</v>
      </c>
      <c r="AF340" s="32" cm="1">
        <f t="array" ref="AF340">IF($C340="","",IF(_xll.BDP($C340&amp;" Corp",AF$1)="#N/A N/A","",_xll.BDP($C340&amp;" Corp",AF$1)/100))</f>
        <v>2.7081417681354201E-3</v>
      </c>
      <c r="AG340" s="32" cm="1">
        <f t="array" ref="AG340">IF($C340="","",IF(_xll.BDP($C340&amp;" Corp",AG$1)="#N/A N/A","",_xll.BDP($C340&amp;" Corp",AG$1)/100))</f>
        <v>2.7647217144704632E-3</v>
      </c>
      <c r="AH340" s="32" cm="1">
        <f t="array" ref="AH340">IF($C340="","",IF(_xll.BDP($C340&amp;" Corp",AH$1)="#N/A N/A","",_xll.BDP($C340&amp;" Corp",AH$1)/100))</f>
        <v>3.1062124873463826E-3</v>
      </c>
      <c r="AI340" s="32" cm="1">
        <f t="array" ref="AI340">IF($C340="","",IF(_xll.BDP($C340&amp;" Corp",AI$1)="#N/A N/A","",_xll.BDP($C340&amp;" Corp",AI$1)/100))</f>
        <v>1.7802836011838186E-2</v>
      </c>
      <c r="AJ340" s="8" cm="1">
        <f t="array" ref="AJ340">IF($C340="","",IF(_xll.BDP($C340&amp;" Corp",AJ$1)="#N/A Field Not Applicable","",_xll.BDP($C340&amp;" Corp",AJ$1)))</f>
        <v>93.343999999999994</v>
      </c>
      <c r="AK340" s="8" cm="1">
        <f t="array" ref="AK340">IF($C340="","",IF(_xll.BDP($C340&amp;" Corp",AK$1)="#N/A Field Not Applicable","",_xll.BDP($C340&amp;" Corp",AK$1)))</f>
        <v>97.408000000000001</v>
      </c>
      <c r="AL340" s="9" t="s">
        <v>66</v>
      </c>
      <c r="AM340" s="9" t="s">
        <v>64</v>
      </c>
      <c r="AN340" s="10">
        <v>2892</v>
      </c>
      <c r="AO340" s="11">
        <v>964.09900000000005</v>
      </c>
      <c r="AP340" s="12">
        <v>1.9499219192777861E-4</v>
      </c>
      <c r="AQ340" s="9" t="s">
        <v>65</v>
      </c>
      <c r="AR340" s="10">
        <v>2838</v>
      </c>
      <c r="AS340" s="11">
        <v>0.74652777777777779</v>
      </c>
      <c r="AT340" s="9" t="s">
        <v>66</v>
      </c>
      <c r="AU340" s="34">
        <f t="shared" si="10"/>
        <v>0.73663659448818952</v>
      </c>
    </row>
    <row r="341" spans="2:47" s="2" customFormat="1" x14ac:dyDescent="0.2">
      <c r="B341" s="22">
        <v>64296</v>
      </c>
      <c r="C341" s="23" t="s">
        <v>1177</v>
      </c>
      <c r="D341" s="24" t="str" cm="1">
        <f t="array" ref="D341">IF($C341="","",IFERROR(_xll.BDP($C341&amp;" Corp","ID_BB_GLOBAL"),""))</f>
        <v>BBG01H0DVTN9</v>
      </c>
      <c r="E341" s="23" t="s">
        <v>1178</v>
      </c>
      <c r="F341" s="7" t="s">
        <v>60</v>
      </c>
      <c r="G341" s="16" t="s">
        <v>150</v>
      </c>
      <c r="H341" s="16" t="s">
        <v>62</v>
      </c>
      <c r="I341" s="16" t="s">
        <v>63</v>
      </c>
      <c r="J341" s="44" cm="1">
        <f t="array" ref="J341">IF(OR(_xll.BDP($C341&amp;" Corp",$J$1)="#N/A N/A",_xll.BDP($C341&amp;" Corp",$J$1)="#N/A Field Not Applicable"),"",_xll.BDP($C341&amp;" Corp",$J$1))</f>
        <v>3.2393390576520673</v>
      </c>
      <c r="K341" s="16" t="str" cm="1">
        <f t="array" ref="K341">IFERROR(_xll.BDP($C341&amp;" Corp",$K$1),"")</f>
        <v>Medical-Hospitals</v>
      </c>
      <c r="L341" s="28" cm="1">
        <f t="array" ref="L341">IF($C341="","",IFERROR(_xll.BDP($C341&amp;" Corp",L$1),""))</f>
        <v>81.900000000000006</v>
      </c>
      <c r="M341" s="28" cm="1">
        <f t="array" ref="M341">IF($C341="","",IFERROR(_xll.BDP($C341&amp;" Corp",M$1),""))</f>
        <v>82.507000000000005</v>
      </c>
      <c r="N341" s="28" cm="1">
        <f t="array" ref="N341">IF($C341="","",IFERROR(_xll.BDP($C341&amp;" Corp",N$1),""))</f>
        <v>6.0262979998163066</v>
      </c>
      <c r="O341" s="28" cm="1">
        <f t="array" ref="O341">IF($C341="","",IFERROR(_xll.BDP($C341&amp;" Corp",O$1),""))</f>
        <v>6.0262979998163066</v>
      </c>
      <c r="P341" s="28" cm="1">
        <f t="array" ref="P341">IF($C341="","",IFERROR(_xll.BDP($C341&amp;" Corp",P$1),""))</f>
        <v>133.53188187000001</v>
      </c>
      <c r="Q341" s="28">
        <f t="shared" si="11"/>
        <v>82.203500000000005</v>
      </c>
      <c r="R341"/>
      <c r="S341"/>
      <c r="T341"/>
      <c r="U341"/>
      <c r="V341" s="24" t="str" cm="1">
        <f t="array" ref="V341">IF($C341="","",IFERROR(_xll.BDP($C341&amp;" Corp",V$1),""))</f>
        <v>Y</v>
      </c>
      <c r="W341" s="40" cm="1">
        <f t="array" ref="W341">IF($V341="Y",IFERROR(_xll.BDP($C341&amp;" Corp",W$1)*1,""),"")</f>
        <v>51759</v>
      </c>
      <c r="X341" s="41" cm="1">
        <f t="array" ref="X341">IF($V341="Y",IFERROR(_xll.BDP($C341&amp;" Corp",X$1),""),"")</f>
        <v>100</v>
      </c>
      <c r="Y341" s="42" cm="1">
        <f t="array" ref="Y341">IF($V341="Y",IFERROR(_xll.BDP($C341&amp;" Corp",Y$1)/100, ""),"")</f>
        <v>6.0588259927201758E-2</v>
      </c>
      <c r="Z341" s="17" cm="1">
        <f t="array" ref="Z341">IF($C341="","",IF(_xll.BDP($C341&amp;" Corp",Z$1)="#N/A N/A","",_xll.BDP($C341&amp;" Corp",Z$1)))</f>
        <v>9.2150000000003729E-2</v>
      </c>
      <c r="AA341" s="14" cm="1">
        <f t="array" ref="AA341">IF($C341="","",IF(_xll.BDP($C341&amp;" Corp",AA$1)="#N/A N/A","",_xll.BDP($C341&amp;" Corp",AA$1)))</f>
        <v>0.31991999999999621</v>
      </c>
      <c r="AB341" s="14" cm="1">
        <f t="array" ref="AB341">IF($C341="","",IF(_xll.BDP($C341&amp;" Corp",AB$1)="#N/A N/A","",_xll.BDP($C341&amp;" Corp",AB$1)))</f>
        <v>0.25050999999999135</v>
      </c>
      <c r="AC341" s="18" cm="1">
        <f t="array" ref="AC341">IF($C341="","",IF(_xll.BDP($C341&amp;" Corp",AC$1)="#N/A N/A","",_xll.BDP($C341&amp;" Corp",AC$1)))</f>
        <v>-1.7180500000000052</v>
      </c>
      <c r="AD341" s="18" cm="1">
        <f t="array" ref="AD341">IF($C341="","",IF(_xll.BDP($C341&amp;" Corp",AD$1)="#N/A N/A","",_xll.BDP($C341&amp;" Corp",AD$1)))</f>
        <v>-2.8641599999999983</v>
      </c>
      <c r="AE341" s="32" cm="1">
        <f t="array" ref="AE341">IF($C341="","",IF(_xll.BDP($C341&amp;" Corp",AE$1)="#N/A N/A","",_xll.BDP($C341&amp;" Corp",AE$1)/100))</f>
        <v>1.1222219678330111E-3</v>
      </c>
      <c r="AF341" s="32" cm="1">
        <f t="array" ref="AF341">IF($C341="","",IF(_xll.BDP($C341&amp;" Corp",AF$1)="#N/A N/A","",_xll.BDP($C341&amp;" Corp",AF$1)/100))</f>
        <v>3.9068897032719738E-3</v>
      </c>
      <c r="AG341" s="32" cm="1">
        <f t="array" ref="AG341">IF($C341="","",IF(_xll.BDP($C341&amp;" Corp",AG$1)="#N/A N/A","",_xll.BDP($C341&amp;" Corp",AG$1)/100))</f>
        <v>3.056658050610762E-3</v>
      </c>
      <c r="AH341" s="32" cm="1">
        <f t="array" ref="AH341">IF($C341="","",IF(_xll.BDP($C341&amp;" Corp",AH$1)="#N/A N/A","",_xll.BDP($C341&amp;" Corp",AH$1)/100))</f>
        <v>-2.047147850771799E-2</v>
      </c>
      <c r="AI341" s="32" cm="1">
        <f t="array" ref="AI341">IF($C341="","",IF(_xll.BDP($C341&amp;" Corp",AI$1)="#N/A N/A","",_xll.BDP($C341&amp;" Corp",AI$1)/100))</f>
        <v>-3.3668197990388858E-2</v>
      </c>
      <c r="AJ341" s="8" cm="1">
        <f t="array" ref="AJ341">IF($C341="","",IF(_xll.BDP($C341&amp;" Corp",AJ$1)="#N/A Field Not Applicable","",_xll.BDP($C341&amp;" Corp",AJ$1)))</f>
        <v>79.025999999999996</v>
      </c>
      <c r="AK341" s="8" cm="1">
        <f t="array" ref="AK341">IF($C341="","",IF(_xll.BDP($C341&amp;" Corp",AK$1)="#N/A Field Not Applicable","",_xll.BDP($C341&amp;" Corp",AK$1)))</f>
        <v>88.718000000000004</v>
      </c>
      <c r="AL341" s="9" t="s">
        <v>66</v>
      </c>
      <c r="AM341" s="9" t="s">
        <v>64</v>
      </c>
      <c r="AN341" s="10">
        <v>2892</v>
      </c>
      <c r="AO341" s="11">
        <v>422.61329999999998</v>
      </c>
      <c r="AP341" s="12">
        <v>8.5474929135733862E-5</v>
      </c>
      <c r="AQ341" s="9" t="s">
        <v>65</v>
      </c>
      <c r="AR341" s="10">
        <v>2838</v>
      </c>
      <c r="AS341" s="11">
        <v>1.0451388888888888</v>
      </c>
      <c r="AT341" s="9" t="s">
        <v>66</v>
      </c>
      <c r="AU341" s="34">
        <f t="shared" si="10"/>
        <v>0.80236417251341319</v>
      </c>
    </row>
    <row r="342" spans="2:47" s="2" customFormat="1" x14ac:dyDescent="0.2">
      <c r="B342" s="22">
        <v>64300</v>
      </c>
      <c r="C342" s="23" t="s">
        <v>1179</v>
      </c>
      <c r="D342" s="24" t="str" cm="1">
        <f t="array" ref="D342">IF($C342="","",IFERROR(_xll.BDP($C342&amp;" Corp","ID_BB_GLOBAL"),""))</f>
        <v>BBG011K30QW4</v>
      </c>
      <c r="E342" s="23" t="s">
        <v>1180</v>
      </c>
      <c r="F342" s="7" t="s">
        <v>60</v>
      </c>
      <c r="G342" s="16" t="s">
        <v>611</v>
      </c>
      <c r="H342" s="16" t="s">
        <v>62</v>
      </c>
      <c r="I342" s="16" t="s">
        <v>63</v>
      </c>
      <c r="J342" s="44" cm="1">
        <f t="array" ref="J342">IF(OR(_xll.BDP($C342&amp;" Corp",$J$1)="#N/A N/A",_xll.BDP($C342&amp;" Corp",$J$1)="#N/A Field Not Applicable"),"",_xll.BDP($C342&amp;" Corp",$J$1))</f>
        <v>3.2393390576520673</v>
      </c>
      <c r="K342" s="16" t="str" cm="1">
        <f t="array" ref="K342">IFERROR(_xll.BDP($C342&amp;" Corp",$K$1),"")</f>
        <v>Medical-Hospitals</v>
      </c>
      <c r="L342" s="28" cm="1">
        <f t="array" ref="L342">IF($C342="","",IFERROR(_xll.BDP($C342&amp;" Corp",L$1),""))</f>
        <v>83.331000000000003</v>
      </c>
      <c r="M342" s="28" cm="1">
        <f t="array" ref="M342">IF($C342="","",IFERROR(_xll.BDP($C342&amp;" Corp",M$1),""))</f>
        <v>84.063999999999993</v>
      </c>
      <c r="N342" s="28" cm="1">
        <f t="array" ref="N342">IF($C342="","",IFERROR(_xll.BDP($C342&amp;" Corp",N$1),""))</f>
        <v>5.3242253434340325</v>
      </c>
      <c r="O342" s="28" cm="1">
        <f t="array" ref="O342">IF($C342="","",IFERROR(_xll.BDP($C342&amp;" Corp",O$1),""))</f>
        <v>5.3242253434340325</v>
      </c>
      <c r="P342" s="28" cm="1">
        <f t="array" ref="P342">IF($C342="","",IFERROR(_xll.BDP($C342&amp;" Corp",P$1),""))</f>
        <v>101.46296070708934</v>
      </c>
      <c r="Q342" s="28">
        <f t="shared" si="11"/>
        <v>83.697499999999991</v>
      </c>
      <c r="R342"/>
      <c r="S342"/>
      <c r="T342"/>
      <c r="U342"/>
      <c r="V342" s="24" t="str" cm="1">
        <f t="array" ref="V342">IF($C342="","",IFERROR(_xll.BDP($C342&amp;" Corp",V$1),""))</f>
        <v>Y</v>
      </c>
      <c r="W342" s="40" cm="1">
        <f t="array" ref="W342">IF($V342="Y",IFERROR(_xll.BDP($C342&amp;" Corp",W$1)*1,""),"")</f>
        <v>47953</v>
      </c>
      <c r="X342" s="41" cm="1">
        <f t="array" ref="X342">IF($V342="Y",IFERROR(_xll.BDP($C342&amp;" Corp",X$1),""),"")</f>
        <v>100</v>
      </c>
      <c r="Y342" s="42" cm="1">
        <f t="array" ref="Y342">IF($V342="Y",IFERROR(_xll.BDP($C342&amp;" Corp",Y$1)/100, ""),"")</f>
        <v>5.43510458709143E-2</v>
      </c>
      <c r="Z342" s="17" cm="1">
        <f t="array" ref="Z342">IF($C342="","",IF(_xll.BDP($C342&amp;" Corp",Z$1)="#N/A N/A","",_xll.BDP($C342&amp;" Corp",Z$1)))</f>
        <v>1.2299999999996203E-2</v>
      </c>
      <c r="AA342" s="14" cm="1">
        <f t="array" ref="AA342">IF($C342="","",IF(_xll.BDP($C342&amp;" Corp",AA$1)="#N/A N/A","",_xll.BDP($C342&amp;" Corp",AA$1)))</f>
        <v>0.61828999999998757</v>
      </c>
      <c r="AB342" s="14" cm="1">
        <f t="array" ref="AB342">IF($C342="","",IF(_xll.BDP($C342&amp;" Corp",AB$1)="#N/A N/A","",_xll.BDP($C342&amp;" Corp",AB$1)))</f>
        <v>0.49172999999998979</v>
      </c>
      <c r="AC342" s="18" cm="1">
        <f t="array" ref="AC342">IF($C342="","",IF(_xll.BDP($C342&amp;" Corp",AC$1)="#N/A N/A","",_xll.BDP($C342&amp;" Corp",AC$1)))</f>
        <v>-0.53288000000000579</v>
      </c>
      <c r="AD342" s="18" cm="1">
        <f t="array" ref="AD342">IF($C342="","",IF(_xll.BDP($C342&amp;" Corp",AD$1)="#N/A N/A","",_xll.BDP($C342&amp;" Corp",AD$1)))</f>
        <v>1.1937099999999958</v>
      </c>
      <c r="AE342" s="32" cm="1">
        <f t="array" ref="AE342">IF($C342="","",IF(_xll.BDP($C342&amp;" Corp",AE$1)="#N/A N/A","",_xll.BDP($C342&amp;" Corp",AE$1)/100))</f>
        <v>1.4695775932185569E-4</v>
      </c>
      <c r="AF342" s="32" cm="1">
        <f t="array" ref="AF342">IF($C342="","",IF(_xll.BDP($C342&amp;" Corp",AF$1)="#N/A N/A","",_xll.BDP($C342&amp;" Corp",AF$1)/100))</f>
        <v>7.4410713101562519E-3</v>
      </c>
      <c r="AG342" s="32" cm="1">
        <f t="array" ref="AG342">IF($C342="","",IF(_xll.BDP($C342&amp;" Corp",AG$1)="#N/A N/A","",_xll.BDP($C342&amp;" Corp",AG$1)/100))</f>
        <v>5.9089315796600206E-3</v>
      </c>
      <c r="AH342" s="32" cm="1">
        <f t="array" ref="AH342">IF($C342="","",IF(_xll.BDP($C342&amp;" Corp",AH$1)="#N/A N/A","",_xll.BDP($C342&amp;" Corp",AH$1)/100))</f>
        <v>-6.3255332509523764E-3</v>
      </c>
      <c r="AI342" s="32" cm="1">
        <f t="array" ref="AI342">IF($C342="","",IF(_xll.BDP($C342&amp;" Corp",AI$1)="#N/A N/A","",_xll.BDP($C342&amp;" Corp",AI$1)/100))</f>
        <v>1.4466387230323823E-2</v>
      </c>
      <c r="AJ342" s="8" cm="1">
        <f t="array" ref="AJ342">IF($C342="","",IF(_xll.BDP($C342&amp;" Corp",AJ$1)="#N/A Field Not Applicable","",_xll.BDP($C342&amp;" Corp",AJ$1)))</f>
        <v>79.668000000000006</v>
      </c>
      <c r="AK342" s="8" cm="1">
        <f t="array" ref="AK342">IF($C342="","",IF(_xll.BDP($C342&amp;" Corp",AK$1)="#N/A Field Not Applicable","",_xll.BDP($C342&amp;" Corp",AK$1)))</f>
        <v>87.055999999999997</v>
      </c>
      <c r="AL342" s="9" t="s">
        <v>66</v>
      </c>
      <c r="AM342" s="9" t="s">
        <v>64</v>
      </c>
      <c r="AN342" s="10">
        <v>2892</v>
      </c>
      <c r="AO342" s="11">
        <v>717.37212</v>
      </c>
      <c r="AP342" s="12">
        <v>1.4509086940934222E-4</v>
      </c>
      <c r="AQ342" s="9" t="s">
        <v>65</v>
      </c>
      <c r="AR342" s="10">
        <v>2838</v>
      </c>
      <c r="AS342" s="11">
        <v>0.96319444444444446</v>
      </c>
      <c r="AT342" s="9" t="s">
        <v>66</v>
      </c>
      <c r="AU342" s="34">
        <f t="shared" si="10"/>
        <v>0.75727155928532741</v>
      </c>
    </row>
    <row r="343" spans="2:47" s="2" customFormat="1" x14ac:dyDescent="0.2">
      <c r="B343" s="22">
        <v>67563</v>
      </c>
      <c r="C343" s="23" t="s">
        <v>1181</v>
      </c>
      <c r="D343" s="24" t="str" cm="1">
        <f t="array" ref="D343">IF($C343="","",IFERROR(_xll.BDP($C343&amp;" Corp","ID_BB_GLOBAL"),""))</f>
        <v>BBG01KJRMRG3</v>
      </c>
      <c r="E343" s="23" t="s">
        <v>1182</v>
      </c>
      <c r="F343" s="7" t="s">
        <v>1183</v>
      </c>
      <c r="G343" s="16" t="s">
        <v>1184</v>
      </c>
      <c r="H343" s="16" t="s">
        <v>129</v>
      </c>
      <c r="I343" s="16" t="s">
        <v>129</v>
      </c>
      <c r="J343" s="44" cm="1">
        <f t="array" ref="J343">IF(OR(_xll.BDP($C343&amp;" Corp",$J$1)="#N/A N/A",_xll.BDP($C343&amp;" Corp",$J$1)="#N/A Field Not Applicable"),"",_xll.BDP($C343&amp;" Corp",$J$1))</f>
        <v>2.1195554197458581</v>
      </c>
      <c r="K343" s="16" t="str" cm="1">
        <f t="array" ref="K343">IFERROR(_xll.BDP($C343&amp;" Corp",$K$1),"")</f>
        <v>Phys Practice Mgmnt</v>
      </c>
      <c r="L343" s="28" cm="1">
        <f t="array" ref="L343">IF($C343="","",IFERROR(_xll.BDP($C343&amp;" Corp",L$1),""))</f>
        <v>109.101</v>
      </c>
      <c r="M343" s="28" cm="1">
        <f t="array" ref="M343">IF($C343="","",IFERROR(_xll.BDP($C343&amp;" Corp",M$1),""))</f>
        <v>109.316</v>
      </c>
      <c r="N343" s="28" cm="1">
        <f t="array" ref="N343">IF($C343="","",IFERROR(_xll.BDP($C343&amp;" Corp",N$1),""))</f>
        <v>8.5143933500000006</v>
      </c>
      <c r="O343" s="28" cm="1">
        <f t="array" ref="O343">IF($C343="","",IFERROR(_xll.BDP($C343&amp;" Corp",O$1),""))</f>
        <v>10.750641646967875</v>
      </c>
      <c r="P343" s="28" cm="1">
        <f t="array" ref="P343">IF($C343="","",IFERROR(_xll.BDP($C343&amp;" Corp",P$1),""))</f>
        <v>-31.900371316630348</v>
      </c>
      <c r="Q343" s="28">
        <f t="shared" si="11"/>
        <v>109.2085</v>
      </c>
      <c r="R343"/>
      <c r="S343"/>
      <c r="T343"/>
      <c r="U343"/>
      <c r="V343" s="24" t="str" cm="1">
        <f t="array" ref="V343">IF($C343="","",IFERROR(_xll.BDP($C343&amp;" Corp",V$1),""))</f>
        <v>Y</v>
      </c>
      <c r="W343" s="40" cm="1">
        <f t="array" ref="W343">IF($V343="Y",IFERROR(_xll.BDP($C343&amp;" Corp",W$1)*1,""),"")</f>
        <v>45964</v>
      </c>
      <c r="X343" s="41" cm="1">
        <f t="array" ref="X343">IF($V343="Y",IFERROR(_xll.BDP($C343&amp;" Corp",X$1),""),"")</f>
        <v>107</v>
      </c>
      <c r="Y343" s="42" cm="1">
        <f t="array" ref="Y343">IF($V343="Y",IFERROR(_xll.BDP($C343&amp;" Corp",Y$1)/100, ""),"")</f>
        <v>0.11317041025762176</v>
      </c>
      <c r="Z343" s="17" cm="1">
        <f t="array" ref="Z343">IF($C343="","",IF(_xll.BDP($C343&amp;" Corp",Z$1)="#N/A N/A","",_xll.BDP($C343&amp;" Corp",Z$1)))</f>
        <v>6.9000000000016826E-3</v>
      </c>
      <c r="AA343" s="14" cm="1">
        <f t="array" ref="AA343">IF($C343="","",IF(_xll.BDP($C343&amp;" Corp",AA$1)="#N/A N/A","",_xll.BDP($C343&amp;" Corp",AA$1)))</f>
        <v>-0.18170000000000641</v>
      </c>
      <c r="AB343" s="14" cm="1">
        <f t="array" ref="AB343">IF($C343="","",IF(_xll.BDP($C343&amp;" Corp",AB$1)="#N/A N/A","",_xll.BDP($C343&amp;" Corp",AB$1)))</f>
        <v>-1.2022000000000048</v>
      </c>
      <c r="AC343" s="18" cm="1">
        <f t="array" ref="AC343">IF($C343="","",IF(_xll.BDP($C343&amp;" Corp",AC$1)="#N/A N/A","",_xll.BDP($C343&amp;" Corp",AC$1)))</f>
        <v>-2.8290000000000077</v>
      </c>
      <c r="AD343" s="18" t="str" cm="1">
        <f t="array" ref="AD343">IF($C343="","",IF(_xll.BDP($C343&amp;" Corp",AD$1)="#N/A N/A","",_xll.BDP($C343&amp;" Corp",AD$1)))</f>
        <v/>
      </c>
      <c r="AE343" s="32" cm="1">
        <f t="array" ref="AE343">IF($C343="","",IF(_xll.BDP($C343&amp;" Corp",AE$1)="#N/A N/A","",_xll.BDP($C343&amp;" Corp",AE$1)/100))</f>
        <v>6.3159918166730129E-5</v>
      </c>
      <c r="AF343" s="32" cm="1">
        <f t="array" ref="AF343">IF($C343="","",IF(_xll.BDP($C343&amp;" Corp",AF$1)="#N/A N/A","",_xll.BDP($C343&amp;" Corp",AF$1)/100))</f>
        <v>-1.6603448071049087E-3</v>
      </c>
      <c r="AG343" s="32" cm="1">
        <f t="array" ref="AG343">IF($C343="","",IF(_xll.BDP($C343&amp;" Corp",AG$1)="#N/A N/A","",_xll.BDP($C343&amp;" Corp",AG$1)/100))</f>
        <v>-1.0884011313143063E-2</v>
      </c>
      <c r="AH343" s="32" cm="1">
        <f t="array" ref="AH343">IF($C343="","",IF(_xll.BDP($C343&amp;" Corp",AH$1)="#N/A N/A","",_xll.BDP($C343&amp;" Corp",AH$1)/100))</f>
        <v>-2.524035887882493E-2</v>
      </c>
      <c r="AI343" s="32" t="str" cm="1">
        <f t="array" ref="AI343">IF($C343="","",IF(_xll.BDP($C343&amp;" Corp",AI$1)="#N/A N/A","",_xll.BDP($C343&amp;" Corp",AI$1)/100))</f>
        <v/>
      </c>
      <c r="AJ343" s="8" cm="1">
        <f t="array" ref="AJ343">IF($C343="","",IF(_xll.BDP($C343&amp;" Corp",AJ$1)="#N/A Field Not Applicable","",_xll.BDP($C343&amp;" Corp",AJ$1)))</f>
        <v>106.911</v>
      </c>
      <c r="AK343" s="8" cm="1">
        <f t="array" ref="AK343">IF($C343="","",IF(_xll.BDP($C343&amp;" Corp",AK$1)="#N/A Field Not Applicable","",_xll.BDP($C343&amp;" Corp",AK$1)))</f>
        <v>113.32899999999999</v>
      </c>
      <c r="AL343" s="9" t="s">
        <v>1185</v>
      </c>
      <c r="AM343" s="9" t="s">
        <v>64</v>
      </c>
      <c r="AN343" s="10">
        <v>2254</v>
      </c>
      <c r="AO343" s="11">
        <v>870.38395312499995</v>
      </c>
      <c r="AP343" s="12">
        <v>1.7603801563802955E-4</v>
      </c>
      <c r="AQ343" s="9" t="s">
        <v>65</v>
      </c>
      <c r="AR343" s="10">
        <v>2283</v>
      </c>
      <c r="AS343" s="11">
        <v>0.95</v>
      </c>
      <c r="AT343" s="9" t="s">
        <v>102</v>
      </c>
      <c r="AU343" s="34">
        <f t="shared" si="10"/>
        <v>0.96313029292614483</v>
      </c>
    </row>
    <row r="344" spans="2:47" s="2" customFormat="1" x14ac:dyDescent="0.2">
      <c r="B344" s="22">
        <v>64366</v>
      </c>
      <c r="C344" s="23" t="s">
        <v>1186</v>
      </c>
      <c r="D344" s="24" t="str" cm="1">
        <f t="array" ref="D344">IF($C344="","",IFERROR(_xll.BDP($C344&amp;" Corp","ID_BB_GLOBAL"),""))</f>
        <v>BBG017JZ1ZC3</v>
      </c>
      <c r="E344" s="23" t="s">
        <v>1187</v>
      </c>
      <c r="F344" s="7" t="s">
        <v>1001</v>
      </c>
      <c r="G344" s="16" t="s">
        <v>173</v>
      </c>
      <c r="H344" s="16" t="s">
        <v>107</v>
      </c>
      <c r="I344" s="16" t="s">
        <v>182</v>
      </c>
      <c r="J344" s="44" cm="1">
        <f t="array" ref="J344">IF(OR(_xll.BDP($C344&amp;" Corp",$J$1)="#N/A N/A",_xll.BDP($C344&amp;" Corp",$J$1)="#N/A Field Not Applicable"),"",_xll.BDP($C344&amp;" Corp",$J$1))</f>
        <v>2.1135601605012919</v>
      </c>
      <c r="K344" s="16" t="str" cm="1">
        <f t="array" ref="K344">IFERROR(_xll.BDP($C344&amp;" Corp",$K$1),"")</f>
        <v>Medical-HMO</v>
      </c>
      <c r="L344" s="28" cm="1">
        <f t="array" ref="L344">IF($C344="","",IFERROR(_xll.BDP($C344&amp;" Corp",L$1),""))</f>
        <v>94.555999999999997</v>
      </c>
      <c r="M344" s="28" cm="1">
        <f t="array" ref="M344">IF($C344="","",IFERROR(_xll.BDP($C344&amp;" Corp",M$1),""))</f>
        <v>94.727000000000004</v>
      </c>
      <c r="N344" s="28" cm="1">
        <f t="array" ref="N344">IF($C344="","",IFERROR(_xll.BDP($C344&amp;" Corp",N$1),""))</f>
        <v>5.0733866616791508</v>
      </c>
      <c r="O344" s="28" cm="1">
        <f t="array" ref="O344">IF($C344="","",IFERROR(_xll.BDP($C344&amp;" Corp",O$1),""))</f>
        <v>5.0733866616791508</v>
      </c>
      <c r="P344" s="28" cm="1">
        <f t="array" ref="P344">IF($C344="","",IFERROR(_xll.BDP($C344&amp;" Corp",P$1),""))</f>
        <v>65.641684265931431</v>
      </c>
      <c r="Q344" s="28">
        <f t="shared" si="11"/>
        <v>94.641500000000008</v>
      </c>
      <c r="R344"/>
      <c r="S344"/>
      <c r="T344"/>
      <c r="U344"/>
      <c r="V344" s="24" t="str" cm="1">
        <f t="array" ref="V344">IF($C344="","",IFERROR(_xll.BDP($C344&amp;" Corp",V$1),""))</f>
        <v>Y</v>
      </c>
      <c r="W344" s="40" cm="1">
        <f t="array" ref="W344">IF($V344="Y",IFERROR(_xll.BDP($C344&amp;" Corp",W$1)*1,""),"")</f>
        <v>48259</v>
      </c>
      <c r="X344" s="41" cm="1">
        <f t="array" ref="X344">IF($V344="Y",IFERROR(_xll.BDP($C344&amp;" Corp",X$1),""),"")</f>
        <v>100</v>
      </c>
      <c r="Y344" s="42" cm="1">
        <f t="array" ref="Y344">IF($V344="Y",IFERROR(_xll.BDP($C344&amp;" Corp",Y$1)/100, ""),"")</f>
        <v>5.1007380838912465E-2</v>
      </c>
      <c r="Z344" s="17" cm="1">
        <f t="array" ref="Z344">IF($C344="","",IF(_xll.BDP($C344&amp;" Corp",Z$1)="#N/A N/A","",_xll.BDP($C344&amp;" Corp",Z$1)))</f>
        <v>-1.6739999999998645E-2</v>
      </c>
      <c r="AA344" s="14" cm="1">
        <f t="array" ref="AA344">IF($C344="","",IF(_xll.BDP($C344&amp;" Corp",AA$1)="#N/A N/A","",_xll.BDP($C344&amp;" Corp",AA$1)))</f>
        <v>0.47066999999999837</v>
      </c>
      <c r="AB344" s="14" cm="1">
        <f t="array" ref="AB344">IF($C344="","",IF(_xll.BDP($C344&amp;" Corp",AB$1)="#N/A N/A","",_xll.BDP($C344&amp;" Corp",AB$1)))</f>
        <v>1.7870000000002051E-2</v>
      </c>
      <c r="AC344" s="18" cm="1">
        <f t="array" ref="AC344">IF($C344="","",IF(_xll.BDP($C344&amp;" Corp",AC$1)="#N/A N/A","",_xll.BDP($C344&amp;" Corp",AC$1)))</f>
        <v>-1.5296500000000037</v>
      </c>
      <c r="AD344" s="18" cm="1">
        <f t="array" ref="AD344">IF($C344="","",IF(_xll.BDP($C344&amp;" Corp",AD$1)="#N/A N/A","",_xll.BDP($C344&amp;" Corp",AD$1)))</f>
        <v>-1.7310599999999994</v>
      </c>
      <c r="AE344" s="32" cm="1">
        <f t="array" ref="AE344">IF($C344="","",IF(_xll.BDP($C344&amp;" Corp",AE$1)="#N/A N/A","",_xll.BDP($C344&amp;" Corp",AE$1)/100))</f>
        <v>-1.7684687722641817E-4</v>
      </c>
      <c r="AF344" s="32" cm="1">
        <f t="array" ref="AF344">IF($C344="","",IF(_xll.BDP($C344&amp;" Corp",AF$1)="#N/A N/A","",_xll.BDP($C344&amp;" Corp",AF$1)/100))</f>
        <v>4.998048757177769E-3</v>
      </c>
      <c r="AG344" s="32" cm="1">
        <f t="array" ref="AG344">IF($C344="","",IF(_xll.BDP($C344&amp;" Corp",AG$1)="#N/A N/A","",_xll.BDP($C344&amp;" Corp",AG$1)/100))</f>
        <v>1.8885362047822189E-4</v>
      </c>
      <c r="AH344" s="32" cm="1">
        <f t="array" ref="AH344">IF($C344="","",IF(_xll.BDP($C344&amp;" Corp",AH$1)="#N/A N/A","",_xll.BDP($C344&amp;" Corp",AH$1)/100))</f>
        <v>-1.5905510877647546E-2</v>
      </c>
      <c r="AI344" s="32" cm="1">
        <f t="array" ref="AI344">IF($C344="","",IF(_xll.BDP($C344&amp;" Corp",AI$1)="#N/A N/A","",_xll.BDP($C344&amp;" Corp",AI$1)/100))</f>
        <v>-1.7962181734868705E-2</v>
      </c>
      <c r="AJ344" s="8" cm="1">
        <f t="array" ref="AJ344">IF($C344="","",IF(_xll.BDP($C344&amp;" Corp",AJ$1)="#N/A Field Not Applicable","",_xll.BDP($C344&amp;" Corp",AJ$1)))</f>
        <v>91.912999999999997</v>
      </c>
      <c r="AK344" s="8" cm="1">
        <f t="array" ref="AK344">IF($C344="","",IF(_xll.BDP($C344&amp;" Corp",AK$1)="#N/A Field Not Applicable","",_xll.BDP($C344&amp;" Corp",AK$1)))</f>
        <v>99.858000000000004</v>
      </c>
      <c r="AL344" s="9" t="s">
        <v>1003</v>
      </c>
      <c r="AM344" s="9" t="s">
        <v>64</v>
      </c>
      <c r="AN344" s="10">
        <v>46993</v>
      </c>
      <c r="AO344" s="11">
        <v>1446.45705</v>
      </c>
      <c r="AP344" s="12">
        <v>2.9255069314343076E-4</v>
      </c>
      <c r="AQ344" s="9" t="s">
        <v>65</v>
      </c>
      <c r="AR344" s="10">
        <v>42793</v>
      </c>
      <c r="AS344" s="11">
        <v>0.30333333333333334</v>
      </c>
      <c r="AT344" s="9" t="s">
        <v>1003</v>
      </c>
      <c r="AU344" s="34">
        <f t="shared" si="10"/>
        <v>0.87945916928886103</v>
      </c>
    </row>
    <row r="345" spans="2:47" s="2" customFormat="1" x14ac:dyDescent="0.2">
      <c r="B345" s="22">
        <v>66650</v>
      </c>
      <c r="C345" s="23" t="s">
        <v>1188</v>
      </c>
      <c r="D345" s="24" t="str" cm="1">
        <f t="array" ref="D345">IF($C345="","",IFERROR(_xll.BDP($C345&amp;" Corp","ID_BB_GLOBAL"),""))</f>
        <v>BBG01BFG0QP7</v>
      </c>
      <c r="E345" s="23" t="s">
        <v>1189</v>
      </c>
      <c r="F345" s="7" t="s">
        <v>1156</v>
      </c>
      <c r="G345" s="16" t="s">
        <v>221</v>
      </c>
      <c r="H345" s="16" t="s">
        <v>156</v>
      </c>
      <c r="I345" s="16" t="s">
        <v>157</v>
      </c>
      <c r="J345" s="44" cm="1">
        <f t="array" ref="J345">IF(OR(_xll.BDP($C345&amp;" Corp",$J$1)="#N/A N/A",_xll.BDP($C345&amp;" Corp",$J$1)="#N/A Field Not Applicable"),"",_xll.BDP($C345&amp;" Corp",$J$1))</f>
        <v>3.5933387053451518</v>
      </c>
      <c r="K345" s="16" t="str" cm="1">
        <f t="array" ref="K345">IFERROR(_xll.BDP($C345&amp;" Corp",$K$1),"")</f>
        <v>Medical-HMO</v>
      </c>
      <c r="L345" s="28" cm="1">
        <f t="array" ref="L345">IF($C345="","",IFERROR(_xll.BDP($C345&amp;" Corp",L$1),""))</f>
        <v>101.309</v>
      </c>
      <c r="M345" s="28" cm="1">
        <f t="array" ref="M345">IF($C345="","",IFERROR(_xll.BDP($C345&amp;" Corp",M$1),""))</f>
        <v>101.504</v>
      </c>
      <c r="N345" s="28" cm="1">
        <f t="array" ref="N345">IF($C345="","",IFERROR(_xll.BDP($C345&amp;" Corp",N$1),""))</f>
        <v>5.6350139800000001</v>
      </c>
      <c r="O345" s="28" cm="1">
        <f t="array" ref="O345">IF($C345="","",IFERROR(_xll.BDP($C345&amp;" Corp",O$1),""))</f>
        <v>5.6398615984796967</v>
      </c>
      <c r="P345" s="28" cm="1">
        <f t="array" ref="P345">IF($C345="","",IFERROR(_xll.BDP($C345&amp;" Corp",P$1),""))</f>
        <v>119.11384745911833</v>
      </c>
      <c r="Q345" s="28">
        <f t="shared" si="11"/>
        <v>101.40649999999999</v>
      </c>
      <c r="R345"/>
      <c r="S345"/>
      <c r="T345"/>
      <c r="U345"/>
      <c r="V345" s="24" t="str" cm="1">
        <f t="array" ref="V345">IF($C345="","",IFERROR(_xll.BDP($C345&amp;" Corp",V$1),""))</f>
        <v>Y</v>
      </c>
      <c r="W345" s="40" cm="1">
        <f t="array" ref="W345">IF($V345="Y",IFERROR(_xll.BDP($C345&amp;" Corp",W$1)*1,""),"")</f>
        <v>48549</v>
      </c>
      <c r="X345" s="41" cm="1">
        <f t="array" ref="X345">IF($V345="Y",IFERROR(_xll.BDP($C345&amp;" Corp",X$1),""),"")</f>
        <v>100</v>
      </c>
      <c r="Y345" s="42" cm="1">
        <f t="array" ref="Y345">IF($V345="Y",IFERROR(_xll.BDP($C345&amp;" Corp",Y$1)/100, ""),"")</f>
        <v>5.6350139776313896E-2</v>
      </c>
      <c r="Z345" s="17" cm="1">
        <f t="array" ref="Z345">IF($C345="","",IF(_xll.BDP($C345&amp;" Corp",Z$1)="#N/A N/A","",_xll.BDP($C345&amp;" Corp",Z$1)))</f>
        <v>1.2100000000003774E-2</v>
      </c>
      <c r="AA345" s="14" cm="1">
        <f t="array" ref="AA345">IF($C345="","",IF(_xll.BDP($C345&amp;" Corp",AA$1)="#N/A N/A","",_xll.BDP($C345&amp;" Corp",AA$1)))</f>
        <v>0.63339999999999463</v>
      </c>
      <c r="AB345" s="14" cm="1">
        <f t="array" ref="AB345">IF($C345="","",IF(_xll.BDP($C345&amp;" Corp",AB$1)="#N/A N/A","",_xll.BDP($C345&amp;" Corp",AB$1)))</f>
        <v>0.65730000000000643</v>
      </c>
      <c r="AC345" s="18" cm="1">
        <f t="array" ref="AC345">IF($C345="","",IF(_xll.BDP($C345&amp;" Corp",AC$1)="#N/A N/A","",_xll.BDP($C345&amp;" Corp",AC$1)))</f>
        <v>-0.89100000000000534</v>
      </c>
      <c r="AD345" s="18" cm="1">
        <f t="array" ref="AD345">IF($C345="","",IF(_xll.BDP($C345&amp;" Corp",AD$1)="#N/A N/A","",_xll.BDP($C345&amp;" Corp",AD$1)))</f>
        <v>-3.0609000000000037</v>
      </c>
      <c r="AE345" s="32" cm="1">
        <f t="array" ref="AE345">IF($C345="","",IF(_xll.BDP($C345&amp;" Corp",AE$1)="#N/A N/A","",_xll.BDP($C345&amp;" Corp",AE$1)/100))</f>
        <v>1.1934127561032977E-4</v>
      </c>
      <c r="AF345" s="32" cm="1">
        <f t="array" ref="AF345">IF($C345="","",IF(_xll.BDP($C345&amp;" Corp",AF$1)="#N/A N/A","",_xll.BDP($C345&amp;" Corp",AF$1)/100))</f>
        <v>6.2856882004909721E-3</v>
      </c>
      <c r="AG345" s="32" cm="1">
        <f t="array" ref="AG345">IF($C345="","",IF(_xll.BDP($C345&amp;" Corp",AG$1)="#N/A N/A","",_xll.BDP($C345&amp;" Corp",AG$1)/100))</f>
        <v>6.5244126986333424E-3</v>
      </c>
      <c r="AH345" s="32" cm="1">
        <f t="array" ref="AH345">IF($C345="","",IF(_xll.BDP($C345&amp;" Corp",AH$1)="#N/A N/A","",_xll.BDP($C345&amp;" Corp",AH$1)/100))</f>
        <v>-8.7102734302445459E-3</v>
      </c>
      <c r="AI345" s="32" cm="1">
        <f t="array" ref="AI345">IF($C345="","",IF(_xll.BDP($C345&amp;" Corp",AI$1)="#N/A N/A","",_xll.BDP($C345&amp;" Corp",AI$1)/100))</f>
        <v>-2.9301311757571384E-2</v>
      </c>
      <c r="AJ345" s="8" cm="1">
        <f t="array" ref="AJ345">IF($C345="","",IF(_xll.BDP($C345&amp;" Corp",AJ$1)="#N/A Field Not Applicable","",_xll.BDP($C345&amp;" Corp",AJ$1)))</f>
        <v>99.432000000000002</v>
      </c>
      <c r="AK345" s="8" cm="1">
        <f t="array" ref="AK345">IF($C345="","",IF(_xll.BDP($C345&amp;" Corp",AK$1)="#N/A Field Not Applicable","",_xll.BDP($C345&amp;" Corp",AK$1)))</f>
        <v>107.297</v>
      </c>
      <c r="AL345" s="9" t="s">
        <v>1157</v>
      </c>
      <c r="AM345" s="9" t="s">
        <v>64</v>
      </c>
      <c r="AN345" s="10">
        <v>18648</v>
      </c>
      <c r="AO345" s="11">
        <v>772.29179999999997</v>
      </c>
      <c r="AP345" s="12">
        <v>1.5619855522083274E-4</v>
      </c>
      <c r="AQ345" s="9" t="s">
        <v>65</v>
      </c>
      <c r="AR345" s="10">
        <v>14620</v>
      </c>
      <c r="AS345" s="11">
        <v>1.6319444444444446</v>
      </c>
      <c r="AT345" s="9" t="s">
        <v>1157</v>
      </c>
      <c r="AU345" s="34">
        <f t="shared" si="10"/>
        <v>0.94403611570247914</v>
      </c>
    </row>
    <row r="346" spans="2:47" s="2" customFormat="1" x14ac:dyDescent="0.2">
      <c r="B346" s="22">
        <v>64299</v>
      </c>
      <c r="C346" s="23" t="s">
        <v>1190</v>
      </c>
      <c r="D346" s="24" t="str" cm="1">
        <f t="array" ref="D346">IF($C346="","",IFERROR(_xll.BDP($C346&amp;" Corp","ID_BB_GLOBAL"),""))</f>
        <v>BBG01H0DVF13</v>
      </c>
      <c r="E346" s="23" t="s">
        <v>1191</v>
      </c>
      <c r="F346" s="7" t="s">
        <v>60</v>
      </c>
      <c r="G346" s="16" t="s">
        <v>128</v>
      </c>
      <c r="H346" s="16" t="s">
        <v>62</v>
      </c>
      <c r="I346" s="16" t="s">
        <v>63</v>
      </c>
      <c r="J346" s="44" cm="1">
        <f t="array" ref="J346">IF(OR(_xll.BDP($C346&amp;" Corp",$J$1)="#N/A N/A",_xll.BDP($C346&amp;" Corp",$J$1)="#N/A Field Not Applicable"),"",_xll.BDP($C346&amp;" Corp",$J$1))</f>
        <v>3.2393390576520673</v>
      </c>
      <c r="K346" s="16" t="str" cm="1">
        <f t="array" ref="K346">IFERROR(_xll.BDP($C346&amp;" Corp",$K$1),"")</f>
        <v>Medical-Hospitals</v>
      </c>
      <c r="L346" s="28" cm="1">
        <f t="array" ref="L346">IF($C346="","",IFERROR(_xll.BDP($C346&amp;" Corp",L$1),""))</f>
        <v>79.272999999999996</v>
      </c>
      <c r="M346" s="28" cm="1">
        <f t="array" ref="M346">IF($C346="","",IFERROR(_xll.BDP($C346&amp;" Corp",M$1),""))</f>
        <v>80.084000000000003</v>
      </c>
      <c r="N346" s="28" cm="1">
        <f t="array" ref="N346">IF($C346="","",IFERROR(_xll.BDP($C346&amp;" Corp",N$1),""))</f>
        <v>6.141826636151495</v>
      </c>
      <c r="O346" s="28" cm="1">
        <f t="array" ref="O346">IF($C346="","",IFERROR(_xll.BDP($C346&amp;" Corp",O$1),""))</f>
        <v>6.141826636151495</v>
      </c>
      <c r="P346" s="28" cm="1">
        <f t="array" ref="P346">IF($C346="","",IFERROR(_xll.BDP($C346&amp;" Corp",P$1),""))</f>
        <v>142.20313189235986</v>
      </c>
      <c r="Q346" s="28">
        <f t="shared" si="11"/>
        <v>79.6785</v>
      </c>
      <c r="R346"/>
      <c r="S346"/>
      <c r="T346"/>
      <c r="U346"/>
      <c r="V346" s="24" t="str" cm="1">
        <f t="array" ref="V346">IF($C346="","",IFERROR(_xll.BDP($C346&amp;" Corp",V$1),""))</f>
        <v>Y</v>
      </c>
      <c r="W346" s="40" cm="1">
        <f t="array" ref="W346">IF($V346="Y",IFERROR(_xll.BDP($C346&amp;" Corp",W$1)*1,""),"")</f>
        <v>55411</v>
      </c>
      <c r="X346" s="41" cm="1">
        <f t="array" ref="X346">IF($V346="Y",IFERROR(_xll.BDP($C346&amp;" Corp",X$1),""),"")</f>
        <v>100</v>
      </c>
      <c r="Y346" s="42" cm="1">
        <f t="array" ref="Y346">IF($V346="Y",IFERROR(_xll.BDP($C346&amp;" Corp",Y$1)/100, ""),"")</f>
        <v>6.1551046379642607E-2</v>
      </c>
      <c r="Z346" s="17" cm="1">
        <f t="array" ref="Z346">IF($C346="","",IF(_xll.BDP($C346&amp;" Corp",Z$1)="#N/A N/A","",_xll.BDP($C346&amp;" Corp",Z$1)))</f>
        <v>-2.4090000000001055E-2</v>
      </c>
      <c r="AA346" s="14" cm="1">
        <f t="array" ref="AA346">IF($C346="","",IF(_xll.BDP($C346&amp;" Corp",AA$1)="#N/A N/A","",_xll.BDP($C346&amp;" Corp",AA$1)))</f>
        <v>0.78504999999999825</v>
      </c>
      <c r="AB346" s="14" cm="1">
        <f t="array" ref="AB346">IF($C346="","",IF(_xll.BDP($C346&amp;" Corp",AB$1)="#N/A N/A","",_xll.BDP($C346&amp;" Corp",AB$1)))</f>
        <v>1.001260000000002</v>
      </c>
      <c r="AC346" s="18" cm="1">
        <f t="array" ref="AC346">IF($C346="","",IF(_xll.BDP($C346&amp;" Corp",AC$1)="#N/A N/A","",_xll.BDP($C346&amp;" Corp",AC$1)))</f>
        <v>-2.5426999999999964</v>
      </c>
      <c r="AD346" s="18" cm="1">
        <f t="array" ref="AD346">IF($C346="","",IF(_xll.BDP($C346&amp;" Corp",AD$1)="#N/A N/A","",_xll.BDP($C346&amp;" Corp",AD$1)))</f>
        <v>-4.9967499999999916</v>
      </c>
      <c r="AE346" s="32" cm="1">
        <f t="array" ref="AE346">IF($C346="","",IF(_xll.BDP($C346&amp;" Corp",AE$1)="#N/A N/A","",_xll.BDP($C346&amp;" Corp",AE$1)/100))</f>
        <v>-3.0216747779841769E-4</v>
      </c>
      <c r="AF346" s="32" cm="1">
        <f t="array" ref="AF346">IF($C346="","",IF(_xll.BDP($C346&amp;" Corp",AF$1)="#N/A N/A","",_xll.BDP($C346&amp;" Corp",AF$1)/100))</f>
        <v>9.9480630137340192E-3</v>
      </c>
      <c r="AG346" s="32" cm="1">
        <f t="array" ref="AG346">IF($C346="","",IF(_xll.BDP($C346&amp;" Corp",AG$1)="#N/A N/A","",_xll.BDP($C346&amp;" Corp",AG$1)/100))</f>
        <v>1.2722708712284163E-2</v>
      </c>
      <c r="AH346" s="32" cm="1">
        <f t="array" ref="AH346">IF($C346="","",IF(_xll.BDP($C346&amp;" Corp",AH$1)="#N/A N/A","",_xll.BDP($C346&amp;" Corp",AH$1)/100))</f>
        <v>-3.0917063551363415E-2</v>
      </c>
      <c r="AI346" s="32" cm="1">
        <f t="array" ref="AI346">IF($C346="","",IF(_xll.BDP($C346&amp;" Corp",AI$1)="#N/A N/A","",_xll.BDP($C346&amp;" Corp",AI$1)/100))</f>
        <v>-5.8995832893528409E-2</v>
      </c>
      <c r="AJ346" s="8" cm="1">
        <f t="array" ref="AJ346">IF($C346="","",IF(_xll.BDP($C346&amp;" Corp",AJ$1)="#N/A Field Not Applicable","",_xll.BDP($C346&amp;" Corp",AJ$1)))</f>
        <v>76.113</v>
      </c>
      <c r="AK346" s="8" cm="1">
        <f t="array" ref="AK346">IF($C346="","",IF(_xll.BDP($C346&amp;" Corp",AK$1)="#N/A Field Not Applicable","",_xll.BDP($C346&amp;" Corp",AK$1)))</f>
        <v>88.730999999999995</v>
      </c>
      <c r="AL346" s="9" t="s">
        <v>66</v>
      </c>
      <c r="AM346" s="9" t="s">
        <v>64</v>
      </c>
      <c r="AN346" s="10">
        <v>2892</v>
      </c>
      <c r="AO346" s="11">
        <v>1662.28</v>
      </c>
      <c r="AP346" s="12">
        <v>3.3620159423223948E-4</v>
      </c>
      <c r="AQ346" s="9" t="s">
        <v>65</v>
      </c>
      <c r="AR346" s="10">
        <v>2838</v>
      </c>
      <c r="AS346" s="11">
        <v>1.1048611111111111</v>
      </c>
      <c r="AT346" s="9" t="s">
        <v>66</v>
      </c>
      <c r="AU346" s="34">
        <f t="shared" si="10"/>
        <v>0.82416330480266287</v>
      </c>
    </row>
    <row r="347" spans="2:47" s="2" customFormat="1" x14ac:dyDescent="0.2">
      <c r="B347" s="22">
        <v>66652</v>
      </c>
      <c r="C347" s="23" t="s">
        <v>1192</v>
      </c>
      <c r="D347" s="24" t="str" cm="1">
        <f t="array" ref="D347">IF($C347="","",IFERROR(_xll.BDP($C347&amp;" Corp","ID_BB_GLOBAL"),""))</f>
        <v>BBG01L8FY226</v>
      </c>
      <c r="E347" s="23" t="s">
        <v>1193</v>
      </c>
      <c r="F347" s="7" t="s">
        <v>390</v>
      </c>
      <c r="G347" s="16" t="s">
        <v>1194</v>
      </c>
      <c r="H347" s="16" t="s">
        <v>62</v>
      </c>
      <c r="I347" s="16" t="s">
        <v>63</v>
      </c>
      <c r="J347" s="44" cm="1">
        <f t="array" ref="J347">IF(OR(_xll.BDP($C347&amp;" Corp",$J$1)="#N/A N/A",_xll.BDP($C347&amp;" Corp",$J$1)="#N/A Field Not Applicable"),"",_xll.BDP($C347&amp;" Corp",$J$1))</f>
        <v>4.2759051186017478</v>
      </c>
      <c r="K347" s="16" t="str" cm="1">
        <f t="array" ref="K347">IFERROR(_xll.BDP($C347&amp;" Corp",$K$1),"")</f>
        <v>Medical Labs&amp;Testing Srv</v>
      </c>
      <c r="L347" s="28" cm="1">
        <f t="array" ref="L347">IF($C347="","",IFERROR(_xll.BDP($C347&amp;" Corp",L$1),""))</f>
        <v>101.444</v>
      </c>
      <c r="M347" s="28" cm="1">
        <f t="array" ref="M347">IF($C347="","",IFERROR(_xll.BDP($C347&amp;" Corp",M$1),""))</f>
        <v>101.714</v>
      </c>
      <c r="N347" s="28" cm="1">
        <f t="array" ref="N347">IF($C347="","",IFERROR(_xll.BDP($C347&amp;" Corp",N$1),""))</f>
        <v>5.11196596</v>
      </c>
      <c r="O347" s="28" cm="1">
        <f t="array" ref="O347">IF($C347="","",IFERROR(_xll.BDP($C347&amp;" Corp",O$1),""))</f>
        <v>5.1241345742115376</v>
      </c>
      <c r="P347" s="28" cm="1">
        <f t="array" ref="P347">IF($C347="","",IFERROR(_xll.BDP($C347&amp;" Corp",P$1),""))</f>
        <v>89.533037769446665</v>
      </c>
      <c r="Q347" s="28">
        <f t="shared" si="11"/>
        <v>101.57900000000001</v>
      </c>
      <c r="R347"/>
      <c r="S347"/>
      <c r="T347"/>
      <c r="U347"/>
      <c r="V347" s="24" t="str" cm="1">
        <f t="array" ref="V347">IF($C347="","",IFERROR(_xll.BDP($C347&amp;" Corp",V$1),""))</f>
        <v>Y</v>
      </c>
      <c r="W347" s="40" cm="1">
        <f t="array" ref="W347">IF($V347="Y",IFERROR(_xll.BDP($C347&amp;" Corp",W$1)*1,""),"")</f>
        <v>46858</v>
      </c>
      <c r="X347" s="41" cm="1">
        <f t="array" ref="X347">IF($V347="Y",IFERROR(_xll.BDP($C347&amp;" Corp",X$1),""),"")</f>
        <v>100</v>
      </c>
      <c r="Y347" s="42" cm="1">
        <f t="array" ref="Y347">IF($V347="Y",IFERROR(_xll.BDP($C347&amp;" Corp",Y$1)/100, ""),"")</f>
        <v>5.1119659564727138E-2</v>
      </c>
      <c r="Z347" s="17" cm="1">
        <f t="array" ref="Z347">IF($C347="","",IF(_xll.BDP($C347&amp;" Corp",Z$1)="#N/A N/A","",_xll.BDP($C347&amp;" Corp",Z$1)))</f>
        <v>-6.1099999999996157E-2</v>
      </c>
      <c r="AA347" s="14" cm="1">
        <f t="array" ref="AA347">IF($C347="","",IF(_xll.BDP($C347&amp;" Corp",AA$1)="#N/A N/A","",_xll.BDP($C347&amp;" Corp",AA$1)))</f>
        <v>0.22749999999999204</v>
      </c>
      <c r="AB347" s="14" cm="1">
        <f t="array" ref="AB347">IF($C347="","",IF(_xll.BDP($C347&amp;" Corp",AB$1)="#N/A N/A","",_xll.BDP($C347&amp;" Corp",AB$1)))</f>
        <v>0.33339999999999748</v>
      </c>
      <c r="AC347" s="18" cm="1">
        <f t="array" ref="AC347">IF($C347="","",IF(_xll.BDP($C347&amp;" Corp",AC$1)="#N/A N/A","",_xll.BDP($C347&amp;" Corp",AC$1)))</f>
        <v>-0.72140000000000271</v>
      </c>
      <c r="AD347" s="18" t="str" cm="1">
        <f t="array" ref="AD347">IF($C347="","",IF(_xll.BDP($C347&amp;" Corp",AD$1)="#N/A N/A","",_xll.BDP($C347&amp;" Corp",AD$1)))</f>
        <v/>
      </c>
      <c r="AE347" s="32" cm="1">
        <f t="array" ref="AE347">IF($C347="","",IF(_xll.BDP($C347&amp;" Corp",AE$1)="#N/A N/A","",_xll.BDP($C347&amp;" Corp",AE$1)/100))</f>
        <v>-6.0114483163021583E-4</v>
      </c>
      <c r="AF347" s="32" cm="1">
        <f t="array" ref="AF347">IF($C347="","",IF(_xll.BDP($C347&amp;" Corp",AF$1)="#N/A N/A","",_xll.BDP($C347&amp;" Corp",AF$1)/100))</f>
        <v>2.2446788777196829E-3</v>
      </c>
      <c r="AG347" s="32" cm="1">
        <f t="array" ref="AG347">IF($C347="","",IF(_xll.BDP($C347&amp;" Corp",AG$1)="#N/A N/A","",_xll.BDP($C347&amp;" Corp",AG$1)/100))</f>
        <v>3.2930053760732384E-3</v>
      </c>
      <c r="AH347" s="32" cm="1">
        <f t="array" ref="AH347">IF($C347="","",IF(_xll.BDP($C347&amp;" Corp",AH$1)="#N/A N/A","",_xll.BDP($C347&amp;" Corp",AH$1)/100))</f>
        <v>-7.0518290864978357E-3</v>
      </c>
      <c r="AI347" s="32" t="str" cm="1">
        <f t="array" ref="AI347">IF($C347="","",IF(_xll.BDP($C347&amp;" Corp",AI$1)="#N/A N/A","",_xll.BDP($C347&amp;" Corp",AI$1)/100))</f>
        <v/>
      </c>
      <c r="AJ347" s="8" cm="1">
        <f t="array" ref="AJ347">IF($C347="","",IF(_xll.BDP($C347&amp;" Corp",AJ$1)="#N/A Field Not Applicable","",_xll.BDP($C347&amp;" Corp",AJ$1)))</f>
        <v>99.468000000000004</v>
      </c>
      <c r="AK347" s="8" cm="1">
        <f t="array" ref="AK347">IF($C347="","",IF(_xll.BDP($C347&amp;" Corp",AK$1)="#N/A Field Not Applicable","",_xll.BDP($C347&amp;" Corp",AK$1)))</f>
        <v>104.55200000000001</v>
      </c>
      <c r="AL347" s="9" t="s">
        <v>391</v>
      </c>
      <c r="AM347" s="9" t="s">
        <v>64</v>
      </c>
      <c r="AN347" s="10">
        <v>36526</v>
      </c>
      <c r="AO347" s="11">
        <v>766.74847499999998</v>
      </c>
      <c r="AP347" s="12">
        <v>1.550773995176134E-4</v>
      </c>
      <c r="AQ347" s="9" t="s">
        <v>65</v>
      </c>
      <c r="AR347" s="10">
        <v>32518</v>
      </c>
      <c r="AS347" s="11">
        <v>0.41166666666666663</v>
      </c>
      <c r="AT347" s="9" t="s">
        <v>391</v>
      </c>
      <c r="AU347" s="34">
        <f t="shared" si="10"/>
        <v>0.84571866247049587</v>
      </c>
    </row>
    <row r="348" spans="2:47" s="2" customFormat="1" x14ac:dyDescent="0.2">
      <c r="B348" s="22">
        <v>66007</v>
      </c>
      <c r="C348" s="23" t="s">
        <v>1195</v>
      </c>
      <c r="D348" s="24" t="str" cm="1">
        <f t="array" ref="D348">IF($C348="","",IFERROR(_xll.BDP($C348&amp;" Corp","ID_BB_GLOBAL"),""))</f>
        <v>BBG01FNVYNQ5</v>
      </c>
      <c r="E348" s="23" t="s">
        <v>1196</v>
      </c>
      <c r="F348" s="7" t="s">
        <v>304</v>
      </c>
      <c r="G348" s="16" t="s">
        <v>453</v>
      </c>
      <c r="H348" s="16" t="s">
        <v>305</v>
      </c>
      <c r="I348" s="16" t="s">
        <v>166</v>
      </c>
      <c r="J348" s="44" cm="1">
        <f t="array" ref="J348">IF(OR(_xll.BDP($C348&amp;" Corp",$J$1)="#N/A N/A",_xll.BDP($C348&amp;" Corp",$J$1)="#N/A Field Not Applicable"),"",_xll.BDP($C348&amp;" Corp",$J$1))</f>
        <v>12.516233766233766</v>
      </c>
      <c r="K348" s="16" t="str" cm="1">
        <f t="array" ref="K348">IFERROR(_xll.BDP($C348&amp;" Corp",$K$1),"")</f>
        <v>Medical-Drugs</v>
      </c>
      <c r="L348" s="28" cm="1">
        <f t="array" ref="L348">IF($C348="","",IFERROR(_xll.BDP($C348&amp;" Corp",L$1),""))</f>
        <v>107.777</v>
      </c>
      <c r="M348" s="28" cm="1">
        <f t="array" ref="M348">IF($C348="","",IFERROR(_xll.BDP($C348&amp;" Corp",M$1),""))</f>
        <v>108.114</v>
      </c>
      <c r="N348" s="28" cm="1">
        <f t="array" ref="N348">IF($C348="","",IFERROR(_xll.BDP($C348&amp;" Corp",N$1),""))</f>
        <v>5.7509833400000003</v>
      </c>
      <c r="O348" s="28" cm="1">
        <f t="array" ref="O348">IF($C348="","",IFERROR(_xll.BDP($C348&amp;" Corp",O$1),""))</f>
        <v>5.8448048612222046</v>
      </c>
      <c r="P348" s="28" cm="1">
        <f t="array" ref="P348">IF($C348="","",IFERROR(_xll.BDP($C348&amp;" Corp",P$1),""))</f>
        <v>149.24827830764045</v>
      </c>
      <c r="Q348" s="28">
        <f t="shared" si="11"/>
        <v>107.94550000000001</v>
      </c>
      <c r="R348"/>
      <c r="S348"/>
      <c r="T348"/>
      <c r="U348"/>
      <c r="V348" s="24" t="str" cm="1">
        <f t="array" ref="V348">IF($C348="","",IFERROR(_xll.BDP($C348&amp;" Corp",V$1),""))</f>
        <v>Y</v>
      </c>
      <c r="W348" s="40" cm="1">
        <f t="array" ref="W348">IF($V348="Y",IFERROR(_xll.BDP($C348&amp;" Corp",W$1)*1,""),"")</f>
        <v>47284</v>
      </c>
      <c r="X348" s="41" cm="1">
        <f t="array" ref="X348">IF($V348="Y",IFERROR(_xll.BDP($C348&amp;" Corp",X$1),""),"")</f>
        <v>100</v>
      </c>
      <c r="Y348" s="42" cm="1">
        <f t="array" ref="Y348">IF($V348="Y",IFERROR(_xll.BDP($C348&amp;" Corp",Y$1)/100, ""),"")</f>
        <v>5.7509833432443175E-2</v>
      </c>
      <c r="Z348" s="17" cm="1">
        <f t="array" ref="Z348">IF($C348="","",IF(_xll.BDP($C348&amp;" Corp",Z$1)="#N/A N/A","",_xll.BDP($C348&amp;" Corp",Z$1)))</f>
        <v>0</v>
      </c>
      <c r="AA348" s="14" cm="1">
        <f t="array" ref="AA348">IF($C348="","",IF(_xll.BDP($C348&amp;" Corp",AA$1)="#N/A N/A","",_xll.BDP($C348&amp;" Corp",AA$1)))</f>
        <v>5.4000000000002046E-2</v>
      </c>
      <c r="AB348" s="14" cm="1">
        <f t="array" ref="AB348">IF($C348="","",IF(_xll.BDP($C348&amp;" Corp",AB$1)="#N/A N/A","",_xll.BDP($C348&amp;" Corp",AB$1)))</f>
        <v>-7.1899999999999409E-2</v>
      </c>
      <c r="AC348" s="18" cm="1">
        <f t="array" ref="AC348">IF($C348="","",IF(_xll.BDP($C348&amp;" Corp",AC$1)="#N/A N/A","",_xll.BDP($C348&amp;" Corp",AC$1)))</f>
        <v>-0.34090000000000487</v>
      </c>
      <c r="AD348" s="18" cm="1">
        <f t="array" ref="AD348">IF($C348="","",IF(_xll.BDP($C348&amp;" Corp",AD$1)="#N/A N/A","",_xll.BDP($C348&amp;" Corp",AD$1)))</f>
        <v>-0.27909999999999968</v>
      </c>
      <c r="AE348" s="32" cm="1">
        <f t="array" ref="AE348">IF($C348="","",IF(_xll.BDP($C348&amp;" Corp",AE$1)="#N/A N/A","",_xll.BDP($C348&amp;" Corp",AE$1)/100))</f>
        <v>0</v>
      </c>
      <c r="AF348" s="32" cm="1">
        <f t="array" ref="AF348">IF($C348="","",IF(_xll.BDP($C348&amp;" Corp",AF$1)="#N/A N/A","",_xll.BDP($C348&amp;" Corp",AF$1)/100))</f>
        <v>5.0049632552282908E-4</v>
      </c>
      <c r="AG348" s="32" cm="1">
        <f t="array" ref="AG348">IF($C348="","",IF(_xll.BDP($C348&amp;" Corp",AG$1)="#N/A N/A","",_xll.BDP($C348&amp;" Corp",AG$1)/100))</f>
        <v>-6.6562487270733811E-4</v>
      </c>
      <c r="AH348" s="32" cm="1">
        <f t="array" ref="AH348">IF($C348="","",IF(_xll.BDP($C348&amp;" Corp",AH$1)="#N/A N/A","",_xll.BDP($C348&amp;" Corp",AH$1)/100))</f>
        <v>-3.1480923982203429E-3</v>
      </c>
      <c r="AI348" s="32" cm="1">
        <f t="array" ref="AI348">IF($C348="","",IF(_xll.BDP($C348&amp;" Corp",AI$1)="#N/A N/A","",_xll.BDP($C348&amp;" Corp",AI$1)/100))</f>
        <v>-2.5788627501709353E-3</v>
      </c>
      <c r="AJ348" s="8" cm="1">
        <f t="array" ref="AJ348">IF($C348="","",IF(_xll.BDP($C348&amp;" Corp",AJ$1)="#N/A Field Not Applicable","",_xll.BDP($C348&amp;" Corp",AJ$1)))</f>
        <v>104.92700000000001</v>
      </c>
      <c r="AK348" s="8" cm="1">
        <f t="array" ref="AK348">IF($C348="","",IF(_xll.BDP($C348&amp;" Corp",AK$1)="#N/A Field Not Applicable","",_xll.BDP($C348&amp;" Corp",AK$1)))</f>
        <v>110.875</v>
      </c>
      <c r="AL348" s="9" t="s">
        <v>306</v>
      </c>
      <c r="AM348" s="9" t="s">
        <v>64</v>
      </c>
      <c r="AN348" s="10">
        <v>31567</v>
      </c>
      <c r="AO348" s="11">
        <v>650.09400000000005</v>
      </c>
      <c r="AP348" s="12">
        <v>1.3148364848329612E-4</v>
      </c>
      <c r="AQ348" s="9" t="s">
        <v>65</v>
      </c>
      <c r="AR348" s="10">
        <v>27559</v>
      </c>
      <c r="AS348" s="11">
        <v>1.8812499999999999</v>
      </c>
      <c r="AT348" s="9" t="s">
        <v>306</v>
      </c>
      <c r="AU348" s="34">
        <f t="shared" si="10"/>
        <v>0.92726798924008047</v>
      </c>
    </row>
    <row r="349" spans="2:47" s="2" customFormat="1" x14ac:dyDescent="0.2">
      <c r="B349" s="22">
        <v>66686</v>
      </c>
      <c r="C349" s="23" t="s">
        <v>1197</v>
      </c>
      <c r="D349" s="24" t="str" cm="1">
        <f t="array" ref="D349">IF($C349="","",IFERROR(_xll.BDP($C349&amp;" Corp","ID_BB_GLOBAL"),""))</f>
        <v>BBG0110WXG12</v>
      </c>
      <c r="E349" s="23" t="s">
        <v>1198</v>
      </c>
      <c r="F349" s="7" t="s">
        <v>933</v>
      </c>
      <c r="G349" s="16" t="s">
        <v>348</v>
      </c>
      <c r="H349" s="16" t="s">
        <v>62</v>
      </c>
      <c r="I349" s="16" t="s">
        <v>63</v>
      </c>
      <c r="J349" s="44" cm="1">
        <f t="array" ref="J349">IF(OR(_xll.BDP($C349&amp;" Corp",$J$1)="#N/A N/A",_xll.BDP($C349&amp;" Corp",$J$1)="#N/A Field Not Applicable"),"",_xll.BDP($C349&amp;" Corp",$J$1))</f>
        <v>3.7350533975112494</v>
      </c>
      <c r="K349" s="16" t="str" cm="1">
        <f t="array" ref="K349">IFERROR(_xll.BDP($C349&amp;" Corp",$K$1),"")</f>
        <v>Dialysis Centers</v>
      </c>
      <c r="L349" s="28" cm="1">
        <f t="array" ref="L349">IF($C349="","",IFERROR(_xll.BDP($C349&amp;" Corp",L$1),""))</f>
        <v>94.373000000000005</v>
      </c>
      <c r="M349" s="28" cm="1">
        <f t="array" ref="M349">IF($C349="","",IFERROR(_xll.BDP($C349&amp;" Corp",M$1),""))</f>
        <v>94.581000000000003</v>
      </c>
      <c r="N349" s="28" cm="1">
        <f t="array" ref="N349">IF($C349="","",IFERROR(_xll.BDP($C349&amp;" Corp",N$1),""))</f>
        <v>5.0037812806685791</v>
      </c>
      <c r="O349" s="28" cm="1">
        <f t="array" ref="O349">IF($C349="","",IFERROR(_xll.BDP($C349&amp;" Corp",O$1),""))</f>
        <v>5.0037812806685791</v>
      </c>
      <c r="P349" s="28" cm="1">
        <f t="array" ref="P349">IF($C349="","",IFERROR(_xll.BDP($C349&amp;" Corp",P$1),""))</f>
        <v>88.242062307534368</v>
      </c>
      <c r="Q349" s="28">
        <f t="shared" si="11"/>
        <v>94.477000000000004</v>
      </c>
      <c r="R349"/>
      <c r="S349"/>
      <c r="T349"/>
      <c r="U349"/>
      <c r="V349" s="24" t="str" cm="1">
        <f t="array" ref="V349">IF($C349="","",IFERROR(_xll.BDP($C349&amp;" Corp",V$1),""))</f>
        <v>Y</v>
      </c>
      <c r="W349" s="40" cm="1">
        <f t="array" ref="W349">IF($V349="Y",IFERROR(_xll.BDP($C349&amp;" Corp",W$1)*1,""),"")</f>
        <v>46327</v>
      </c>
      <c r="X349" s="41" cm="1">
        <f t="array" ref="X349">IF($V349="Y",IFERROR(_xll.BDP($C349&amp;" Corp",X$1),""),"")</f>
        <v>100</v>
      </c>
      <c r="Y349" s="42" cm="1">
        <f t="array" ref="Y349">IF($V349="Y",IFERROR(_xll.BDP($C349&amp;" Corp",Y$1)/100, ""),"")</f>
        <v>5.1522788947583324E-2</v>
      </c>
      <c r="Z349" s="17" cm="1">
        <f t="array" ref="Z349">IF($C349="","",IF(_xll.BDP($C349&amp;" Corp",Z$1)="#N/A N/A","",_xll.BDP($C349&amp;" Corp",Z$1)))</f>
        <v>-2.4950000000004025E-2</v>
      </c>
      <c r="AA349" s="14" cm="1">
        <f t="array" ref="AA349">IF($C349="","",IF(_xll.BDP($C349&amp;" Corp",AA$1)="#N/A N/A","",_xll.BDP($C349&amp;" Corp",AA$1)))</f>
        <v>0.17140999999999451</v>
      </c>
      <c r="AB349" s="14" cm="1">
        <f t="array" ref="AB349">IF($C349="","",IF(_xll.BDP($C349&amp;" Corp",AB$1)="#N/A N/A","",_xll.BDP($C349&amp;" Corp",AB$1)))</f>
        <v>0.35420999999999481</v>
      </c>
      <c r="AC349" s="18" cm="1">
        <f t="array" ref="AC349">IF($C349="","",IF(_xll.BDP($C349&amp;" Corp",AC$1)="#N/A N/A","",_xll.BDP($C349&amp;" Corp",AC$1)))</f>
        <v>1.1221400000000017</v>
      </c>
      <c r="AD349" s="18" cm="1">
        <f t="array" ref="AD349">IF($C349="","",IF(_xll.BDP($C349&amp;" Corp",AD$1)="#N/A N/A","",_xll.BDP($C349&amp;" Corp",AD$1)))</f>
        <v>4.0190800000000024</v>
      </c>
      <c r="AE349" s="32" cm="1">
        <f t="array" ref="AE349">IF($C349="","",IF(_xll.BDP($C349&amp;" Corp",AE$1)="#N/A N/A","",_xll.BDP($C349&amp;" Corp",AE$1)/100))</f>
        <v>-2.6397200098187031E-4</v>
      </c>
      <c r="AF349" s="32" cm="1">
        <f t="array" ref="AF349">IF($C349="","",IF(_xll.BDP($C349&amp;" Corp",AF$1)="#N/A N/A","",_xll.BDP($C349&amp;" Corp",AF$1)/100))</f>
        <v>1.8173001118305327E-3</v>
      </c>
      <c r="AG349" s="32" cm="1">
        <f t="array" ref="AG349">IF($C349="","",IF(_xll.BDP($C349&amp;" Corp",AG$1)="#N/A N/A","",_xll.BDP($C349&amp;" Corp",AG$1)/100))</f>
        <v>3.7626499865516653E-3</v>
      </c>
      <c r="AH349" s="32" cm="1">
        <f t="array" ref="AH349">IF($C349="","",IF(_xll.BDP($C349&amp;" Corp",AH$1)="#N/A N/A","",_xll.BDP($C349&amp;" Corp",AH$1)/100))</f>
        <v>1.2018141488142261E-2</v>
      </c>
      <c r="AI349" s="32" cm="1">
        <f t="array" ref="AI349">IF($C349="","",IF(_xll.BDP($C349&amp;" Corp",AI$1)="#N/A N/A","",_xll.BDP($C349&amp;" Corp",AI$1)/100))</f>
        <v>4.4422697147907426E-2</v>
      </c>
      <c r="AJ349" s="8" cm="1">
        <f t="array" ref="AJ349">IF($C349="","",IF(_xll.BDP($C349&amp;" Corp",AJ$1)="#N/A Field Not Applicable","",_xll.BDP($C349&amp;" Corp",AJ$1)))</f>
        <v>89.745000000000005</v>
      </c>
      <c r="AK349" s="8" cm="1">
        <f t="array" ref="AK349">IF($C349="","",IF(_xll.BDP($C349&amp;" Corp",AK$1)="#N/A Field Not Applicable","",_xll.BDP($C349&amp;" Corp",AK$1)))</f>
        <v>94.593999999999994</v>
      </c>
      <c r="AL349" s="9" t="s">
        <v>934</v>
      </c>
      <c r="AM349" s="9" t="s">
        <v>64</v>
      </c>
      <c r="AN349" s="10">
        <v>930</v>
      </c>
      <c r="AO349" s="11">
        <v>798.52332000000001</v>
      </c>
      <c r="AP349" s="12">
        <v>1.6150396636885526E-4</v>
      </c>
      <c r="AQ349" s="9" t="s">
        <v>169</v>
      </c>
      <c r="AR349" s="10">
        <v>944</v>
      </c>
      <c r="AS349" s="11">
        <v>5.2083333333333336E-2</v>
      </c>
      <c r="AT349" s="9" t="s">
        <v>102</v>
      </c>
      <c r="AU349" s="34">
        <f t="shared" si="10"/>
        <v>0.7511018890492881</v>
      </c>
    </row>
    <row r="350" spans="2:47" s="2" customFormat="1" x14ac:dyDescent="0.2">
      <c r="B350" s="22">
        <v>66931</v>
      </c>
      <c r="C350" s="23" t="s">
        <v>1199</v>
      </c>
      <c r="D350" s="24" t="str" cm="1">
        <f t="array" ref="D350">IF($C350="","",IFERROR(_xll.BDP($C350&amp;" Corp","ID_BB_GLOBAL"),""))</f>
        <v>BBG012S3MTS9</v>
      </c>
      <c r="E350" s="23" t="s">
        <v>1200</v>
      </c>
      <c r="F350" s="7" t="s">
        <v>1201</v>
      </c>
      <c r="G350" s="16" t="s">
        <v>686</v>
      </c>
      <c r="H350" s="16" t="s">
        <v>129</v>
      </c>
      <c r="I350" s="16" t="s">
        <v>129</v>
      </c>
      <c r="J350" s="44" cm="1">
        <f t="array" ref="J350">IF(OR(_xll.BDP($C350&amp;" Corp",$J$1)="#N/A N/A",_xll.BDP($C350&amp;" Corp",$J$1)="#N/A Field Not Applicable"),"",_xll.BDP($C350&amp;" Corp",$J$1))</f>
        <v>2.3223987977450915</v>
      </c>
      <c r="K350" s="16" t="str" cm="1">
        <f t="array" ref="K350">IFERROR(_xll.BDP($C350&amp;" Corp",$K$1),"")</f>
        <v>Medical-Drugs</v>
      </c>
      <c r="L350" s="28" cm="1">
        <f t="array" ref="L350">IF($C350="","",IFERROR(_xll.BDP($C350&amp;" Corp",L$1),""))</f>
        <v>97.611000000000004</v>
      </c>
      <c r="M350" s="28" cm="1">
        <f t="array" ref="M350">IF($C350="","",IFERROR(_xll.BDP($C350&amp;" Corp",M$1),""))</f>
        <v>97.792000000000002</v>
      </c>
      <c r="N350" s="28" cm="1">
        <f t="array" ref="N350">IF($C350="","",IFERROR(_xll.BDP($C350&amp;" Corp",N$1),""))</f>
        <v>9.4384115496180012</v>
      </c>
      <c r="O350" s="28" cm="1">
        <f t="array" ref="O350">IF($C350="","",IFERROR(_xll.BDP($C350&amp;" Corp",O$1),""))</f>
        <v>9.4384115496180012</v>
      </c>
      <c r="P350" s="28" cm="1">
        <f t="array" ref="P350">IF($C350="","",IFERROR(_xll.BDP($C350&amp;" Corp",P$1),""))</f>
        <v>533.29556743557237</v>
      </c>
      <c r="Q350" s="28">
        <f t="shared" si="11"/>
        <v>97.70150000000001</v>
      </c>
      <c r="R350"/>
      <c r="S350"/>
      <c r="T350"/>
      <c r="U350"/>
      <c r="V350" s="24" t="str" cm="1">
        <f t="array" ref="V350">IF($C350="","",IFERROR(_xll.BDP($C350&amp;" Corp",V$1),""))</f>
        <v>Y</v>
      </c>
      <c r="W350" s="40" cm="1">
        <f t="array" ref="W350">IF($V350="Y",IFERROR(_xll.BDP($C350&amp;" Corp",W$1)*1,""),"")</f>
        <v>45702</v>
      </c>
      <c r="X350" s="41" cm="1">
        <f t="array" ref="X350">IF($V350="Y",IFERROR(_xll.BDP($C350&amp;" Corp",X$1),""),"")</f>
        <v>102</v>
      </c>
      <c r="Y350" s="42" cm="1">
        <f t="array" ref="Y350">IF($V350="Y",IFERROR(_xll.BDP($C350&amp;" Corp",Y$1)/100, ""),"")</f>
        <v>1.1729056712796815</v>
      </c>
      <c r="Z350" s="17" cm="1">
        <f t="array" ref="Z350">IF($C350="","",IF(_xll.BDP($C350&amp;" Corp",Z$1)="#N/A N/A","",_xll.BDP($C350&amp;" Corp",Z$1)))</f>
        <v>-2.87399999999991E-2</v>
      </c>
      <c r="AA350" s="14" cm="1">
        <f t="array" ref="AA350">IF($C350="","",IF(_xll.BDP($C350&amp;" Corp",AA$1)="#N/A N/A","",_xll.BDP($C350&amp;" Corp",AA$1)))</f>
        <v>0.12619000000000824</v>
      </c>
      <c r="AB350" s="14" cm="1">
        <f t="array" ref="AB350">IF($C350="","",IF(_xll.BDP($C350&amp;" Corp",AB$1)="#N/A N/A","",_xll.BDP($C350&amp;" Corp",AB$1)))</f>
        <v>-4.3399999999991223E-2</v>
      </c>
      <c r="AC350" s="18" cm="1">
        <f t="array" ref="AC350">IF($C350="","",IF(_xll.BDP($C350&amp;" Corp",AC$1)="#N/A N/A","",_xll.BDP($C350&amp;" Corp",AC$1)))</f>
        <v>-0.60466999999999871</v>
      </c>
      <c r="AD350" s="18" t="str" cm="1">
        <f t="array" ref="AD350">IF($C350="","",IF(_xll.BDP($C350&amp;" Corp",AD$1)="#N/A N/A","",_xll.BDP($C350&amp;" Corp",AD$1)))</f>
        <v/>
      </c>
      <c r="AE350" s="32" cm="1">
        <f t="array" ref="AE350">IF($C350="","",IF(_xll.BDP($C350&amp;" Corp",AE$1)="#N/A N/A","",_xll.BDP($C350&amp;" Corp",AE$1)/100))</f>
        <v>-2.9407416010055306E-4</v>
      </c>
      <c r="AF350" s="32" cm="1">
        <f t="array" ref="AF350">IF($C350="","",IF(_xll.BDP($C350&amp;" Corp",AF$1)="#N/A N/A","",_xll.BDP($C350&amp;" Corp",AF$1)/100))</f>
        <v>1.2932547015891715E-3</v>
      </c>
      <c r="AG350" s="32" cm="1">
        <f t="array" ref="AG350">IF($C350="","",IF(_xll.BDP($C350&amp;" Corp",AG$1)="#N/A N/A","",_xll.BDP($C350&amp;" Corp",AG$1)/100))</f>
        <v>-4.4401198177577603E-4</v>
      </c>
      <c r="AH350" s="32" cm="1">
        <f t="array" ref="AH350">IF($C350="","",IF(_xll.BDP($C350&amp;" Corp",AH$1)="#N/A N/A","",_xll.BDP($C350&amp;" Corp",AH$1)/100))</f>
        <v>-6.1508724052294324E-3</v>
      </c>
      <c r="AI350" s="32" t="str" cm="1">
        <f t="array" ref="AI350">IF($C350="","",IF(_xll.BDP($C350&amp;" Corp",AI$1)="#N/A N/A","",_xll.BDP($C350&amp;" Corp",AI$1)/100))</f>
        <v/>
      </c>
      <c r="AJ350" s="8" cm="1">
        <f t="array" ref="AJ350">IF($C350="","",IF(_xll.BDP($C350&amp;" Corp",AJ$1)="#N/A Field Not Applicable","",_xll.BDP($C350&amp;" Corp",AJ$1)))</f>
        <v>92.043000000000006</v>
      </c>
      <c r="AK350" s="8" cm="1">
        <f t="array" ref="AK350">IF($C350="","",IF(_xll.BDP($C350&amp;" Corp",AK$1)="#N/A Field Not Applicable","",_xll.BDP($C350&amp;" Corp",AK$1)))</f>
        <v>99.016999999999996</v>
      </c>
      <c r="AL350" s="9" t="s">
        <v>1202</v>
      </c>
      <c r="AM350" s="9" t="s">
        <v>64</v>
      </c>
      <c r="AN350" s="10">
        <v>48246</v>
      </c>
      <c r="AO350" s="11">
        <v>358.8</v>
      </c>
      <c r="AP350" s="12">
        <v>7.2568479444213687E-5</v>
      </c>
      <c r="AQ350" s="9" t="s">
        <v>733</v>
      </c>
      <c r="AR350" s="10">
        <v>44018</v>
      </c>
      <c r="AS350" s="11">
        <v>1.4444444444444444</v>
      </c>
      <c r="AT350" s="9" t="s">
        <v>102</v>
      </c>
      <c r="AU350" s="34">
        <f t="shared" si="10"/>
        <v>0.85007607972469146</v>
      </c>
    </row>
    <row r="351" spans="2:47" s="2" customFormat="1" x14ac:dyDescent="0.2">
      <c r="B351" s="22">
        <v>63952</v>
      </c>
      <c r="C351" s="23" t="s">
        <v>1203</v>
      </c>
      <c r="D351" s="24" t="str" cm="1">
        <f t="array" ref="D351">IF($C351="","",IFERROR(_xll.BDP($C351&amp;" Corp","ID_BB_GLOBAL"),""))</f>
        <v>BBG0166J7456</v>
      </c>
      <c r="E351" s="23" t="s">
        <v>1204</v>
      </c>
      <c r="F351" s="7" t="s">
        <v>795</v>
      </c>
      <c r="G351" s="16" t="s">
        <v>1205</v>
      </c>
      <c r="H351" s="16" t="s">
        <v>85</v>
      </c>
      <c r="I351" s="16" t="s">
        <v>496</v>
      </c>
      <c r="J351" s="44" cm="1">
        <f t="array" ref="J351">IF(OR(_xll.BDP($C351&amp;" Corp",$J$1)="#N/A N/A",_xll.BDP($C351&amp;" Corp",$J$1)="#N/A Field Not Applicable"),"",_xll.BDP($C351&amp;" Corp",$J$1))</f>
        <v>4.394487620503674</v>
      </c>
      <c r="K351" s="16" t="str" cm="1">
        <f t="array" ref="K351">IFERROR(_xll.BDP($C351&amp;" Corp",$K$1),"")</f>
        <v>Medical-Whsle Drug Dist</v>
      </c>
      <c r="L351" s="28" cm="1">
        <f t="array" ref="L351">IF($C351="","",IFERROR(_xll.BDP($C351&amp;" Corp",L$1),""))</f>
        <v>96.694999999999993</v>
      </c>
      <c r="M351" s="28" cm="1">
        <f t="array" ref="M351">IF($C351="","",IFERROR(_xll.BDP($C351&amp;" Corp",M$1),""))</f>
        <v>96.906000000000006</v>
      </c>
      <c r="N351" s="28" cm="1">
        <f t="array" ref="N351">IF($C351="","",IFERROR(_xll.BDP($C351&amp;" Corp",N$1),""))</f>
        <v>7.3524338735098675</v>
      </c>
      <c r="O351" s="28" cm="1">
        <f t="array" ref="O351">IF($C351="","",IFERROR(_xll.BDP($C351&amp;" Corp",O$1),""))</f>
        <v>7.3524338735098675</v>
      </c>
      <c r="P351" s="28" cm="1">
        <f t="array" ref="P351">IF($C351="","",IFERROR(_xll.BDP($C351&amp;" Corp",P$1),""))</f>
        <v>285.85486803798204</v>
      </c>
      <c r="Q351" s="28">
        <f t="shared" si="11"/>
        <v>96.8005</v>
      </c>
      <c r="R351"/>
      <c r="S351"/>
      <c r="T351"/>
      <c r="U351"/>
      <c r="V351" s="24" t="str" cm="1">
        <f t="array" ref="V351">IF($C351="","",IFERROR(_xll.BDP($C351&amp;" Corp",V$1),""))</f>
        <v>Y</v>
      </c>
      <c r="W351" s="40" cm="1">
        <f t="array" ref="W351">IF($V351="Y",IFERROR(_xll.BDP($C351&amp;" Corp",W$1)*1,""),"")</f>
        <v>45748</v>
      </c>
      <c r="X351" s="41" cm="1">
        <f t="array" ref="X351">IF($V351="Y",IFERROR(_xll.BDP($C351&amp;" Corp",X$1),""),"")</f>
        <v>103.313</v>
      </c>
      <c r="Y351" s="42" cm="1">
        <f t="array" ref="Y351">IF($V351="Y",IFERROR(_xll.BDP($C351&amp;" Corp",Y$1)/100, ""),"")</f>
        <v>0.45469710065479985</v>
      </c>
      <c r="Z351" s="17" cm="1">
        <f t="array" ref="Z351">IF($C351="","",IF(_xll.BDP($C351&amp;" Corp",Z$1)="#N/A N/A","",_xll.BDP($C351&amp;" Corp",Z$1)))</f>
        <v>-0.17800000000001148</v>
      </c>
      <c r="AA351" s="14" cm="1">
        <f t="array" ref="AA351">IF($C351="","",IF(_xll.BDP($C351&amp;" Corp",AA$1)="#N/A N/A","",_xll.BDP($C351&amp;" Corp",AA$1)))</f>
        <v>0.21714999999998952</v>
      </c>
      <c r="AB351" s="14" cm="1">
        <f t="array" ref="AB351">IF($C351="","",IF(_xll.BDP($C351&amp;" Corp",AB$1)="#N/A N/A","",_xll.BDP($C351&amp;" Corp",AB$1)))</f>
        <v>2.8838499999999954</v>
      </c>
      <c r="AC351" s="18" cm="1">
        <f t="array" ref="AC351">IF($C351="","",IF(_xll.BDP($C351&amp;" Corp",AC$1)="#N/A N/A","",_xll.BDP($C351&amp;" Corp",AC$1)))</f>
        <v>1.0619799999999913</v>
      </c>
      <c r="AD351" s="18" cm="1">
        <f t="array" ref="AD351">IF($C351="","",IF(_xll.BDP($C351&amp;" Corp",AD$1)="#N/A N/A","",_xll.BDP($C351&amp;" Corp",AD$1)))</f>
        <v>0.97485999999999251</v>
      </c>
      <c r="AE351" s="32" cm="1">
        <f t="array" ref="AE351">IF($C351="","",IF(_xll.BDP($C351&amp;" Corp",AE$1)="#N/A N/A","",_xll.BDP($C351&amp;" Corp",AE$1)/100))</f>
        <v>-1.8354526968781986E-3</v>
      </c>
      <c r="AF351" s="32" cm="1">
        <f t="array" ref="AF351">IF($C351="","",IF(_xll.BDP($C351&amp;" Corp",AF$1)="#N/A N/A","",_xll.BDP($C351&amp;" Corp",AF$1)/100))</f>
        <v>2.2483101435904472E-3</v>
      </c>
      <c r="AG351" s="32" cm="1">
        <f t="array" ref="AG351">IF($C351="","",IF(_xll.BDP($C351&amp;" Corp",AG$1)="#N/A N/A","",_xll.BDP($C351&amp;" Corp",AG$1)/100))</f>
        <v>3.0706384736727453E-2</v>
      </c>
      <c r="AH351" s="32" cm="1">
        <f t="array" ref="AH351">IF($C351="","",IF(_xll.BDP($C351&amp;" Corp",AH$1)="#N/A N/A","",_xll.BDP($C351&amp;" Corp",AH$1)/100))</f>
        <v>1.1092470118181853E-2</v>
      </c>
      <c r="AI351" s="32" cm="1">
        <f t="array" ref="AI351">IF($C351="","",IF(_xll.BDP($C351&amp;" Corp",AI$1)="#N/A N/A","",_xll.BDP($C351&amp;" Corp",AI$1)/100))</f>
        <v>1.0173237017033097E-2</v>
      </c>
      <c r="AJ351" s="8" cm="1">
        <f t="array" ref="AJ351">IF($C351="","",IF(_xll.BDP($C351&amp;" Corp",AJ$1)="#N/A Field Not Applicable","",_xll.BDP($C351&amp;" Corp",AJ$1)))</f>
        <v>90.671000000000006</v>
      </c>
      <c r="AK351" s="8" cm="1">
        <f t="array" ref="AK351">IF($C351="","",IF(_xll.BDP($C351&amp;" Corp",AK$1)="#N/A Field Not Applicable","",_xll.BDP($C351&amp;" Corp",AK$1)))</f>
        <v>99.224000000000004</v>
      </c>
      <c r="AL351" s="9" t="s">
        <v>796</v>
      </c>
      <c r="AM351" s="9" t="s">
        <v>64</v>
      </c>
      <c r="AN351" s="10">
        <v>1706</v>
      </c>
      <c r="AO351" s="11">
        <v>532.86238500000002</v>
      </c>
      <c r="AP351" s="12">
        <v>1.077731689868093E-4</v>
      </c>
      <c r="AQ351" s="9" t="s">
        <v>65</v>
      </c>
      <c r="AR351" s="10">
        <v>1730</v>
      </c>
      <c r="AS351" s="11">
        <v>1.2881944444444446</v>
      </c>
      <c r="AT351" s="9" t="s">
        <v>796</v>
      </c>
      <c r="AU351" s="34">
        <f t="shared" si="10"/>
        <v>0.87906275225067232</v>
      </c>
    </row>
    <row r="352" spans="2:47" s="2" customFormat="1" x14ac:dyDescent="0.2">
      <c r="B352" s="22">
        <v>63953</v>
      </c>
      <c r="C352" s="23" t="s">
        <v>1206</v>
      </c>
      <c r="D352" s="24" t="str" cm="1">
        <f t="array" ref="D352">IF($C352="","",IFERROR(_xll.BDP($C352&amp;" Corp","ID_BB_GLOBAL"),""))</f>
        <v>BBG0169PC0B4</v>
      </c>
      <c r="E352" s="23" t="s">
        <v>1207</v>
      </c>
      <c r="F352" s="7" t="s">
        <v>1023</v>
      </c>
      <c r="G352" s="16" t="s">
        <v>310</v>
      </c>
      <c r="H352" s="16" t="s">
        <v>454</v>
      </c>
      <c r="I352" s="16" t="s">
        <v>429</v>
      </c>
      <c r="J352" s="44" cm="1">
        <f t="array" ref="J352">IF(OR(_xll.BDP($C352&amp;" Corp",$J$1)="#N/A N/A",_xll.BDP($C352&amp;" Corp",$J$1)="#N/A Field Not Applicable"),"",_xll.BDP($C352&amp;" Corp",$J$1))</f>
        <v>7.9231527093596066</v>
      </c>
      <c r="K352" s="16" t="str" cm="1">
        <f t="array" ref="K352">IFERROR(_xll.BDP($C352&amp;" Corp",$K$1),"")</f>
        <v>Medical Products</v>
      </c>
      <c r="L352" s="28" cm="1">
        <f t="array" ref="L352">IF($C352="","",IFERROR(_xll.BDP($C352&amp;" Corp",L$1),""))</f>
        <v>95.795000000000002</v>
      </c>
      <c r="M352" s="28" cm="1">
        <f t="array" ref="M352">IF($C352="","",IFERROR(_xll.BDP($C352&amp;" Corp",M$1),""))</f>
        <v>96.614999999999995</v>
      </c>
      <c r="N352" s="28" cm="1">
        <f t="array" ref="N352">IF($C352="","",IFERROR(_xll.BDP($C352&amp;" Corp",N$1),""))</f>
        <v>7.5694002183384628</v>
      </c>
      <c r="O352" s="28" cm="1">
        <f t="array" ref="O352">IF($C352="","",IFERROR(_xll.BDP($C352&amp;" Corp",O$1),""))</f>
        <v>7.5694002183384628</v>
      </c>
      <c r="P352" s="28" cm="1">
        <f t="array" ref="P352">IF($C352="","",IFERROR(_xll.BDP($C352&amp;" Corp",P$1),""))</f>
        <v>322.0648499611674</v>
      </c>
      <c r="Q352" s="28">
        <f t="shared" si="11"/>
        <v>96.204999999999998</v>
      </c>
      <c r="R352"/>
      <c r="S352"/>
      <c r="T352"/>
      <c r="U352"/>
      <c r="V352" s="24" t="str" cm="1">
        <f t="array" ref="V352">IF($C352="","",IFERROR(_xll.BDP($C352&amp;" Corp",V$1),""))</f>
        <v>Y</v>
      </c>
      <c r="W352" s="40" cm="1">
        <f t="array" ref="W352">IF($V352="Y",IFERROR(_xll.BDP($C352&amp;" Corp",W$1)*1,""),"")</f>
        <v>46433</v>
      </c>
      <c r="X352" s="41" cm="1">
        <f t="array" ref="X352">IF($V352="Y",IFERROR(_xll.BDP($C352&amp;" Corp",X$1),""),"")</f>
        <v>101.688</v>
      </c>
      <c r="Y352" s="42" cm="1">
        <f t="array" ref="Y352">IF($V352="Y",IFERROR(_xll.BDP($C352&amp;" Corp",Y$1)/100, ""),"")</f>
        <v>9.3799437483076883E-2</v>
      </c>
      <c r="Z352" s="17" cm="1">
        <f t="array" ref="Z352">IF($C352="","",IF(_xll.BDP($C352&amp;" Corp",Z$1)="#N/A N/A","",_xll.BDP($C352&amp;" Corp",Z$1)))</f>
        <v>-0.22321000000000879</v>
      </c>
      <c r="AA352" s="14" cm="1">
        <f t="array" ref="AA352">IF($C352="","",IF(_xll.BDP($C352&amp;" Corp",AA$1)="#N/A N/A","",_xll.BDP($C352&amp;" Corp",AA$1)))</f>
        <v>0.71886999999999546</v>
      </c>
      <c r="AB352" s="14" cm="1">
        <f t="array" ref="AB352">IF($C352="","",IF(_xll.BDP($C352&amp;" Corp",AB$1)="#N/A N/A","",_xll.BDP($C352&amp;" Corp",AB$1)))</f>
        <v>1.4090399999999903</v>
      </c>
      <c r="AC352" s="18" cm="1">
        <f t="array" ref="AC352">IF($C352="","",IF(_xll.BDP($C352&amp;" Corp",AC$1)="#N/A N/A","",_xll.BDP($C352&amp;" Corp",AC$1)))</f>
        <v>2.9163499999999942</v>
      </c>
      <c r="AD352" s="18" cm="1">
        <f t="array" ref="AD352">IF($C352="","",IF(_xll.BDP($C352&amp;" Corp",AD$1)="#N/A N/A","",_xll.BDP($C352&amp;" Corp",AD$1)))</f>
        <v>8.1754499999999979</v>
      </c>
      <c r="AE352" s="32" cm="1">
        <f t="array" ref="AE352">IF($C352="","",IF(_xll.BDP($C352&amp;" Corp",AE$1)="#N/A N/A","",_xll.BDP($C352&amp;" Corp",AE$1)/100))</f>
        <v>-2.3143731896441084E-3</v>
      </c>
      <c r="AF352" s="32" cm="1">
        <f t="array" ref="AF352">IF($C352="","",IF(_xll.BDP($C352&amp;" Corp",AF$1)="#N/A N/A","",_xll.BDP($C352&amp;" Corp",AF$1)/100))</f>
        <v>7.5271949458362323E-3</v>
      </c>
      <c r="AG352" s="32" cm="1">
        <f t="array" ref="AG352">IF($C352="","",IF(_xll.BDP($C352&amp;" Corp",AG$1)="#N/A N/A","",_xll.BDP($C352&amp;" Corp",AG$1)/100))</f>
        <v>1.486127358026384E-2</v>
      </c>
      <c r="AH352" s="32" cm="1">
        <f t="array" ref="AH352">IF($C352="","",IF(_xll.BDP($C352&amp;" Corp",AH$1)="#N/A N/A","",_xll.BDP($C352&amp;" Corp",AH$1)/100))</f>
        <v>3.1255908008054334E-2</v>
      </c>
      <c r="AI352" s="32" cm="1">
        <f t="array" ref="AI352">IF($C352="","",IF(_xll.BDP($C352&amp;" Corp",AI$1)="#N/A N/A","",_xll.BDP($C352&amp;" Corp",AI$1)/100))</f>
        <v>9.2853818313649389E-2</v>
      </c>
      <c r="AJ352" s="8" cm="1">
        <f t="array" ref="AJ352">IF($C352="","",IF(_xll.BDP($C352&amp;" Corp",AJ$1)="#N/A Field Not Applicable","",_xll.BDP($C352&amp;" Corp",AJ$1)))</f>
        <v>85.290999999999997</v>
      </c>
      <c r="AK352" s="8" cm="1">
        <f t="array" ref="AK352">IF($C352="","",IF(_xll.BDP($C352&amp;" Corp",AK$1)="#N/A Field Not Applicable","",_xll.BDP($C352&amp;" Corp",AK$1)))</f>
        <v>96.698999999999998</v>
      </c>
      <c r="AL352" s="9" t="s">
        <v>1024</v>
      </c>
      <c r="AM352" s="9" t="s">
        <v>64</v>
      </c>
      <c r="AN352" s="10">
        <v>46429</v>
      </c>
      <c r="AO352" s="11">
        <v>191</v>
      </c>
      <c r="AP352" s="12">
        <v>3.8630377853525122E-5</v>
      </c>
      <c r="AQ352" s="9" t="s">
        <v>65</v>
      </c>
      <c r="AR352" s="10">
        <v>42221</v>
      </c>
      <c r="AS352" s="11">
        <v>2.1750000000000003</v>
      </c>
      <c r="AT352" s="9" t="s">
        <v>1024</v>
      </c>
      <c r="AU352" s="34">
        <f t="shared" si="10"/>
        <v>0.88265882889200553</v>
      </c>
    </row>
    <row r="353" spans="2:47" s="2" customFormat="1" x14ac:dyDescent="0.2">
      <c r="B353" s="22">
        <v>66781</v>
      </c>
      <c r="C353" s="23" t="s">
        <v>1208</v>
      </c>
      <c r="D353" s="24" t="str" cm="1">
        <f t="array" ref="D353">IF($C353="","",IFERROR(_xll.BDP($C353&amp;" Corp","ID_BB_GLOBAL"),""))</f>
        <v>BBG01BG18SH6</v>
      </c>
      <c r="E353" s="23" t="s">
        <v>1209</v>
      </c>
      <c r="F353" s="7" t="s">
        <v>989</v>
      </c>
      <c r="G353" s="16" t="s">
        <v>1210</v>
      </c>
      <c r="H353" s="16" t="s">
        <v>156</v>
      </c>
      <c r="I353" s="16" t="s">
        <v>157</v>
      </c>
      <c r="J353" s="44" cm="1">
        <f t="array" ref="J353">IF(OR(_xll.BDP($C353&amp;" Corp",$J$1)="#N/A N/A",_xll.BDP($C353&amp;" Corp",$J$1)="#N/A Field Not Applicable"),"",_xll.BDP($C353&amp;" Corp",$J$1))</f>
        <v>3.452842377260982</v>
      </c>
      <c r="K353" s="16" t="str" cm="1">
        <f t="array" ref="K353">IFERROR(_xll.BDP($C353&amp;" Corp",$K$1),"")</f>
        <v>Medical Imaging Systems</v>
      </c>
      <c r="L353" s="28" cm="1">
        <f t="array" ref="L353">IF($C353="","",IFERROR(_xll.BDP($C353&amp;" Corp",L$1),""))</f>
        <v>108.09399999999999</v>
      </c>
      <c r="M353" s="28" cm="1">
        <f t="array" ref="M353">IF($C353="","",IFERROR(_xll.BDP($C353&amp;" Corp",M$1),""))</f>
        <v>108.693</v>
      </c>
      <c r="N353" s="28" cm="1">
        <f t="array" ref="N353">IF($C353="","",IFERROR(_xll.BDP($C353&amp;" Corp",N$1),""))</f>
        <v>5.7418957500000003</v>
      </c>
      <c r="O353" s="28" cm="1">
        <f t="array" ref="O353">IF($C353="","",IFERROR(_xll.BDP($C353&amp;" Corp",O$1),""))</f>
        <v>5.7463676992706674</v>
      </c>
      <c r="P353" s="28" cm="1">
        <f t="array" ref="P353">IF($C353="","",IFERROR(_xll.BDP($C353&amp;" Corp",P$1),""))</f>
        <v>101.07234087684442</v>
      </c>
      <c r="Q353" s="28">
        <f t="shared" si="11"/>
        <v>108.39349999999999</v>
      </c>
      <c r="R353"/>
      <c r="S353"/>
      <c r="T353"/>
      <c r="U353"/>
      <c r="V353" s="24" t="str" cm="1">
        <f t="array" ref="V353">IF($C353="","",IFERROR(_xll.BDP($C353&amp;" Corp",V$1),""))</f>
        <v>Y</v>
      </c>
      <c r="W353" s="40" cm="1">
        <f t="array" ref="W353">IF($V353="Y",IFERROR(_xll.BDP($C353&amp;" Corp",W$1)*1,""),"")</f>
        <v>55661</v>
      </c>
      <c r="X353" s="41" cm="1">
        <f t="array" ref="X353">IF($V353="Y",IFERROR(_xll.BDP($C353&amp;" Corp",X$1),""),"")</f>
        <v>100</v>
      </c>
      <c r="Y353" s="42" cm="1">
        <f t="array" ref="Y353">IF($V353="Y",IFERROR(_xll.BDP($C353&amp;" Corp",Y$1)/100, ""),"")</f>
        <v>5.7418957545665429E-2</v>
      </c>
      <c r="Z353" s="17" cm="1">
        <f t="array" ref="Z353">IF($C353="","",IF(_xll.BDP($C353&amp;" Corp",Z$1)="#N/A N/A","",_xll.BDP($C353&amp;" Corp",Z$1)))</f>
        <v>0.32750000000000057</v>
      </c>
      <c r="AA353" s="14" cm="1">
        <f t="array" ref="AA353">IF($C353="","",IF(_xll.BDP($C353&amp;" Corp",AA$1)="#N/A N/A","",_xll.BDP($C353&amp;" Corp",AA$1)))</f>
        <v>0.87000000000000455</v>
      </c>
      <c r="AB353" s="14" cm="1">
        <f t="array" ref="AB353">IF($C353="","",IF(_xll.BDP($C353&amp;" Corp",AB$1)="#N/A N/A","",_xll.BDP($C353&amp;" Corp",AB$1)))</f>
        <v>0.47679999999999723</v>
      </c>
      <c r="AC353" s="18" cm="1">
        <f t="array" ref="AC353">IF($C353="","",IF(_xll.BDP($C353&amp;" Corp",AC$1)="#N/A N/A","",_xll.BDP($C353&amp;" Corp",AC$1)))</f>
        <v>-3.3490000000000038</v>
      </c>
      <c r="AD353" s="18" cm="1">
        <f t="array" ref="AD353">IF($C353="","",IF(_xll.BDP($C353&amp;" Corp",AD$1)="#N/A N/A","",_xll.BDP($C353&amp;" Corp",AD$1)))</f>
        <v>-5.2212999999999994</v>
      </c>
      <c r="AE353" s="32" cm="1">
        <f t="array" ref="AE353">IF($C353="","",IF(_xll.BDP($C353&amp;" Corp",AE$1)="#N/A N/A","",_xll.BDP($C353&amp;" Corp",AE$1)/100))</f>
        <v>3.0305469882840495E-3</v>
      </c>
      <c r="AF353" s="32" cm="1">
        <f t="array" ref="AF353">IF($C353="","",IF(_xll.BDP($C353&amp;" Corp",AF$1)="#N/A N/A","",_xll.BDP($C353&amp;" Corp",AF$1)/100))</f>
        <v>8.0912318947061451E-3</v>
      </c>
      <c r="AG353" s="32" cm="1">
        <f t="array" ref="AG353">IF($C353="","",IF(_xll.BDP($C353&amp;" Corp",AG$1)="#N/A N/A","",_xll.BDP($C353&amp;" Corp",AG$1)/100))</f>
        <v>4.4182102912423181E-3</v>
      </c>
      <c r="AH353" s="32" cm="1">
        <f t="array" ref="AH353">IF($C353="","",IF(_xll.BDP($C353&amp;" Corp",AH$1)="#N/A N/A","",_xll.BDP($C353&amp;" Corp",AH$1)/100))</f>
        <v>-2.9970611081877343E-2</v>
      </c>
      <c r="AI353" s="32" cm="1">
        <f t="array" ref="AI353">IF($C353="","",IF(_xll.BDP($C353&amp;" Corp",AI$1)="#N/A N/A","",_xll.BDP($C353&amp;" Corp",AI$1)/100))</f>
        <v>-4.5956039294072701E-2</v>
      </c>
      <c r="AJ353" s="8" cm="1">
        <f t="array" ref="AJ353">IF($C353="","",IF(_xll.BDP($C353&amp;" Corp",AJ$1)="#N/A Field Not Applicable","",_xll.BDP($C353&amp;" Corp",AJ$1)))</f>
        <v>104.747</v>
      </c>
      <c r="AK353" s="8" cm="1">
        <f t="array" ref="AK353">IF($C353="","",IF(_xll.BDP($C353&amp;" Corp",AK$1)="#N/A Field Not Applicable","",_xll.BDP($C353&amp;" Corp",AK$1)))</f>
        <v>119.36499999999999</v>
      </c>
      <c r="AL353" s="9" t="s">
        <v>990</v>
      </c>
      <c r="AM353" s="9" t="s">
        <v>64</v>
      </c>
      <c r="AN353" s="10">
        <v>48178</v>
      </c>
      <c r="AO353" s="11">
        <v>0.31503959199999998</v>
      </c>
      <c r="AP353" s="12">
        <v>6.3717793077384234E-8</v>
      </c>
      <c r="AQ353" s="9" t="s">
        <v>65</v>
      </c>
      <c r="AR353" s="10">
        <v>43950</v>
      </c>
      <c r="AS353" s="11">
        <v>0.33656388888888883</v>
      </c>
      <c r="AT353" s="9" t="s">
        <v>990</v>
      </c>
      <c r="AU353" s="34">
        <f t="shared" si="10"/>
        <v>1.119499295389246</v>
      </c>
    </row>
    <row r="354" spans="2:47" s="2" customFormat="1" x14ac:dyDescent="0.2">
      <c r="B354" s="22">
        <v>67431</v>
      </c>
      <c r="C354" s="23" t="s">
        <v>1211</v>
      </c>
      <c r="D354" s="24" t="str" cm="1">
        <f t="array" ref="D354">IF($C354="","",IFERROR(_xll.BDP($C354&amp;" Corp","ID_BB_GLOBAL"),""))</f>
        <v>BBG01K571LH7</v>
      </c>
      <c r="E354" s="23" t="s">
        <v>1212</v>
      </c>
      <c r="F354" s="7" t="s">
        <v>1213</v>
      </c>
      <c r="G354" s="16" t="s">
        <v>1214</v>
      </c>
      <c r="H354" s="16" t="s">
        <v>129</v>
      </c>
      <c r="I354" s="16" t="s">
        <v>429</v>
      </c>
      <c r="J354" s="44" cm="1">
        <f t="array" ref="J354">IF(OR(_xll.BDP($C354&amp;" Corp",$J$1)="#N/A N/A",_xll.BDP($C354&amp;" Corp",$J$1)="#N/A Field Not Applicable"),"",_xll.BDP($C354&amp;" Corp",$J$1))</f>
        <v>12.788390889052168</v>
      </c>
      <c r="K354" s="16" t="str" cm="1">
        <f t="array" ref="K354">IFERROR(_xll.BDP($C354&amp;" Corp",$K$1),"")</f>
        <v>Medical-Drugs</v>
      </c>
      <c r="L354" s="28" cm="1">
        <f t="array" ref="L354">IF($C354="","",IFERROR(_xll.BDP($C354&amp;" Corp",L$1),""))</f>
        <v>106.53400000000001</v>
      </c>
      <c r="M354" s="28" cm="1">
        <f t="array" ref="M354">IF($C354="","",IFERROR(_xll.BDP($C354&amp;" Corp",M$1),""))</f>
        <v>106.622</v>
      </c>
      <c r="N354" s="28" cm="1">
        <f t="array" ref="N354">IF($C354="","",IFERROR(_xll.BDP($C354&amp;" Corp",N$1),""))</f>
        <v>5.9965344600000003</v>
      </c>
      <c r="O354" s="28" cm="1">
        <f t="array" ref="O354">IF($C354="","",IFERROR(_xll.BDP($C354&amp;" Corp",O$1),""))</f>
        <v>12.485250622656647</v>
      </c>
      <c r="P354" s="28" cm="1">
        <f t="array" ref="P354">IF($C354="","",IFERROR(_xll.BDP($C354&amp;" Corp",P$1),""))</f>
        <v>192.72785744223864</v>
      </c>
      <c r="Q354" s="28">
        <f t="shared" si="11"/>
        <v>106.578</v>
      </c>
      <c r="R354"/>
      <c r="S354"/>
      <c r="T354"/>
      <c r="U354"/>
      <c r="V354" s="24" t="str" cm="1">
        <f t="array" ref="V354">IF($C354="","",IFERROR(_xll.BDP($C354&amp;" Corp",V$1),""))</f>
        <v>Y</v>
      </c>
      <c r="W354" s="40" cm="1">
        <f t="array" ref="W354">IF($V354="Y",IFERROR(_xll.BDP($C354&amp;" Corp",W$1)*1,""),"")</f>
        <v>45975</v>
      </c>
      <c r="X354" s="41" cm="1">
        <f t="array" ref="X354">IF($V354="Y",IFERROR(_xll.BDP($C354&amp;" Corp",X$1),""),"")</f>
        <v>100</v>
      </c>
      <c r="Y354" s="42" cm="1">
        <f t="array" ref="Y354">IF($V354="Y",IFERROR(_xll.BDP($C354&amp;" Corp",Y$1)/100, ""),"")</f>
        <v>5.9965344624059051E-2</v>
      </c>
      <c r="Z354" s="17" cm="1">
        <f t="array" ref="Z354">IF($C354="","",IF(_xll.BDP($C354&amp;" Corp",Z$1)="#N/A N/A","",_xll.BDP($C354&amp;" Corp",Z$1)))</f>
        <v>0</v>
      </c>
      <c r="AA354" s="14" cm="1">
        <f t="array" ref="AA354">IF($C354="","",IF(_xll.BDP($C354&amp;" Corp",AA$1)="#N/A N/A","",_xll.BDP($C354&amp;" Corp",AA$1)))</f>
        <v>-0.43689999999999429</v>
      </c>
      <c r="AB354" s="14" cm="1">
        <f t="array" ref="AB354">IF($C354="","",IF(_xll.BDP($C354&amp;" Corp",AB$1)="#N/A N/A","",_xll.BDP($C354&amp;" Corp",AB$1)))</f>
        <v>-0.60380000000000678</v>
      </c>
      <c r="AC354" s="18" cm="1">
        <f t="array" ref="AC354">IF($C354="","",IF(_xll.BDP($C354&amp;" Corp",AC$1)="#N/A N/A","",_xll.BDP($C354&amp;" Corp",AC$1)))</f>
        <v>-2.8880999999999943</v>
      </c>
      <c r="AD354" s="18" cm="1">
        <f t="array" ref="AD354">IF($C354="","",IF(_xll.BDP($C354&amp;" Corp",AD$1)="#N/A N/A","",_xll.BDP($C354&amp;" Corp",AD$1)))</f>
        <v>-2.4111000000000047</v>
      </c>
      <c r="AE354" s="32" cm="1">
        <f t="array" ref="AE354">IF($C354="","",IF(_xll.BDP($C354&amp;" Corp",AE$1)="#N/A N/A","",_xll.BDP($C354&amp;" Corp",AE$1)/100))</f>
        <v>0</v>
      </c>
      <c r="AF354" s="32" cm="1">
        <f t="array" ref="AF354">IF($C354="","",IF(_xll.BDP($C354&amp;" Corp",AF$1)="#N/A N/A","",_xll.BDP($C354&amp;" Corp",AF$1)/100))</f>
        <v>-4.0824335751895148E-3</v>
      </c>
      <c r="AG354" s="32" cm="1">
        <f t="array" ref="AG354">IF($C354="","",IF(_xll.BDP($C354&amp;" Corp",AG$1)="#N/A N/A","",_xll.BDP($C354&amp;" Corp",AG$1)/100))</f>
        <v>-5.6331773433943742E-3</v>
      </c>
      <c r="AH354" s="32" cm="1">
        <f t="array" ref="AH354">IF($C354="","",IF(_xll.BDP($C354&amp;" Corp",AH$1)="#N/A N/A","",_xll.BDP($C354&amp;" Corp",AH$1)/100))</f>
        <v>-2.6382401866435444E-2</v>
      </c>
      <c r="AI354" s="32" cm="1">
        <f t="array" ref="AI354">IF($C354="","",IF(_xll.BDP($C354&amp;" Corp",AI$1)="#N/A N/A","",_xll.BDP($C354&amp;" Corp",AI$1)/100))</f>
        <v>-2.2121462066156158E-2</v>
      </c>
      <c r="AJ354" s="8" cm="1">
        <f t="array" ref="AJ354">IF($C354="","",IF(_xll.BDP($C354&amp;" Corp",AJ$1)="#N/A Field Not Applicable","",_xll.BDP($C354&amp;" Corp",AJ$1)))</f>
        <v>106.583</v>
      </c>
      <c r="AK354" s="8" cm="1">
        <f t="array" ref="AK354">IF($C354="","",IF(_xll.BDP($C354&amp;" Corp",AK$1)="#N/A Field Not Applicable","",_xll.BDP($C354&amp;" Corp",AK$1)))</f>
        <v>110.78700000000001</v>
      </c>
      <c r="AL354" s="9" t="s">
        <v>1215</v>
      </c>
      <c r="AM354" s="9" t="s">
        <v>64</v>
      </c>
      <c r="AN354" s="10">
        <v>26129</v>
      </c>
      <c r="AO354" s="11">
        <v>515.38759812000001</v>
      </c>
      <c r="AP354" s="12">
        <v>1.042388358973631E-4</v>
      </c>
      <c r="AQ354" s="9" t="s">
        <v>65</v>
      </c>
      <c r="AR354" s="10">
        <v>22121</v>
      </c>
      <c r="AS354" s="11">
        <v>1.0652777777777778</v>
      </c>
      <c r="AT354" s="9" t="s">
        <v>102</v>
      </c>
      <c r="AU354" s="34">
        <f t="shared" si="10"/>
        <v>0.85435430066603291</v>
      </c>
    </row>
    <row r="355" spans="2:47" s="2" customFormat="1" x14ac:dyDescent="0.2">
      <c r="B355" s="22">
        <v>65781</v>
      </c>
      <c r="C355" s="23" t="s">
        <v>1216</v>
      </c>
      <c r="D355" s="24" t="str" cm="1">
        <f t="array" ref="D355">IF($C355="","",IFERROR(_xll.BDP($C355&amp;" Corp","ID_BB_GLOBAL"),""))</f>
        <v>BBG01B75BG61</v>
      </c>
      <c r="E355" s="23" t="s">
        <v>1217</v>
      </c>
      <c r="F355" s="7" t="s">
        <v>1036</v>
      </c>
      <c r="G355" s="16" t="s">
        <v>1218</v>
      </c>
      <c r="H355" s="16" t="s">
        <v>156</v>
      </c>
      <c r="I355" s="16" t="s">
        <v>108</v>
      </c>
      <c r="J355" s="44" cm="1">
        <f t="array" ref="J355">IF(OR(_xll.BDP($C355&amp;" Corp",$J$1)="#N/A N/A",_xll.BDP($C355&amp;" Corp",$J$1)="#N/A Field Not Applicable"),"",_xll.BDP($C355&amp;" Corp",$J$1))</f>
        <v>2.97958404884564</v>
      </c>
      <c r="K355" s="16" t="str" cm="1">
        <f t="array" ref="K355">IFERROR(_xll.BDP($C355&amp;" Corp",$K$1),"")</f>
        <v>Medical-HMO</v>
      </c>
      <c r="L355" s="28" cm="1">
        <f t="array" ref="L355">IF($C355="","",IFERROR(_xll.BDP($C355&amp;" Corp",L$1),""))</f>
        <v>102.05800000000001</v>
      </c>
      <c r="M355" s="28" cm="1">
        <f t="array" ref="M355">IF($C355="","",IFERROR(_xll.BDP($C355&amp;" Corp",M$1),""))</f>
        <v>102.559</v>
      </c>
      <c r="N355" s="28" cm="1">
        <f t="array" ref="N355">IF($C355="","",IFERROR(_xll.BDP($C355&amp;" Corp",N$1),""))</f>
        <v>5.9089752500000001</v>
      </c>
      <c r="O355" s="28" cm="1">
        <f t="array" ref="O355">IF($C355="","",IFERROR(_xll.BDP($C355&amp;" Corp",O$1),""))</f>
        <v>5.9103523500638939</v>
      </c>
      <c r="P355" s="28" cm="1">
        <f t="array" ref="P355">IF($C355="","",IFERROR(_xll.BDP($C355&amp;" Corp",P$1),""))</f>
        <v>117.43641157593304</v>
      </c>
      <c r="Q355" s="28">
        <f t="shared" si="11"/>
        <v>102.30850000000001</v>
      </c>
      <c r="R355"/>
      <c r="S355"/>
      <c r="T355"/>
      <c r="U355"/>
      <c r="V355" s="24" t="str" cm="1">
        <f t="array" ref="V355">IF($C355="","",IFERROR(_xll.BDP($C355&amp;" Corp",V$1),""))</f>
        <v>Y</v>
      </c>
      <c r="W355" s="40" cm="1">
        <f t="array" ref="W355">IF($V355="Y",IFERROR(_xll.BDP($C355&amp;" Corp",W$1)*1,""),"")</f>
        <v>55624</v>
      </c>
      <c r="X355" s="41" cm="1">
        <f t="array" ref="X355">IF($V355="Y",IFERROR(_xll.BDP($C355&amp;" Corp",X$1),""),"")</f>
        <v>100</v>
      </c>
      <c r="Y355" s="42" cm="1">
        <f t="array" ref="Y355">IF($V355="Y",IFERROR(_xll.BDP($C355&amp;" Corp",Y$1)/100, ""),"")</f>
        <v>5.9089752539808055E-2</v>
      </c>
      <c r="Z355" s="17" cm="1">
        <f t="array" ref="Z355">IF($C355="","",IF(_xll.BDP($C355&amp;" Corp",Z$1)="#N/A N/A","",_xll.BDP($C355&amp;" Corp",Z$1)))</f>
        <v>-6.260000000000332E-2</v>
      </c>
      <c r="AA355" s="14" cm="1">
        <f t="array" ref="AA355">IF($C355="","",IF(_xll.BDP($C355&amp;" Corp",AA$1)="#N/A N/A","",_xll.BDP($C355&amp;" Corp",AA$1)))</f>
        <v>0.68850000000000477</v>
      </c>
      <c r="AB355" s="14" cm="1">
        <f t="array" ref="AB355">IF($C355="","",IF(_xll.BDP($C355&amp;" Corp",AB$1)="#N/A N/A","",_xll.BDP($C355&amp;" Corp",AB$1)))</f>
        <v>0.4731000000000023</v>
      </c>
      <c r="AC355" s="18" cm="1">
        <f t="array" ref="AC355">IF($C355="","",IF(_xll.BDP($C355&amp;" Corp",AC$1)="#N/A N/A","",_xll.BDP($C355&amp;" Corp",AC$1)))</f>
        <v>-2.1573000000000064</v>
      </c>
      <c r="AD355" s="18" cm="1">
        <f t="array" ref="AD355">IF($C355="","",IF(_xll.BDP($C355&amp;" Corp",AD$1)="#N/A N/A","",_xll.BDP($C355&amp;" Corp",AD$1)))</f>
        <v>-8.5277999999999992</v>
      </c>
      <c r="AE355" s="32" cm="1">
        <f t="array" ref="AE355">IF($C355="","",IF(_xll.BDP($C355&amp;" Corp",AE$1)="#N/A N/A","",_xll.BDP($C355&amp;" Corp",AE$1)/100))</f>
        <v>-6.1151803001325915E-4</v>
      </c>
      <c r="AF355" s="32" cm="1">
        <f t="array" ref="AF355">IF($C355="","",IF(_xll.BDP($C355&amp;" Corp",AF$1)="#N/A N/A","",_xll.BDP($C355&amp;" Corp",AF$1)/100))</f>
        <v>6.7754344495169101E-3</v>
      </c>
      <c r="AG355" s="32" cm="1">
        <f t="array" ref="AG355">IF($C355="","",IF(_xll.BDP($C355&amp;" Corp",AG$1)="#N/A N/A","",_xll.BDP($C355&amp;" Corp",AG$1)/100))</f>
        <v>4.645864532443005E-3</v>
      </c>
      <c r="AH355" s="32" cm="1">
        <f t="array" ref="AH355">IF($C355="","",IF(_xll.BDP($C355&amp;" Corp",AH$1)="#N/A N/A","",_xll.BDP($C355&amp;" Corp",AH$1)/100))</f>
        <v>-2.0651350862363634E-2</v>
      </c>
      <c r="AI355" s="32" cm="1">
        <f t="array" ref="AI355">IF($C355="","",IF(_xll.BDP($C355&amp;" Corp",AI$1)="#N/A N/A","",_xll.BDP($C355&amp;" Corp",AI$1)/100))</f>
        <v>-7.6942510109768353E-2</v>
      </c>
      <c r="AJ355" s="8" cm="1">
        <f t="array" ref="AJ355">IF($C355="","",IF(_xll.BDP($C355&amp;" Corp",AJ$1)="#N/A Field Not Applicable","",_xll.BDP($C355&amp;" Corp",AJ$1)))</f>
        <v>98.53</v>
      </c>
      <c r="AK355" s="8" cm="1">
        <f t="array" ref="AK355">IF($C355="","",IF(_xll.BDP($C355&amp;" Corp",AK$1)="#N/A Field Not Applicable","",_xll.BDP($C355&amp;" Corp",AK$1)))</f>
        <v>113.982</v>
      </c>
      <c r="AL355" s="9" t="s">
        <v>1037</v>
      </c>
      <c r="AM355" s="9" t="s">
        <v>64</v>
      </c>
      <c r="AN355" s="10">
        <v>47714</v>
      </c>
      <c r="AO355" s="11">
        <v>800.79</v>
      </c>
      <c r="AP355" s="12">
        <v>1.6196240984986586E-4</v>
      </c>
      <c r="AQ355" s="9" t="s">
        <v>65</v>
      </c>
      <c r="AR355" s="10">
        <v>43466</v>
      </c>
      <c r="AS355" s="11">
        <v>0.94888888888888889</v>
      </c>
      <c r="AT355" s="9" t="s">
        <v>1037</v>
      </c>
      <c r="AU355" s="34">
        <f t="shared" si="10"/>
        <v>1.0736094770903444</v>
      </c>
    </row>
    <row r="356" spans="2:47" s="2" customFormat="1" x14ac:dyDescent="0.2">
      <c r="B356" s="22">
        <v>66572</v>
      </c>
      <c r="C356" s="23" t="s">
        <v>1219</v>
      </c>
      <c r="D356" s="24" t="str" cm="1">
        <f t="array" ref="D356">IF($C356="","",IFERROR(_xll.BDP($C356&amp;" Corp","ID_BB_GLOBAL"),""))</f>
        <v>BBG01GYYXCF2</v>
      </c>
      <c r="E356" s="23" t="s">
        <v>1220</v>
      </c>
      <c r="F356" s="7" t="s">
        <v>1221</v>
      </c>
      <c r="G356" s="16" t="s">
        <v>72</v>
      </c>
      <c r="H356" s="16" t="s">
        <v>454</v>
      </c>
      <c r="I356" s="16" t="s">
        <v>166</v>
      </c>
      <c r="J356" s="44" t="str" cm="1">
        <f t="array" ref="J356">IF(OR(_xll.BDP($C356&amp;" Corp",$J$1)="#N/A N/A",_xll.BDP($C356&amp;" Corp",$J$1)="#N/A Field Not Applicable"),"",_xll.BDP($C356&amp;" Corp",$J$1))</f>
        <v/>
      </c>
      <c r="K356" s="16" t="str" cm="1">
        <f t="array" ref="K356">IFERROR(_xll.BDP($C356&amp;" Corp",$K$1),"")</f>
        <v>Medical Labs&amp;Testing Srv</v>
      </c>
      <c r="L356" s="28" cm="1">
        <f t="array" ref="L356">IF($C356="","",IFERROR(_xll.BDP($C356&amp;" Corp",L$1),""))</f>
        <v>100.417</v>
      </c>
      <c r="M356" s="28" cm="1">
        <f t="array" ref="M356">IF($C356="","",IFERROR(_xll.BDP($C356&amp;" Corp",M$1),""))</f>
        <v>100.58799999999999</v>
      </c>
      <c r="N356" s="28" cm="1">
        <f t="array" ref="N356">IF($C356="","",IFERROR(_xll.BDP($C356&amp;" Corp",N$1),""))</f>
        <v>7.2993216700000003</v>
      </c>
      <c r="O356" s="28" cm="1">
        <f t="array" ref="O356">IF($C356="","",IFERROR(_xll.BDP($C356&amp;" Corp",O$1),""))</f>
        <v>7.3642678131646164</v>
      </c>
      <c r="P356" s="28" cm="1">
        <f t="array" ref="P356">IF($C356="","",IFERROR(_xll.BDP($C356&amp;" Corp",P$1),""))</f>
        <v>269.25404615352284</v>
      </c>
      <c r="Q356" s="28">
        <f t="shared" si="11"/>
        <v>100.5025</v>
      </c>
      <c r="R356"/>
      <c r="S356"/>
      <c r="T356"/>
      <c r="U356"/>
      <c r="V356" s="24" t="str" cm="1">
        <f t="array" ref="V356">IF($C356="","",IFERROR(_xll.BDP($C356&amp;" Corp",V$1),""))</f>
        <v>Y</v>
      </c>
      <c r="W356" s="40" cm="1">
        <f t="array" ref="W356">IF($V356="Y",IFERROR(_xll.BDP($C356&amp;" Corp",W$1)*1,""),"")</f>
        <v>46204</v>
      </c>
      <c r="X356" s="41" cm="1">
        <f t="array" ref="X356">IF($V356="Y",IFERROR(_xll.BDP($C356&amp;" Corp",X$1),""),"")</f>
        <v>103.75</v>
      </c>
      <c r="Y356" s="42" cm="1">
        <f t="array" ref="Y356">IF($V356="Y",IFERROR(_xll.BDP($C356&amp;" Corp",Y$1)/100, ""),"")</f>
        <v>9.5713847248793546E-2</v>
      </c>
      <c r="Z356" s="17" cm="1">
        <f t="array" ref="Z356">IF($C356="","",IF(_xll.BDP($C356&amp;" Corp",Z$1)="#N/A N/A","",_xll.BDP($C356&amp;" Corp",Z$1)))</f>
        <v>-1.1399999999994748E-2</v>
      </c>
      <c r="AA356" s="14" cm="1">
        <f t="array" ref="AA356">IF($C356="","",IF(_xll.BDP($C356&amp;" Corp",AA$1)="#N/A N/A","",_xll.BDP($C356&amp;" Corp",AA$1)))</f>
        <v>-2.8999999999996362E-2</v>
      </c>
      <c r="AB356" s="14" cm="1">
        <f t="array" ref="AB356">IF($C356="","",IF(_xll.BDP($C356&amp;" Corp",AB$1)="#N/A N/A","",_xll.BDP($C356&amp;" Corp",AB$1)))</f>
        <v>0.16509999999999536</v>
      </c>
      <c r="AC356" s="18" cm="1">
        <f t="array" ref="AC356">IF($C356="","",IF(_xll.BDP($C356&amp;" Corp",AC$1)="#N/A N/A","",_xll.BDP($C356&amp;" Corp",AC$1)))</f>
        <v>1.6822700000000026</v>
      </c>
      <c r="AD356" s="18" cm="1">
        <f t="array" ref="AD356">IF($C356="","",IF(_xll.BDP($C356&amp;" Corp",AD$1)="#N/A N/A","",_xll.BDP($C356&amp;" Corp",AD$1)))</f>
        <v>-1.9883999999999986</v>
      </c>
      <c r="AE356" s="32" cm="1">
        <f t="array" ref="AE356">IF($C356="","",IF(_xll.BDP($C356&amp;" Corp",AE$1)="#N/A N/A","",_xll.BDP($C356&amp;" Corp",AE$1)/100))</f>
        <v>-1.1342617697065294E-4</v>
      </c>
      <c r="AF356" s="32" cm="1">
        <f t="array" ref="AF356">IF($C356="","",IF(_xll.BDP($C356&amp;" Corp",AF$1)="#N/A N/A","",_xll.BDP($C356&amp;" Corp",AF$1)/100))</f>
        <v>-2.8848975612664064E-4</v>
      </c>
      <c r="AG356" s="32" cm="1">
        <f t="array" ref="AG356">IF($C356="","",IF(_xll.BDP($C356&amp;" Corp",AG$1)="#N/A N/A","",_xll.BDP($C356&amp;" Corp",AG$1)/100))</f>
        <v>1.6455794612545811E-3</v>
      </c>
      <c r="AH356" s="32" cm="1">
        <f t="array" ref="AH356">IF($C356="","",IF(_xll.BDP($C356&amp;" Corp",AH$1)="#N/A N/A","",_xll.BDP($C356&amp;" Corp",AH$1)/100))</f>
        <v>1.7024916854927803E-2</v>
      </c>
      <c r="AI356" s="32" cm="1">
        <f t="array" ref="AI356">IF($C356="","",IF(_xll.BDP($C356&amp;" Corp",AI$1)="#N/A N/A","",_xll.BDP($C356&amp;" Corp",AI$1)/100))</f>
        <v>-1.9402261255292333E-2</v>
      </c>
      <c r="AJ356" s="8" cm="1">
        <f t="array" ref="AJ356">IF($C356="","",IF(_xll.BDP($C356&amp;" Corp",AJ$1)="#N/A Field Not Applicable","",_xll.BDP($C356&amp;" Corp",AJ$1)))</f>
        <v>98.161000000000001</v>
      </c>
      <c r="AK356" s="8" cm="1">
        <f t="array" ref="AK356">IF($C356="","",IF(_xll.BDP($C356&amp;" Corp",AK$1)="#N/A Field Not Applicable","",_xll.BDP($C356&amp;" Corp",AK$1)))</f>
        <v>103.56699999999999</v>
      </c>
      <c r="AL356" s="9" t="s">
        <v>1222</v>
      </c>
      <c r="AM356" s="9" t="s">
        <v>64</v>
      </c>
      <c r="AN356" s="10">
        <v>48218</v>
      </c>
      <c r="AO356" s="11">
        <v>581.4</v>
      </c>
      <c r="AP356" s="12">
        <v>1.175900611729817E-4</v>
      </c>
      <c r="AQ356" s="9" t="s">
        <v>65</v>
      </c>
      <c r="AR356" s="10">
        <v>43990</v>
      </c>
      <c r="AS356" s="11">
        <v>3.3333333333333335</v>
      </c>
      <c r="AT356" s="9" t="s">
        <v>1222</v>
      </c>
      <c r="AU356" s="34">
        <f t="shared" si="10"/>
        <v>0.84976082500924865</v>
      </c>
    </row>
    <row r="357" spans="2:47" s="2" customFormat="1" x14ac:dyDescent="0.2">
      <c r="B357" s="22">
        <v>64803</v>
      </c>
      <c r="C357" s="23" t="s">
        <v>1223</v>
      </c>
      <c r="D357" s="24" t="str" cm="1">
        <f t="array" ref="D357">IF($C357="","",IFERROR(_xll.BDP($C357&amp;" Corp","ID_BB_GLOBAL"),""))</f>
        <v>BBG019PM80R5</v>
      </c>
      <c r="E357" s="23" t="s">
        <v>1224</v>
      </c>
      <c r="F357" s="7" t="s">
        <v>1225</v>
      </c>
      <c r="G357" s="16" t="s">
        <v>424</v>
      </c>
      <c r="H357" s="16" t="s">
        <v>129</v>
      </c>
      <c r="I357" s="16" t="s">
        <v>129</v>
      </c>
      <c r="J357" s="44" cm="1">
        <f t="array" ref="J357">IF(OR(_xll.BDP($C357&amp;" Corp",$J$1)="#N/A N/A",_xll.BDP($C357&amp;" Corp",$J$1)="#N/A Field Not Applicable"),"",_xll.BDP($C357&amp;" Corp",$J$1))</f>
        <v>8.1496779082985977</v>
      </c>
      <c r="K357" s="16" t="str" cm="1">
        <f t="array" ref="K357">IFERROR(_xll.BDP($C357&amp;" Corp",$K$1),"")</f>
        <v>Medical-Drugs</v>
      </c>
      <c r="L357" s="28" cm="1">
        <f t="array" ref="L357">IF($C357="","",IFERROR(_xll.BDP($C357&amp;" Corp",L$1),""))</f>
        <v>100.149</v>
      </c>
      <c r="M357" s="28" cm="1">
        <f t="array" ref="M357">IF($C357="","",IFERROR(_xll.BDP($C357&amp;" Corp",M$1),""))</f>
        <v>100.149</v>
      </c>
      <c r="N357" s="28" cm="1">
        <f t="array" ref="N357">IF($C357="","",IFERROR(_xll.BDP($C357&amp;" Corp",N$1),""))</f>
        <v>3.6305904199999999</v>
      </c>
      <c r="O357" s="28" cm="1">
        <f t="array" ref="O357">IF($C357="","",IFERROR(_xll.BDP($C357&amp;" Corp",O$1),""))</f>
        <v>8.9422780313116714</v>
      </c>
      <c r="P357" s="28" cm="1">
        <f t="array" ref="P357">IF($C357="","",IFERROR(_xll.BDP($C357&amp;" Corp",P$1),""))</f>
        <v>-53.924431702447023</v>
      </c>
      <c r="Q357" s="28">
        <f t="shared" si="11"/>
        <v>100.149</v>
      </c>
      <c r="R357"/>
      <c r="S357"/>
      <c r="T357"/>
      <c r="U357"/>
      <c r="V357" s="24" t="str" cm="1">
        <f t="array" ref="V357">IF($C357="","",IFERROR(_xll.BDP($C357&amp;" Corp",V$1),""))</f>
        <v>Y</v>
      </c>
      <c r="W357" s="40" cm="1">
        <f t="array" ref="W357">IF($V357="Y",IFERROR(_xll.BDP($C357&amp;" Corp",W$1)*1,""),"")</f>
        <v>45698</v>
      </c>
      <c r="X357" s="41" cm="1">
        <f t="array" ref="X357">IF($V357="Y",IFERROR(_xll.BDP($C357&amp;" Corp",X$1),""),"")</f>
        <v>100</v>
      </c>
      <c r="Y357" s="42" cm="1">
        <f t="array" ref="Y357">IF($V357="Y",IFERROR(_xll.BDP($C357&amp;" Corp",Y$1)/100, ""),"")</f>
        <v>3.6305904202740713E-2</v>
      </c>
      <c r="Z357" s="17" cm="1">
        <f t="array" ref="Z357">IF($C357="","",IF(_xll.BDP($C357&amp;" Corp",Z$1)="#N/A N/A","",_xll.BDP($C357&amp;" Corp",Z$1)))</f>
        <v>-0.1214999999999975</v>
      </c>
      <c r="AA357" s="14" cm="1">
        <f t="array" ref="AA357">IF($C357="","",IF(_xll.BDP($C357&amp;" Corp",AA$1)="#N/A N/A","",_xll.BDP($C357&amp;" Corp",AA$1)))</f>
        <v>-7.9200000000000159E-2</v>
      </c>
      <c r="AB357" s="14" cm="1">
        <f t="array" ref="AB357">IF($C357="","",IF(_xll.BDP($C357&amp;" Corp",AB$1)="#N/A N/A","",_xll.BDP($C357&amp;" Corp",AB$1)))</f>
        <v>0.1595400000000069</v>
      </c>
      <c r="AC357" s="18" cm="1">
        <f t="array" ref="AC357">IF($C357="","",IF(_xll.BDP($C357&amp;" Corp",AC$1)="#N/A N/A","",_xll.BDP($C357&amp;" Corp",AC$1)))</f>
        <v>0.18518000000000256</v>
      </c>
      <c r="AD357" s="18" cm="1">
        <f t="array" ref="AD357">IF($C357="","",IF(_xll.BDP($C357&amp;" Corp",AD$1)="#N/A N/A","",_xll.BDP($C357&amp;" Corp",AD$1)))</f>
        <v>2.7423500000000018</v>
      </c>
      <c r="AE357" s="32" cm="1">
        <f t="array" ref="AE357">IF($C357="","",IF(_xll.BDP($C357&amp;" Corp",AE$1)="#N/A N/A","",_xll.BDP($C357&amp;" Corp",AE$1)/100))</f>
        <v>-1.2117222912022729E-3</v>
      </c>
      <c r="AF357" s="32" cm="1">
        <f t="array" ref="AF357">IF($C357="","",IF(_xll.BDP($C357&amp;" Corp",AF$1)="#N/A N/A","",_xll.BDP($C357&amp;" Corp",AF$1)/100))</f>
        <v>-7.9019677096865107E-4</v>
      </c>
      <c r="AG357" s="32" cm="1">
        <f t="array" ref="AG357">IF($C357="","",IF(_xll.BDP($C357&amp;" Corp",AG$1)="#N/A N/A","",_xll.BDP($C357&amp;" Corp",AG$1)/100))</f>
        <v>1.5955681728854912E-3</v>
      </c>
      <c r="AH357" s="32" cm="1">
        <f t="array" ref="AH357">IF($C357="","",IF(_xll.BDP($C357&amp;" Corp",AH$1)="#N/A N/A","",_xll.BDP($C357&amp;" Corp",AH$1)/100))</f>
        <v>1.8524702237269701E-3</v>
      </c>
      <c r="AI357" s="32" cm="1">
        <f t="array" ref="AI357">IF($C357="","",IF(_xll.BDP($C357&amp;" Corp",AI$1)="#N/A N/A","",_xll.BDP($C357&amp;" Corp",AI$1)/100))</f>
        <v>2.8153621954969212E-2</v>
      </c>
      <c r="AJ357" s="8" cm="1">
        <f t="array" ref="AJ357">IF($C357="","",IF(_xll.BDP($C357&amp;" Corp",AJ$1)="#N/A Field Not Applicable","",_xll.BDP($C357&amp;" Corp",AJ$1)))</f>
        <v>93.930999999999997</v>
      </c>
      <c r="AK357" s="8" cm="1">
        <f t="array" ref="AK357">IF($C357="","",IF(_xll.BDP($C357&amp;" Corp",AK$1)="#N/A Field Not Applicable","",_xll.BDP($C357&amp;" Corp",AK$1)))</f>
        <v>100.542</v>
      </c>
      <c r="AL357" s="9" t="s">
        <v>1150</v>
      </c>
      <c r="AM357" s="9" t="s">
        <v>64</v>
      </c>
      <c r="AN357" s="10">
        <v>47413</v>
      </c>
      <c r="AO357" s="11">
        <v>997.68832874999998</v>
      </c>
      <c r="AP357" s="12">
        <v>2.0178574408201303E-4</v>
      </c>
      <c r="AQ357" s="9" t="s">
        <v>65</v>
      </c>
      <c r="AR357" s="10">
        <v>42645</v>
      </c>
      <c r="AS357" s="11">
        <v>3.2749999999999995</v>
      </c>
      <c r="AT357" s="9" t="s">
        <v>1151</v>
      </c>
      <c r="AU357" s="34">
        <f t="shared" si="10"/>
        <v>0.85393157162305255</v>
      </c>
    </row>
    <row r="358" spans="2:47" s="2" customFormat="1" x14ac:dyDescent="0.2">
      <c r="B358" s="22">
        <v>66750</v>
      </c>
      <c r="C358" s="23" t="s">
        <v>1226</v>
      </c>
      <c r="D358" s="24" t="str" cm="1">
        <f t="array" ref="D358">IF($C358="","",IFERROR(_xll.BDP($C358&amp;" Corp","ID_BB_GLOBAL"),""))</f>
        <v>BBG01F89J5F9</v>
      </c>
      <c r="E358" s="23" t="s">
        <v>1227</v>
      </c>
      <c r="F358" s="7" t="s">
        <v>880</v>
      </c>
      <c r="G358" s="16" t="s">
        <v>1228</v>
      </c>
      <c r="H358" s="16" t="s">
        <v>92</v>
      </c>
      <c r="I358" s="16" t="s">
        <v>93</v>
      </c>
      <c r="J358" s="44" cm="1">
        <f t="array" ref="J358">IF(OR(_xll.BDP($C358&amp;" Corp",$J$1)="#N/A N/A",_xll.BDP($C358&amp;" Corp",$J$1)="#N/A Field Not Applicable"),"",_xll.BDP($C358&amp;" Corp",$J$1))</f>
        <v>5.1215127618078524</v>
      </c>
      <c r="K358" s="16" t="str" cm="1">
        <f t="array" ref="K358">IFERROR(_xll.BDP($C358&amp;" Corp",$K$1),"")</f>
        <v>Medical-Biomedical/Gene</v>
      </c>
      <c r="L358" s="28" cm="1">
        <f t="array" ref="L358">IF($C358="","",IFERROR(_xll.BDP($C358&amp;" Corp",L$1),""))</f>
        <v>99.998000000000005</v>
      </c>
      <c r="M358" s="28" cm="1">
        <f t="array" ref="M358">IF($C358="","",IFERROR(_xll.BDP($C358&amp;" Corp",M$1),""))</f>
        <v>100.033</v>
      </c>
      <c r="N358" s="28" cm="1">
        <f t="array" ref="N358">IF($C358="","",IFERROR(_xll.BDP($C358&amp;" Corp",N$1),""))</f>
        <v>4.0923726399999998</v>
      </c>
      <c r="O358" s="28" cm="1">
        <f t="array" ref="O358">IF($C358="","",IFERROR(_xll.BDP($C358&amp;" Corp",O$1),""))</f>
        <v>5.4701874957205865</v>
      </c>
      <c r="P358" s="28" cm="1">
        <f t="array" ref="P358">IF($C358="","",IFERROR(_xll.BDP($C358&amp;" Corp",P$1),""))</f>
        <v>15.248680370292195</v>
      </c>
      <c r="Q358" s="28">
        <f t="shared" si="11"/>
        <v>100.0155</v>
      </c>
      <c r="R358"/>
      <c r="S358"/>
      <c r="T358"/>
      <c r="U358"/>
      <c r="V358" s="24" t="str" cm="1">
        <f t="array" ref="V358">IF($C358="","",IFERROR(_xll.BDP($C358&amp;" Corp",V$1),""))</f>
        <v>Y</v>
      </c>
      <c r="W358" s="40" cm="1">
        <f t="array" ref="W358">IF($V358="Y",IFERROR(_xll.BDP($C358&amp;" Corp",W$1)*1,""),"")</f>
        <v>45698</v>
      </c>
      <c r="X358" s="41" cm="1">
        <f t="array" ref="X358">IF($V358="Y",IFERROR(_xll.BDP($C358&amp;" Corp",X$1),""),"")</f>
        <v>100</v>
      </c>
      <c r="Y358" s="42" cm="1">
        <f t="array" ref="Y358">IF($V358="Y",IFERROR(_xll.BDP($C358&amp;" Corp",Y$1)/100, ""),"")</f>
        <v>4.0923726359247646E-2</v>
      </c>
      <c r="Z358" s="17" cm="1">
        <f t="array" ref="Z358">IF($C358="","",IF(_xll.BDP($C358&amp;" Corp",Z$1)="#N/A N/A","",_xll.BDP($C358&amp;" Corp",Z$1)))</f>
        <v>-3.1000000000034333E-3</v>
      </c>
      <c r="AA358" s="14" cm="1">
        <f t="array" ref="AA358">IF($C358="","",IF(_xll.BDP($C358&amp;" Corp",AA$1)="#N/A N/A","",_xll.BDP($C358&amp;" Corp",AA$1)))</f>
        <v>3.0870000000007281E-2</v>
      </c>
      <c r="AB358" s="14" cm="1">
        <f t="array" ref="AB358">IF($C358="","",IF(_xll.BDP($C358&amp;" Corp",AB$1)="#N/A N/A","",_xll.BDP($C358&amp;" Corp",AB$1)))</f>
        <v>3.6079999999998336E-2</v>
      </c>
      <c r="AC358" s="18" cm="1">
        <f t="array" ref="AC358">IF($C358="","",IF(_xll.BDP($C358&amp;" Corp",AC$1)="#N/A N/A","",_xll.BDP($C358&amp;" Corp",AC$1)))</f>
        <v>6.3730000000006726E-2</v>
      </c>
      <c r="AD358" s="18" cm="1">
        <f t="array" ref="AD358">IF($C358="","",IF(_xll.BDP($C358&amp;" Corp",AD$1)="#N/A N/A","",_xll.BDP($C358&amp;" Corp",AD$1)))</f>
        <v>3.7630000000007158E-2</v>
      </c>
      <c r="AE358" s="32" cm="1">
        <f t="array" ref="AE358">IF($C358="","",IF(_xll.BDP($C358&amp;" Corp",AE$1)="#N/A N/A","",_xll.BDP($C358&amp;" Corp",AE$1)/100))</f>
        <v>-3.0994235072310882E-5</v>
      </c>
      <c r="AF358" s="32" cm="1">
        <f t="array" ref="AF358">IF($C358="","",IF(_xll.BDP($C358&amp;" Corp",AF$1)="#N/A N/A","",_xll.BDP($C358&amp;" Corp",AF$1)/100))</f>
        <v>3.0874745448382699E-4</v>
      </c>
      <c r="AG358" s="32" cm="1">
        <f t="array" ref="AG358">IF($C358="","",IF(_xll.BDP($C358&amp;" Corp",AG$1)="#N/A N/A","",_xll.BDP($C358&amp;" Corp",AG$1)/100))</f>
        <v>3.6087426792432217E-4</v>
      </c>
      <c r="AH358" s="32" cm="1">
        <f t="array" ref="AH358">IF($C358="","",IF(_xll.BDP($C358&amp;" Corp",AH$1)="#N/A N/A","",_xll.BDP($C358&amp;" Corp",AH$1)/100))</f>
        <v>6.3760751810604981E-4</v>
      </c>
      <c r="AI358" s="32" cm="1">
        <f t="array" ref="AI358">IF($C358="","",IF(_xll.BDP($C358&amp;" Corp",AI$1)="#N/A N/A","",_xll.BDP($C358&amp;" Corp",AI$1)/100))</f>
        <v>3.7638329362295033E-4</v>
      </c>
      <c r="AJ358" s="8" cm="1">
        <f t="array" ref="AJ358">IF($C358="","",IF(_xll.BDP($C358&amp;" Corp",AJ$1)="#N/A Field Not Applicable","",_xll.BDP($C358&amp;" Corp",AJ$1)))</f>
        <v>99.629000000000005</v>
      </c>
      <c r="AK358" s="8" cm="1">
        <f t="array" ref="AK358">IF($C358="","",IF(_xll.BDP($C358&amp;" Corp",AK$1)="#N/A Field Not Applicable","",_xll.BDP($C358&amp;" Corp",AK$1)))</f>
        <v>100.17100000000001</v>
      </c>
      <c r="AL358" s="9" t="s">
        <v>881</v>
      </c>
      <c r="AM358" s="9" t="s">
        <v>64</v>
      </c>
      <c r="AN358" s="10">
        <v>20473</v>
      </c>
      <c r="AO358" s="11">
        <v>1498.8777</v>
      </c>
      <c r="AP358" s="12">
        <v>3.031529419226318E-4</v>
      </c>
      <c r="AQ358" s="9" t="s">
        <v>65</v>
      </c>
      <c r="AR358" s="10">
        <v>16445</v>
      </c>
      <c r="AS358" s="11">
        <v>1.5144249999999999</v>
      </c>
      <c r="AT358" s="9" t="s">
        <v>102</v>
      </c>
      <c r="AU358" s="34">
        <f t="shared" si="10"/>
        <v>-0.84359442804427498</v>
      </c>
    </row>
    <row r="359" spans="2:47" s="2" customFormat="1" x14ac:dyDescent="0.2">
      <c r="B359" s="22">
        <v>64361</v>
      </c>
      <c r="C359" s="23" t="s">
        <v>1229</v>
      </c>
      <c r="D359" s="24" t="str" cm="1">
        <f t="array" ref="D359">IF($C359="","",IFERROR(_xll.BDP($C359&amp;" Corp","ID_BB_GLOBAL"),""))</f>
        <v>BBG00TQH47F4</v>
      </c>
      <c r="E359" s="23" t="s">
        <v>1230</v>
      </c>
      <c r="F359" s="7" t="s">
        <v>373</v>
      </c>
      <c r="G359" s="16" t="s">
        <v>1231</v>
      </c>
      <c r="H359" s="16" t="s">
        <v>92</v>
      </c>
      <c r="I359" s="16" t="s">
        <v>157</v>
      </c>
      <c r="J359" s="44" cm="1">
        <f t="array" ref="J359">IF(OR(_xll.BDP($C359&amp;" Corp",$J$1)="#N/A N/A",_xll.BDP($C359&amp;" Corp",$J$1)="#N/A Field Not Applicable"),"",_xll.BDP($C359&amp;" Corp",$J$1))</f>
        <v>1.7884564469155415</v>
      </c>
      <c r="K359" s="16" t="str" cm="1">
        <f t="array" ref="K359">IFERROR(_xll.BDP($C359&amp;" Corp",$K$1),"")</f>
        <v>Medical-Drugs</v>
      </c>
      <c r="L359" s="28" cm="1">
        <f t="array" ref="L359">IF($C359="","",IFERROR(_xll.BDP($C359&amp;" Corp",L$1),""))</f>
        <v>86.275000000000006</v>
      </c>
      <c r="M359" s="28" cm="1">
        <f t="array" ref="M359">IF($C359="","",IFERROR(_xll.BDP($C359&amp;" Corp",M$1),""))</f>
        <v>86.864999999999995</v>
      </c>
      <c r="N359" s="28" cm="1">
        <f t="array" ref="N359">IF($C359="","",IFERROR(_xll.BDP($C359&amp;" Corp",N$1),""))</f>
        <v>4.8444000639309719</v>
      </c>
      <c r="O359" s="28" cm="1">
        <f t="array" ref="O359">IF($C359="","",IFERROR(_xll.BDP($C359&amp;" Corp",O$1),""))</f>
        <v>4.8444000639309719</v>
      </c>
      <c r="P359" s="28" cm="1">
        <f t="array" ref="P359">IF($C359="","",IFERROR(_xll.BDP($C359&amp;" Corp",P$1),""))</f>
        <v>58.548663710290725</v>
      </c>
      <c r="Q359" s="28">
        <f t="shared" si="11"/>
        <v>86.57</v>
      </c>
      <c r="R359"/>
      <c r="S359"/>
      <c r="T359"/>
      <c r="U359"/>
      <c r="V359" s="24" t="str" cm="1">
        <f t="array" ref="V359">IF($C359="","",IFERROR(_xll.BDP($C359&amp;" Corp",V$1),""))</f>
        <v>Y</v>
      </c>
      <c r="W359" s="40" cm="1">
        <f t="array" ref="W359">IF($V359="Y",IFERROR(_xll.BDP($C359&amp;" Corp",W$1)*1,""),"")</f>
        <v>47529</v>
      </c>
      <c r="X359" s="41" cm="1">
        <f t="array" ref="X359">IF($V359="Y",IFERROR(_xll.BDP($C359&amp;" Corp",X$1),""),"")</f>
        <v>100</v>
      </c>
      <c r="Y359" s="42" cm="1">
        <f t="array" ref="Y359">IF($V359="Y",IFERROR(_xll.BDP($C359&amp;" Corp",Y$1)/100, ""),"")</f>
        <v>4.9794245843193058E-2</v>
      </c>
      <c r="Z359" s="17" cm="1">
        <f t="array" ref="Z359">IF($C359="","",IF(_xll.BDP($C359&amp;" Corp",Z$1)="#N/A N/A","",_xll.BDP($C359&amp;" Corp",Z$1)))</f>
        <v>1.6999999999995907E-3</v>
      </c>
      <c r="AA359" s="14" cm="1">
        <f t="array" ref="AA359">IF($C359="","",IF(_xll.BDP($C359&amp;" Corp",AA$1)="#N/A N/A","",_xll.BDP($C359&amp;" Corp",AA$1)))</f>
        <v>0.47294000000000835</v>
      </c>
      <c r="AB359" s="14" cm="1">
        <f t="array" ref="AB359">IF($C359="","",IF(_xll.BDP($C359&amp;" Corp",AB$1)="#N/A N/A","",_xll.BDP($C359&amp;" Corp",AB$1)))</f>
        <v>0.34528000000000247</v>
      </c>
      <c r="AC359" s="18" cm="1">
        <f t="array" ref="AC359">IF($C359="","",IF(_xll.BDP($C359&amp;" Corp",AC$1)="#N/A N/A","",_xll.BDP($C359&amp;" Corp",AC$1)))</f>
        <v>0.14620000000000744</v>
      </c>
      <c r="AD359" s="18" cm="1">
        <f t="array" ref="AD359">IF($C359="","",IF(_xll.BDP($C359&amp;" Corp",AD$1)="#N/A N/A","",_xll.BDP($C359&amp;" Corp",AD$1)))</f>
        <v>1.4423600000000079</v>
      </c>
      <c r="AE359" s="32" cm="1">
        <f t="array" ref="AE359">IF($C359="","",IF(_xll.BDP($C359&amp;" Corp",AE$1)="#N/A N/A","",_xll.BDP($C359&amp;" Corp",AE$1)/100))</f>
        <v>1.9636142283482254E-5</v>
      </c>
      <c r="AF359" s="32" cm="1">
        <f t="array" ref="AF359">IF($C359="","",IF(_xll.BDP($C359&amp;" Corp",AF$1)="#N/A N/A","",_xll.BDP($C359&amp;" Corp",AF$1)/100))</f>
        <v>5.4926721593389237E-3</v>
      </c>
      <c r="AG359" s="32" cm="1">
        <f t="array" ref="AG359">IF($C359="","",IF(_xll.BDP($C359&amp;" Corp",AG$1)="#N/A N/A","",_xll.BDP($C359&amp;" Corp",AG$1)/100))</f>
        <v>4.0041066213993854E-3</v>
      </c>
      <c r="AH359" s="32" cm="1">
        <f t="array" ref="AH359">IF($C359="","",IF(_xll.BDP($C359&amp;" Corp",AH$1)="#N/A N/A","",_xll.BDP($C359&amp;" Corp",AH$1)/100))</f>
        <v>1.6915315244437001E-3</v>
      </c>
      <c r="AI359" s="32" cm="1">
        <f t="array" ref="AI359">IF($C359="","",IF(_xll.BDP($C359&amp;" Corp",AI$1)="#N/A N/A","",_xll.BDP($C359&amp;" Corp",AI$1)/100))</f>
        <v>1.694215463339795E-2</v>
      </c>
      <c r="AJ359" s="8" cm="1">
        <f t="array" ref="AJ359">IF($C359="","",IF(_xll.BDP($C359&amp;" Corp",AJ$1)="#N/A Field Not Applicable","",_xll.BDP($C359&amp;" Corp",AJ$1)))</f>
        <v>82.048000000000002</v>
      </c>
      <c r="AK359" s="8" cm="1">
        <f t="array" ref="AK359">IF($C359="","",IF(_xll.BDP($C359&amp;" Corp",AK$1)="#N/A Field Not Applicable","",_xll.BDP($C359&amp;" Corp",AK$1)))</f>
        <v>88.974000000000004</v>
      </c>
      <c r="AL359" s="9" t="s">
        <v>374</v>
      </c>
      <c r="AM359" s="9" t="s">
        <v>64</v>
      </c>
      <c r="AN359" s="10">
        <v>25997</v>
      </c>
      <c r="AO359" s="11">
        <v>650.78144999999995</v>
      </c>
      <c r="AP359" s="12">
        <v>1.3162268750557574E-4</v>
      </c>
      <c r="AQ359" s="9" t="s">
        <v>65</v>
      </c>
      <c r="AR359" s="10">
        <v>21989</v>
      </c>
      <c r="AS359" s="11">
        <v>0.14444444444444443</v>
      </c>
      <c r="AT359" s="9" t="s">
        <v>374</v>
      </c>
      <c r="AU359" s="34">
        <f t="shared" si="10"/>
        <v>0.76474721917412647</v>
      </c>
    </row>
    <row r="360" spans="2:47" s="2" customFormat="1" x14ac:dyDescent="0.2">
      <c r="B360" s="22">
        <v>67806</v>
      </c>
      <c r="C360" s="23" t="s">
        <v>1232</v>
      </c>
      <c r="D360" s="24" t="str" cm="1">
        <f t="array" ref="D360">IF($C360="","",IFERROR(_xll.BDP($C360&amp;" Corp","ID_BB_GLOBAL"),""))</f>
        <v>BBG01LPW9X39</v>
      </c>
      <c r="E360" s="23" t="s">
        <v>1233</v>
      </c>
      <c r="F360" s="7" t="s">
        <v>514</v>
      </c>
      <c r="G360" s="16" t="s">
        <v>358</v>
      </c>
      <c r="H360" s="16" t="s">
        <v>495</v>
      </c>
      <c r="I360" s="16" t="s">
        <v>86</v>
      </c>
      <c r="J360" s="44" t="str" cm="1">
        <f t="array" ref="J360">IF(OR(_xll.BDP($C360&amp;" Corp",$J$1)="#N/A N/A",_xll.BDP($C360&amp;" Corp",$J$1)="#N/A Field Not Applicable"),"",_xll.BDP($C360&amp;" Corp",$J$1))</f>
        <v/>
      </c>
      <c r="K360" s="16" t="str" cm="1">
        <f t="array" ref="K360">IFERROR(_xll.BDP($C360&amp;" Corp",$K$1),"")</f>
        <v>MRI/Medical Diag Imaging</v>
      </c>
      <c r="L360" s="28" cm="1">
        <f t="array" ref="L360">IF($C360="","",IFERROR(_xll.BDP($C360&amp;" Corp",L$1),""))</f>
        <v>98.623000000000005</v>
      </c>
      <c r="M360" s="28" cm="1">
        <f t="array" ref="M360">IF($C360="","",IFERROR(_xll.BDP($C360&amp;" Corp",M$1),""))</f>
        <v>99.200999999999993</v>
      </c>
      <c r="N360" s="28" cm="1">
        <f t="array" ref="N360">IF($C360="","",IFERROR(_xll.BDP($C360&amp;" Corp",N$1),""))</f>
        <v>8.1168392455874496</v>
      </c>
      <c r="O360" s="28" cm="1">
        <f t="array" ref="O360">IF($C360="","",IFERROR(_xll.BDP($C360&amp;" Corp",O$1),""))</f>
        <v>8.1168392455874496</v>
      </c>
      <c r="P360" s="28" cm="1">
        <f t="array" ref="P360">IF($C360="","",IFERROR(_xll.BDP($C360&amp;" Corp",P$1),""))</f>
        <v>114.28515391994151</v>
      </c>
      <c r="Q360" s="28">
        <f t="shared" si="11"/>
        <v>98.912000000000006</v>
      </c>
      <c r="R360"/>
      <c r="S360"/>
      <c r="T360"/>
      <c r="U360"/>
      <c r="V360" s="24" t="str" cm="1">
        <f t="array" ref="V360">IF($C360="","",IFERROR(_xll.BDP($C360&amp;" Corp",V$1),""))</f>
        <v>Y</v>
      </c>
      <c r="W360" s="40" cm="1">
        <f t="array" ref="W360">IF($V360="Y",IFERROR(_xll.BDP($C360&amp;" Corp",W$1)*1,""),"")</f>
        <v>45718</v>
      </c>
      <c r="X360" s="41" cm="1">
        <f t="array" ref="X360">IF($V360="Y",IFERROR(_xll.BDP($C360&amp;" Corp",X$1),""),"")</f>
        <v>100</v>
      </c>
      <c r="Y360" s="42" cm="1">
        <f t="array" ref="Y360">IF($V360="Y",IFERROR(_xll.BDP($C360&amp;" Corp",Y$1)/100, ""),"")</f>
        <v>0.21606642037750423</v>
      </c>
      <c r="Z360" s="17" cm="1">
        <f t="array" ref="Z360">IF($C360="","",IF(_xll.BDP($C360&amp;" Corp",Z$1)="#N/A N/A","",_xll.BDP($C360&amp;" Corp",Z$1)))</f>
        <v>1.1939999999995621E-2</v>
      </c>
      <c r="AA360" s="14" cm="1">
        <f t="array" ref="AA360">IF($C360="","",IF(_xll.BDP($C360&amp;" Corp",AA$1)="#N/A N/A","",_xll.BDP($C360&amp;" Corp",AA$1)))</f>
        <v>-0.17753000000000441</v>
      </c>
      <c r="AB360" s="14" cm="1">
        <f t="array" ref="AB360">IF($C360="","",IF(_xll.BDP($C360&amp;" Corp",AB$1)="#N/A N/A","",_xll.BDP($C360&amp;" Corp",AB$1)))</f>
        <v>0.267319999999998</v>
      </c>
      <c r="AC360" s="18" cm="1">
        <f t="array" ref="AC360">IF($C360="","",IF(_xll.BDP($C360&amp;" Corp",AC$1)="#N/A N/A","",_xll.BDP($C360&amp;" Corp",AC$1)))</f>
        <v>-0.30961000000000638</v>
      </c>
      <c r="AD360" s="18" t="str" cm="1">
        <f t="array" ref="AD360">IF($C360="","",IF(_xll.BDP($C360&amp;" Corp",AD$1)="#N/A N/A","",_xll.BDP($C360&amp;" Corp",AD$1)))</f>
        <v/>
      </c>
      <c r="AE360" s="32" cm="1">
        <f t="array" ref="AE360">IF($C360="","",IF(_xll.BDP($C360&amp;" Corp",AE$1)="#N/A N/A","",_xll.BDP($C360&amp;" Corp",AE$1)/100))</f>
        <v>1.2070512415488085E-4</v>
      </c>
      <c r="AF360" s="32" cm="1">
        <f t="array" ref="AF360">IF($C360="","",IF(_xll.BDP($C360&amp;" Corp",AF$1)="#N/A N/A","",_xll.BDP($C360&amp;" Corp",AF$1)/100))</f>
        <v>-1.7912742252863022E-3</v>
      </c>
      <c r="AG360" s="32" cm="1">
        <f t="array" ref="AG360">IF($C360="","",IF(_xll.BDP($C360&amp;" Corp",AG$1)="#N/A N/A","",_xll.BDP($C360&amp;" Corp",AG$1)/100))</f>
        <v>2.7094148517326942E-3</v>
      </c>
      <c r="AH360" s="32" cm="1">
        <f t="array" ref="AH360">IF($C360="","",IF(_xll.BDP($C360&amp;" Corp",AH$1)="#N/A N/A","",_xll.BDP($C360&amp;" Corp",AH$1)/100))</f>
        <v>-3.119801129178432E-3</v>
      </c>
      <c r="AI360" s="32" t="str" cm="1">
        <f t="array" ref="AI360">IF($C360="","",IF(_xll.BDP($C360&amp;" Corp",AI$1)="#N/A N/A","",_xll.BDP($C360&amp;" Corp",AI$1)/100))</f>
        <v/>
      </c>
      <c r="AJ360" s="8" cm="1">
        <f t="array" ref="AJ360">IF($C360="","",IF(_xll.BDP($C360&amp;" Corp",AJ$1)="#N/A Field Not Applicable","",_xll.BDP($C360&amp;" Corp",AJ$1)))</f>
        <v>90.18</v>
      </c>
      <c r="AK360" s="8" cm="1">
        <f t="array" ref="AK360">IF($C360="","",IF(_xll.BDP($C360&amp;" Corp",AK$1)="#N/A Field Not Applicable","",_xll.BDP($C360&amp;" Corp",AK$1)))</f>
        <v>100.54</v>
      </c>
      <c r="AL360" s="9" t="s">
        <v>516</v>
      </c>
      <c r="AM360" s="9" t="s">
        <v>64</v>
      </c>
      <c r="AN360" s="10">
        <v>34587</v>
      </c>
      <c r="AO360" s="11">
        <v>720.49920998485004</v>
      </c>
      <c r="AP360" s="12">
        <v>1.457233336381209E-4</v>
      </c>
      <c r="AQ360" s="9" t="s">
        <v>65</v>
      </c>
      <c r="AR360" s="10">
        <v>30579</v>
      </c>
      <c r="AS360" s="11">
        <v>2.4444444444444446</v>
      </c>
      <c r="AT360" s="9" t="s">
        <v>102</v>
      </c>
      <c r="AU360" s="34">
        <f t="shared" si="10"/>
        <v>0.90992509652509657</v>
      </c>
    </row>
    <row r="361" spans="2:47" s="2" customFormat="1" x14ac:dyDescent="0.2">
      <c r="B361" s="22">
        <v>68172</v>
      </c>
      <c r="C361" s="23" t="s">
        <v>1234</v>
      </c>
      <c r="D361" s="24" t="str" cm="1">
        <f t="array" ref="D361">IF($C361="","",IFERROR(_xll.BDP($C361&amp;" Corp","ID_BB_GLOBAL"),""))</f>
        <v>BBG01MRS8ZL0</v>
      </c>
      <c r="E361" s="23" t="s">
        <v>1235</v>
      </c>
      <c r="F361" s="7" t="s">
        <v>716</v>
      </c>
      <c r="G361" s="16" t="s">
        <v>310</v>
      </c>
      <c r="H361" s="16" t="s">
        <v>242</v>
      </c>
      <c r="I361" s="16" t="s">
        <v>166</v>
      </c>
      <c r="J361" s="44" cm="1">
        <f t="array" ref="J361">IF(OR(_xll.BDP($C361&amp;" Corp",$J$1)="#N/A N/A",_xll.BDP($C361&amp;" Corp",$J$1)="#N/A Field Not Applicable"),"",_xll.BDP($C361&amp;" Corp",$J$1))</f>
        <v>5.4681249999999997</v>
      </c>
      <c r="K361" s="16" t="str" cm="1">
        <f t="array" ref="K361">IFERROR(_xll.BDP($C361&amp;" Corp",$K$1),"")</f>
        <v>Medical-Drugs</v>
      </c>
      <c r="L361" s="28" cm="1">
        <f t="array" ref="L361">IF($C361="","",IFERROR(_xll.BDP($C361&amp;" Corp",L$1),""))</f>
        <v>99.866</v>
      </c>
      <c r="M361" s="28" cm="1">
        <f t="array" ref="M361">IF($C361="","",IFERROR(_xll.BDP($C361&amp;" Corp",M$1),""))</f>
        <v>100.321</v>
      </c>
      <c r="N361" s="28" cm="1">
        <f t="array" ref="N361">IF($C361="","",IFERROR(_xll.BDP($C361&amp;" Corp",N$1),""))</f>
        <v>6.6912560000000001</v>
      </c>
      <c r="O361" s="28" cm="1">
        <f t="array" ref="O361">IF($C361="","",IFERROR(_xll.BDP($C361&amp;" Corp",O$1),""))</f>
        <v>6.7010371823733124</v>
      </c>
      <c r="P361" s="28" cm="1">
        <f t="array" ref="P361">IF($C361="","",IFERROR(_xll.BDP($C361&amp;" Corp",P$1),""))</f>
        <v>194.81544739877285</v>
      </c>
      <c r="Q361" s="28">
        <f t="shared" si="11"/>
        <v>100.09350000000001</v>
      </c>
      <c r="R361"/>
      <c r="S361"/>
      <c r="T361"/>
      <c r="U361"/>
      <c r="V361" s="24" t="str" cm="1">
        <f t="array" ref="V361">IF($C361="","",IFERROR(_xll.BDP($C361&amp;" Corp",V$1),""))</f>
        <v>Y</v>
      </c>
      <c r="W361" s="40" cm="1">
        <f t="array" ref="W361">IF($V361="Y",IFERROR(_xll.BDP($C361&amp;" Corp",W$1)*1,""),"")</f>
        <v>47253</v>
      </c>
      <c r="X361" s="41" cm="1">
        <f t="array" ref="X361">IF($V361="Y",IFERROR(_xll.BDP($C361&amp;" Corp",X$1),""),"")</f>
        <v>103.375</v>
      </c>
      <c r="Y361" s="42" cm="1">
        <f t="array" ref="Y361">IF($V361="Y",IFERROR(_xll.BDP($C361&amp;" Corp",Y$1)/100, ""),"")</f>
        <v>7.3410752624393935E-2</v>
      </c>
      <c r="Z361" s="17" cm="1">
        <f t="array" ref="Z361">IF($C361="","",IF(_xll.BDP($C361&amp;" Corp",Z$1)="#N/A N/A","",_xll.BDP($C361&amp;" Corp",Z$1)))</f>
        <v>0.20887000000000455</v>
      </c>
      <c r="AA361" s="14" cm="1">
        <f t="array" ref="AA361">IF($C361="","",IF(_xll.BDP($C361&amp;" Corp",AA$1)="#N/A N/A","",_xll.BDP($C361&amp;" Corp",AA$1)))</f>
        <v>0.47611999999999455</v>
      </c>
      <c r="AB361" s="14" cm="1">
        <f t="array" ref="AB361">IF($C361="","",IF(_xll.BDP($C361&amp;" Corp",AB$1)="#N/A N/A","",_xll.BDP($C361&amp;" Corp",AB$1)))</f>
        <v>0.4764899999999983</v>
      </c>
      <c r="AC361" s="18" cm="1">
        <f t="array" ref="AC361">IF($C361="","",IF(_xll.BDP($C361&amp;" Corp",AC$1)="#N/A N/A","",_xll.BDP($C361&amp;" Corp",AC$1)))</f>
        <v>-0.5257000000000005</v>
      </c>
      <c r="AD361" s="18" t="str" cm="1">
        <f t="array" ref="AD361">IF($C361="","",IF(_xll.BDP($C361&amp;" Corp",AD$1)="#N/A N/A","",_xll.BDP($C361&amp;" Corp",AD$1)))</f>
        <v/>
      </c>
      <c r="AE361" s="32" cm="1">
        <f t="array" ref="AE361">IF($C361="","",IF(_xll.BDP($C361&amp;" Corp",AE$1)="#N/A N/A","",_xll.BDP($C361&amp;" Corp",AE$1)/100))</f>
        <v>2.0913135144991152E-3</v>
      </c>
      <c r="AF361" s="32" cm="1">
        <f t="array" ref="AF361">IF($C361="","",IF(_xll.BDP($C361&amp;" Corp",AF$1)="#N/A N/A","",_xll.BDP($C361&amp;" Corp",AF$1)/100))</f>
        <v>4.7799479116992115E-3</v>
      </c>
      <c r="AG361" s="32" cm="1">
        <f t="array" ref="AG361">IF($C361="","",IF(_xll.BDP($C361&amp;" Corp",AG$1)="#N/A N/A","",_xll.BDP($C361&amp;" Corp",AG$1)/100))</f>
        <v>4.7836802502946143E-3</v>
      </c>
      <c r="AH361" s="32" cm="1">
        <f t="array" ref="AH361">IF($C361="","",IF(_xll.BDP($C361&amp;" Corp",AH$1)="#N/A N/A","",_xll.BDP($C361&amp;" Corp",AH$1)/100))</f>
        <v>-5.2251475008349155E-3</v>
      </c>
      <c r="AI361" s="32" t="str" cm="1">
        <f t="array" ref="AI361">IF($C361="","",IF(_xll.BDP($C361&amp;" Corp",AI$1)="#N/A N/A","",_xll.BDP($C361&amp;" Corp",AI$1)/100))</f>
        <v/>
      </c>
      <c r="AJ361" s="8" cm="1">
        <f t="array" ref="AJ361">IF($C361="","",IF(_xll.BDP($C361&amp;" Corp",AJ$1)="#N/A Field Not Applicable","",_xll.BDP($C361&amp;" Corp",AJ$1)))</f>
        <v>97.796000000000006</v>
      </c>
      <c r="AK361" s="8" cm="1">
        <f t="array" ref="AK361">IF($C361="","",IF(_xll.BDP($C361&amp;" Corp",AK$1)="#N/A Field Not Applicable","",_xll.BDP($C361&amp;" Corp",AK$1)))</f>
        <v>104.39400000000001</v>
      </c>
      <c r="AL361" s="9" t="s">
        <v>717</v>
      </c>
      <c r="AM361" s="9" t="s">
        <v>64</v>
      </c>
      <c r="AN361" s="10">
        <v>44045</v>
      </c>
      <c r="AO361" s="11">
        <v>506.97</v>
      </c>
      <c r="AP361" s="12">
        <v>1.0253634900733838E-4</v>
      </c>
      <c r="AQ361" s="9" t="s">
        <v>65</v>
      </c>
      <c r="AR361" s="10">
        <v>40057</v>
      </c>
      <c r="AS361" s="11">
        <v>0.48749999999999999</v>
      </c>
      <c r="AT361" s="9" t="s">
        <v>717</v>
      </c>
      <c r="AU361" s="34">
        <f t="shared" si="10"/>
        <v>0.8922372112761443</v>
      </c>
    </row>
    <row r="362" spans="2:47" s="2" customFormat="1" x14ac:dyDescent="0.2">
      <c r="B362" s="22">
        <v>66275</v>
      </c>
      <c r="C362" s="23" t="s">
        <v>1236</v>
      </c>
      <c r="D362" s="24" t="str" cm="1">
        <f t="array" ref="D362">IF($C362="","",IFERROR(_xll.BDP($C362&amp;" Corp","ID_BB_GLOBAL"),""))</f>
        <v>BBG01G94PHV6</v>
      </c>
      <c r="E362" s="23" t="s">
        <v>1237</v>
      </c>
      <c r="F362" s="7" t="s">
        <v>1238</v>
      </c>
      <c r="G362" s="16" t="s">
        <v>464</v>
      </c>
      <c r="H362" s="16" t="s">
        <v>495</v>
      </c>
      <c r="I362" s="16" t="s">
        <v>496</v>
      </c>
      <c r="J362" s="44" cm="1">
        <f t="array" ref="J362">IF(OR(_xll.BDP($C362&amp;" Corp",$J$1)="#N/A N/A",_xll.BDP($C362&amp;" Corp",$J$1)="#N/A Field Not Applicable"),"",_xll.BDP($C362&amp;" Corp",$J$1))</f>
        <v>7.8365937628602129</v>
      </c>
      <c r="K362" s="16" t="str" cm="1">
        <f t="array" ref="K362">IFERROR(_xll.BDP($C362&amp;" Corp",$K$1),"")</f>
        <v>Blood Collection Banking</v>
      </c>
      <c r="L362" s="28" cm="1">
        <f t="array" ref="L362">IF($C362="","",IFERROR(_xll.BDP($C362&amp;" Corp",L$1),""))</f>
        <v>94.867000000000004</v>
      </c>
      <c r="M362" s="28" cm="1">
        <f t="array" ref="M362">IF($C362="","",IFERROR(_xll.BDP($C362&amp;" Corp",M$1),""))</f>
        <v>95.087999999999994</v>
      </c>
      <c r="N362" s="28" cm="1">
        <f t="array" ref="N362">IF($C362="","",IFERROR(_xll.BDP($C362&amp;" Corp",N$1),""))</f>
        <v>7.7947164107742779</v>
      </c>
      <c r="O362" s="28" cm="1">
        <f t="array" ref="O362">IF($C362="","",IFERROR(_xll.BDP($C362&amp;" Corp",O$1),""))</f>
        <v>7.7947164107742779</v>
      </c>
      <c r="P362" s="28" cm="1">
        <f t="array" ref="P362">IF($C362="","",IFERROR(_xll.BDP($C362&amp;" Corp",P$1),""))</f>
        <v>346.78369863345216</v>
      </c>
      <c r="Q362" s="28">
        <f t="shared" si="11"/>
        <v>94.977499999999992</v>
      </c>
      <c r="R362"/>
      <c r="S362"/>
      <c r="T362"/>
      <c r="U362"/>
      <c r="V362" s="24" t="str" cm="1">
        <f t="array" ref="V362">IF($C362="","",IFERROR(_xll.BDP($C362&amp;" Corp",V$1),""))</f>
        <v>Y</v>
      </c>
      <c r="W362" s="40" cm="1">
        <f t="array" ref="W362">IF($V362="Y",IFERROR(_xll.BDP($C362&amp;" Corp",W$1)*1,""),"")</f>
        <v>45901</v>
      </c>
      <c r="X362" s="41" cm="1">
        <f t="array" ref="X362">IF($V362="Y",IFERROR(_xll.BDP($C362&amp;" Corp",X$1),""),"")</f>
        <v>103.25</v>
      </c>
      <c r="Y362" s="42" cm="1">
        <f t="array" ref="Y362">IF($V362="Y",IFERROR(_xll.BDP($C362&amp;" Corp",Y$1)/100, ""),"")</f>
        <v>0.2137100700422945</v>
      </c>
      <c r="Z362" s="17" cm="1">
        <f t="array" ref="Z362">IF($C362="","",IF(_xll.BDP($C362&amp;" Corp",Z$1)="#N/A N/A","",_xll.BDP($C362&amp;" Corp",Z$1)))</f>
        <v>0</v>
      </c>
      <c r="AA362" s="14" cm="1">
        <f t="array" ref="AA362">IF($C362="","",IF(_xll.BDP($C362&amp;" Corp",AA$1)="#N/A N/A","",_xll.BDP($C362&amp;" Corp",AA$1)))</f>
        <v>0.39320999999999628</v>
      </c>
      <c r="AB362" s="14" cm="1">
        <f t="array" ref="AB362">IF($C362="","",IF(_xll.BDP($C362&amp;" Corp",AB$1)="#N/A N/A","",_xll.BDP($C362&amp;" Corp",AB$1)))</f>
        <v>0.80067999999999984</v>
      </c>
      <c r="AC362" s="18" cm="1">
        <f t="array" ref="AC362">IF($C362="","",IF(_xll.BDP($C362&amp;" Corp",AC$1)="#N/A N/A","",_xll.BDP($C362&amp;" Corp",AC$1)))</f>
        <v>0.84261999999999659</v>
      </c>
      <c r="AD362" s="18" cm="1">
        <f t="array" ref="AD362">IF($C362="","",IF(_xll.BDP($C362&amp;" Corp",AD$1)="#N/A N/A","",_xll.BDP($C362&amp;" Corp",AD$1)))</f>
        <v>5.318950000000001</v>
      </c>
      <c r="AE362" s="32" cm="1">
        <f t="array" ref="AE362">IF($C362="","",IF(_xll.BDP($C362&amp;" Corp",AE$1)="#N/A N/A","",_xll.BDP($C362&amp;" Corp",AE$1)/100))</f>
        <v>0</v>
      </c>
      <c r="AF362" s="32" cm="1">
        <f t="array" ref="AF362">IF($C362="","",IF(_xll.BDP($C362&amp;" Corp",AF$1)="#N/A N/A","",_xll.BDP($C362&amp;" Corp",AF$1)/100))</f>
        <v>4.1570618988958511E-3</v>
      </c>
      <c r="AG362" s="32" cm="1">
        <f t="array" ref="AG362">IF($C362="","",IF(_xll.BDP($C362&amp;" Corp",AG$1)="#N/A N/A","",_xll.BDP($C362&amp;" Corp",AG$1)/100))</f>
        <v>8.5015051342112943E-3</v>
      </c>
      <c r="AH362" s="32" cm="1">
        <f t="array" ref="AH362">IF($C362="","",IF(_xll.BDP($C362&amp;" Corp",AH$1)="#N/A N/A","",_xll.BDP($C362&amp;" Corp",AH$1)/100))</f>
        <v>8.950803933288844E-3</v>
      </c>
      <c r="AI362" s="32" cm="1">
        <f t="array" ref="AI362">IF($C362="","",IF(_xll.BDP($C362&amp;" Corp",AI$1)="#N/A N/A","",_xll.BDP($C362&amp;" Corp",AI$1)/100))</f>
        <v>5.9321769252989272E-2</v>
      </c>
      <c r="AJ362" s="8" cm="1">
        <f t="array" ref="AJ362">IF($C362="","",IF(_xll.BDP($C362&amp;" Corp",AJ$1)="#N/A Field Not Applicable","",_xll.BDP($C362&amp;" Corp",AJ$1)))</f>
        <v>88.197000000000003</v>
      </c>
      <c r="AK362" s="8" cm="1">
        <f t="array" ref="AK362">IF($C362="","",IF(_xll.BDP($C362&amp;" Corp",AK$1)="#N/A Field Not Applicable","",_xll.BDP($C362&amp;" Corp",AK$1)))</f>
        <v>95.944000000000003</v>
      </c>
      <c r="AL362" s="9" t="s">
        <v>1239</v>
      </c>
      <c r="AM362" s="9" t="s">
        <v>64</v>
      </c>
      <c r="AN362" s="10">
        <v>49746</v>
      </c>
      <c r="AO362" s="11">
        <v>750.5</v>
      </c>
      <c r="AP362" s="12">
        <v>1.5179109203701887E-4</v>
      </c>
      <c r="AQ362" s="9" t="s">
        <v>169</v>
      </c>
      <c r="AR362" s="10">
        <v>45538</v>
      </c>
      <c r="AS362" s="11">
        <v>2.9069444444444446</v>
      </c>
      <c r="AT362" s="9" t="s">
        <v>102</v>
      </c>
      <c r="AU362" s="34">
        <f t="shared" si="10"/>
        <v>0.8368409293920227</v>
      </c>
    </row>
    <row r="363" spans="2:47" s="2" customFormat="1" x14ac:dyDescent="0.2">
      <c r="B363" s="22">
        <v>67226</v>
      </c>
      <c r="C363" s="23" t="s">
        <v>1240</v>
      </c>
      <c r="D363" s="24" t="str" cm="1">
        <f t="array" ref="D363">IF($C363="","",IFERROR(_xll.BDP($C363&amp;" Corp","ID_BB_GLOBAL"),""))</f>
        <v>BBG01JLCFNQ2</v>
      </c>
      <c r="E363" s="23" t="s">
        <v>1241</v>
      </c>
      <c r="F363" s="7" t="s">
        <v>519</v>
      </c>
      <c r="G363" s="16" t="s">
        <v>1065</v>
      </c>
      <c r="H363" s="16" t="s">
        <v>85</v>
      </c>
      <c r="I363" s="16" t="s">
        <v>496</v>
      </c>
      <c r="J363" s="44" cm="1">
        <f t="array" ref="J363">IF(OR(_xll.BDP($C363&amp;" Corp",$J$1)="#N/A N/A",_xll.BDP($C363&amp;" Corp",$J$1)="#N/A Field Not Applicable"),"",_xll.BDP($C363&amp;" Corp",$J$1))</f>
        <v>1.1047390109890109</v>
      </c>
      <c r="K363" s="16" t="str" cm="1">
        <f t="array" ref="K363">IFERROR(_xll.BDP($C363&amp;" Corp",$K$1),"")</f>
        <v>Medical-Hospitals</v>
      </c>
      <c r="L363" s="28" cm="1">
        <f t="array" ref="L363">IF($C363="","",IFERROR(_xll.BDP($C363&amp;" Corp",L$1),""))</f>
        <v>110.315</v>
      </c>
      <c r="M363" s="28" cm="1">
        <f t="array" ref="M363">IF($C363="","",IFERROR(_xll.BDP($C363&amp;" Corp",M$1),""))</f>
        <v>110.425</v>
      </c>
      <c r="N363" s="28" cm="1">
        <f t="array" ref="N363">IF($C363="","",IFERROR(_xll.BDP($C363&amp;" Corp",N$1),""))</f>
        <v>7.4467164700000001</v>
      </c>
      <c r="O363" s="28" cm="1">
        <f t="array" ref="O363">IF($C363="","",IFERROR(_xll.BDP($C363&amp;" Corp",O$1),""))</f>
        <v>8.6407858758534708</v>
      </c>
      <c r="P363" s="28" cm="1">
        <f t="array" ref="P363">IF($C363="","",IFERROR(_xll.BDP($C363&amp;" Corp",P$1),""))</f>
        <v>285.74702626679033</v>
      </c>
      <c r="Q363" s="28">
        <f t="shared" si="11"/>
        <v>110.37</v>
      </c>
      <c r="R363"/>
      <c r="S363"/>
      <c r="T363"/>
      <c r="U363"/>
      <c r="V363" s="24" t="str" cm="1">
        <f t="array" ref="V363">IF($C363="","",IFERROR(_xll.BDP($C363&amp;" Corp",V$1),""))</f>
        <v>Y</v>
      </c>
      <c r="W363" s="40" cm="1">
        <f t="array" ref="W363">IF($V363="Y",IFERROR(_xll.BDP($C363&amp;" Corp",W$1)*1,""),"")</f>
        <v>46310</v>
      </c>
      <c r="X363" s="41" cm="1">
        <f t="array" ref="X363">IF($V363="Y",IFERROR(_xll.BDP($C363&amp;" Corp",X$1),""),"")</f>
        <v>105.5</v>
      </c>
      <c r="Y363" s="42" cm="1">
        <f t="array" ref="Y363">IF($V363="Y",IFERROR(_xll.BDP($C363&amp;" Corp",Y$1)/100, ""),"")</f>
        <v>7.4467164688668819E-2</v>
      </c>
      <c r="Z363" s="17" cm="1">
        <f t="array" ref="Z363">IF($C363="","",IF(_xll.BDP($C363&amp;" Corp",Z$1)="#N/A N/A","",_xll.BDP($C363&amp;" Corp",Z$1)))</f>
        <v>0.11140000000000327</v>
      </c>
      <c r="AA363" s="14" cm="1">
        <f t="array" ref="AA363">IF($C363="","",IF(_xll.BDP($C363&amp;" Corp",AA$1)="#N/A N/A","",_xll.BDP($C363&amp;" Corp",AA$1)))</f>
        <v>0.80129999999999768</v>
      </c>
      <c r="AB363" s="14" cm="1">
        <f t="array" ref="AB363">IF($C363="","",IF(_xll.BDP($C363&amp;" Corp",AB$1)="#N/A N/A","",_xll.BDP($C363&amp;" Corp",AB$1)))</f>
        <v>0.39749999999999375</v>
      </c>
      <c r="AC363" s="18" cm="1">
        <f t="array" ref="AC363">IF($C363="","",IF(_xll.BDP($C363&amp;" Corp",AC$1)="#N/A N/A","",_xll.BDP($C363&amp;" Corp",AC$1)))</f>
        <v>-1.5583000000000027</v>
      </c>
      <c r="AD363" s="18" cm="1">
        <f t="array" ref="AD363">IF($C363="","",IF(_xll.BDP($C363&amp;" Corp",AD$1)="#N/A N/A","",_xll.BDP($C363&amp;" Corp",AD$1)))</f>
        <v>3.3541999999999916</v>
      </c>
      <c r="AE363" s="32" cm="1">
        <f t="array" ref="AE363">IF($C363="","",IF(_xll.BDP($C363&amp;" Corp",AE$1)="#N/A N/A","",_xll.BDP($C363&amp;" Corp",AE$1)/100))</f>
        <v>1.0103071279254085E-3</v>
      </c>
      <c r="AF363" s="32" cm="1">
        <f t="array" ref="AF363">IF($C363="","",IF(_xll.BDP($C363&amp;" Corp",AF$1)="#N/A N/A","",_xll.BDP($C363&amp;" Corp",AF$1)/100))</f>
        <v>7.3128928866077018E-3</v>
      </c>
      <c r="AG363" s="32" cm="1">
        <f t="array" ref="AG363">IF($C363="","",IF(_xll.BDP($C363&amp;" Corp",AG$1)="#N/A N/A","",_xll.BDP($C363&amp;" Corp",AG$1)/100))</f>
        <v>3.6143789542214468E-3</v>
      </c>
      <c r="AH363" s="32" cm="1">
        <f t="array" ref="AH363">IF($C363="","",IF(_xll.BDP($C363&amp;" Corp",AH$1)="#N/A N/A","",_xll.BDP($C363&amp;" Corp",AH$1)/100))</f>
        <v>-1.392169615449217E-2</v>
      </c>
      <c r="AI363" s="32" cm="1">
        <f t="array" ref="AI363">IF($C363="","",IF(_xll.BDP($C363&amp;" Corp",AI$1)="#N/A N/A","",_xll.BDP($C363&amp;" Corp",AI$1)/100))</f>
        <v>3.1341600269854254E-2</v>
      </c>
      <c r="AJ363" s="8" cm="1">
        <f t="array" ref="AJ363">IF($C363="","",IF(_xll.BDP($C363&amp;" Corp",AJ$1)="#N/A Field Not Applicable","",_xll.BDP($C363&amp;" Corp",AJ$1)))</f>
        <v>105.46299999999999</v>
      </c>
      <c r="AK363" s="8" cm="1">
        <f t="array" ref="AK363">IF($C363="","",IF(_xll.BDP($C363&amp;" Corp",AK$1)="#N/A Field Not Applicable","",_xll.BDP($C363&amp;" Corp",AK$1)))</f>
        <v>113.376</v>
      </c>
      <c r="AL363" s="9" t="s">
        <v>520</v>
      </c>
      <c r="AM363" s="9" t="s">
        <v>64</v>
      </c>
      <c r="AN363" s="10">
        <v>41571</v>
      </c>
      <c r="AO363" s="11">
        <v>1219.625</v>
      </c>
      <c r="AP363" s="12">
        <v>2.4667316539060512E-4</v>
      </c>
      <c r="AQ363" s="9" t="s">
        <v>65</v>
      </c>
      <c r="AR363" s="10">
        <v>37563</v>
      </c>
      <c r="AS363" s="11">
        <v>1.7111111111111112</v>
      </c>
      <c r="AT363" s="9" t="s">
        <v>102</v>
      </c>
      <c r="AU363" s="34">
        <f t="shared" si="10"/>
        <v>0.99428066220144085</v>
      </c>
    </row>
    <row r="364" spans="2:47" s="2" customFormat="1" x14ac:dyDescent="0.2">
      <c r="B364" s="22">
        <v>67834</v>
      </c>
      <c r="C364" s="23" t="s">
        <v>1242</v>
      </c>
      <c r="D364" s="24" t="str" cm="1">
        <f t="array" ref="D364">IF($C364="","",IFERROR(_xll.BDP($C364&amp;" Corp","ID_BB_GLOBAL"),""))</f>
        <v>BBG01LPWFQY3</v>
      </c>
      <c r="E364" s="23" t="s">
        <v>1243</v>
      </c>
      <c r="F364" s="7" t="s">
        <v>514</v>
      </c>
      <c r="G364" s="16" t="s">
        <v>1244</v>
      </c>
      <c r="H364" s="16" t="s">
        <v>515</v>
      </c>
      <c r="I364" s="16" t="s">
        <v>360</v>
      </c>
      <c r="J364" s="44" t="str" cm="1">
        <f t="array" ref="J364">IF(OR(_xll.BDP($C364&amp;" Corp",$J$1)="#N/A N/A",_xll.BDP($C364&amp;" Corp",$J$1)="#N/A Field Not Applicable"),"",_xll.BDP($C364&amp;" Corp",$J$1))</f>
        <v/>
      </c>
      <c r="K364" s="16" t="str" cm="1">
        <f t="array" ref="K364">IFERROR(_xll.BDP($C364&amp;" Corp",$K$1),"")</f>
        <v>MRI/Medical Diag Imaging</v>
      </c>
      <c r="L364" s="28" cm="1">
        <f t="array" ref="L364">IF($C364="","",IFERROR(_xll.BDP($C364&amp;" Corp",L$1),""))</f>
        <v>94.838999999999999</v>
      </c>
      <c r="M364" s="28" cm="1">
        <f t="array" ref="M364">IF($C364="","",IFERROR(_xll.BDP($C364&amp;" Corp",M$1),""))</f>
        <v>95.165999999999997</v>
      </c>
      <c r="N364" s="28" cm="1">
        <f t="array" ref="N364">IF($C364="","",IFERROR(_xll.BDP($C364&amp;" Corp",N$1),""))</f>
        <v>11.811145408262941</v>
      </c>
      <c r="O364" s="28" cm="1">
        <f t="array" ref="O364">IF($C364="","",IFERROR(_xll.BDP($C364&amp;" Corp",O$1),""))</f>
        <v>11.811145408262941</v>
      </c>
      <c r="P364" s="28" cm="1">
        <f t="array" ref="P364">IF($C364="","",IFERROR(_xll.BDP($C364&amp;" Corp",P$1),""))</f>
        <v>-345.21396073400115</v>
      </c>
      <c r="Q364" s="28">
        <f t="shared" si="11"/>
        <v>95.002499999999998</v>
      </c>
      <c r="R364"/>
      <c r="S364"/>
      <c r="T364"/>
      <c r="U364"/>
      <c r="V364" s="24" t="str" cm="1">
        <f t="array" ref="V364">IF($C364="","",IFERROR(_xll.BDP($C364&amp;" Corp",V$1),""))</f>
        <v>Y</v>
      </c>
      <c r="W364" s="40" cm="1">
        <f t="array" ref="W364">IF($V364="Y",IFERROR(_xll.BDP($C364&amp;" Corp",W$1)*1,""),"")</f>
        <v>45718</v>
      </c>
      <c r="X364" s="41" cm="1">
        <f t="array" ref="X364">IF($V364="Y",IFERROR(_xll.BDP($C364&amp;" Corp",X$1),""),"")</f>
        <v>100</v>
      </c>
      <c r="Y364" s="42" cm="1">
        <f t="array" ref="Y364">IF($V364="Y",IFERROR(_xll.BDP($C364&amp;" Corp",Y$1)/100, ""),"")</f>
        <v>1.6161666956261223</v>
      </c>
      <c r="Z364" s="17" cm="1">
        <f t="array" ref="Z364">IF($C364="","",IF(_xll.BDP($C364&amp;" Corp",Z$1)="#N/A N/A","",_xll.BDP($C364&amp;" Corp",Z$1)))</f>
        <v>-0.16149000000000058</v>
      </c>
      <c r="AA364" s="14" cm="1">
        <f t="array" ref="AA364">IF($C364="","",IF(_xll.BDP($C364&amp;" Corp",AA$1)="#N/A N/A","",_xll.BDP($C364&amp;" Corp",AA$1)))</f>
        <v>0.32540999999999087</v>
      </c>
      <c r="AB364" s="14" cm="1">
        <f t="array" ref="AB364">IF($C364="","",IF(_xll.BDP($C364&amp;" Corp",AB$1)="#N/A N/A","",_xll.BDP($C364&amp;" Corp",AB$1)))</f>
        <v>1.6814200000000028</v>
      </c>
      <c r="AC364" s="18" cm="1">
        <f t="array" ref="AC364">IF($C364="","",IF(_xll.BDP($C364&amp;" Corp",AC$1)="#N/A N/A","",_xll.BDP($C364&amp;" Corp",AC$1)))</f>
        <v>0.47276999999999703</v>
      </c>
      <c r="AD364" s="18" t="str" cm="1">
        <f t="array" ref="AD364">IF($C364="","",IF(_xll.BDP($C364&amp;" Corp",AD$1)="#N/A N/A","",_xll.BDP($C364&amp;" Corp",AD$1)))</f>
        <v/>
      </c>
      <c r="AE364" s="32" cm="1">
        <f t="array" ref="AE364">IF($C364="","",IF(_xll.BDP($C364&amp;" Corp",AE$1)="#N/A N/A","",_xll.BDP($C364&amp;" Corp",AE$1)/100))</f>
        <v>-1.6969654172760158E-3</v>
      </c>
      <c r="AF364" s="32" cm="1">
        <f t="array" ref="AF364">IF($C364="","",IF(_xll.BDP($C364&amp;" Corp",AF$1)="#N/A N/A","",_xll.BDP($C364&amp;" Corp",AF$1)/100))</f>
        <v>3.4370511387706456E-3</v>
      </c>
      <c r="AG364" s="32" cm="1">
        <f t="array" ref="AG364">IF($C364="","",IF(_xll.BDP($C364&amp;" Corp",AG$1)="#N/A N/A","",_xll.BDP($C364&amp;" Corp",AG$1)/100))</f>
        <v>1.8017579736539727E-2</v>
      </c>
      <c r="AH364" s="32" cm="1">
        <f t="array" ref="AH364">IF($C364="","",IF(_xll.BDP($C364&amp;" Corp",AH$1)="#N/A N/A","",_xll.BDP($C364&amp;" Corp",AH$1)/100))</f>
        <v>5.0012837231207261E-3</v>
      </c>
      <c r="AI364" s="32" t="str" cm="1">
        <f t="array" ref="AI364">IF($C364="","",IF(_xll.BDP($C364&amp;" Corp",AI$1)="#N/A N/A","",_xll.BDP($C364&amp;" Corp",AI$1)/100))</f>
        <v/>
      </c>
      <c r="AJ364" s="8" cm="1">
        <f t="array" ref="AJ364">IF($C364="","",IF(_xll.BDP($C364&amp;" Corp",AJ$1)="#N/A Field Not Applicable","",_xll.BDP($C364&amp;" Corp",AJ$1)))</f>
        <v>77.471999999999994</v>
      </c>
      <c r="AK364" s="8" cm="1">
        <f t="array" ref="AK364">IF($C364="","",IF(_xll.BDP($C364&amp;" Corp",AK$1)="#N/A Field Not Applicable","",_xll.BDP($C364&amp;" Corp",AK$1)))</f>
        <v>96.58</v>
      </c>
      <c r="AL364" s="9" t="s">
        <v>516</v>
      </c>
      <c r="AM364" s="9" t="s">
        <v>64</v>
      </c>
      <c r="AN364" s="10">
        <v>34587</v>
      </c>
      <c r="AO364" s="11">
        <v>651.63774150397501</v>
      </c>
      <c r="AP364" s="12">
        <v>1.317958752770486E-4</v>
      </c>
      <c r="AQ364" s="9" t="s">
        <v>65</v>
      </c>
      <c r="AR364" s="10">
        <v>30579</v>
      </c>
      <c r="AS364" s="11">
        <v>0</v>
      </c>
      <c r="AT364" s="9" t="s">
        <v>102</v>
      </c>
      <c r="AU364" s="34">
        <f t="shared" si="10"/>
        <v>0.91608129579233832</v>
      </c>
    </row>
    <row r="365" spans="2:47" s="2" customFormat="1" x14ac:dyDescent="0.2">
      <c r="B365" s="22">
        <v>68253</v>
      </c>
      <c r="C365" s="23" t="s">
        <v>1245</v>
      </c>
      <c r="D365" s="24" t="str" cm="1">
        <f t="array" ref="D365">IF($C365="","",IFERROR(_xll.BDP($C365&amp;" Corp","ID_BB_GLOBAL"),""))</f>
        <v>BBG01N09MDD1</v>
      </c>
      <c r="E365" s="23" t="s">
        <v>1246</v>
      </c>
      <c r="F365" s="7" t="s">
        <v>1247</v>
      </c>
      <c r="G365" s="16" t="s">
        <v>112</v>
      </c>
      <c r="H365" s="16" t="s">
        <v>454</v>
      </c>
      <c r="I365" s="16" t="s">
        <v>229</v>
      </c>
      <c r="J365" s="44" cm="1">
        <f t="array" ref="J365">IF(OR(_xll.BDP($C365&amp;" Corp",$J$1)="#N/A N/A",_xll.BDP($C365&amp;" Corp",$J$1)="#N/A Field Not Applicable"),"",_xll.BDP($C365&amp;" Corp",$J$1))</f>
        <v>4.9265511930807797</v>
      </c>
      <c r="K365" s="16" t="str" cm="1">
        <f t="array" ref="K365">IFERROR(_xll.BDP($C365&amp;" Corp",$K$1),"")</f>
        <v>Disposable Medical Prod</v>
      </c>
      <c r="L365" s="28" cm="1">
        <f t="array" ref="L365">IF($C365="","",IFERROR(_xll.BDP($C365&amp;" Corp",L$1),""))</f>
        <v>101.6</v>
      </c>
      <c r="M365" s="28" cm="1">
        <f t="array" ref="M365">IF($C365="","",IFERROR(_xll.BDP($C365&amp;" Corp",M$1),""))</f>
        <v>101.929</v>
      </c>
      <c r="N365" s="28" cm="1">
        <f t="array" ref="N365">IF($C365="","",IFERROR(_xll.BDP($C365&amp;" Corp",N$1),""))</f>
        <v>6.8492702799999998</v>
      </c>
      <c r="O365" s="28" cm="1">
        <f t="array" ref="O365">IF($C365="","",IFERROR(_xll.BDP($C365&amp;" Corp",O$1),""))</f>
        <v>6.9900526319783935</v>
      </c>
      <c r="P365" s="28" cm="1">
        <f t="array" ref="P365">IF($C365="","",IFERROR(_xll.BDP($C365&amp;" Corp",P$1),""))</f>
        <v>225.04797834861515</v>
      </c>
      <c r="Q365" s="28">
        <f t="shared" si="11"/>
        <v>101.7645</v>
      </c>
      <c r="R365"/>
      <c r="S365"/>
      <c r="T365"/>
      <c r="U365"/>
      <c r="V365" s="24" t="str" cm="1">
        <f t="array" ref="V365">IF($C365="","",IFERROR(_xll.BDP($C365&amp;" Corp",V$1),""))</f>
        <v>Y</v>
      </c>
      <c r="W365" s="40" cm="1">
        <f t="array" ref="W365">IF($V365="Y",IFERROR(_xll.BDP($C365&amp;" Corp",W$1)*1,""),"")</f>
        <v>46539</v>
      </c>
      <c r="X365" s="41" cm="1">
        <f t="array" ref="X365">IF($V365="Y",IFERROR(_xll.BDP($C365&amp;" Corp",X$1),""),"")</f>
        <v>103.688</v>
      </c>
      <c r="Y365" s="42" cm="1">
        <f t="array" ref="Y365">IF($V365="Y",IFERROR(_xll.BDP($C365&amp;" Corp",Y$1)/100, ""),"")</f>
        <v>7.9158806264516463E-2</v>
      </c>
      <c r="Z365" s="17" cm="1">
        <f t="array" ref="Z365">IF($C365="","",IF(_xll.BDP($C365&amp;" Corp",Z$1)="#N/A N/A","",_xll.BDP($C365&amp;" Corp",Z$1)))</f>
        <v>-0.46179999999999666</v>
      </c>
      <c r="AA365" s="14" cm="1">
        <f t="array" ref="AA365">IF($C365="","",IF(_xll.BDP($C365&amp;" Corp",AA$1)="#N/A N/A","",_xll.BDP($C365&amp;" Corp",AA$1)))</f>
        <v>0.132000000000005</v>
      </c>
      <c r="AB365" s="14" cm="1">
        <f t="array" ref="AB365">IF($C365="","",IF(_xll.BDP($C365&amp;" Corp",AB$1)="#N/A N/A","",_xll.BDP($C365&amp;" Corp",AB$1)))</f>
        <v>0.25480000000000302</v>
      </c>
      <c r="AC365" s="18" cm="1">
        <f t="array" ref="AC365">IF($C365="","",IF(_xll.BDP($C365&amp;" Corp",AC$1)="#N/A N/A","",_xll.BDP($C365&amp;" Corp",AC$1)))</f>
        <v>-0.67940000000000111</v>
      </c>
      <c r="AD365" s="18" t="str" cm="1">
        <f t="array" ref="AD365">IF($C365="","",IF(_xll.BDP($C365&amp;" Corp",AD$1)="#N/A N/A","",_xll.BDP($C365&amp;" Corp",AD$1)))</f>
        <v/>
      </c>
      <c r="AE365" s="32" cm="1">
        <f t="array" ref="AE365">IF($C365="","",IF(_xll.BDP($C365&amp;" Corp",AE$1)="#N/A N/A","",_xll.BDP($C365&amp;" Corp",AE$1)/100))</f>
        <v>-4.5174019754095707E-3</v>
      </c>
      <c r="AF365" s="32" cm="1">
        <f t="array" ref="AF365">IF($C365="","",IF(_xll.BDP($C365&amp;" Corp",AF$1)="#N/A N/A","",_xll.BDP($C365&amp;" Corp",AF$1)/100))</f>
        <v>1.2987894691788896E-3</v>
      </c>
      <c r="AG365" s="32" cm="1">
        <f t="array" ref="AG365">IF($C365="","",IF(_xll.BDP($C365&amp;" Corp",AG$1)="#N/A N/A","",_xll.BDP($C365&amp;" Corp",AG$1)/100))</f>
        <v>2.5100901090825563E-3</v>
      </c>
      <c r="AH365" s="32" cm="1">
        <f t="array" ref="AH365">IF($C365="","",IF(_xll.BDP($C365&amp;" Corp",AH$1)="#N/A N/A","",_xll.BDP($C365&amp;" Corp",AH$1)/100))</f>
        <v>-6.6318836052692053E-3</v>
      </c>
      <c r="AI365" s="32" t="str" cm="1">
        <f t="array" ref="AI365">IF($C365="","",IF(_xll.BDP($C365&amp;" Corp",AI$1)="#N/A N/A","",_xll.BDP($C365&amp;" Corp",AI$1)/100))</f>
        <v/>
      </c>
      <c r="AJ365" s="8" cm="1">
        <f t="array" ref="AJ365">IF($C365="","",IF(_xll.BDP($C365&amp;" Corp",AJ$1)="#N/A Field Not Applicable","",_xll.BDP($C365&amp;" Corp",AJ$1)))</f>
        <v>98.382000000000005</v>
      </c>
      <c r="AK365" s="8" cm="1">
        <f t="array" ref="AK365">IF($C365="","",IF(_xll.BDP($C365&amp;" Corp",AK$1)="#N/A Field Not Applicable","",_xll.BDP($C365&amp;" Corp",AK$1)))</f>
        <v>105.337</v>
      </c>
      <c r="AL365" s="9" t="s">
        <v>1248</v>
      </c>
      <c r="AM365" s="9" t="s">
        <v>64</v>
      </c>
      <c r="AN365" s="10">
        <v>41195</v>
      </c>
      <c r="AO365" s="11">
        <v>762.1875</v>
      </c>
      <c r="AP365" s="12">
        <v>1.5415492733106636E-4</v>
      </c>
      <c r="AQ365" s="9" t="s">
        <v>65</v>
      </c>
      <c r="AR365" s="10">
        <v>37187</v>
      </c>
      <c r="AS365" s="11">
        <v>0.20486111111111108</v>
      </c>
      <c r="AT365" s="9" t="s">
        <v>1249</v>
      </c>
      <c r="AU365" s="34">
        <f t="shared" si="10"/>
        <v>0.90705152408339329</v>
      </c>
    </row>
    <row r="366" spans="2:47" s="2" customFormat="1" x14ac:dyDescent="0.2">
      <c r="B366" s="22">
        <v>66952</v>
      </c>
      <c r="C366" s="23" t="s">
        <v>1250</v>
      </c>
      <c r="D366" s="24" t="str" cm="1">
        <f t="array" ref="D366">IF($C366="","",IFERROR(_xll.BDP($C366&amp;" Corp","ID_BB_GLOBAL"),""))</f>
        <v>BBG01HQ2L6W6</v>
      </c>
      <c r="E366" s="23" t="s">
        <v>1251</v>
      </c>
      <c r="F366" s="7" t="s">
        <v>519</v>
      </c>
      <c r="G366" s="16" t="s">
        <v>1252</v>
      </c>
      <c r="H366" s="16" t="s">
        <v>85</v>
      </c>
      <c r="I366" s="16" t="s">
        <v>496</v>
      </c>
      <c r="J366" s="44" cm="1">
        <f t="array" ref="J366">IF(OR(_xll.BDP($C366&amp;" Corp",$J$1)="#N/A N/A",_xll.BDP($C366&amp;" Corp",$J$1)="#N/A Field Not Applicable"),"",_xll.BDP($C366&amp;" Corp",$J$1))</f>
        <v>1.1047390109890109</v>
      </c>
      <c r="K366" s="16" t="str" cm="1">
        <f t="array" ref="K366">IFERROR(_xll.BDP($C366&amp;" Corp",$K$1),"")</f>
        <v>Medical-Hospitals</v>
      </c>
      <c r="L366" s="28" cm="1">
        <f t="array" ref="L366">IF($C366="","",IFERROR(_xll.BDP($C366&amp;" Corp",L$1),""))</f>
        <v>106.18</v>
      </c>
      <c r="M366" s="28" cm="1">
        <f t="array" ref="M366">IF($C366="","",IFERROR(_xll.BDP($C366&amp;" Corp",M$1),""))</f>
        <v>106.33499999999999</v>
      </c>
      <c r="N366" s="28" cm="1">
        <f t="array" ref="N366">IF($C366="","",IFERROR(_xll.BDP($C366&amp;" Corp",N$1),""))</f>
        <v>7.7901507500000005</v>
      </c>
      <c r="O366" s="28" cm="1">
        <f t="array" ref="O366">IF($C366="","",IFERROR(_xll.BDP($C366&amp;" Corp",O$1),""))</f>
        <v>8.4187811039002742</v>
      </c>
      <c r="P366" s="28" cm="1">
        <f t="array" ref="P366">IF($C366="","",IFERROR(_xll.BDP($C366&amp;" Corp",P$1),""))</f>
        <v>322.0627938389087</v>
      </c>
      <c r="Q366" s="28">
        <f t="shared" si="11"/>
        <v>106.25749999999999</v>
      </c>
      <c r="R366"/>
      <c r="S366"/>
      <c r="T366"/>
      <c r="U366"/>
      <c r="V366" s="24" t="str" cm="1">
        <f t="array" ref="V366">IF($C366="","",IFERROR(_xll.BDP($C366&amp;" Corp",V$1),""))</f>
        <v>Y</v>
      </c>
      <c r="W366" s="40" cm="1">
        <f t="array" ref="W366">IF($V366="Y",IFERROR(_xll.BDP($C366&amp;" Corp",W$1)*1,""),"")</f>
        <v>46249</v>
      </c>
      <c r="X366" s="41" cm="1">
        <f t="array" ref="X366">IF($V366="Y",IFERROR(_xll.BDP($C366&amp;" Corp",X$1),""),"")</f>
        <v>104.938</v>
      </c>
      <c r="Y366" s="42" cm="1">
        <f t="array" ref="Y366">IF($V366="Y",IFERROR(_xll.BDP($C366&amp;" Corp",Y$1)/100, ""),"")</f>
        <v>8.4645461208055509E-2</v>
      </c>
      <c r="Z366" s="17" cm="1">
        <f t="array" ref="Z366">IF($C366="","",IF(_xll.BDP($C366&amp;" Corp",Z$1)="#N/A N/A","",_xll.BDP($C366&amp;" Corp",Z$1)))</f>
        <v>9.0000000000145519E-4</v>
      </c>
      <c r="AA366" s="14" cm="1">
        <f t="array" ref="AA366">IF($C366="","",IF(_xll.BDP($C366&amp;" Corp",AA$1)="#N/A N/A","",_xll.BDP($C366&amp;" Corp",AA$1)))</f>
        <v>7.3700000000002319E-2</v>
      </c>
      <c r="AB366" s="14" cm="1">
        <f t="array" ref="AB366">IF($C366="","",IF(_xll.BDP($C366&amp;" Corp",AB$1)="#N/A N/A","",_xll.BDP($C366&amp;" Corp",AB$1)))</f>
        <v>-1.8023999999999916</v>
      </c>
      <c r="AC366" s="18" cm="1">
        <f t="array" ref="AC366">IF($C366="","",IF(_xll.BDP($C366&amp;" Corp",AC$1)="#N/A N/A","",_xll.BDP($C366&amp;" Corp",AC$1)))</f>
        <v>-3.2227000000000032</v>
      </c>
      <c r="AD366" s="18" cm="1">
        <f t="array" ref="AD366">IF($C366="","",IF(_xll.BDP($C366&amp;" Corp",AD$1)="#N/A N/A","",_xll.BDP($C366&amp;" Corp",AD$1)))</f>
        <v>2.6684000000000054</v>
      </c>
      <c r="AE366" s="32" cm="1">
        <f t="array" ref="AE366">IF($C366="","",IF(_xll.BDP($C366&amp;" Corp",AE$1)="#N/A N/A","",_xll.BDP($C366&amp;" Corp",AE$1)/100))</f>
        <v>8.4705483739037016E-6</v>
      </c>
      <c r="AF366" s="32" cm="1">
        <f t="array" ref="AF366">IF($C366="","",IF(_xll.BDP($C366&amp;" Corp",AF$1)="#N/A N/A","",_xll.BDP($C366&amp;" Corp",AF$1)/100))</f>
        <v>6.9411938665089119E-4</v>
      </c>
      <c r="AG366" s="32" cm="1">
        <f t="array" ref="AG366">IF($C366="","",IF(_xll.BDP($C366&amp;" Corp",AG$1)="#N/A N/A","",_xll.BDP($C366&amp;" Corp",AG$1)/100))</f>
        <v>-1.6680579489106274E-2</v>
      </c>
      <c r="AH366" s="32" cm="1">
        <f t="array" ref="AH366">IF($C366="","",IF(_xll.BDP($C366&amp;" Corp",AH$1)="#N/A N/A","",_xll.BDP($C366&amp;" Corp",AH$1)/100))</f>
        <v>-2.9438013192161459E-2</v>
      </c>
      <c r="AI366" s="32" cm="1">
        <f t="array" ref="AI366">IF($C366="","",IF(_xll.BDP($C366&amp;" Corp",AI$1)="#N/A N/A","",_xll.BDP($C366&amp;" Corp",AI$1)/100))</f>
        <v>2.5760983945242032E-2</v>
      </c>
      <c r="AJ366" s="8" cm="1">
        <f t="array" ref="AJ366">IF($C366="","",IF(_xll.BDP($C366&amp;" Corp",AJ$1)="#N/A Field Not Applicable","",_xll.BDP($C366&amp;" Corp",AJ$1)))</f>
        <v>102.962</v>
      </c>
      <c r="AK366" s="8" cm="1">
        <f t="array" ref="AK366">IF($C366="","",IF(_xll.BDP($C366&amp;" Corp",AK$1)="#N/A Field Not Applicable","",_xll.BDP($C366&amp;" Corp",AK$1)))</f>
        <v>110.452</v>
      </c>
      <c r="AL366" s="9" t="s">
        <v>520</v>
      </c>
      <c r="AM366" s="9" t="s">
        <v>64</v>
      </c>
      <c r="AN366" s="10">
        <v>41571</v>
      </c>
      <c r="AO366" s="11">
        <v>872</v>
      </c>
      <c r="AP366" s="12">
        <v>1.7636486643075343E-4</v>
      </c>
      <c r="AQ366" s="9" t="s">
        <v>65</v>
      </c>
      <c r="AR366" s="10">
        <v>37563</v>
      </c>
      <c r="AS366" s="11">
        <v>3.1819444444444449</v>
      </c>
      <c r="AT366" s="9" t="s">
        <v>102</v>
      </c>
      <c r="AU366" s="34">
        <f t="shared" si="10"/>
        <v>0.96265417890520677</v>
      </c>
    </row>
    <row r="367" spans="2:47" s="2" customFormat="1" x14ac:dyDescent="0.2">
      <c r="B367" s="22">
        <v>68670</v>
      </c>
      <c r="C367" s="23" t="s">
        <v>1253</v>
      </c>
      <c r="D367" s="24" t="str" cm="1">
        <f t="array" ref="D367">IF($C367="","",IFERROR(_xll.BDP($C367&amp;" Corp","ID_BB_GLOBAL"),""))</f>
        <v>BBG01LM16C93</v>
      </c>
      <c r="E367" s="23" t="s">
        <v>1254</v>
      </c>
      <c r="F367" s="7" t="s">
        <v>60</v>
      </c>
      <c r="G367" s="16" t="s">
        <v>334</v>
      </c>
      <c r="H367" s="16" t="s">
        <v>62</v>
      </c>
      <c r="I367" s="16" t="s">
        <v>63</v>
      </c>
      <c r="J367" s="44" cm="1">
        <f t="array" ref="J367">IF(OR(_xll.BDP($C367&amp;" Corp",$J$1)="#N/A N/A",_xll.BDP($C367&amp;" Corp",$J$1)="#N/A Field Not Applicable"),"",_xll.BDP($C367&amp;" Corp",$J$1))</f>
        <v>3.2393390576520673</v>
      </c>
      <c r="K367" s="16" t="str" cm="1">
        <f t="array" ref="K367">IFERROR(_xll.BDP($C367&amp;" Corp",$K$1),"")</f>
        <v>Medical-Hospitals</v>
      </c>
      <c r="L367" s="28" cm="1">
        <f t="array" ref="L367">IF($C367="","",IFERROR(_xll.BDP($C367&amp;" Corp",L$1),""))</f>
        <v>96.828000000000003</v>
      </c>
      <c r="M367" s="28" cm="1">
        <f t="array" ref="M367">IF($C367="","",IFERROR(_xll.BDP($C367&amp;" Corp",M$1),""))</f>
        <v>97.284000000000006</v>
      </c>
      <c r="N367" s="28" cm="1">
        <f t="array" ref="N367">IF($C367="","",IFERROR(_xll.BDP($C367&amp;" Corp",N$1),""))</f>
        <v>6.2017911472372216</v>
      </c>
      <c r="O367" s="28" cm="1">
        <f t="array" ref="O367">IF($C367="","",IFERROR(_xll.BDP($C367&amp;" Corp",O$1),""))</f>
        <v>6.2017911472372216</v>
      </c>
      <c r="P367" s="28" cm="1">
        <f t="array" ref="P367">IF($C367="","",IFERROR(_xll.BDP($C367&amp;" Corp",P$1),""))</f>
        <v>147.73255155125253</v>
      </c>
      <c r="Q367" s="28">
        <f t="shared" si="11"/>
        <v>97.056000000000012</v>
      </c>
      <c r="R367"/>
      <c r="S367"/>
      <c r="T367"/>
      <c r="U367"/>
      <c r="V367" s="24" t="str" cm="1">
        <f t="array" ref="V367">IF($C367="","",IFERROR(_xll.BDP($C367&amp;" Corp",V$1),""))</f>
        <v>Y</v>
      </c>
      <c r="W367" s="40" cm="1">
        <f t="array" ref="W367">IF($V367="Y",IFERROR(_xll.BDP($C367&amp;" Corp",W$1)*1,""),"")</f>
        <v>56158</v>
      </c>
      <c r="X367" s="41" cm="1">
        <f t="array" ref="X367">IF($V367="Y",IFERROR(_xll.BDP($C367&amp;" Corp",X$1),""),"")</f>
        <v>100</v>
      </c>
      <c r="Y367" s="42" cm="1">
        <f t="array" ref="Y367">IF($V367="Y",IFERROR(_xll.BDP($C367&amp;" Corp",Y$1)/100, ""),"")</f>
        <v>6.2030933599908238E-2</v>
      </c>
      <c r="Z367" s="17" cm="1">
        <f t="array" ref="Z367">IF($C367="","",IF(_xll.BDP($C367&amp;" Corp",Z$1)="#N/A N/A","",_xll.BDP($C367&amp;" Corp",Z$1)))</f>
        <v>-0.10542999999999836</v>
      </c>
      <c r="AA367" s="14" cm="1">
        <f t="array" ref="AA367">IF($C367="","",IF(_xll.BDP($C367&amp;" Corp",AA$1)="#N/A N/A","",_xll.BDP($C367&amp;" Corp",AA$1)))</f>
        <v>0.63397000000000503</v>
      </c>
      <c r="AB367" s="14" cm="1">
        <f t="array" ref="AB367">IF($C367="","",IF(_xll.BDP($C367&amp;" Corp",AB$1)="#N/A N/A","",_xll.BDP($C367&amp;" Corp",AB$1)))</f>
        <v>0.77767000000000053</v>
      </c>
      <c r="AC367" s="18" cm="1">
        <f t="array" ref="AC367">IF($C367="","",IF(_xll.BDP($C367&amp;" Corp",AC$1)="#N/A N/A","",_xll.BDP($C367&amp;" Corp",AC$1)))</f>
        <v>-3.4292799999999914</v>
      </c>
      <c r="AD367" s="18" t="str" cm="1">
        <f t="array" ref="AD367">IF($C367="","",IF(_xll.BDP($C367&amp;" Corp",AD$1)="#N/A N/A","",_xll.BDP($C367&amp;" Corp",AD$1)))</f>
        <v/>
      </c>
      <c r="AE367" s="32" cm="1">
        <f t="array" ref="AE367">IF($C367="","",IF(_xll.BDP($C367&amp;" Corp",AE$1)="#N/A N/A","",_xll.BDP($C367&amp;" Corp",AE$1)/100))</f>
        <v>-1.085124591714522E-3</v>
      </c>
      <c r="AF367" s="32" cm="1">
        <f t="array" ref="AF367">IF($C367="","",IF(_xll.BDP($C367&amp;" Corp",AF$1)="#N/A N/A","",_xll.BDP($C367&amp;" Corp",AF$1)/100))</f>
        <v>6.5750915655941019E-3</v>
      </c>
      <c r="AG367" s="32" cm="1">
        <f t="array" ref="AG367">IF($C367="","",IF(_xll.BDP($C367&amp;" Corp",AG$1)="#N/A N/A","",_xll.BDP($C367&amp;" Corp",AG$1)/100))</f>
        <v>8.0774853611352802E-3</v>
      </c>
      <c r="AH367" s="32" cm="1">
        <f t="array" ref="AH367">IF($C367="","",IF(_xll.BDP($C367&amp;" Corp",AH$1)="#N/A N/A","",_xll.BDP($C367&amp;" Corp",AH$1)/100))</f>
        <v>-3.4127894016114053E-2</v>
      </c>
      <c r="AI367" s="32" t="str" cm="1">
        <f t="array" ref="AI367">IF($C367="","",IF(_xll.BDP($C367&amp;" Corp",AI$1)="#N/A N/A","",_xll.BDP($C367&amp;" Corp",AI$1)/100))</f>
        <v/>
      </c>
      <c r="AJ367" s="8" cm="1">
        <f t="array" ref="AJ367">IF($C367="","",IF(_xll.BDP($C367&amp;" Corp",AJ$1)="#N/A Field Not Applicable","",_xll.BDP($C367&amp;" Corp",AJ$1)))</f>
        <v>93.210999999999999</v>
      </c>
      <c r="AK367" s="8" cm="1">
        <f t="array" ref="AK367">IF($C367="","",IF(_xll.BDP($C367&amp;" Corp",AK$1)="#N/A Field Not Applicable","",_xll.BDP($C367&amp;" Corp",AK$1)))</f>
        <v>108.20099999999999</v>
      </c>
      <c r="AL367" s="9" t="s">
        <v>66</v>
      </c>
      <c r="AM367" s="9" t="s">
        <v>64</v>
      </c>
      <c r="AN367" s="10">
        <v>2892</v>
      </c>
      <c r="AO367" s="11">
        <v>1516.6420499999999</v>
      </c>
      <c r="AP367" s="12">
        <v>3.0674584010494734E-4</v>
      </c>
      <c r="AQ367" s="9" t="s">
        <v>65</v>
      </c>
      <c r="AR367" s="10">
        <v>2838</v>
      </c>
      <c r="AS367" s="11">
        <v>1.1666666666666667</v>
      </c>
      <c r="AT367" s="9" t="s">
        <v>66</v>
      </c>
      <c r="AU367" s="34">
        <f t="shared" si="10"/>
        <v>1.0172628352234823</v>
      </c>
    </row>
    <row r="368" spans="2:47" s="2" customFormat="1" x14ac:dyDescent="0.2">
      <c r="B368" s="22">
        <v>68689</v>
      </c>
      <c r="C368" s="23" t="s">
        <v>1255</v>
      </c>
      <c r="D368" s="24" t="str" cm="1">
        <f t="array" ref="D368">IF($C368="","",IFERROR(_xll.BDP($C368&amp;" Corp","ID_BB_GLOBAL"),""))</f>
        <v>BBG01NJHNYB8</v>
      </c>
      <c r="E368" s="23" t="s">
        <v>1256</v>
      </c>
      <c r="F368" s="7" t="s">
        <v>1257</v>
      </c>
      <c r="G368" s="16" t="s">
        <v>1258</v>
      </c>
      <c r="H368" s="16" t="s">
        <v>92</v>
      </c>
      <c r="I368" s="16" t="s">
        <v>93</v>
      </c>
      <c r="J368" s="44" cm="1">
        <f t="array" ref="J368">IF(OR(_xll.BDP($C368&amp;" Corp",$J$1)="#N/A N/A",_xll.BDP($C368&amp;" Corp",$J$1)="#N/A Field Not Applicable"),"",_xll.BDP($C368&amp;" Corp",$J$1))</f>
        <v>4.1517112418726736</v>
      </c>
      <c r="K368" s="16" t="str" cm="1">
        <f t="array" ref="K368">IFERROR(_xll.BDP($C368&amp;" Corp",$K$1),"")</f>
        <v>Medical-Drugs</v>
      </c>
      <c r="L368" s="28" cm="1">
        <f t="array" ref="L368">IF($C368="","",IFERROR(_xll.BDP($C368&amp;" Corp",L$1),""))</f>
        <v>99.334000000000003</v>
      </c>
      <c r="M368" s="28" cm="1">
        <f t="array" ref="M368">IF($C368="","",IFERROR(_xll.BDP($C368&amp;" Corp",M$1),""))</f>
        <v>99.600999999999999</v>
      </c>
      <c r="N368" s="28" cm="1">
        <f t="array" ref="N368">IF($C368="","",IFERROR(_xll.BDP($C368&amp;" Corp",N$1),""))</f>
        <v>5.3538612875277352</v>
      </c>
      <c r="O368" s="28" cm="1">
        <f t="array" ref="O368">IF($C368="","",IFERROR(_xll.BDP($C368&amp;" Corp",O$1),""))</f>
        <v>5.3538612875277352</v>
      </c>
      <c r="P368" s="28" cm="1">
        <f t="array" ref="P368">IF($C368="","",IFERROR(_xll.BDP($C368&amp;" Corp",P$1),""))</f>
        <v>86.892277169582144</v>
      </c>
      <c r="Q368" s="28">
        <f t="shared" si="11"/>
        <v>99.467500000000001</v>
      </c>
      <c r="R368"/>
      <c r="S368"/>
      <c r="T368"/>
      <c r="U368"/>
      <c r="V368" s="24" t="str" cm="1">
        <f t="array" ref="V368">IF($C368="","",IFERROR(_xll.BDP($C368&amp;" Corp",V$1),""))</f>
        <v>Y</v>
      </c>
      <c r="W368" s="40" cm="1">
        <f t="array" ref="W368">IF($V368="Y",IFERROR(_xll.BDP($C368&amp;" Corp",W$1)*1,""),"")</f>
        <v>49039</v>
      </c>
      <c r="X368" s="41" cm="1">
        <f t="array" ref="X368">IF($V368="Y",IFERROR(_xll.BDP($C368&amp;" Corp",X$1),""),"")</f>
        <v>100</v>
      </c>
      <c r="Y368" s="42" cm="1">
        <f t="array" ref="Y368">IF($V368="Y",IFERROR(_xll.BDP($C368&amp;" Corp",Y$1)/100, ""),"")</f>
        <v>5.3557491544520275E-2</v>
      </c>
      <c r="Z368" s="17" cm="1">
        <f t="array" ref="Z368">IF($C368="","",IF(_xll.BDP($C368&amp;" Corp",Z$1)="#N/A N/A","",_xll.BDP($C368&amp;" Corp",Z$1)))</f>
        <v>0</v>
      </c>
      <c r="AA368" s="14" cm="1">
        <f t="array" ref="AA368">IF($C368="","",IF(_xll.BDP($C368&amp;" Corp",AA$1)="#N/A N/A","",_xll.BDP($C368&amp;" Corp",AA$1)))</f>
        <v>0.46868999999999517</v>
      </c>
      <c r="AB368" s="14" cm="1">
        <f t="array" ref="AB368">IF($C368="","",IF(_xll.BDP($C368&amp;" Corp",AB$1)="#N/A N/A","",_xll.BDP($C368&amp;" Corp",AB$1)))</f>
        <v>-5.2649999999999864E-2</v>
      </c>
      <c r="AC368" s="18" cm="1">
        <f t="array" ref="AC368">IF($C368="","",IF(_xll.BDP($C368&amp;" Corp",AC$1)="#N/A N/A","",_xll.BDP($C368&amp;" Corp",AC$1)))</f>
        <v>-1.8396000000000043</v>
      </c>
      <c r="AD368" s="18" t="str" cm="1">
        <f t="array" ref="AD368">IF($C368="","",IF(_xll.BDP($C368&amp;" Corp",AD$1)="#N/A N/A","",_xll.BDP($C368&amp;" Corp",AD$1)))</f>
        <v/>
      </c>
      <c r="AE368" s="32" cm="1">
        <f t="array" ref="AE368">IF($C368="","",IF(_xll.BDP($C368&amp;" Corp",AE$1)="#N/A N/A","",_xll.BDP($C368&amp;" Corp",AE$1)/100))</f>
        <v>0</v>
      </c>
      <c r="AF368" s="32" cm="1">
        <f t="array" ref="AF368">IF($C368="","",IF(_xll.BDP($C368&amp;" Corp",AF$1)="#N/A N/A","",_xll.BDP($C368&amp;" Corp",AF$1)/100))</f>
        <v>4.7341032702977633E-3</v>
      </c>
      <c r="AG368" s="32" cm="1">
        <f t="array" ref="AG368">IF($C368="","",IF(_xll.BDP($C368&amp;" Corp",AG$1)="#N/A N/A","",_xll.BDP($C368&amp;" Corp",AG$1)/100))</f>
        <v>-5.2901679741369431E-4</v>
      </c>
      <c r="AH368" s="32" cm="1">
        <f t="array" ref="AH368">IF($C368="","",IF(_xll.BDP($C368&amp;" Corp",AH$1)="#N/A N/A","",_xll.BDP($C368&amp;" Corp",AH$1)/100))</f>
        <v>-1.8157913438988031E-2</v>
      </c>
      <c r="AI368" s="32" t="str" cm="1">
        <f t="array" ref="AI368">IF($C368="","",IF(_xll.BDP($C368&amp;" Corp",AI$1)="#N/A N/A","",_xll.BDP($C368&amp;" Corp",AI$1)/100))</f>
        <v/>
      </c>
      <c r="AJ368" s="8" cm="1">
        <f t="array" ref="AJ368">IF($C368="","",IF(_xll.BDP($C368&amp;" Corp",AJ$1)="#N/A Field Not Applicable","",_xll.BDP($C368&amp;" Corp",AJ$1)))</f>
        <v>97.536000000000001</v>
      </c>
      <c r="AK368" s="8" cm="1">
        <f t="array" ref="AK368">IF($C368="","",IF(_xll.BDP($C368&amp;" Corp",AK$1)="#N/A Field Not Applicable","",_xll.BDP($C368&amp;" Corp",AK$1)))</f>
        <v>105.255</v>
      </c>
      <c r="AL368" s="9" t="s">
        <v>1259</v>
      </c>
      <c r="AM368" s="9" t="s">
        <v>64</v>
      </c>
      <c r="AN368" s="10">
        <v>49643</v>
      </c>
      <c r="AO368" s="11">
        <v>1112.28568</v>
      </c>
      <c r="AP368" s="12">
        <v>2.2496343507573367E-4</v>
      </c>
      <c r="AQ368" s="9" t="s">
        <v>1260</v>
      </c>
      <c r="AR368" s="10">
        <v>45415</v>
      </c>
      <c r="AS368" s="11">
        <v>2.2966666666666669</v>
      </c>
      <c r="AT368" s="9" t="s">
        <v>102</v>
      </c>
      <c r="AU368" s="34">
        <f t="shared" si="10"/>
        <v>0.92368939629485669</v>
      </c>
    </row>
    <row r="369" spans="2:47" s="2" customFormat="1" x14ac:dyDescent="0.2">
      <c r="B369" s="22">
        <v>68702</v>
      </c>
      <c r="C369" s="23" t="s">
        <v>1261</v>
      </c>
      <c r="D369" s="24" t="str" cm="1">
        <f t="array" ref="D369">IF($C369="","",IFERROR(_xll.BDP($C369&amp;" Corp","ID_BB_GLOBAL"),""))</f>
        <v>BBG01NP68348</v>
      </c>
      <c r="E369" s="23" t="s">
        <v>1262</v>
      </c>
      <c r="F369" s="7" t="s">
        <v>1263</v>
      </c>
      <c r="G369" s="16" t="s">
        <v>310</v>
      </c>
      <c r="H369" s="16" t="s">
        <v>495</v>
      </c>
      <c r="I369" s="16" t="s">
        <v>496</v>
      </c>
      <c r="J369" s="44" t="str" cm="1">
        <f t="array" ref="J369">IF(OR(_xll.BDP($C369&amp;" Corp",$J$1)="#N/A N/A",_xll.BDP($C369&amp;" Corp",$J$1)="#N/A Field Not Applicable"),"",_xll.BDP($C369&amp;" Corp",$J$1))</f>
        <v/>
      </c>
      <c r="K369" s="16" t="str" cm="1">
        <f t="array" ref="K369">IFERROR(_xll.BDP($C369&amp;" Corp",$K$1),"")</f>
        <v>Medical-Drugs</v>
      </c>
      <c r="L369" s="28" cm="1">
        <f t="array" ref="L369">IF($C369="","",IFERROR(_xll.BDP($C369&amp;" Corp",L$1),""))</f>
        <v>105.624</v>
      </c>
      <c r="M369" s="28" cm="1">
        <f t="array" ref="M369">IF($C369="","",IFERROR(_xll.BDP($C369&amp;" Corp",M$1),""))</f>
        <v>106.38500000000001</v>
      </c>
      <c r="N369" s="28" cm="1">
        <f t="array" ref="N369">IF($C369="","",IFERROR(_xll.BDP($C369&amp;" Corp",N$1),""))</f>
        <v>4.3714229700000002</v>
      </c>
      <c r="O369" s="28" cm="1">
        <f t="array" ref="O369">IF($C369="","",IFERROR(_xll.BDP($C369&amp;" Corp",O$1),""))</f>
        <v>5.2557033306410679</v>
      </c>
      <c r="P369" s="28" cm="1">
        <f t="array" ref="P369">IF($C369="","",IFERROR(_xll.BDP($C369&amp;" Corp",P$1),""))</f>
        <v>192.76972387747261</v>
      </c>
      <c r="Q369" s="28">
        <f t="shared" si="11"/>
        <v>106.00450000000001</v>
      </c>
      <c r="R369"/>
      <c r="S369"/>
      <c r="T369"/>
      <c r="U369"/>
      <c r="V369" s="24" t="str" cm="1">
        <f t="array" ref="V369">IF($C369="","",IFERROR(_xll.BDP($C369&amp;" Corp",V$1),""))</f>
        <v>Y</v>
      </c>
      <c r="W369" s="40" cm="1">
        <f t="array" ref="W369">IF($V369="Y",IFERROR(_xll.BDP($C369&amp;" Corp",W$1)*1,""),"")</f>
        <v>46203</v>
      </c>
      <c r="X369" s="41" cm="1">
        <f t="array" ref="X369">IF($V369="Y",IFERROR(_xll.BDP($C369&amp;" Corp",X$1),""),"")</f>
        <v>103.375</v>
      </c>
      <c r="Y369" s="42" cm="1">
        <f t="array" ref="Y369">IF($V369="Y",IFERROR(_xll.BDP($C369&amp;" Corp",Y$1)/100, ""),"")</f>
        <v>4.3714229668044127E-2</v>
      </c>
      <c r="Z369" s="17" cm="1">
        <f t="array" ref="Z369">IF($C369="","",IF(_xll.BDP($C369&amp;" Corp",Z$1)="#N/A N/A","",_xll.BDP($C369&amp;" Corp",Z$1)))</f>
        <v>0.11699999999999022</v>
      </c>
      <c r="AA369" s="14" cm="1">
        <f t="array" ref="AA369">IF($C369="","",IF(_xll.BDP($C369&amp;" Corp",AA$1)="#N/A N/A","",_xll.BDP($C369&amp;" Corp",AA$1)))</f>
        <v>0.22599999999999909</v>
      </c>
      <c r="AB369" s="14" cm="1">
        <f t="array" ref="AB369">IF($C369="","",IF(_xll.BDP($C369&amp;" Corp",AB$1)="#N/A N/A","",_xll.BDP($C369&amp;" Corp",AB$1)))</f>
        <v>2.2999999999996135E-2</v>
      </c>
      <c r="AC369" s="18" cm="1">
        <f t="array" ref="AC369">IF($C369="","",IF(_xll.BDP($C369&amp;" Corp",AC$1)="#N/A N/A","",_xll.BDP($C369&amp;" Corp",AC$1)))</f>
        <v>0.61899999999999977</v>
      </c>
      <c r="AD369" s="18" t="str" cm="1">
        <f t="array" ref="AD369">IF($C369="","",IF(_xll.BDP($C369&amp;" Corp",AD$1)="#N/A N/A","",_xll.BDP($C369&amp;" Corp",AD$1)))</f>
        <v/>
      </c>
      <c r="AE369" s="32" cm="1">
        <f t="array" ref="AE369">IF($C369="","",IF(_xll.BDP($C369&amp;" Corp",AE$1)="#N/A N/A","",_xll.BDP($C369&amp;" Corp",AE$1)/100))</f>
        <v>1.1049410698095177E-3</v>
      </c>
      <c r="AF369" s="32" cm="1">
        <f t="array" ref="AF369">IF($C369="","",IF(_xll.BDP($C369&amp;" Corp",AF$1)="#N/A N/A","",_xll.BDP($C369&amp;" Corp",AF$1)/100))</f>
        <v>2.136529935053263E-3</v>
      </c>
      <c r="AG369" s="32" cm="1">
        <f t="array" ref="AG369">IF($C369="","",IF(_xll.BDP($C369&amp;" Corp",AG$1)="#N/A N/A","",_xll.BDP($C369&amp;" Corp",AG$1)/100))</f>
        <v>2.1701798418595738E-4</v>
      </c>
      <c r="AH369" s="32" cm="1">
        <f t="array" ref="AH369">IF($C369="","",IF(_xll.BDP($C369&amp;" Corp",AH$1)="#N/A N/A","",_xll.BDP($C369&amp;" Corp",AH$1)/100))</f>
        <v>5.8736454557531351E-3</v>
      </c>
      <c r="AI369" s="32" t="str" cm="1">
        <f t="array" ref="AI369">IF($C369="","",IF(_xll.BDP($C369&amp;" Corp",AI$1)="#N/A N/A","",_xll.BDP($C369&amp;" Corp",AI$1)/100))</f>
        <v/>
      </c>
      <c r="AJ369" s="8" cm="1">
        <f t="array" ref="AJ369">IF($C369="","",IF(_xll.BDP($C369&amp;" Corp",AJ$1)="#N/A Field Not Applicable","",_xll.BDP($C369&amp;" Corp",AJ$1)))</f>
        <v>101.047</v>
      </c>
      <c r="AK369" s="8" cm="1">
        <f t="array" ref="AK369">IF($C369="","",IF(_xll.BDP($C369&amp;" Corp",AK$1)="#N/A Field Not Applicable","",_xll.BDP($C369&amp;" Corp",AK$1)))</f>
        <v>106.113</v>
      </c>
      <c r="AL369" s="9" t="s">
        <v>1264</v>
      </c>
      <c r="AM369" s="9" t="s">
        <v>307</v>
      </c>
      <c r="AN369" s="10">
        <v>37785</v>
      </c>
      <c r="AO369" s="11">
        <v>1055.6875</v>
      </c>
      <c r="AP369" s="12">
        <v>2.1351626712169268E-4</v>
      </c>
      <c r="AQ369" s="9" t="s">
        <v>169</v>
      </c>
      <c r="AR369" s="10">
        <v>33777</v>
      </c>
      <c r="AS369" s="11">
        <v>2.7</v>
      </c>
      <c r="AT369" s="9" t="s">
        <v>102</v>
      </c>
      <c r="AU369" s="34">
        <f t="shared" si="10"/>
        <v>0.85188305961310706</v>
      </c>
    </row>
    <row r="370" spans="2:47" s="2" customFormat="1" x14ac:dyDescent="0.2">
      <c r="B370" s="21"/>
      <c r="C370" s="21"/>
      <c r="D370" s="21"/>
      <c r="E370" s="21"/>
      <c r="F370" s="1"/>
      <c r="G370" s="15"/>
      <c r="H370" s="15"/>
      <c r="I370" s="15"/>
      <c r="J370" s="44"/>
      <c r="K370" s="15"/>
      <c r="L370" s="27"/>
      <c r="M370" s="27"/>
      <c r="N370" s="27"/>
      <c r="O370" s="27"/>
      <c r="P370" s="27"/>
      <c r="Q370" s="43"/>
      <c r="R370"/>
      <c r="S370"/>
      <c r="T370"/>
      <c r="U370"/>
      <c r="V370" s="21"/>
      <c r="W370" s="21"/>
      <c r="X370" s="21"/>
      <c r="Y370" s="21"/>
      <c r="Z370" s="13"/>
      <c r="AA370" s="13"/>
      <c r="AB370" s="13"/>
      <c r="AC370" s="13"/>
      <c r="AD370" s="13"/>
      <c r="AE370" s="1"/>
      <c r="AF370" s="1"/>
      <c r="AG370" s="1"/>
      <c r="AH370" s="1"/>
      <c r="AI370" s="1"/>
      <c r="AJ370" s="1"/>
      <c r="AK370" s="1"/>
    </row>
    <row r="371" spans="2:47" s="2" customFormat="1" x14ac:dyDescent="0.2">
      <c r="B371" s="21"/>
      <c r="C371" s="21"/>
      <c r="D371" s="21"/>
      <c r="E371" s="21"/>
      <c r="F371" s="1"/>
      <c r="G371" s="15"/>
      <c r="H371" s="15"/>
      <c r="I371" s="15"/>
      <c r="J371" s="44"/>
      <c r="K371" s="15"/>
      <c r="L371" s="27"/>
      <c r="M371" s="27"/>
      <c r="N371" s="27"/>
      <c r="O371" s="27"/>
      <c r="P371" s="27"/>
      <c r="Q371" s="43"/>
      <c r="R371"/>
      <c r="S371"/>
      <c r="T371"/>
      <c r="U371"/>
      <c r="V371" s="21"/>
      <c r="W371" s="21"/>
      <c r="X371" s="21"/>
      <c r="Y371" s="21"/>
      <c r="Z371" s="13"/>
      <c r="AA371" s="13"/>
      <c r="AB371" s="13"/>
      <c r="AC371" s="13"/>
      <c r="AD371" s="13"/>
      <c r="AE371" s="1"/>
      <c r="AF371" s="1"/>
      <c r="AG371" s="1"/>
      <c r="AH371" s="1"/>
      <c r="AI371" s="1"/>
      <c r="AJ371" s="1"/>
      <c r="AK371" s="1"/>
    </row>
    <row r="372" spans="2:47" x14ac:dyDescent="0.2">
      <c r="J372" s="45"/>
    </row>
  </sheetData>
  <mergeCells count="6">
    <mergeCell ref="B3:E3"/>
    <mergeCell ref="AE3:AI3"/>
    <mergeCell ref="L3:P3"/>
    <mergeCell ref="G3:K3"/>
    <mergeCell ref="Z3:AD3"/>
    <mergeCell ref="V3:Y3"/>
  </mergeCells>
  <conditionalFormatting sqref="AE5:AE36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:AI369">
    <cfRule type="colorScale" priority="7">
      <colorScale>
        <cfvo type="min"/>
        <cfvo type="max"/>
        <color rgb="FFFFEF9C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:AF3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:AG3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:AH3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:AI3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5:AU3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9575-024A-4BF1-BF1A-5792E47B23AC}">
  <dimension ref="A1:AE267"/>
  <sheetViews>
    <sheetView showGridLines="0" tabSelected="1" zoomScale="90" zoomScaleNormal="90" workbookViewId="0">
      <selection activeCell="Y12" sqref="Y12"/>
    </sheetView>
  </sheetViews>
  <sheetFormatPr defaultColWidth="8.85546875" defaultRowHeight="12.75" x14ac:dyDescent="0.2"/>
  <cols>
    <col min="1" max="1" width="15" style="2" bestFit="1" customWidth="1"/>
    <col min="2" max="2" width="9" style="50" customWidth="1"/>
    <col min="3" max="6" width="8.85546875" style="2"/>
    <col min="7" max="7" width="36.42578125" style="2" bestFit="1" customWidth="1"/>
    <col min="8" max="8" width="9.28515625" style="2" customWidth="1"/>
    <col min="9" max="9" width="16.42578125" style="2" customWidth="1"/>
    <col min="10" max="10" width="9.28515625" style="2" customWidth="1"/>
    <col min="11" max="11" width="18.7109375" style="2" bestFit="1" customWidth="1"/>
    <col min="12" max="12" width="18.7109375" style="2" customWidth="1"/>
    <col min="13" max="13" width="11.140625" style="2" bestFit="1" customWidth="1"/>
    <col min="14" max="14" width="23.7109375" style="2" bestFit="1" customWidth="1"/>
    <col min="15" max="16" width="12.7109375" style="50" customWidth="1"/>
    <col min="17" max="20" width="10.7109375" style="2" customWidth="1"/>
    <col min="21" max="22" width="8.85546875" style="2"/>
    <col min="23" max="23" width="9.42578125" style="2" bestFit="1" customWidth="1"/>
    <col min="24" max="27" width="8.85546875" style="2"/>
    <col min="28" max="28" width="24.42578125" style="2" bestFit="1" customWidth="1"/>
    <col min="29" max="16384" width="8.85546875" style="2"/>
  </cols>
  <sheetData>
    <row r="1" spans="1:31" s="103" customFormat="1" ht="11.25" x14ac:dyDescent="0.2">
      <c r="A1" s="103" t="s">
        <v>2464</v>
      </c>
      <c r="B1" s="102"/>
      <c r="C1" s="103" t="s">
        <v>2463</v>
      </c>
      <c r="I1" s="103" t="s">
        <v>1265</v>
      </c>
      <c r="K1" s="103" t="s">
        <v>1266</v>
      </c>
      <c r="L1" s="103" t="s">
        <v>1267</v>
      </c>
      <c r="N1" s="104" t="s">
        <v>2</v>
      </c>
      <c r="O1" s="105"/>
      <c r="P1" s="105"/>
      <c r="Q1" s="104" t="s">
        <v>3</v>
      </c>
      <c r="R1" s="104" t="s">
        <v>4</v>
      </c>
      <c r="S1" s="106" t="s">
        <v>6</v>
      </c>
      <c r="T1" s="107" t="s">
        <v>1268</v>
      </c>
      <c r="U1" s="108" t="s">
        <v>1269</v>
      </c>
      <c r="V1" s="108"/>
      <c r="Y1" s="103" t="s">
        <v>2466</v>
      </c>
    </row>
    <row r="2" spans="1:31" x14ac:dyDescent="0.2">
      <c r="Q2" s="1"/>
      <c r="R2" s="1"/>
      <c r="S2" s="1"/>
      <c r="T2" s="1"/>
    </row>
    <row r="3" spans="1:31" x14ac:dyDescent="0.2">
      <c r="Q3" s="123" t="s">
        <v>26</v>
      </c>
      <c r="R3" s="123"/>
      <c r="S3" s="123"/>
      <c r="T3" s="49"/>
      <c r="U3" s="49"/>
      <c r="V3" s="49"/>
      <c r="W3" s="49"/>
      <c r="X3" s="49"/>
    </row>
    <row r="4" spans="1:31" s="98" customFormat="1" ht="28.15" customHeight="1" x14ac:dyDescent="0.2">
      <c r="A4" s="98" t="s">
        <v>2462</v>
      </c>
      <c r="B4" s="94" t="s">
        <v>1270</v>
      </c>
      <c r="C4" s="94" t="s">
        <v>1271</v>
      </c>
      <c r="D4" s="94" t="s">
        <v>32</v>
      </c>
      <c r="E4" s="94" t="s">
        <v>1272</v>
      </c>
      <c r="F4" s="94" t="s">
        <v>1273</v>
      </c>
      <c r="G4" s="95" t="s">
        <v>34</v>
      </c>
      <c r="H4" s="99" t="s">
        <v>2461</v>
      </c>
      <c r="I4" s="96" t="s">
        <v>1274</v>
      </c>
      <c r="J4" s="100" t="s">
        <v>1275</v>
      </c>
      <c r="K4" s="96" t="s">
        <v>37</v>
      </c>
      <c r="L4" s="96" t="s">
        <v>36</v>
      </c>
      <c r="M4" s="96" t="s">
        <v>1276</v>
      </c>
      <c r="N4" s="96" t="s">
        <v>39</v>
      </c>
      <c r="O4" s="100" t="s">
        <v>1277</v>
      </c>
      <c r="P4" s="100" t="s">
        <v>1278</v>
      </c>
      <c r="Q4" s="97" t="s">
        <v>40</v>
      </c>
      <c r="R4" s="97" t="s">
        <v>41</v>
      </c>
      <c r="S4" s="97" t="s">
        <v>43</v>
      </c>
      <c r="T4" s="97" t="s">
        <v>1279</v>
      </c>
      <c r="U4" s="97" t="s">
        <v>1280</v>
      </c>
      <c r="V4" s="115" t="s">
        <v>1281</v>
      </c>
      <c r="W4" s="115" t="s">
        <v>1282</v>
      </c>
      <c r="X4" s="115" t="s">
        <v>1283</v>
      </c>
      <c r="AB4" s="109" t="s">
        <v>1284</v>
      </c>
      <c r="AC4" s="110" t="s">
        <v>1285</v>
      </c>
      <c r="AD4" s="110" t="s">
        <v>1283</v>
      </c>
      <c r="AE4" s="117" t="s">
        <v>1278</v>
      </c>
    </row>
    <row r="5" spans="1:31" x14ac:dyDescent="0.2">
      <c r="A5" s="2" t="s">
        <v>2465</v>
      </c>
      <c r="B5" s="62">
        <v>1</v>
      </c>
      <c r="C5" s="22">
        <v>418506</v>
      </c>
      <c r="D5" s="23" t="s">
        <v>1286</v>
      </c>
      <c r="E5" s="23" t="s">
        <v>1287</v>
      </c>
      <c r="F5" s="46">
        <v>627255</v>
      </c>
      <c r="G5" s="47" t="s">
        <v>1288</v>
      </c>
      <c r="H5" s="93" t="str">
        <f>IF(IFERROR(VLOOKUP($E5,Portfolio!$D$4:$D$85,1,0),0)=0,"N","Y")</f>
        <v>N</v>
      </c>
      <c r="I5" s="65" cm="1">
        <f t="array" ref="I5">IF($D5="","",IF(_xll.BDP($D5&amp;" Corp",I$1)="#N/A N/A","0",_xll.BDP($D5&amp;" Corp",I$1)))/1000000</f>
        <v>680.75</v>
      </c>
      <c r="J5" s="101">
        <f>IFERROR(VLOOKUP($E5,Portfolio!$D$45:$O$85,10,0),0)</f>
        <v>0</v>
      </c>
      <c r="K5" s="16" t="str" cm="1">
        <f t="array" ref="K5">IF($D5="","",IF(_xll.BDP($D5&amp;" Corp",K$1)="#N/A N/A","NR",_xll.BDP($D5&amp;" Corp",K$1)))</f>
        <v>NR</v>
      </c>
      <c r="L5" s="16" t="str" cm="1">
        <f t="array" ref="L5">IF($D5="","",IF(_xll.BDP($D5&amp;" Corp",L$1)="#N/A N/A","NR",_xll.BDP($D5&amp;" Corp",L$1)))</f>
        <v>Ba3</v>
      </c>
      <c r="M5" s="16" t="s">
        <v>1289</v>
      </c>
      <c r="N5" s="16" t="s">
        <v>1290</v>
      </c>
      <c r="O5" s="61">
        <v>4.7765725545926446E-4</v>
      </c>
      <c r="P5" s="61">
        <f>O5/$O$265</f>
        <v>3.4554407217465286E-3</v>
      </c>
      <c r="Q5" s="27" cm="1">
        <f t="array" ref="Q5">IF($D5="","",IF(_xll.BDP($D5&amp;" Corp",Q$1)="#N/A N/A","",_xll.BDP($D5&amp;" Corp",Q$1)))</f>
        <v>100.5</v>
      </c>
      <c r="R5" s="27" cm="1">
        <f t="array" ref="R5">IF($D5="","",IF(_xll.BDP($D5&amp;" Corp",R$1)="#N/A N/A","",_xll.BDP($D5&amp;" Corp",R$1)))</f>
        <v>101</v>
      </c>
      <c r="S5" s="64" cm="1">
        <f t="array" ref="S5">IFERROR(IF($D5="","",IF(_xll.BDP($D5&amp;" Corp",S$1)="#N/A N/A","",_xll.BDP($D5&amp;" Corp",S$1)))/100,"")</f>
        <v>6.9492080481722951E-2</v>
      </c>
      <c r="T5" s="48" cm="1">
        <f t="array" ref="T5">IF($D5="","",IF(_xll.BDP($D5&amp;" Corp",T$1)="#N/A N/A","",_xll.BDP($D5&amp;" Corp",T$1)))</f>
        <v>246.6391277194023</v>
      </c>
      <c r="U5" s="114" cm="1">
        <f t="array" ref="U5">IF($D5="","",IF(_xll.BDP($D5&amp;" Corp",U$1)="#N/A N/A",0,_xll.BDP($D5&amp;" Corp",U$1)))</f>
        <v>275</v>
      </c>
      <c r="V5" s="114">
        <f>IFERROR(VLOOKUP($L5,Documentation!$J$2:$K$15,2,0),IF(U5=0,0,4200))</f>
        <v>1766</v>
      </c>
      <c r="W5" s="111">
        <f>IFERROR(U5*P5,0)</f>
        <v>0.95024619848029535</v>
      </c>
      <c r="X5" s="111">
        <f>IFERROR(V5*P5,0)</f>
        <v>6.1023083146043691</v>
      </c>
      <c r="AB5" s="2" t="s">
        <v>1291</v>
      </c>
      <c r="AC5" s="63">
        <f>SUMIF($N$5:$N$264,$AB5,$W$5:$W$264)/SUMIF($N$5:$N$264,$AB5,$P$5:$P$264)</f>
        <v>303.81775002832404</v>
      </c>
      <c r="AD5" s="63">
        <f>SUMIF($N$5:$N$264,$AB5,$X$5:$X$264)/SUMIF($N$5:$N$264,$AB5,$P$5:$P$264)</f>
        <v>2276.6034427015193</v>
      </c>
      <c r="AE5" s="112">
        <f>SUMIF($N$5:$N$264,$AB5,$P$5:$P$264)</f>
        <v>8.6790561754703746E-2</v>
      </c>
    </row>
    <row r="6" spans="1:31" x14ac:dyDescent="0.2">
      <c r="A6" s="2" t="str" cm="1">
        <f t="array" ref="A6">IF($D6="","",IF(_xll.BDP($D6&amp;" Corp",A$1)="#N/A N/A","",_xll.BDP($D6&amp;" Corp",A$1)))</f>
        <v>1626140D AI</v>
      </c>
      <c r="B6" s="62">
        <v>2</v>
      </c>
      <c r="C6" s="22">
        <v>432510</v>
      </c>
      <c r="D6" s="23" t="s">
        <v>1292</v>
      </c>
      <c r="E6" s="23" t="s">
        <v>1293</v>
      </c>
      <c r="F6" s="46" t="s">
        <v>1294</v>
      </c>
      <c r="G6" s="47" t="s">
        <v>1295</v>
      </c>
      <c r="H6" s="93" t="str">
        <f>IF(IFERROR(VLOOKUP($E6,Portfolio!$D$4:$D$85,1,0),0)=0,"N","Y")</f>
        <v>N</v>
      </c>
      <c r="I6" s="65" cm="1">
        <f t="array" ref="I6">IF($D6="","",IF(_xll.BDP($D6&amp;" Corp",I$1)="#N/A N/A","0",_xll.BDP($D6&amp;" Corp",I$1)))/1000000</f>
        <v>777.5</v>
      </c>
      <c r="J6" s="101">
        <f>IFERROR(VLOOKUP($E6,Portfolio!$D$45:$O$85,10,0),0)</f>
        <v>0</v>
      </c>
      <c r="K6" s="16" t="str" cm="1">
        <f t="array" ref="K6">IF($D6="","",IF(_xll.BDP($D6&amp;" Corp",K$1)="#N/A N/A","NR",_xll.BDP($D6&amp;" Corp",K$1)))</f>
        <v>B</v>
      </c>
      <c r="L6" s="16" t="str" cm="1">
        <f t="array" ref="L6">IF($D6="","",IF(_xll.BDP($D6&amp;" Corp",L$1)="#N/A N/A","NR",_xll.BDP($D6&amp;" Corp",L$1)))</f>
        <v>B1</v>
      </c>
      <c r="M6" s="16" t="s">
        <v>1289</v>
      </c>
      <c r="N6" s="16" t="s">
        <v>1296</v>
      </c>
      <c r="O6" s="61">
        <v>5.4579324923351982E-4</v>
      </c>
      <c r="P6" s="61">
        <f t="shared" ref="P6:P69" si="0">O6/$O$265</f>
        <v>3.9483462200161105E-3</v>
      </c>
      <c r="Q6" s="27" cm="1">
        <f t="array" ref="Q6">IF($D6="","",IF(_xll.BDP($D6&amp;" Corp",Q$1)="#N/A N/A","",_xll.BDP($D6&amp;" Corp",Q$1)))</f>
        <v>100.75</v>
      </c>
      <c r="R6" s="27" cm="1">
        <f t="array" ref="R6">IF($D6="","",IF(_xll.BDP($D6&amp;" Corp",R$1)="#N/A N/A","",_xll.BDP($D6&amp;" Corp",R$1)))</f>
        <v>101.125</v>
      </c>
      <c r="S6" s="64" cm="1">
        <f t="array" ref="S6">IFERROR(IF($D6="","",IF(_xll.BDP($D6&amp;" Corp",S$1)="#N/A N/A","",_xll.BDP($D6&amp;" Corp",S$1)))/100,"")</f>
        <v>6.7432914394885302E-2</v>
      </c>
      <c r="T6" s="48" cm="1">
        <f t="array" ref="T6">IF($D6="","",IF(_xll.BDP($D6&amp;" Corp",T$1)="#N/A N/A","",_xll.BDP($D6&amp;" Corp",T$1)))</f>
        <v>240.36644623240829</v>
      </c>
      <c r="U6" s="114" cm="1">
        <f t="array" ref="U6">IF($D6="","",IF(_xll.BDP($D6&amp;" Corp",U$1)="#N/A N/A",0,_xll.BDP($D6&amp;" Corp",U$1)))</f>
        <v>275</v>
      </c>
      <c r="V6" s="114">
        <f>IFERROR(VLOOKUP($L6,Documentation!$J$2:$K$15,2,0),IF(U6=0,0,4200))</f>
        <v>2220</v>
      </c>
      <c r="W6" s="111">
        <f t="shared" ref="W6:W69" si="1">IFERROR(U6*P6,0)</f>
        <v>1.0857952105044304</v>
      </c>
      <c r="X6" s="111">
        <f t="shared" ref="X6:X69" si="2">IFERROR(V6*P6,0)</f>
        <v>8.765328608435766</v>
      </c>
      <c r="AB6" s="2" t="s">
        <v>1297</v>
      </c>
      <c r="AC6" s="63">
        <f t="shared" ref="AC6:AC37" si="3">SUMIF($N$5:$N$264,$AB6,$W$5:$W$264)/SUMIF($N$5:$N$264,$AB6,$P$5:$P$264)</f>
        <v>312.82847724590295</v>
      </c>
      <c r="AD6" s="63">
        <f t="shared" ref="AD6:AD37" si="4">SUMIF($N$5:$N$264,$AB6,$X$5:$X$264)/SUMIF($N$5:$N$264,$AB6,$P$5:$P$264)</f>
        <v>2463.4304550819415</v>
      </c>
      <c r="AE6" s="112">
        <f t="shared" ref="AE6:AE37" si="5">SUMIF($N$5:$N$264,$AB6,$P$5:$P$264)</f>
        <v>1.4807570358136162E-2</v>
      </c>
    </row>
    <row r="7" spans="1:31" x14ac:dyDescent="0.2">
      <c r="A7" s="2" t="str" cm="1">
        <f t="array" ref="A7">IF($D7="","",IF(_xll.BDP($D7&amp;" Corp",A$1)="#N/A N/A","",_xll.BDP($D7&amp;" Corp",A$1)))</f>
        <v>ACHC US</v>
      </c>
      <c r="B7" s="62">
        <v>3</v>
      </c>
      <c r="C7" s="22">
        <v>397878</v>
      </c>
      <c r="D7" s="23" t="s">
        <v>1298</v>
      </c>
      <c r="E7" s="23" t="s">
        <v>1299</v>
      </c>
      <c r="F7" s="46" t="s">
        <v>1300</v>
      </c>
      <c r="G7" s="47" t="s">
        <v>483</v>
      </c>
      <c r="H7" s="93" t="str">
        <f>IF(IFERROR(VLOOKUP($E7,Portfolio!$D$4:$D$85,1,0),0)=0,"N","Y")</f>
        <v>N</v>
      </c>
      <c r="I7" s="65" cm="1">
        <f t="array" ref="I7">IF($D7="","",IF(_xll.BDP($D7&amp;" Corp",I$1)="#N/A N/A","0",_xll.BDP($D7&amp;" Corp",I$1)))/1000000</f>
        <v>320.85657394000003</v>
      </c>
      <c r="J7" s="101">
        <f>IFERROR(VLOOKUP($E7,Portfolio!$D$45:$O$85,10,0),0)</f>
        <v>0</v>
      </c>
      <c r="K7" s="16" t="str" cm="1">
        <f t="array" ref="K7">IF($D7="","",IF(_xll.BDP($D7&amp;" Corp",K$1)="#N/A N/A","NR",_xll.BDP($D7&amp;" Corp",K$1)))</f>
        <v>BB+</v>
      </c>
      <c r="L7" s="16" t="str" cm="1">
        <f t="array" ref="L7">IF($D7="","",IF(_xll.BDP($D7&amp;" Corp",L$1)="#N/A N/A","NR",_xll.BDP($D7&amp;" Corp",L$1)))</f>
        <v>Baa3</v>
      </c>
      <c r="M7" s="16" t="s">
        <v>1289</v>
      </c>
      <c r="N7" s="16" t="s">
        <v>1301</v>
      </c>
      <c r="O7" s="61">
        <v>0</v>
      </c>
      <c r="P7" s="61">
        <f t="shared" si="0"/>
        <v>0</v>
      </c>
      <c r="Q7" s="27" cm="1">
        <f t="array" ref="Q7">IF($D7="","",IF(_xll.BDP($D7&amp;" Corp",Q$1)="#N/A N/A","",_xll.BDP($D7&amp;" Corp",Q$1)))</f>
        <v>99.875</v>
      </c>
      <c r="R7" s="27" cm="1">
        <f t="array" ref="R7">IF($D7="","",IF(_xll.BDP($D7&amp;" Corp",R$1)="#N/A N/A","",_xll.BDP($D7&amp;" Corp",R$1)))</f>
        <v>100.375</v>
      </c>
      <c r="S7" s="64" cm="1">
        <f t="array" ref="S7">IFERROR(IF($D7="","",IF(_xll.BDP($D7&amp;" Corp",S$1)="#N/A N/A","",_xll.BDP($D7&amp;" Corp",S$1)))/100,"")</f>
        <v>5.3582374705001712E-2</v>
      </c>
      <c r="T7" s="48" cm="1">
        <f t="array" ref="T7">IF($D7="","",IF(_xll.BDP($D7&amp;" Corp",T$1)="#N/A N/A","",_xll.BDP($D7&amp;" Corp",T$1)))</f>
        <v>136.68211006185419</v>
      </c>
      <c r="U7" s="114" cm="1">
        <f t="array" ref="U7">IF($D7="","",IF(_xll.BDP($D7&amp;" Corp",U$1)="#N/A N/A",0,_xll.BDP($D7&amp;" Corp",U$1)))</f>
        <v>150</v>
      </c>
      <c r="V7" s="114">
        <f>IFERROR(VLOOKUP($L7,Documentation!$J$2:$K$15,2,0),IF(U7=0,0,4200))</f>
        <v>610</v>
      </c>
      <c r="W7" s="111">
        <f t="shared" si="1"/>
        <v>0</v>
      </c>
      <c r="X7" s="111">
        <f t="shared" si="2"/>
        <v>0</v>
      </c>
      <c r="AB7" s="2" t="s">
        <v>1302</v>
      </c>
      <c r="AC7" s="63">
        <f t="shared" si="3"/>
        <v>346.7647677326803</v>
      </c>
      <c r="AD7" s="63">
        <f t="shared" si="4"/>
        <v>3098.4687143625415</v>
      </c>
      <c r="AE7" s="112">
        <f t="shared" si="5"/>
        <v>1.1929070810185172E-2</v>
      </c>
    </row>
    <row r="8" spans="1:31" x14ac:dyDescent="0.2">
      <c r="A8" s="2" t="str" cm="1">
        <f t="array" ref="A8">IF($D8="","",IF(_xll.BDP($D8&amp;" Corp",A$1)="#N/A N/A","",_xll.BDP($D8&amp;" Corp",A$1)))</f>
        <v>0065409D US</v>
      </c>
      <c r="B8" s="62">
        <v>4</v>
      </c>
      <c r="C8" s="22">
        <v>277242</v>
      </c>
      <c r="D8" s="23" t="s">
        <v>1303</v>
      </c>
      <c r="E8" s="23" t="s">
        <v>1304</v>
      </c>
      <c r="F8" s="46" t="s">
        <v>1305</v>
      </c>
      <c r="G8" s="47" t="s">
        <v>1306</v>
      </c>
      <c r="H8" s="93" t="str">
        <f>IF(IFERROR(VLOOKUP($E8,Portfolio!$D$4:$D$85,1,0),0)=0,"N","Y")</f>
        <v>Y</v>
      </c>
      <c r="I8" s="65" cm="1">
        <f t="array" ref="I8">IF($D8="","",IF(_xll.BDP($D8&amp;" Corp",I$1)="#N/A N/A","0",_xll.BDP($D8&amp;" Corp",I$1)))/1000000</f>
        <v>875</v>
      </c>
      <c r="J8" s="101">
        <f>IFERROR(VLOOKUP($E8,Portfolio!$D$45:$O$85,10,0),0)</f>
        <v>0</v>
      </c>
      <c r="K8" s="16" t="str" cm="1">
        <f t="array" ref="K8">IF($D8="","",IF(_xll.BDP($D8&amp;" Corp",K$1)="#N/A N/A","NR",_xll.BDP($D8&amp;" Corp",K$1)))</f>
        <v>CCC+</v>
      </c>
      <c r="L8" s="16" t="str" cm="1">
        <f t="array" ref="L8">IF($D8="","",IF(_xll.BDP($D8&amp;" Corp",L$1)="#N/A N/A","NR",_xll.BDP($D8&amp;" Corp",L$1)))</f>
        <v>Caa2</v>
      </c>
      <c r="M8" s="16" t="s">
        <v>1289</v>
      </c>
      <c r="N8" s="16" t="s">
        <v>1307</v>
      </c>
      <c r="O8" s="61">
        <v>4.5012324127828183E-4</v>
      </c>
      <c r="P8" s="61">
        <f t="shared" si="0"/>
        <v>3.2562557355525364E-3</v>
      </c>
      <c r="Q8" s="27" cm="1">
        <f t="array" ref="Q8">IF($D8="","",IF(_xll.BDP($D8&amp;" Corp",Q$1)="#N/A N/A","",_xll.BDP($D8&amp;" Corp",Q$1)))</f>
        <v>77.75</v>
      </c>
      <c r="R8" s="27" cm="1">
        <f t="array" ref="R8">IF($D8="","",IF(_xll.BDP($D8&amp;" Corp",R$1)="#N/A N/A","",_xll.BDP($D8&amp;" Corp",R$1)))</f>
        <v>79.375</v>
      </c>
      <c r="S8" s="64" cm="1">
        <f t="array" ref="S8">IFERROR(IF($D8="","",IF(_xll.BDP($D8&amp;" Corp",S$1)="#N/A N/A","",_xll.BDP($D8&amp;" Corp",S$1)))/100,"")</f>
        <v>0.15669626393355429</v>
      </c>
      <c r="T8" s="48" cm="1">
        <f t="array" ref="T8">IF($D8="","",IF(_xll.BDP($D8&amp;" Corp",T$1)="#N/A N/A","",_xll.BDP($D8&amp;" Corp",T$1)))</f>
        <v>1365.4384656131267</v>
      </c>
      <c r="U8" s="114" cm="1">
        <f t="array" ref="U8">IF($D8="","",IF(_xll.BDP($D8&amp;" Corp",U$1)="#N/A N/A",0,_xll.BDP($D8&amp;" Corp",U$1)))</f>
        <v>425.00000000000006</v>
      </c>
      <c r="V8" s="114">
        <f>IFERROR(VLOOKUP($L8,Documentation!$J$2:$K$15,2,0),IF(U8=0,0,4200))</f>
        <v>6500</v>
      </c>
      <c r="W8" s="111">
        <f t="shared" si="1"/>
        <v>1.3839086876098281</v>
      </c>
      <c r="X8" s="111">
        <f t="shared" si="2"/>
        <v>21.165662281091485</v>
      </c>
      <c r="AB8" s="2" t="s">
        <v>1290</v>
      </c>
      <c r="AC8" s="63">
        <f t="shared" si="3"/>
        <v>391.77363027173118</v>
      </c>
      <c r="AD8" s="63">
        <f t="shared" si="4"/>
        <v>3082.1123359783655</v>
      </c>
      <c r="AE8" s="112">
        <f t="shared" si="5"/>
        <v>4.8711284027122902E-2</v>
      </c>
    </row>
    <row r="9" spans="1:31" x14ac:dyDescent="0.2">
      <c r="A9" s="2" t="str" cm="1">
        <f t="array" ref="A9">IF($D9="","",IF(_xll.BDP($D9&amp;" Corp",A$1)="#N/A N/A","",_xll.BDP($D9&amp;" Corp",A$1)))</f>
        <v>1721381D US</v>
      </c>
      <c r="B9" s="62">
        <v>5</v>
      </c>
      <c r="C9" s="22">
        <v>369330</v>
      </c>
      <c r="D9" s="23" t="s">
        <v>1308</v>
      </c>
      <c r="E9" s="23" t="s">
        <v>1309</v>
      </c>
      <c r="F9" s="46" t="s">
        <v>1310</v>
      </c>
      <c r="G9" s="47" t="s">
        <v>1311</v>
      </c>
      <c r="H9" s="93" t="str">
        <f>IF(IFERROR(VLOOKUP($E9,Portfolio!$D$4:$D$85,1,0),0)=0,"N","Y")</f>
        <v>Y</v>
      </c>
      <c r="I9" s="65" cm="1">
        <f t="array" ref="I9">IF($D9="","",IF(_xll.BDP($D9&amp;" Corp",I$1)="#N/A N/A","0",_xll.BDP($D9&amp;" Corp",I$1)))/1000000</f>
        <v>842.04790163999996</v>
      </c>
      <c r="J9" s="101">
        <f>IFERROR(VLOOKUP($E9,Portfolio!$D$45:$O$85,10,0),0)</f>
        <v>0</v>
      </c>
      <c r="K9" s="16" t="str" cm="1">
        <f t="array" ref="K9">IF($D9="","",IF(_xll.BDP($D9&amp;" Corp",K$1)="#N/A N/A","NR",_xll.BDP($D9&amp;" Corp",K$1)))</f>
        <v>B-</v>
      </c>
      <c r="L9" s="16" t="str" cm="1">
        <f t="array" ref="L9">IF($D9="","",IF(_xll.BDP($D9&amp;" Corp",L$1)="#N/A N/A","NR",_xll.BDP($D9&amp;" Corp",L$1)))</f>
        <v>Caa3</v>
      </c>
      <c r="M9" s="16" t="s">
        <v>1289</v>
      </c>
      <c r="N9" s="16" t="s">
        <v>1312</v>
      </c>
      <c r="O9" s="61">
        <v>5.3589660620833571E-4</v>
      </c>
      <c r="P9" s="61">
        <f t="shared" si="0"/>
        <v>3.8767524926583436E-3</v>
      </c>
      <c r="Q9" s="27" cm="1">
        <f t="array" ref="Q9">IF($D9="","",IF(_xll.BDP($D9&amp;" Corp",Q$1)="#N/A N/A","",_xll.BDP($D9&amp;" Corp",Q$1)))</f>
        <v>90.75</v>
      </c>
      <c r="R9" s="27" cm="1">
        <f t="array" ref="R9">IF($D9="","",IF(_xll.BDP($D9&amp;" Corp",R$1)="#N/A N/A","",_xll.BDP($D9&amp;" Corp",R$1)))</f>
        <v>91.625</v>
      </c>
      <c r="S9" s="64" cm="1">
        <f t="array" ref="S9">IFERROR(IF($D9="","",IF(_xll.BDP($D9&amp;" Corp",S$1)="#N/A N/A","",_xll.BDP($D9&amp;" Corp",S$1)))/100,"")</f>
        <v>0.11957328557036817</v>
      </c>
      <c r="T9" s="48" cm="1">
        <f t="array" ref="T9">IF($D9="","",IF(_xll.BDP($D9&amp;" Corp",T$1)="#N/A N/A","",_xll.BDP($D9&amp;" Corp",T$1)))</f>
        <v>758.34582966491575</v>
      </c>
      <c r="U9" s="114" cm="1">
        <f t="array" ref="U9">IF($D9="","",IF(_xll.BDP($D9&amp;" Corp",U$1)="#N/A N/A",0,_xll.BDP($D9&amp;" Corp",U$1)))</f>
        <v>400</v>
      </c>
      <c r="V9" s="114">
        <f>IFERROR(VLOOKUP($L9,Documentation!$J$2:$K$15,2,0),IF(U9=0,0,4200))</f>
        <v>8070</v>
      </c>
      <c r="W9" s="111">
        <f t="shared" si="1"/>
        <v>1.5507009970633374</v>
      </c>
      <c r="X9" s="111">
        <f t="shared" si="2"/>
        <v>31.285392615752833</v>
      </c>
      <c r="AB9" s="2" t="s">
        <v>1313</v>
      </c>
      <c r="AC9" s="63">
        <f t="shared" si="3"/>
        <v>454.47491934063089</v>
      </c>
      <c r="AD9" s="63">
        <f t="shared" si="4"/>
        <v>2020.7605186968874</v>
      </c>
      <c r="AE9" s="112">
        <f t="shared" si="5"/>
        <v>2.2499585971403308E-2</v>
      </c>
    </row>
    <row r="10" spans="1:31" x14ac:dyDescent="0.2">
      <c r="A10" s="2" t="str" cm="1">
        <f t="array" ref="A10">IF($D10="","",IF(_xll.BDP($D10&amp;" Corp",A$1)="#N/A N/A","",_xll.BDP($D10&amp;" Corp",A$1)))</f>
        <v>1721381D US</v>
      </c>
      <c r="B10" s="62">
        <v>6</v>
      </c>
      <c r="C10" s="22">
        <v>369582</v>
      </c>
      <c r="D10" s="23" t="s">
        <v>1314</v>
      </c>
      <c r="E10" s="23" t="s">
        <v>1315</v>
      </c>
      <c r="F10" s="46" t="s">
        <v>1316</v>
      </c>
      <c r="G10" s="47" t="s">
        <v>1311</v>
      </c>
      <c r="H10" s="93" t="str">
        <f>IF(IFERROR(VLOOKUP($E10,Portfolio!$D$4:$D$85,1,0),0)=0,"N","Y")</f>
        <v>N</v>
      </c>
      <c r="I10" s="65" cm="1">
        <f t="array" ref="I10">IF($D10="","",IF(_xll.BDP($D10&amp;" Corp",I$1)="#N/A N/A","0",_xll.BDP($D10&amp;" Corp",I$1)))/1000000</f>
        <v>175</v>
      </c>
      <c r="J10" s="101">
        <f>IFERROR(VLOOKUP($E10,Portfolio!$D$45:$O$85,10,0),0)</f>
        <v>0</v>
      </c>
      <c r="K10" s="16" t="str" cm="1">
        <f t="array" ref="K10">IF($D10="","",IF(_xll.BDP($D10&amp;" Corp",K$1)="#N/A N/A","NR",_xll.BDP($D10&amp;" Corp",K$1)))</f>
        <v>B+</v>
      </c>
      <c r="L10" s="16" t="str" cm="1">
        <f t="array" ref="L10">IF($D10="","",IF(_xll.BDP($D10&amp;" Corp",L$1)="#N/A N/A","NR",_xll.BDP($D10&amp;" Corp",L$1)))</f>
        <v>B3</v>
      </c>
      <c r="M10" s="16" t="s">
        <v>1289</v>
      </c>
      <c r="N10" s="16" t="s">
        <v>1312</v>
      </c>
      <c r="O10" s="61">
        <v>0</v>
      </c>
      <c r="P10" s="61">
        <f t="shared" si="0"/>
        <v>0</v>
      </c>
      <c r="Q10" s="27" cm="1">
        <f t="array" ref="Q10">IF($D10="","",IF(_xll.BDP($D10&amp;" Corp",Q$1)="#N/A N/A","",_xll.BDP($D10&amp;" Corp",Q$1)))</f>
        <v>101.875</v>
      </c>
      <c r="R10" s="27" cm="1">
        <f t="array" ref="R10">IF($D10="","",IF(_xll.BDP($D10&amp;" Corp",R$1)="#N/A N/A","",_xll.BDP($D10&amp;" Corp",R$1)))</f>
        <v>102.875</v>
      </c>
      <c r="S10" s="64" cm="1">
        <f t="array" ref="S10">IFERROR(IF($D10="","",IF(_xll.BDP($D10&amp;" Corp",S$1)="#N/A N/A","",_xll.BDP($D10&amp;" Corp",S$1)))/100,"")</f>
        <v>8.8640536880120635E-2</v>
      </c>
      <c r="T10" s="48" cm="1">
        <f t="array" ref="T10">IF($D10="","",IF(_xll.BDP($D10&amp;" Corp",T$1)="#N/A N/A","",_xll.BDP($D10&amp;" Corp",T$1)))</f>
        <v>487.63411991968752</v>
      </c>
      <c r="U10" s="114" cm="1">
        <f t="array" ref="U10">IF($D10="","",IF(_xll.BDP($D10&amp;" Corp",U$1)="#N/A N/A",0,_xll.BDP($D10&amp;" Corp",U$1)))</f>
        <v>550</v>
      </c>
      <c r="V10" s="114">
        <f>IFERROR(VLOOKUP($L10,Documentation!$J$2:$K$15,2,0),IF(U10=0,0,4200))</f>
        <v>3490</v>
      </c>
      <c r="W10" s="111">
        <f t="shared" si="1"/>
        <v>0</v>
      </c>
      <c r="X10" s="111">
        <f t="shared" si="2"/>
        <v>0</v>
      </c>
      <c r="AB10" s="2" t="s">
        <v>1317</v>
      </c>
      <c r="AC10" s="63">
        <f t="shared" si="3"/>
        <v>317.67483374787253</v>
      </c>
      <c r="AD10" s="63">
        <f t="shared" si="4"/>
        <v>3056.1906681939759</v>
      </c>
      <c r="AE10" s="112">
        <f t="shared" si="5"/>
        <v>0.11139654691597245</v>
      </c>
    </row>
    <row r="11" spans="1:31" x14ac:dyDescent="0.2">
      <c r="A11" s="2" t="str" cm="1">
        <f t="array" ref="A11">IF($D11="","",IF(_xll.BDP($D11&amp;" Corp",A$1)="#N/A N/A","",_xll.BDP($D11&amp;" Corp",A$1)))</f>
        <v>2070088D US</v>
      </c>
      <c r="B11" s="62">
        <v>7</v>
      </c>
      <c r="C11" s="22">
        <v>295098</v>
      </c>
      <c r="D11" s="23" t="s">
        <v>1318</v>
      </c>
      <c r="E11" s="23" t="s">
        <v>1319</v>
      </c>
      <c r="F11" s="46" t="s">
        <v>1320</v>
      </c>
      <c r="G11" s="47" t="s">
        <v>1321</v>
      </c>
      <c r="H11" s="93" t="str">
        <f>IF(IFERROR(VLOOKUP($E11,Portfolio!$D$4:$D$85,1,0),0)=0,"N","Y")</f>
        <v>N</v>
      </c>
      <c r="I11" s="65" cm="1">
        <f t="array" ref="I11">IF($D11="","",IF(_xll.BDP($D11&amp;" Corp",I$1)="#N/A N/A","0",_xll.BDP($D11&amp;" Corp",I$1)))/1000000</f>
        <v>243.75</v>
      </c>
      <c r="J11" s="101">
        <f>IFERROR(VLOOKUP($E11,Portfolio!$D$45:$O$85,10,0),0)</f>
        <v>0</v>
      </c>
      <c r="K11" s="16" t="str" cm="1">
        <f t="array" ref="K11">IF($D11="","",IF(_xll.BDP($D11&amp;" Corp",K$1)="#N/A N/A","NR",_xll.BDP($D11&amp;" Corp",K$1)))</f>
        <v>B-</v>
      </c>
      <c r="L11" s="16" t="str" cm="1">
        <f t="array" ref="L11">IF($D11="","",IF(_xll.BDP($D11&amp;" Corp",L$1)="#N/A N/A","NR",_xll.BDP($D11&amp;" Corp",L$1)))</f>
        <v>Caa1</v>
      </c>
      <c r="M11" s="16" t="s">
        <v>1289</v>
      </c>
      <c r="N11" s="16" t="s">
        <v>1322</v>
      </c>
      <c r="O11" s="61">
        <v>1.381209664432415E-4</v>
      </c>
      <c r="P11" s="61">
        <f t="shared" si="0"/>
        <v>9.9918677361253839E-4</v>
      </c>
      <c r="Q11" s="27" cm="1">
        <f t="array" ref="Q11">IF($D11="","",IF(_xll.BDP($D11&amp;" Corp",Q$1)="#N/A N/A","",_xll.BDP($D11&amp;" Corp",Q$1)))</f>
        <v>80.5</v>
      </c>
      <c r="R11" s="27" cm="1">
        <f t="array" ref="R11">IF($D11="","",IF(_xll.BDP($D11&amp;" Corp",R$1)="#N/A N/A","",_xll.BDP($D11&amp;" Corp",R$1)))</f>
        <v>81.25</v>
      </c>
      <c r="S11" s="64" cm="1">
        <f t="array" ref="S11">IFERROR(IF($D11="","",IF(_xll.BDP($D11&amp;" Corp",S$1)="#N/A N/A","",_xll.BDP($D11&amp;" Corp",S$1)))/100,"")</f>
        <v>0.16447555227205157</v>
      </c>
      <c r="T11" s="48" cm="1">
        <f t="array" ref="T11">IF($D11="","",IF(_xll.BDP($D11&amp;" Corp",T$1)="#N/A N/A","",_xll.BDP($D11&amp;" Corp",T$1)))</f>
        <v>1434.41146344617</v>
      </c>
      <c r="U11" s="114" cm="1">
        <f t="array" ref="U11">IF($D11="","",IF(_xll.BDP($D11&amp;" Corp",U$1)="#N/A N/A",0,_xll.BDP($D11&amp;" Corp",U$1)))</f>
        <v>575</v>
      </c>
      <c r="V11" s="114">
        <f>IFERROR(VLOOKUP($L11,Documentation!$J$2:$K$15,2,0),IF(U11=0,0,4200))</f>
        <v>4770</v>
      </c>
      <c r="W11" s="111">
        <f t="shared" si="1"/>
        <v>0.57453239482720952</v>
      </c>
      <c r="X11" s="111">
        <f t="shared" si="2"/>
        <v>4.7661209101318081</v>
      </c>
      <c r="AB11" s="2" t="s">
        <v>1323</v>
      </c>
      <c r="AC11" s="63">
        <f t="shared" si="3"/>
        <v>450</v>
      </c>
      <c r="AD11" s="63">
        <f t="shared" si="4"/>
        <v>3490</v>
      </c>
      <c r="AE11" s="112">
        <f t="shared" si="5"/>
        <v>2.0152536909742282E-3</v>
      </c>
    </row>
    <row r="12" spans="1:31" x14ac:dyDescent="0.2">
      <c r="A12" s="2" t="str" cm="1">
        <f t="array" ref="A12">IF($D12="","",IF(_xll.BDP($D12&amp;" Corp",A$1)="#N/A N/A","",_xll.BDP($D12&amp;" Corp",A$1)))</f>
        <v>1397356D US</v>
      </c>
      <c r="B12" s="62">
        <v>8</v>
      </c>
      <c r="C12" s="22">
        <v>18935</v>
      </c>
      <c r="D12" s="23" t="s">
        <v>1324</v>
      </c>
      <c r="E12" s="23" t="s">
        <v>1325</v>
      </c>
      <c r="F12" s="46" t="s">
        <v>1326</v>
      </c>
      <c r="G12" s="47" t="s">
        <v>1327</v>
      </c>
      <c r="H12" s="93" t="str">
        <f>IF(IFERROR(VLOOKUP($E12,Portfolio!$D$4:$D$85,1,0),0)=0,"N","Y")</f>
        <v>N</v>
      </c>
      <c r="I12" s="65" cm="1">
        <f t="array" ref="I12">IF($D12="","",IF(_xll.BDP($D12&amp;" Corp",I$1)="#N/A N/A","0",_xll.BDP($D12&amp;" Corp",I$1)))/1000000</f>
        <v>280.5</v>
      </c>
      <c r="J12" s="101">
        <f>IFERROR(VLOOKUP($E12,Portfolio!$D$45:$O$85,10,0),0)</f>
        <v>0</v>
      </c>
      <c r="K12" s="16" t="str" cm="1">
        <f t="array" ref="K12">IF($D12="","",IF(_xll.BDP($D12&amp;" Corp",K$1)="#N/A N/A","NR",_xll.BDP($D12&amp;" Corp",K$1)))</f>
        <v>CCC-</v>
      </c>
      <c r="L12" s="16" t="str" cm="1">
        <f t="array" ref="L12">IF($D12="","",IF(_xll.BDP($D12&amp;" Corp",L$1)="#N/A N/A","NR",_xll.BDP($D12&amp;" Corp",L$1)))</f>
        <v>Caa1</v>
      </c>
      <c r="M12" s="16" t="s">
        <v>1289</v>
      </c>
      <c r="N12" s="16" t="s">
        <v>1290</v>
      </c>
      <c r="O12" s="61">
        <v>0</v>
      </c>
      <c r="P12" s="61">
        <f t="shared" si="0"/>
        <v>0</v>
      </c>
      <c r="Q12" s="27" cm="1">
        <f t="array" ref="Q12">IF($D12="","",IF(_xll.BDP($D12&amp;" Corp",Q$1)="#N/A N/A","",_xll.BDP($D12&amp;" Corp",Q$1)))</f>
        <v>60.25</v>
      </c>
      <c r="R12" s="27" cm="1">
        <f t="array" ref="R12">IF($D12="","",IF(_xll.BDP($D12&amp;" Corp",R$1)="#N/A N/A","",_xll.BDP($D12&amp;" Corp",R$1)))</f>
        <v>63.75</v>
      </c>
      <c r="S12" s="64" cm="1">
        <f t="array" ref="S12">IFERROR(IF($D12="","",IF(_xll.BDP($D12&amp;" Corp",S$1)="#N/A N/A","",_xll.BDP($D12&amp;" Corp",S$1)))/100,"")</f>
        <v>3.7036979722569239</v>
      </c>
      <c r="T12" s="48" cm="1">
        <f t="array" ref="T12">IF($D12="","",IF(_xll.BDP($D12&amp;" Corp",T$1)="#N/A N/A","",_xll.BDP($D12&amp;" Corp",T$1)))</f>
        <v>26430.336951905872</v>
      </c>
      <c r="U12" s="114" cm="1">
        <f t="array" ref="U12">IF($D12="","",IF(_xll.BDP($D12&amp;" Corp",U$1)="#N/A N/A",0,_xll.BDP($D12&amp;" Corp",U$1)))</f>
        <v>550</v>
      </c>
      <c r="V12" s="114">
        <f>IFERROR(VLOOKUP($L12,Documentation!$J$2:$K$15,2,0),IF(U12=0,0,4200))</f>
        <v>4770</v>
      </c>
      <c r="W12" s="111">
        <f t="shared" si="1"/>
        <v>0</v>
      </c>
      <c r="X12" s="111">
        <f t="shared" si="2"/>
        <v>0</v>
      </c>
      <c r="AB12" s="2" t="s">
        <v>1328</v>
      </c>
      <c r="AC12" s="63">
        <f t="shared" si="3"/>
        <v>309.98613272099522</v>
      </c>
      <c r="AD12" s="63">
        <f t="shared" si="4"/>
        <v>3961.4867711554334</v>
      </c>
      <c r="AE12" s="112">
        <f t="shared" si="5"/>
        <v>4.2196748336276173E-2</v>
      </c>
    </row>
    <row r="13" spans="1:31" x14ac:dyDescent="0.2">
      <c r="A13" s="2" t="str" cm="1">
        <f t="array" ref="A13">IF($D13="","",IF(_xll.BDP($D13&amp;" Corp",A$1)="#N/A N/A","",_xll.BDP($D13&amp;" Corp",A$1)))</f>
        <v>UHOS US</v>
      </c>
      <c r="B13" s="62">
        <v>9</v>
      </c>
      <c r="C13" s="22">
        <v>324294</v>
      </c>
      <c r="D13" s="23" t="s">
        <v>1329</v>
      </c>
      <c r="E13" s="23" t="s">
        <v>1330</v>
      </c>
      <c r="F13" s="46" t="s">
        <v>1331</v>
      </c>
      <c r="G13" s="47" t="s">
        <v>1332</v>
      </c>
      <c r="H13" s="93" t="str">
        <f>IF(IFERROR(VLOOKUP($E13,Portfolio!$D$4:$D$85,1,0),0)=0,"N","Y")</f>
        <v>N</v>
      </c>
      <c r="I13" s="65" cm="1">
        <f t="array" ref="I13">IF($D13="","",IF(_xll.BDP($D13&amp;" Corp",I$1)="#N/A N/A","0",_xll.BDP($D13&amp;" Corp",I$1)))/1000000</f>
        <v>1458.5625</v>
      </c>
      <c r="J13" s="101">
        <f>IFERROR(VLOOKUP($E13,Portfolio!$D$45:$O$85,10,0),0)</f>
        <v>0</v>
      </c>
      <c r="K13" s="16" t="str" cm="1">
        <f t="array" ref="K13">IF($D13="","",IF(_xll.BDP($D13&amp;" Corp",K$1)="#N/A N/A","NR",_xll.BDP($D13&amp;" Corp",K$1)))</f>
        <v>B-</v>
      </c>
      <c r="L13" s="16" t="str" cm="1">
        <f t="array" ref="L13">IF($D13="","",IF(_xll.BDP($D13&amp;" Corp",L$1)="#N/A N/A","NR",_xll.BDP($D13&amp;" Corp",L$1)))</f>
        <v>B2</v>
      </c>
      <c r="M13" s="16" t="s">
        <v>1333</v>
      </c>
      <c r="N13" s="16" t="s">
        <v>1297</v>
      </c>
      <c r="O13" s="61">
        <v>9.9655585118462505E-4</v>
      </c>
      <c r="P13" s="61">
        <f t="shared" si="0"/>
        <v>7.2092271818779028E-3</v>
      </c>
      <c r="Q13" s="27" cm="1">
        <f t="array" ref="Q13">IF($D13="","",IF(_xll.BDP($D13&amp;" Corp",Q$1)="#N/A N/A","",_xll.BDP($D13&amp;" Corp",Q$1)))</f>
        <v>98.625</v>
      </c>
      <c r="R13" s="27" cm="1">
        <f t="array" ref="R13">IF($D13="","",IF(_xll.BDP($D13&amp;" Corp",R$1)="#N/A N/A","",_xll.BDP($D13&amp;" Corp",R$1)))</f>
        <v>99.125</v>
      </c>
      <c r="S13" s="64" cm="1">
        <f t="array" ref="S13">IFERROR(IF($D13="","",IF(_xll.BDP($D13&amp;" Corp",S$1)="#N/A N/A","",_xll.BDP($D13&amp;" Corp",S$1)))/100,"")</f>
        <v>7.8188381856307387E-2</v>
      </c>
      <c r="T13" s="48" cm="1">
        <f t="array" ref="T13">IF($D13="","",IF(_xll.BDP($D13&amp;" Corp",T$1)="#N/A N/A","",_xll.BDP($D13&amp;" Corp",T$1)))</f>
        <v>341.77986846044661</v>
      </c>
      <c r="U13" s="114" cm="1">
        <f t="array" ref="U13">IF($D13="","",IF(_xll.BDP($D13&amp;" Corp",U$1)="#N/A N/A",0,_xll.BDP($D13&amp;" Corp",U$1)))</f>
        <v>300</v>
      </c>
      <c r="V13" s="114">
        <f>IFERROR(VLOOKUP($L13,Documentation!$J$2:$K$15,2,0),IF(U13=0,0,4200))</f>
        <v>2720</v>
      </c>
      <c r="W13" s="111">
        <f t="shared" si="1"/>
        <v>2.1627681545633708</v>
      </c>
      <c r="X13" s="111">
        <f t="shared" si="2"/>
        <v>19.609097934707897</v>
      </c>
      <c r="AB13" s="2" t="s">
        <v>1334</v>
      </c>
      <c r="AC13" s="63">
        <f t="shared" si="3"/>
        <v>321.59908824225283</v>
      </c>
      <c r="AD13" s="63">
        <f t="shared" si="4"/>
        <v>2330.9081739476301</v>
      </c>
      <c r="AE13" s="112">
        <f t="shared" si="5"/>
        <v>6.5724057657983434E-2</v>
      </c>
    </row>
    <row r="14" spans="1:31" x14ac:dyDescent="0.2">
      <c r="A14" s="2" t="str" cm="1">
        <f t="array" ref="A14">IF($D14="","",IF(_xll.BDP($D14&amp;" Corp",A$1)="#N/A N/A","",_xll.BDP($D14&amp;" Corp",A$1)))</f>
        <v>1677266D US</v>
      </c>
      <c r="B14" s="62">
        <v>10</v>
      </c>
      <c r="C14" s="22">
        <v>395286</v>
      </c>
      <c r="D14" s="23" t="s">
        <v>1335</v>
      </c>
      <c r="E14" s="23" t="s">
        <v>1336</v>
      </c>
      <c r="F14" s="46" t="s">
        <v>1337</v>
      </c>
      <c r="G14" s="47" t="s">
        <v>463</v>
      </c>
      <c r="H14" s="93" t="str">
        <f>IF(IFERROR(VLOOKUP($E14,Portfolio!$D$4:$D$85,1,0),0)=0,"N","Y")</f>
        <v>Y</v>
      </c>
      <c r="I14" s="65" cm="1">
        <f t="array" ref="I14">IF($D14="","",IF(_xll.BDP($D14&amp;" Corp",I$1)="#N/A N/A","0",_xll.BDP($D14&amp;" Corp",I$1)))/1000000</f>
        <v>3539.2550000000001</v>
      </c>
      <c r="J14" s="101">
        <f>IFERROR(VLOOKUP($E14,Portfolio!$D$45:$O$85,10,0),0)</f>
        <v>0</v>
      </c>
      <c r="K14" s="16" t="str" cm="1">
        <f t="array" ref="K14">IF($D14="","",IF(_xll.BDP($D14&amp;" Corp",K$1)="#N/A N/A","NR",_xll.BDP($D14&amp;" Corp",K$1)))</f>
        <v>B-</v>
      </c>
      <c r="L14" s="16" t="str" cm="1">
        <f t="array" ref="L14">IF($D14="","",IF(_xll.BDP($D14&amp;" Corp",L$1)="#N/A N/A","NR",_xll.BDP($D14&amp;" Corp",L$1)))</f>
        <v>B3</v>
      </c>
      <c r="M14" s="16" t="s">
        <v>1289</v>
      </c>
      <c r="N14" s="16" t="s">
        <v>1338</v>
      </c>
      <c r="O14" s="61">
        <v>0</v>
      </c>
      <c r="P14" s="61">
        <f t="shared" si="0"/>
        <v>0</v>
      </c>
      <c r="Q14" s="27" cm="1">
        <f t="array" ref="Q14">IF($D14="","",IF(_xll.BDP($D14&amp;" Corp",Q$1)="#N/A N/A","",_xll.BDP($D14&amp;" Corp",Q$1)))</f>
        <v>100.375</v>
      </c>
      <c r="R14" s="27" cm="1">
        <f t="array" ref="R14">IF($D14="","",IF(_xll.BDP($D14&amp;" Corp",R$1)="#N/A N/A","",_xll.BDP($D14&amp;" Corp",R$1)))</f>
        <v>100.625</v>
      </c>
      <c r="S14" s="64" cm="1">
        <f t="array" ref="S14">IFERROR(IF($D14="","",IF(_xll.BDP($D14&amp;" Corp",S$1)="#N/A N/A","",_xll.BDP($D14&amp;" Corp",S$1)))/100,"")</f>
        <v>9.7330550430342555E-2</v>
      </c>
      <c r="T14" s="48" cm="1">
        <f t="array" ref="T14">IF($D14="","",IF(_xll.BDP($D14&amp;" Corp",T$1)="#N/A N/A","",_xll.BDP($D14&amp;" Corp",T$1)))</f>
        <v>532.18023283964396</v>
      </c>
      <c r="U14" s="114" cm="1">
        <f t="array" ref="U14">IF($D14="","",IF(_xll.BDP($D14&amp;" Corp",U$1)="#N/A N/A",0,_xll.BDP($D14&amp;" Corp",U$1)))</f>
        <v>475</v>
      </c>
      <c r="V14" s="114">
        <f>IFERROR(VLOOKUP($L14,Documentation!$J$2:$K$15,2,0),IF(U14=0,0,4200))</f>
        <v>3490</v>
      </c>
      <c r="W14" s="111">
        <f t="shared" si="1"/>
        <v>0</v>
      </c>
      <c r="X14" s="111">
        <f t="shared" si="2"/>
        <v>0</v>
      </c>
      <c r="AB14" s="2" t="s">
        <v>1339</v>
      </c>
      <c r="AC14" s="63">
        <f t="shared" si="3"/>
        <v>375</v>
      </c>
      <c r="AD14" s="63">
        <f t="shared" si="4"/>
        <v>2220</v>
      </c>
      <c r="AE14" s="112">
        <f t="shared" si="5"/>
        <v>2.5312460188163422E-3</v>
      </c>
    </row>
    <row r="15" spans="1:31" x14ac:dyDescent="0.2">
      <c r="A15" s="2" t="str" cm="1">
        <f t="array" ref="A15">IF($D15="","",IF(_xll.BDP($D15&amp;" Corp",A$1)="#N/A N/A","",_xll.BDP($D15&amp;" Corp",A$1)))</f>
        <v>2463189D US</v>
      </c>
      <c r="B15" s="62">
        <v>11</v>
      </c>
      <c r="C15" s="22">
        <v>427542</v>
      </c>
      <c r="D15" s="23" t="s">
        <v>1340</v>
      </c>
      <c r="E15" s="23" t="s">
        <v>1341</v>
      </c>
      <c r="F15" s="46" t="s">
        <v>1342</v>
      </c>
      <c r="G15" s="47" t="s">
        <v>1343</v>
      </c>
      <c r="H15" s="93" t="str">
        <f>IF(IFERROR(VLOOKUP($E15,Portfolio!$D$4:$D$85,1,0),0)=0,"N","Y")</f>
        <v>N</v>
      </c>
      <c r="I15" s="65" cm="1">
        <f t="array" ref="I15">IF($D15="","",IF(_xll.BDP($D15&amp;" Corp",I$1)="#N/A N/A","0",_xll.BDP($D15&amp;" Corp",I$1)))/1000000</f>
        <v>249.37499994000001</v>
      </c>
      <c r="J15" s="101">
        <f>IFERROR(VLOOKUP($E15,Portfolio!$D$45:$O$85,10,0),0)</f>
        <v>0</v>
      </c>
      <c r="K15" s="16" t="str" cm="1">
        <f t="array" ref="K15">IF($D15="","",IF(_xll.BDP($D15&amp;" Corp",K$1)="#N/A N/A","NR",_xll.BDP($D15&amp;" Corp",K$1)))</f>
        <v>B-</v>
      </c>
      <c r="L15" s="16" t="str" cm="1">
        <f t="array" ref="L15">IF($D15="","",IF(_xll.BDP($D15&amp;" Corp",L$1)="#N/A N/A","NR",_xll.BDP($D15&amp;" Corp",L$1)))</f>
        <v>B3</v>
      </c>
      <c r="M15" s="16" t="s">
        <v>1289</v>
      </c>
      <c r="N15" s="16" t="s">
        <v>1338</v>
      </c>
      <c r="O15" s="61">
        <v>1.7473102707101434E-4</v>
      </c>
      <c r="P15" s="61">
        <f t="shared" si="0"/>
        <v>1.2640291744616216E-3</v>
      </c>
      <c r="Q15" s="27" cm="1">
        <f t="array" ref="Q15">IF($D15="","",IF(_xll.BDP($D15&amp;" Corp",Q$1)="#N/A N/A","",_xll.BDP($D15&amp;" Corp",Q$1)))</f>
        <v>102.5</v>
      </c>
      <c r="R15" s="27" cm="1">
        <f t="array" ref="R15">IF($D15="","",IF(_xll.BDP($D15&amp;" Corp",R$1)="#N/A N/A","",_xll.BDP($D15&amp;" Corp",R$1)))</f>
        <v>103.25</v>
      </c>
      <c r="S15" s="64" cm="1">
        <f t="array" ref="S15">IFERROR(IF($D15="","",IF(_xll.BDP($D15&amp;" Corp",S$1)="#N/A N/A","",_xll.BDP($D15&amp;" Corp",S$1)))/100,"")</f>
        <v>0.12183040776289999</v>
      </c>
      <c r="T15" s="48" cm="1">
        <f t="array" ref="T15">IF($D15="","",IF(_xll.BDP($D15&amp;" Corp",T$1)="#N/A N/A","",_xll.BDP($D15&amp;" Corp",T$1)))</f>
        <v>759.7964437372982</v>
      </c>
      <c r="U15" s="114" cm="1">
        <f t="array" ref="U15">IF($D15="","",IF(_xll.BDP($D15&amp;" Corp",U$1)="#N/A N/A",0,_xll.BDP($D15&amp;" Corp",U$1)))</f>
        <v>875</v>
      </c>
      <c r="V15" s="114">
        <f>IFERROR(VLOOKUP($L15,Documentation!$J$2:$K$15,2,0),IF(U15=0,0,4200))</f>
        <v>3490</v>
      </c>
      <c r="W15" s="111">
        <f t="shared" si="1"/>
        <v>1.106025527653919</v>
      </c>
      <c r="X15" s="111">
        <f t="shared" si="2"/>
        <v>4.4114618188710599</v>
      </c>
      <c r="AB15" s="2" t="s">
        <v>1344</v>
      </c>
      <c r="AC15" s="63">
        <f t="shared" si="3"/>
        <v>226.90578059056932</v>
      </c>
      <c r="AD15" s="63">
        <f t="shared" si="4"/>
        <v>1824.0727960605332</v>
      </c>
      <c r="AE15" s="112">
        <f t="shared" si="5"/>
        <v>2.0047924056266125E-2</v>
      </c>
    </row>
    <row r="16" spans="1:31" x14ac:dyDescent="0.2">
      <c r="A16" s="2" t="str" cm="1">
        <f t="array" ref="A16">IF($D16="","",IF(_xll.BDP($D16&amp;" Corp",A$1)="#N/A N/A","",_xll.BDP($D16&amp;" Corp",A$1)))</f>
        <v>3344754Z US</v>
      </c>
      <c r="B16" s="62">
        <v>12</v>
      </c>
      <c r="C16" s="22">
        <v>311586</v>
      </c>
      <c r="D16" s="23" t="s">
        <v>1345</v>
      </c>
      <c r="E16" s="23" t="s">
        <v>1346</v>
      </c>
      <c r="F16" s="46" t="s">
        <v>1347</v>
      </c>
      <c r="G16" s="47" t="s">
        <v>1348</v>
      </c>
      <c r="H16" s="93" t="str">
        <f>IF(IFERROR(VLOOKUP($E16,Portfolio!$D$4:$D$85,1,0),0)=0,"N","Y")</f>
        <v>N</v>
      </c>
      <c r="I16" s="65" cm="1">
        <f t="array" ref="I16">IF($D16="","",IF(_xll.BDP($D16&amp;" Corp",I$1)="#N/A N/A","0",_xll.BDP($D16&amp;" Corp",I$1)))/1000000</f>
        <v>0</v>
      </c>
      <c r="J16" s="101">
        <f>IFERROR(VLOOKUP($E16,Portfolio!$D$45:$O$85,10,0),0)</f>
        <v>0</v>
      </c>
      <c r="K16" s="16" t="str" cm="1">
        <f t="array" ref="K16">IF($D16="","",IF(_xll.BDP($D16&amp;" Corp",K$1)="#N/A N/A","NR",_xll.BDP($D16&amp;" Corp",K$1)))</f>
        <v>NR</v>
      </c>
      <c r="L16" s="16" t="str" cm="1">
        <f t="array" ref="L16">IF($D16="","",IF(_xll.BDP($D16&amp;" Corp",L$1)="#N/A N/A","NR",_xll.BDP($D16&amp;" Corp",L$1)))</f>
        <v>NR</v>
      </c>
      <c r="M16" s="16" t="s">
        <v>1349</v>
      </c>
      <c r="N16" s="16" t="s">
        <v>1328</v>
      </c>
      <c r="O16" s="61">
        <v>1.7445521757608132E-4</v>
      </c>
      <c r="P16" s="61">
        <f t="shared" si="0"/>
        <v>1.2620339292322375E-3</v>
      </c>
      <c r="Q16" s="27" t="str" cm="1">
        <f t="array" ref="Q16">IF($D16="","",IF(_xll.BDP($D16&amp;" Corp",Q$1)="#N/A N/A","",_xll.BDP($D16&amp;" Corp",Q$1)))</f>
        <v/>
      </c>
      <c r="R16" s="27" t="str" cm="1">
        <f t="array" ref="R16">IF($D16="","",IF(_xll.BDP($D16&amp;" Corp",R$1)="#N/A N/A","",_xll.BDP($D16&amp;" Corp",R$1)))</f>
        <v/>
      </c>
      <c r="S16" s="64" t="str" cm="1">
        <f t="array" ref="S16">IFERROR(IF($D16="","",IF(_xll.BDP($D16&amp;" Corp",S$1)="#N/A N/A","",_xll.BDP($D16&amp;" Corp",S$1)))/100,"")</f>
        <v/>
      </c>
      <c r="T16" s="48" t="str" cm="1">
        <f t="array" ref="T16">IF($D16="","",IF(_xll.BDP($D16&amp;" Corp",T$1)="#N/A N/A","",_xll.BDP($D16&amp;" Corp",T$1)))</f>
        <v/>
      </c>
      <c r="U16" s="114" cm="1">
        <f t="array" ref="U16">IF($D16="","",IF(_xll.BDP($D16&amp;" Corp",U$1)="#N/A N/A",0,_xll.BDP($D16&amp;" Corp",U$1)))</f>
        <v>700.00000000000011</v>
      </c>
      <c r="V16" s="114">
        <f>IFERROR(VLOOKUP($L16,Documentation!$J$2:$K$15,2,0),IF(U16=0,0,4200))</f>
        <v>4200</v>
      </c>
      <c r="W16" s="111">
        <f t="shared" si="1"/>
        <v>0.88342375046256638</v>
      </c>
      <c r="X16" s="111">
        <f t="shared" si="2"/>
        <v>5.3005425027753974</v>
      </c>
      <c r="AB16" s="2" t="s">
        <v>1350</v>
      </c>
      <c r="AC16" s="63">
        <f t="shared" si="3"/>
        <v>433.68283616162893</v>
      </c>
      <c r="AD16" s="63">
        <f t="shared" si="4"/>
        <v>2720.0000000000005</v>
      </c>
      <c r="AE16" s="112">
        <f t="shared" si="5"/>
        <v>1.0296319838134007E-2</v>
      </c>
    </row>
    <row r="17" spans="1:31" x14ac:dyDescent="0.2">
      <c r="A17" s="2" t="str" cm="1">
        <f t="array" ref="A17">IF($D17="","",IF(_xll.BDP($D17&amp;" Corp",A$1)="#N/A N/A","",_xll.BDP($D17&amp;" Corp",A$1)))</f>
        <v>1290414D US</v>
      </c>
      <c r="B17" s="62">
        <v>13</v>
      </c>
      <c r="C17" s="22">
        <v>18846</v>
      </c>
      <c r="D17" s="23" t="s">
        <v>1351</v>
      </c>
      <c r="E17" s="23" t="s">
        <v>1352</v>
      </c>
      <c r="F17" s="46" t="s">
        <v>1353</v>
      </c>
      <c r="G17" s="47" t="s">
        <v>1354</v>
      </c>
      <c r="H17" s="93" t="str">
        <f>IF(IFERROR(VLOOKUP($E17,Portfolio!$D$4:$D$85,1,0),0)=0,"N","Y")</f>
        <v>N</v>
      </c>
      <c r="I17" s="65" cm="1">
        <f t="array" ref="I17">IF($D17="","",IF(_xll.BDP($D17&amp;" Corp",I$1)="#N/A N/A","0",_xll.BDP($D17&amp;" Corp",I$1)))/1000000</f>
        <v>136</v>
      </c>
      <c r="J17" s="101">
        <f>IFERROR(VLOOKUP($E17,Portfolio!$D$45:$O$85,10,0),0)</f>
        <v>0</v>
      </c>
      <c r="K17" s="16" t="str" cm="1">
        <f t="array" ref="K17">IF($D17="","",IF(_xll.BDP($D17&amp;" Corp",K$1)="#N/A N/A","NR",_xll.BDP($D17&amp;" Corp",K$1)))</f>
        <v>NR</v>
      </c>
      <c r="L17" s="16" t="str" cm="1">
        <f t="array" ref="L17">IF($D17="","",IF(_xll.BDP($D17&amp;" Corp",L$1)="#N/A N/A","NR",_xll.BDP($D17&amp;" Corp",L$1)))</f>
        <v>NR</v>
      </c>
      <c r="M17" s="16" t="s">
        <v>1289</v>
      </c>
      <c r="N17" s="16" t="s">
        <v>1301</v>
      </c>
      <c r="O17" s="61">
        <v>0</v>
      </c>
      <c r="P17" s="61">
        <f t="shared" si="0"/>
        <v>0</v>
      </c>
      <c r="Q17" s="27" t="str" cm="1">
        <f t="array" ref="Q17">IF($D17="","",IF(_xll.BDP($D17&amp;" Corp",Q$1)="#N/A N/A","",_xll.BDP($D17&amp;" Corp",Q$1)))</f>
        <v/>
      </c>
      <c r="R17" s="27" t="str" cm="1">
        <f t="array" ref="R17">IF($D17="","",IF(_xll.BDP($D17&amp;" Corp",R$1)="#N/A N/A","",_xll.BDP($D17&amp;" Corp",R$1)))</f>
        <v/>
      </c>
      <c r="S17" s="64" t="str" cm="1">
        <f t="array" ref="S17">IFERROR(IF($D17="","",IF(_xll.BDP($D17&amp;" Corp",S$1)="#N/A N/A","",_xll.BDP($D17&amp;" Corp",S$1)))/100,"")</f>
        <v/>
      </c>
      <c r="T17" s="48" t="str" cm="1">
        <f t="array" ref="T17">IF($D17="","",IF(_xll.BDP($D17&amp;" Corp",T$1)="#N/A N/A","",_xll.BDP($D17&amp;" Corp",T$1)))</f>
        <v/>
      </c>
      <c r="U17" s="114" cm="1">
        <f t="array" ref="U17">IF($D17="","",IF(_xll.BDP($D17&amp;" Corp",U$1)="#N/A N/A",0,_xll.BDP($D17&amp;" Corp",U$1)))</f>
        <v>0</v>
      </c>
      <c r="V17" s="114">
        <f>IFERROR(VLOOKUP($L17,Documentation!$J$2:$K$15,2,0),IF(U17=0,0,4200))</f>
        <v>0</v>
      </c>
      <c r="W17" s="111">
        <f t="shared" si="1"/>
        <v>0</v>
      </c>
      <c r="X17" s="111">
        <f t="shared" si="2"/>
        <v>0</v>
      </c>
      <c r="AB17" s="2" t="s">
        <v>1355</v>
      </c>
      <c r="AC17" s="63">
        <f t="shared" si="3"/>
        <v>376.17578518606774</v>
      </c>
      <c r="AD17" s="63">
        <f t="shared" si="4"/>
        <v>2553.4963129929783</v>
      </c>
      <c r="AE17" s="112">
        <f t="shared" si="5"/>
        <v>7.5771819607876822E-2</v>
      </c>
    </row>
    <row r="18" spans="1:31" x14ac:dyDescent="0.2">
      <c r="A18" s="2" t="str" cm="1">
        <f t="array" ref="A18">IF($D18="","",IF(_xll.BDP($D18&amp;" Corp",A$1)="#N/A N/A","",_xll.BDP($D18&amp;" Corp",A$1)))</f>
        <v>0261576Z US</v>
      </c>
      <c r="B18" s="62">
        <v>14</v>
      </c>
      <c r="C18" s="22">
        <v>168558</v>
      </c>
      <c r="D18" s="23" t="s">
        <v>1356</v>
      </c>
      <c r="E18" s="23" t="s">
        <v>1357</v>
      </c>
      <c r="F18" s="46" t="s">
        <v>1358</v>
      </c>
      <c r="G18" s="47" t="s">
        <v>1359</v>
      </c>
      <c r="H18" s="93" t="str">
        <f>IF(IFERROR(VLOOKUP($E18,Portfolio!$D$4:$D$85,1,0),0)=0,"N","Y")</f>
        <v>N</v>
      </c>
      <c r="I18" s="65" cm="1">
        <f t="array" ref="I18">IF($D18="","",IF(_xll.BDP($D18&amp;" Corp",I$1)="#N/A N/A","0",_xll.BDP($D18&amp;" Corp",I$1)))/1000000</f>
        <v>0</v>
      </c>
      <c r="J18" s="101">
        <f>IFERROR(VLOOKUP($E18,Portfolio!$D$45:$O$85,10,0),0)</f>
        <v>0</v>
      </c>
      <c r="K18" s="16" t="str" cm="1">
        <f t="array" ref="K18">IF($D18="","",IF(_xll.BDP($D18&amp;" Corp",K$1)="#N/A N/A","NR",_xll.BDP($D18&amp;" Corp",K$1)))</f>
        <v>BB+</v>
      </c>
      <c r="L18" s="16" t="str" cm="1">
        <f t="array" ref="L18">IF($D18="","",IF(_xll.BDP($D18&amp;" Corp",L$1)="#N/A N/A","NR",_xll.BDP($D18&amp;" Corp",L$1)))</f>
        <v>WR</v>
      </c>
      <c r="M18" s="16" t="s">
        <v>1349</v>
      </c>
      <c r="N18" s="16" t="s">
        <v>1355</v>
      </c>
      <c r="O18" s="61">
        <v>2.0183771479373702E-4</v>
      </c>
      <c r="P18" s="61">
        <f t="shared" si="0"/>
        <v>1.460122820100279E-3</v>
      </c>
      <c r="Q18" s="27" t="str" cm="1">
        <f t="array" ref="Q18">IF($D18="","",IF(_xll.BDP($D18&amp;" Corp",Q$1)="#N/A N/A","",_xll.BDP($D18&amp;" Corp",Q$1)))</f>
        <v/>
      </c>
      <c r="R18" s="27" t="str" cm="1">
        <f t="array" ref="R18">IF($D18="","",IF(_xll.BDP($D18&amp;" Corp",R$1)="#N/A N/A","",_xll.BDP($D18&amp;" Corp",R$1)))</f>
        <v/>
      </c>
      <c r="S18" s="64" t="str" cm="1">
        <f t="array" ref="S18">IFERROR(IF($D18="","",IF(_xll.BDP($D18&amp;" Corp",S$1)="#N/A N/A","",_xll.BDP($D18&amp;" Corp",S$1)))/100,"")</f>
        <v/>
      </c>
      <c r="T18" s="48" t="str" cm="1">
        <f t="array" ref="T18">IF($D18="","",IF(_xll.BDP($D18&amp;" Corp",T$1)="#N/A N/A","",_xll.BDP($D18&amp;" Corp",T$1)))</f>
        <v/>
      </c>
      <c r="U18" s="114" cm="1">
        <f t="array" ref="U18">IF($D18="","",IF(_xll.BDP($D18&amp;" Corp",U$1)="#N/A N/A",0,_xll.BDP($D18&amp;" Corp",U$1)))</f>
        <v>250</v>
      </c>
      <c r="V18" s="114">
        <f>IFERROR(VLOOKUP($L18,Documentation!$J$2:$K$15,2,0),IF(U18=0,0,4200))</f>
        <v>4200</v>
      </c>
      <c r="W18" s="111">
        <f t="shared" si="1"/>
        <v>0.36503070502506973</v>
      </c>
      <c r="X18" s="111">
        <f t="shared" si="2"/>
        <v>6.1325158444211718</v>
      </c>
      <c r="AB18" s="2" t="s">
        <v>1360</v>
      </c>
      <c r="AC18" s="63">
        <f t="shared" si="3"/>
        <v>414.3019141860417</v>
      </c>
      <c r="AD18" s="63">
        <f t="shared" si="4"/>
        <v>3347.4842263630144</v>
      </c>
      <c r="AE18" s="112">
        <f t="shared" si="5"/>
        <v>3.1030670114854785E-2</v>
      </c>
    </row>
    <row r="19" spans="1:31" x14ac:dyDescent="0.2">
      <c r="A19" s="2" t="str" cm="1">
        <f t="array" ref="A19">IF($D19="","",IF(_xll.BDP($D19&amp;" Corp",A$1)="#N/A N/A","",_xll.BDP($D19&amp;" Corp",A$1)))</f>
        <v>0772038D US</v>
      </c>
      <c r="B19" s="62">
        <v>15</v>
      </c>
      <c r="C19" s="22">
        <v>300606</v>
      </c>
      <c r="D19" s="23" t="s">
        <v>1361</v>
      </c>
      <c r="E19" s="23" t="s">
        <v>1362</v>
      </c>
      <c r="F19" s="46" t="s">
        <v>1363</v>
      </c>
      <c r="G19" s="47" t="s">
        <v>1364</v>
      </c>
      <c r="H19" s="93" t="str">
        <f>IF(IFERROR(VLOOKUP($E19,Portfolio!$D$4:$D$85,1,0),0)=0,"N","Y")</f>
        <v>Y</v>
      </c>
      <c r="I19" s="65" cm="1">
        <f t="array" ref="I19">IF($D19="","",IF(_xll.BDP($D19&amp;" Corp",I$1)="#N/A N/A","0",_xll.BDP($D19&amp;" Corp",I$1)))/1000000</f>
        <v>727.36771187500005</v>
      </c>
      <c r="J19" s="101">
        <f>IFERROR(VLOOKUP($E19,Portfolio!$D$45:$O$85,10,0),0)</f>
        <v>0</v>
      </c>
      <c r="K19" s="16" t="str" cm="1">
        <f t="array" ref="K19">IF($D19="","",IF(_xll.BDP($D19&amp;" Corp",K$1)="#N/A N/A","NR",_xll.BDP($D19&amp;" Corp",K$1)))</f>
        <v>CCC+ *-</v>
      </c>
      <c r="L19" s="16" t="str" cm="1">
        <f t="array" ref="L19">IF($D19="","",IF(_xll.BDP($D19&amp;" Corp",L$1)="#N/A N/A","NR",_xll.BDP($D19&amp;" Corp",L$1)))</f>
        <v>Caa2</v>
      </c>
      <c r="M19" s="16" t="s">
        <v>1349</v>
      </c>
      <c r="N19" s="16" t="s">
        <v>1313</v>
      </c>
      <c r="O19" s="61">
        <v>0</v>
      </c>
      <c r="P19" s="61">
        <f t="shared" si="0"/>
        <v>0</v>
      </c>
      <c r="Q19" s="27" cm="1">
        <f t="array" ref="Q19">IF($D19="","",IF(_xll.BDP($D19&amp;" Corp",Q$1)="#N/A N/A","",_xll.BDP($D19&amp;" Corp",Q$1)))</f>
        <v>94.625</v>
      </c>
      <c r="R19" s="27" cm="1">
        <f t="array" ref="R19">IF($D19="","",IF(_xll.BDP($D19&amp;" Corp",R$1)="#N/A N/A","",_xll.BDP($D19&amp;" Corp",R$1)))</f>
        <v>95.75</v>
      </c>
      <c r="S19" s="64" cm="1">
        <f t="array" ref="S19">IFERROR(IF($D19="","",IF(_xll.BDP($D19&amp;" Corp",S$1)="#N/A N/A","",_xll.BDP($D19&amp;" Corp",S$1)))/100,"")</f>
        <v>0.25847887014970183</v>
      </c>
      <c r="T19" s="48" cm="1">
        <f t="array" ref="T19">IF($D19="","",IF(_xll.BDP($D19&amp;" Corp",T$1)="#N/A N/A","",_xll.BDP($D19&amp;" Corp",T$1)))</f>
        <v>2074.0562939699589</v>
      </c>
      <c r="U19" s="114" cm="1">
        <f t="array" ref="U19">IF($D19="","",IF(_xll.BDP($D19&amp;" Corp",U$1)="#N/A N/A",0,_xll.BDP($D19&amp;" Corp",U$1)))</f>
        <v>750</v>
      </c>
      <c r="V19" s="114">
        <f>IFERROR(VLOOKUP($L19,Documentation!$J$2:$K$15,2,0),IF(U19=0,0,4200))</f>
        <v>6500</v>
      </c>
      <c r="W19" s="111">
        <f t="shared" si="1"/>
        <v>0</v>
      </c>
      <c r="X19" s="111">
        <f t="shared" si="2"/>
        <v>0</v>
      </c>
      <c r="AB19" s="2" t="s">
        <v>1365</v>
      </c>
      <c r="AC19" s="63">
        <f t="shared" si="3"/>
        <v>367.86351336724562</v>
      </c>
      <c r="AD19" s="63">
        <f t="shared" si="4"/>
        <v>3006.9409665275361</v>
      </c>
      <c r="AE19" s="112">
        <f t="shared" si="5"/>
        <v>9.0153961049820222E-2</v>
      </c>
    </row>
    <row r="20" spans="1:31" x14ac:dyDescent="0.2">
      <c r="A20" s="2" t="str" cm="1">
        <f t="array" ref="A20">IF($D20="","",IF(_xll.BDP($D20&amp;" Corp",A$1)="#N/A N/A","",_xll.BDP($D20&amp;" Corp",A$1)))</f>
        <v>1859993D US</v>
      </c>
      <c r="B20" s="62">
        <v>16</v>
      </c>
      <c r="C20" s="22">
        <v>428190</v>
      </c>
      <c r="D20" s="23" t="s">
        <v>1366</v>
      </c>
      <c r="E20" s="23" t="s">
        <v>1367</v>
      </c>
      <c r="F20" s="46" t="s">
        <v>1368</v>
      </c>
      <c r="G20" s="47" t="s">
        <v>1369</v>
      </c>
      <c r="H20" s="93" t="str">
        <f>IF(IFERROR(VLOOKUP($E20,Portfolio!$D$4:$D$85,1,0),0)=0,"N","Y")</f>
        <v>N</v>
      </c>
      <c r="I20" s="65" cm="1">
        <f t="array" ref="I20">IF($D20="","",IF(_xll.BDP($D20&amp;" Corp",I$1)="#N/A N/A","0",_xll.BDP($D20&amp;" Corp",I$1)))/1000000</f>
        <v>118.22244125</v>
      </c>
      <c r="J20" s="101">
        <f>IFERROR(VLOOKUP($E20,Portfolio!$D$45:$O$85,10,0),0)</f>
        <v>0</v>
      </c>
      <c r="K20" s="16" t="str" cm="1">
        <f t="array" ref="K20">IF($D20="","",IF(_xll.BDP($D20&amp;" Corp",K$1)="#N/A N/A","NR",_xll.BDP($D20&amp;" Corp",K$1)))</f>
        <v>NR</v>
      </c>
      <c r="L20" s="16" t="str" cm="1">
        <f t="array" ref="L20">IF($D20="","",IF(_xll.BDP($D20&amp;" Corp",L$1)="#N/A N/A","NR",_xll.BDP($D20&amp;" Corp",L$1)))</f>
        <v>NR</v>
      </c>
      <c r="M20" s="16" t="s">
        <v>1289</v>
      </c>
      <c r="N20" s="16" t="s">
        <v>1301</v>
      </c>
      <c r="O20" s="61">
        <v>0</v>
      </c>
      <c r="P20" s="61">
        <f t="shared" si="0"/>
        <v>0</v>
      </c>
      <c r="Q20" s="27" t="str" cm="1">
        <f t="array" ref="Q20">IF($D20="","",IF(_xll.BDP($D20&amp;" Corp",Q$1)="#N/A N/A","",_xll.BDP($D20&amp;" Corp",Q$1)))</f>
        <v/>
      </c>
      <c r="R20" s="27" t="str" cm="1">
        <f t="array" ref="R20">IF($D20="","",IF(_xll.BDP($D20&amp;" Corp",R$1)="#N/A N/A","",_xll.BDP($D20&amp;" Corp",R$1)))</f>
        <v/>
      </c>
      <c r="S20" s="64" t="str" cm="1">
        <f t="array" ref="S20">IFERROR(IF($D20="","",IF(_xll.BDP($D20&amp;" Corp",S$1)="#N/A N/A","",_xll.BDP($D20&amp;" Corp",S$1)))/100,"")</f>
        <v/>
      </c>
      <c r="T20" s="48" t="str" cm="1">
        <f t="array" ref="T20">IF($D20="","",IF(_xll.BDP($D20&amp;" Corp",T$1)="#N/A N/A","",_xll.BDP($D20&amp;" Corp",T$1)))</f>
        <v/>
      </c>
      <c r="U20" s="114" cm="1">
        <f t="array" ref="U20">IF($D20="","",IF(_xll.BDP($D20&amp;" Corp",U$1)="#N/A N/A",0,_xll.BDP($D20&amp;" Corp",U$1)))</f>
        <v>0</v>
      </c>
      <c r="V20" s="114">
        <f>IFERROR(VLOOKUP($L20,Documentation!$J$2:$K$15,2,0),IF(U20=0,0,4200))</f>
        <v>0</v>
      </c>
      <c r="W20" s="111">
        <f t="shared" si="1"/>
        <v>0</v>
      </c>
      <c r="X20" s="111">
        <f t="shared" si="2"/>
        <v>0</v>
      </c>
      <c r="AB20" s="2" t="s">
        <v>1322</v>
      </c>
      <c r="AC20" s="63">
        <f t="shared" si="3"/>
        <v>362.05378350683856</v>
      </c>
      <c r="AD20" s="63">
        <f t="shared" si="4"/>
        <v>3847.3668852163364</v>
      </c>
      <c r="AE20" s="112">
        <f t="shared" si="5"/>
        <v>9.6493407867540903E-2</v>
      </c>
    </row>
    <row r="21" spans="1:31" x14ac:dyDescent="0.2">
      <c r="A21" s="2" t="str" cm="1">
        <f t="array" ref="A21">IF($D21="","",IF(_xll.BDP($D21&amp;" Corp",A$1)="#N/A N/A","",_xll.BDP($D21&amp;" Corp",A$1)))</f>
        <v>1728179D US</v>
      </c>
      <c r="B21" s="62">
        <v>17</v>
      </c>
      <c r="C21" s="22">
        <v>358494</v>
      </c>
      <c r="D21" s="23" t="s">
        <v>1370</v>
      </c>
      <c r="E21" s="23" t="s">
        <v>1371</v>
      </c>
      <c r="F21" s="46" t="s">
        <v>1372</v>
      </c>
      <c r="G21" s="47" t="s">
        <v>1373</v>
      </c>
      <c r="H21" s="93" t="str">
        <f>IF(IFERROR(VLOOKUP($E21,Portfolio!$D$4:$D$85,1,0),0)=0,"N","Y")</f>
        <v>N</v>
      </c>
      <c r="I21" s="65" cm="1">
        <f t="array" ref="I21">IF($D21="","",IF(_xll.BDP($D21&amp;" Corp",I$1)="#N/A N/A","0",_xll.BDP($D21&amp;" Corp",I$1)))/1000000</f>
        <v>0</v>
      </c>
      <c r="J21" s="101">
        <f>IFERROR(VLOOKUP($E21,Portfolio!$D$45:$O$85,10,0),0)</f>
        <v>0</v>
      </c>
      <c r="K21" s="16" t="str" cm="1">
        <f t="array" ref="K21">IF($D21="","",IF(_xll.BDP($D21&amp;" Corp",K$1)="#N/A N/A","NR",_xll.BDP($D21&amp;" Corp",K$1)))</f>
        <v>NR</v>
      </c>
      <c r="L21" s="16" t="str" cm="1">
        <f t="array" ref="L21">IF($D21="","",IF(_xll.BDP($D21&amp;" Corp",L$1)="#N/A N/A","NR",_xll.BDP($D21&amp;" Corp",L$1)))</f>
        <v>NR</v>
      </c>
      <c r="M21" s="16" t="s">
        <v>1289</v>
      </c>
      <c r="N21" s="16" t="s">
        <v>1374</v>
      </c>
      <c r="O21" s="61">
        <v>3.3024619982554144E-4</v>
      </c>
      <c r="P21" s="61">
        <f t="shared" si="0"/>
        <v>2.3890481177387588E-3</v>
      </c>
      <c r="Q21" s="27" t="str" cm="1">
        <f t="array" ref="Q21">IF($D21="","",IF(_xll.BDP($D21&amp;" Corp",Q$1)="#N/A N/A","",_xll.BDP($D21&amp;" Corp",Q$1)))</f>
        <v/>
      </c>
      <c r="R21" s="27" t="str" cm="1">
        <f t="array" ref="R21">IF($D21="","",IF(_xll.BDP($D21&amp;" Corp",R$1)="#N/A N/A","",_xll.BDP($D21&amp;" Corp",R$1)))</f>
        <v/>
      </c>
      <c r="S21" s="64" t="str" cm="1">
        <f t="array" ref="S21">IFERROR(IF($D21="","",IF(_xll.BDP($D21&amp;" Corp",S$1)="#N/A N/A","",_xll.BDP($D21&amp;" Corp",S$1)))/100,"")</f>
        <v/>
      </c>
      <c r="T21" s="48" t="str" cm="1">
        <f t="array" ref="T21">IF($D21="","",IF(_xll.BDP($D21&amp;" Corp",T$1)="#N/A N/A","",_xll.BDP($D21&amp;" Corp",T$1)))</f>
        <v/>
      </c>
      <c r="U21" s="114" cm="1">
        <f t="array" ref="U21">IF($D21="","",IF(_xll.BDP($D21&amp;" Corp",U$1)="#N/A N/A",0,_xll.BDP($D21&amp;" Corp",U$1)))</f>
        <v>550</v>
      </c>
      <c r="V21" s="114">
        <f>IFERROR(VLOOKUP($L21,Documentation!$J$2:$K$15,2,0),IF(U21=0,0,4200))</f>
        <v>4200</v>
      </c>
      <c r="W21" s="111">
        <f t="shared" si="1"/>
        <v>1.3139764647563172</v>
      </c>
      <c r="X21" s="111">
        <f t="shared" si="2"/>
        <v>10.034002094502787</v>
      </c>
      <c r="AB21" s="2" t="s">
        <v>1375</v>
      </c>
      <c r="AC21" s="63">
        <f t="shared" si="3"/>
        <v>336.79254592267853</v>
      </c>
      <c r="AD21" s="63">
        <f t="shared" si="4"/>
        <v>2686.3848362795293</v>
      </c>
      <c r="AE21" s="112">
        <f t="shared" si="5"/>
        <v>1.5236679671950182E-2</v>
      </c>
    </row>
    <row r="22" spans="1:31" x14ac:dyDescent="0.2">
      <c r="A22" s="2" t="str" cm="1">
        <f t="array" ref="A22">IF($D22="","",IF(_xll.BDP($D22&amp;" Corp",A$1)="#N/A N/A","",_xll.BDP($D22&amp;" Corp",A$1)))</f>
        <v>2341014Z US</v>
      </c>
      <c r="B22" s="62">
        <v>18</v>
      </c>
      <c r="C22" s="22">
        <v>350934</v>
      </c>
      <c r="D22" s="23" t="s">
        <v>1376</v>
      </c>
      <c r="E22" s="23" t="s">
        <v>1377</v>
      </c>
      <c r="F22" s="46" t="s">
        <v>1378</v>
      </c>
      <c r="G22" s="47" t="s">
        <v>1379</v>
      </c>
      <c r="H22" s="93" t="str">
        <f>IF(IFERROR(VLOOKUP($E22,Portfolio!$D$4:$D$85,1,0),0)=0,"N","Y")</f>
        <v>Y</v>
      </c>
      <c r="I22" s="65" cm="1">
        <f t="array" ref="I22">IF($D22="","",IF(_xll.BDP($D22&amp;" Corp",I$1)="#N/A N/A","0",_xll.BDP($D22&amp;" Corp",I$1)))/1000000</f>
        <v>2292.8554157399999</v>
      </c>
      <c r="J22" s="101">
        <f>IFERROR(VLOOKUP($E22,Portfolio!$D$45:$O$85,10,0),0)</f>
        <v>41.238030000000002</v>
      </c>
      <c r="K22" s="16" t="str" cm="1">
        <f t="array" ref="K22">IF($D22="","",IF(_xll.BDP($D22&amp;" Corp",K$1)="#N/A N/A","NR",_xll.BDP($D22&amp;" Corp",K$1)))</f>
        <v>B+</v>
      </c>
      <c r="L22" s="16" t="str" cm="1">
        <f t="array" ref="L22">IF($D22="","",IF(_xll.BDP($D22&amp;" Corp",L$1)="#N/A N/A","NR",_xll.BDP($D22&amp;" Corp",L$1)))</f>
        <v>B1</v>
      </c>
      <c r="M22" s="16" t="s">
        <v>1349</v>
      </c>
      <c r="N22" s="16" t="s">
        <v>1313</v>
      </c>
      <c r="O22" s="61">
        <v>1.6520036719694451E-3</v>
      </c>
      <c r="P22" s="61">
        <f t="shared" si="0"/>
        <v>1.1950830214249385E-2</v>
      </c>
      <c r="Q22" s="27" cm="1">
        <f t="array" ref="Q22">IF($D22="","",IF(_xll.BDP($D22&amp;" Corp",Q$1)="#N/A N/A","",_xll.BDP($D22&amp;" Corp",Q$1)))</f>
        <v>102.875</v>
      </c>
      <c r="R22" s="27" cm="1">
        <f t="array" ref="R22">IF($D22="","",IF(_xll.BDP($D22&amp;" Corp",R$1)="#N/A N/A","",_xll.BDP($D22&amp;" Corp",R$1)))</f>
        <v>103.25</v>
      </c>
      <c r="S22" s="64" cm="1">
        <f t="array" ref="S22">IFERROR(IF($D22="","",IF(_xll.BDP($D22&amp;" Corp",S$1)="#N/A N/A","",_xll.BDP($D22&amp;" Corp",S$1)))/100,"")</f>
        <v>8.9480899507179856E-2</v>
      </c>
      <c r="T22" s="48" cm="1">
        <f t="array" ref="T22">IF($D22="","",IF(_xll.BDP($D22&amp;" Corp",T$1)="#N/A N/A","",_xll.BDP($D22&amp;" Corp",T$1)))</f>
        <v>429.21133572685716</v>
      </c>
      <c r="U22" s="114" cm="1">
        <f t="array" ref="U22">IF($D22="","",IF(_xll.BDP($D22&amp;" Corp",U$1)="#N/A N/A",0,_xll.BDP($D22&amp;" Corp",U$1)))</f>
        <v>550</v>
      </c>
      <c r="V22" s="114">
        <f>IFERROR(VLOOKUP($L22,Documentation!$J$2:$K$15,2,0),IF(U22=0,0,4200))</f>
        <v>2220</v>
      </c>
      <c r="W22" s="111">
        <f t="shared" si="1"/>
        <v>6.5729566178371615</v>
      </c>
      <c r="X22" s="111">
        <f t="shared" si="2"/>
        <v>26.530843075633634</v>
      </c>
      <c r="AB22" s="2" t="s">
        <v>1380</v>
      </c>
      <c r="AC22" s="63">
        <f t="shared" si="3"/>
        <v>358.43035116083655</v>
      </c>
      <c r="AD22" s="63">
        <f t="shared" si="4"/>
        <v>3726.9861838311895</v>
      </c>
      <c r="AE22" s="112">
        <f t="shared" si="5"/>
        <v>1.2566960602088176E-2</v>
      </c>
    </row>
    <row r="23" spans="1:31" x14ac:dyDescent="0.2">
      <c r="A23" s="2" t="str" cm="1">
        <f t="array" ref="A23">IF($D23="","",IF(_xll.BDP($D23&amp;" Corp",A$1)="#N/A N/A","",_xll.BDP($D23&amp;" Corp",A$1)))</f>
        <v>1261307D US</v>
      </c>
      <c r="B23" s="62">
        <v>19</v>
      </c>
      <c r="C23" s="22">
        <v>147714</v>
      </c>
      <c r="D23" s="23" t="s">
        <v>1381</v>
      </c>
      <c r="E23" s="23" t="s">
        <v>1382</v>
      </c>
      <c r="F23" s="46" t="s">
        <v>1383</v>
      </c>
      <c r="G23" s="47" t="s">
        <v>1384</v>
      </c>
      <c r="H23" s="93" t="str">
        <f>IF(IFERROR(VLOOKUP($E23,Portfolio!$D$4:$D$85,1,0),0)=0,"N","Y")</f>
        <v>N</v>
      </c>
      <c r="I23" s="65" cm="1">
        <f t="array" ref="I23">IF($D23="","",IF(_xll.BDP($D23&amp;" Corp",I$1)="#N/A N/A","0",_xll.BDP($D23&amp;" Corp",I$1)))/1000000</f>
        <v>1200</v>
      </c>
      <c r="J23" s="101">
        <f>IFERROR(VLOOKUP($E23,Portfolio!$D$45:$O$85,10,0),0)</f>
        <v>0</v>
      </c>
      <c r="K23" s="16" t="str" cm="1">
        <f t="array" ref="K23">IF($D23="","",IF(_xll.BDP($D23&amp;" Corp",K$1)="#N/A N/A","NR",_xll.BDP($D23&amp;" Corp",K$1)))</f>
        <v>B-</v>
      </c>
      <c r="L23" s="16" t="str" cm="1">
        <f t="array" ref="L23">IF($D23="","",IF(_xll.BDP($D23&amp;" Corp",L$1)="#N/A N/A","NR",_xll.BDP($D23&amp;" Corp",L$1)))</f>
        <v>B3</v>
      </c>
      <c r="M23" s="16" t="s">
        <v>1289</v>
      </c>
      <c r="N23" s="16" t="s">
        <v>1360</v>
      </c>
      <c r="O23" s="61">
        <v>7.8786155054447768E-4</v>
      </c>
      <c r="P23" s="61">
        <f t="shared" si="0"/>
        <v>5.6995028417021944E-3</v>
      </c>
      <c r="Q23" s="27" cm="1">
        <f t="array" ref="Q23">IF($D23="","",IF(_xll.BDP($D23&amp;" Corp",Q$1)="#N/A N/A","",_xll.BDP($D23&amp;" Corp",Q$1)))</f>
        <v>97.875</v>
      </c>
      <c r="R23" s="27" cm="1">
        <f t="array" ref="R23">IF($D23="","",IF(_xll.BDP($D23&amp;" Corp",R$1)="#N/A N/A","",_xll.BDP($D23&amp;" Corp",R$1)))</f>
        <v>99</v>
      </c>
      <c r="S23" s="64" cm="1">
        <f t="array" ref="S23">IFERROR(IF($D23="","",IF(_xll.BDP($D23&amp;" Corp",S$1)="#N/A N/A","",_xll.BDP($D23&amp;" Corp",S$1)))/100,"")</f>
        <v>8.0462445970624685E-2</v>
      </c>
      <c r="T23" s="48" cm="1">
        <f t="array" ref="T23">IF($D23="","",IF(_xll.BDP($D23&amp;" Corp",T$1)="#N/A N/A","",_xll.BDP($D23&amp;" Corp",T$1)))</f>
        <v>398.26282067674396</v>
      </c>
      <c r="U23" s="114" cm="1">
        <f t="array" ref="U23">IF($D23="","",IF(_xll.BDP($D23&amp;" Corp",U$1)="#N/A N/A",0,_xll.BDP($D23&amp;" Corp",U$1)))</f>
        <v>337.5</v>
      </c>
      <c r="V23" s="114">
        <f>IFERROR(VLOOKUP($L23,Documentation!$J$2:$K$15,2,0),IF(U23=0,0,4200))</f>
        <v>3490</v>
      </c>
      <c r="W23" s="111">
        <f t="shared" si="1"/>
        <v>1.9235822090744907</v>
      </c>
      <c r="X23" s="111">
        <f t="shared" si="2"/>
        <v>19.89126491754066</v>
      </c>
      <c r="AB23" s="2" t="s">
        <v>1301</v>
      </c>
      <c r="AC23" s="63">
        <f t="shared" si="3"/>
        <v>451.86495660119425</v>
      </c>
      <c r="AD23" s="63">
        <f t="shared" si="4"/>
        <v>3744.3215891579712</v>
      </c>
      <c r="AE23" s="112">
        <f t="shared" si="5"/>
        <v>5.5589751488360675E-3</v>
      </c>
    </row>
    <row r="24" spans="1:31" x14ac:dyDescent="0.2">
      <c r="A24" s="2" t="str" cm="1">
        <f t="array" ref="A24">IF($D24="","",IF(_xll.BDP($D24&amp;" Corp",A$1)="#N/A N/A","",_xll.BDP($D24&amp;" Corp",A$1)))</f>
        <v>1261307D US</v>
      </c>
      <c r="B24" s="62">
        <v>20</v>
      </c>
      <c r="C24" s="22">
        <v>209238</v>
      </c>
      <c r="D24" s="23" t="s">
        <v>1385</v>
      </c>
      <c r="E24" s="23" t="s">
        <v>1386</v>
      </c>
      <c r="F24" s="46" t="s">
        <v>1387</v>
      </c>
      <c r="G24" s="47" t="s">
        <v>1384</v>
      </c>
      <c r="H24" s="93" t="str">
        <f>IF(IFERROR(VLOOKUP($E24,Portfolio!$D$4:$D$85,1,0),0)=0,"N","Y")</f>
        <v>Y</v>
      </c>
      <c r="I24" s="65" cm="1">
        <f t="array" ref="I24">IF($D24="","",IF(_xll.BDP($D24&amp;" Corp",I$1)="#N/A N/A","0",_xll.BDP($D24&amp;" Corp",I$1)))/1000000</f>
        <v>700</v>
      </c>
      <c r="J24" s="101">
        <f>IFERROR(VLOOKUP($E24,Portfolio!$D$45:$O$85,10,0),0)</f>
        <v>0</v>
      </c>
      <c r="K24" s="16" t="str" cm="1">
        <f t="array" ref="K24">IF($D24="","",IF(_xll.BDP($D24&amp;" Corp",K$1)="#N/A N/A","NR",_xll.BDP($D24&amp;" Corp",K$1)))</f>
        <v>B-</v>
      </c>
      <c r="L24" s="16" t="str" cm="1">
        <f t="array" ref="L24">IF($D24="","",IF(_xll.BDP($D24&amp;" Corp",L$1)="#N/A N/A","NR",_xll.BDP($D24&amp;" Corp",L$1)))</f>
        <v>B3</v>
      </c>
      <c r="M24" s="16" t="s">
        <v>1289</v>
      </c>
      <c r="N24" s="16" t="s">
        <v>1360</v>
      </c>
      <c r="O24" s="61">
        <v>4.6364563224227334E-4</v>
      </c>
      <c r="P24" s="61">
        <f t="shared" si="0"/>
        <v>3.3540786406969941E-3</v>
      </c>
      <c r="Q24" s="27" cm="1">
        <f t="array" ref="Q24">IF($D24="","",IF(_xll.BDP($D24&amp;" Corp",Q$1)="#N/A N/A","",_xll.BDP($D24&amp;" Corp",Q$1)))</f>
        <v>98.625</v>
      </c>
      <c r="R24" s="27" cm="1">
        <f t="array" ref="R24">IF($D24="","",IF(_xll.BDP($D24&amp;" Corp",R$1)="#N/A N/A","",_xll.BDP($D24&amp;" Corp",R$1)))</f>
        <v>99.5</v>
      </c>
      <c r="S24" s="64" cm="1">
        <f t="array" ref="S24">IFERROR(IF($D24="","",IF(_xll.BDP($D24&amp;" Corp",S$1)="#N/A N/A","",_xll.BDP($D24&amp;" Corp",S$1)))/100,"")</f>
        <v>8.274372760206461E-2</v>
      </c>
      <c r="T24" s="48" cm="1">
        <f t="array" ref="T24">IF($D24="","",IF(_xll.BDP($D24&amp;" Corp",T$1)="#N/A N/A","",_xll.BDP($D24&amp;" Corp",T$1)))</f>
        <v>411.49867000508306</v>
      </c>
      <c r="U24" s="114" cm="1">
        <f t="array" ref="U24">IF($D24="","",IF(_xll.BDP($D24&amp;" Corp",U$1)="#N/A N/A",0,_xll.BDP($D24&amp;" Corp",U$1)))</f>
        <v>375</v>
      </c>
      <c r="V24" s="114">
        <f>IFERROR(VLOOKUP($L24,Documentation!$J$2:$K$15,2,0),IF(U24=0,0,4200))</f>
        <v>3490</v>
      </c>
      <c r="W24" s="111">
        <f t="shared" si="1"/>
        <v>1.2577794902613728</v>
      </c>
      <c r="X24" s="111">
        <f t="shared" si="2"/>
        <v>11.705734456032509</v>
      </c>
      <c r="AB24" s="2" t="s">
        <v>1312</v>
      </c>
      <c r="AC24" s="63">
        <f t="shared" si="3"/>
        <v>324.6242432684291</v>
      </c>
      <c r="AD24" s="63">
        <f t="shared" si="4"/>
        <v>3782.4062387982158</v>
      </c>
      <c r="AE24" s="112">
        <f t="shared" si="5"/>
        <v>3.9523670747051341E-2</v>
      </c>
    </row>
    <row r="25" spans="1:31" x14ac:dyDescent="0.2">
      <c r="A25" s="2" t="str" cm="1">
        <f t="array" ref="A25">IF($D25="","",IF(_xll.BDP($D25&amp;" Corp",A$1)="#N/A N/A","",_xll.BDP($D25&amp;" Corp",A$1)))</f>
        <v>1261307D US</v>
      </c>
      <c r="B25" s="62">
        <v>21</v>
      </c>
      <c r="C25" s="22">
        <v>358674</v>
      </c>
      <c r="D25" s="23" t="s">
        <v>1388</v>
      </c>
      <c r="E25" s="23" t="s">
        <v>1389</v>
      </c>
      <c r="F25" s="46" t="s">
        <v>1390</v>
      </c>
      <c r="G25" s="47" t="s">
        <v>1384</v>
      </c>
      <c r="H25" s="93" t="str">
        <f>IF(IFERROR(VLOOKUP($E25,Portfolio!$D$4:$D$85,1,0),0)=0,"N","Y")</f>
        <v>Y</v>
      </c>
      <c r="I25" s="65" cm="1">
        <f t="array" ref="I25">IF($D25="","",IF(_xll.BDP($D25&amp;" Corp",I$1)="#N/A N/A","0",_xll.BDP($D25&amp;" Corp",I$1)))/1000000</f>
        <v>772.2</v>
      </c>
      <c r="J25" s="101">
        <f>IFERROR(VLOOKUP($E25,Portfolio!$D$45:$O$85,10,0),0)</f>
        <v>13.919770000000002</v>
      </c>
      <c r="K25" s="16" t="str" cm="1">
        <f t="array" ref="K25">IF($D25="","",IF(_xll.BDP($D25&amp;" Corp",K$1)="#N/A N/A","NR",_xll.BDP($D25&amp;" Corp",K$1)))</f>
        <v>B-</v>
      </c>
      <c r="L25" s="16" t="str" cm="1">
        <f t="array" ref="L25">IF($D25="","",IF(_xll.BDP($D25&amp;" Corp",L$1)="#N/A N/A","NR",_xll.BDP($D25&amp;" Corp",L$1)))</f>
        <v>B3</v>
      </c>
      <c r="M25" s="16" t="s">
        <v>1289</v>
      </c>
      <c r="N25" s="16" t="s">
        <v>1360</v>
      </c>
      <c r="O25" s="61">
        <v>5.4054146217596684E-4</v>
      </c>
      <c r="P25" s="61">
        <f t="shared" si="0"/>
        <v>3.9103540432969246E-3</v>
      </c>
      <c r="Q25" s="27" cm="1">
        <f t="array" ref="Q25">IF($D25="","",IF(_xll.BDP($D25&amp;" Corp",Q$1)="#N/A N/A","",_xll.BDP($D25&amp;" Corp",Q$1)))</f>
        <v>100.125</v>
      </c>
      <c r="R25" s="27" cm="1">
        <f t="array" ref="R25">IF($D25="","",IF(_xll.BDP($D25&amp;" Corp",R$1)="#N/A N/A","",_xll.BDP($D25&amp;" Corp",R$1)))</f>
        <v>101.25</v>
      </c>
      <c r="S25" s="64" cm="1">
        <f t="array" ref="S25">IFERROR(IF($D25="","",IF(_xll.BDP($D25&amp;" Corp",S$1)="#N/A N/A","",_xll.BDP($D25&amp;" Corp",S$1)))/100,"")</f>
        <v>9.502766584046185E-2</v>
      </c>
      <c r="T25" s="48" cm="1">
        <f t="array" ref="T25">IF($D25="","",IF(_xll.BDP($D25&amp;" Corp",T$1)="#N/A N/A","",_xll.BDP($D25&amp;" Corp",T$1)))</f>
        <v>547.25067122465373</v>
      </c>
      <c r="U25" s="114" cm="1">
        <f t="array" ref="U25">IF($D25="","",IF(_xll.BDP($D25&amp;" Corp",U$1)="#N/A N/A",0,_xll.BDP($D25&amp;" Corp",U$1)))</f>
        <v>575</v>
      </c>
      <c r="V25" s="114">
        <f>IFERROR(VLOOKUP($L25,Documentation!$J$2:$K$15,2,0),IF(U25=0,0,4200))</f>
        <v>3490</v>
      </c>
      <c r="W25" s="111">
        <f t="shared" si="1"/>
        <v>2.2484535748957315</v>
      </c>
      <c r="X25" s="111">
        <f t="shared" si="2"/>
        <v>13.647135611106266</v>
      </c>
      <c r="AB25" s="2" t="s">
        <v>1391</v>
      </c>
      <c r="AC25" s="63">
        <f t="shared" si="3"/>
        <v>465.23795817651825</v>
      </c>
      <c r="AD25" s="63">
        <f t="shared" si="4"/>
        <v>3628.6209938934394</v>
      </c>
      <c r="AE25" s="112">
        <f t="shared" si="5"/>
        <v>1.3499540520516266E-2</v>
      </c>
    </row>
    <row r="26" spans="1:31" x14ac:dyDescent="0.2">
      <c r="A26" s="2" t="str" cm="1">
        <f t="array" ref="A26">IF($D26="","",IF(_xll.BDP($D26&amp;" Corp",A$1)="#N/A N/A","",_xll.BDP($D26&amp;" Corp",A$1)))</f>
        <v>1726153D US</v>
      </c>
      <c r="B26" s="62">
        <v>22</v>
      </c>
      <c r="C26" s="22">
        <v>37446</v>
      </c>
      <c r="D26" s="23" t="s">
        <v>1392</v>
      </c>
      <c r="E26" s="23" t="s">
        <v>1393</v>
      </c>
      <c r="F26" s="46" t="s">
        <v>1394</v>
      </c>
      <c r="G26" s="47" t="s">
        <v>1395</v>
      </c>
      <c r="H26" s="93" t="str">
        <f>IF(IFERROR(VLOOKUP($E26,Portfolio!$D$4:$D$85,1,0),0)=0,"N","Y")</f>
        <v>N</v>
      </c>
      <c r="I26" s="65" cm="1">
        <f t="array" ref="I26">IF($D26="","",IF(_xll.BDP($D26&amp;" Corp",I$1)="#N/A N/A","0",_xll.BDP($D26&amp;" Corp",I$1)))/1000000</f>
        <v>0</v>
      </c>
      <c r="J26" s="101">
        <f>IFERROR(VLOOKUP($E26,Portfolio!$D$45:$O$85,10,0),0)</f>
        <v>0</v>
      </c>
      <c r="K26" s="16" t="str" cm="1">
        <f t="array" ref="K26">IF($D26="","",IF(_xll.BDP($D26&amp;" Corp",K$1)="#N/A N/A","NR",_xll.BDP($D26&amp;" Corp",K$1)))</f>
        <v>NR</v>
      </c>
      <c r="L26" s="16" t="str" cm="1">
        <f t="array" ref="L26">IF($D26="","",IF(_xll.BDP($D26&amp;" Corp",L$1)="#N/A N/A","NR",_xll.BDP($D26&amp;" Corp",L$1)))</f>
        <v>NR</v>
      </c>
      <c r="M26" s="16" t="s">
        <v>1333</v>
      </c>
      <c r="N26" s="16" t="s">
        <v>1291</v>
      </c>
      <c r="O26" s="61">
        <v>0</v>
      </c>
      <c r="P26" s="61">
        <f t="shared" si="0"/>
        <v>0</v>
      </c>
      <c r="Q26" s="27" t="str" cm="1">
        <f t="array" ref="Q26">IF($D26="","",IF(_xll.BDP($D26&amp;" Corp",Q$1)="#N/A N/A","",_xll.BDP($D26&amp;" Corp",Q$1)))</f>
        <v/>
      </c>
      <c r="R26" s="27" t="str" cm="1">
        <f t="array" ref="R26">IF($D26="","",IF(_xll.BDP($D26&amp;" Corp",R$1)="#N/A N/A","",_xll.BDP($D26&amp;" Corp",R$1)))</f>
        <v/>
      </c>
      <c r="S26" s="64" t="str" cm="1">
        <f t="array" ref="S26">IFERROR(IF($D26="","",IF(_xll.BDP($D26&amp;" Corp",S$1)="#N/A N/A","",_xll.BDP($D26&amp;" Corp",S$1)))/100,"")</f>
        <v/>
      </c>
      <c r="T26" s="48" t="str" cm="1">
        <f t="array" ref="T26">IF($D26="","",IF(_xll.BDP($D26&amp;" Corp",T$1)="#N/A N/A","",_xll.BDP($D26&amp;" Corp",T$1)))</f>
        <v/>
      </c>
      <c r="U26" s="114" cm="1">
        <f t="array" ref="U26">IF($D26="","",IF(_xll.BDP($D26&amp;" Corp",U$1)="#N/A N/A",0,_xll.BDP($D26&amp;" Corp",U$1)))</f>
        <v>525</v>
      </c>
      <c r="V26" s="114">
        <f>IFERROR(VLOOKUP($L26,Documentation!$J$2:$K$15,2,0),IF(U26=0,0,4200))</f>
        <v>4200</v>
      </c>
      <c r="W26" s="111">
        <f t="shared" si="1"/>
        <v>0</v>
      </c>
      <c r="X26" s="111">
        <f t="shared" si="2"/>
        <v>0</v>
      </c>
      <c r="AB26" s="2" t="s">
        <v>1296</v>
      </c>
      <c r="AC26" s="63">
        <f t="shared" si="3"/>
        <v>353.98934154643854</v>
      </c>
      <c r="AD26" s="63">
        <f t="shared" si="4"/>
        <v>2614.9467077321929</v>
      </c>
      <c r="AE26" s="112">
        <f t="shared" si="5"/>
        <v>1.8792110817197401E-2</v>
      </c>
    </row>
    <row r="27" spans="1:31" x14ac:dyDescent="0.2">
      <c r="A27" s="2" t="str" cm="1">
        <f t="array" ref="A27">IF($D27="","",IF(_xll.BDP($D27&amp;" Corp",A$1)="#N/A N/A","",_xll.BDP($D27&amp;" Corp",A$1)))</f>
        <v>1723588D US</v>
      </c>
      <c r="B27" s="62">
        <v>23</v>
      </c>
      <c r="C27" s="22">
        <v>382758</v>
      </c>
      <c r="D27" s="23" t="s">
        <v>1396</v>
      </c>
      <c r="E27" s="23" t="s">
        <v>1397</v>
      </c>
      <c r="F27" s="46" t="s">
        <v>1398</v>
      </c>
      <c r="G27" s="47" t="s">
        <v>561</v>
      </c>
      <c r="H27" s="93" t="str">
        <f>IF(IFERROR(VLOOKUP($E27,Portfolio!$D$4:$D$85,1,0),0)=0,"N","Y")</f>
        <v>Y</v>
      </c>
      <c r="I27" s="65" cm="1">
        <f t="array" ref="I27">IF($D27="","",IF(_xll.BDP($D27&amp;" Corp",I$1)="#N/A N/A","0",_xll.BDP($D27&amp;" Corp",I$1)))/1000000</f>
        <v>766.60389843749999</v>
      </c>
      <c r="J27" s="101">
        <f>IFERROR(VLOOKUP($E27,Portfolio!$D$45:$O$85,10,0),0)</f>
        <v>7.2929999999999995E-2</v>
      </c>
      <c r="K27" s="16" t="str" cm="1">
        <f t="array" ref="K27">IF($D27="","",IF(_xll.BDP($D27&amp;" Corp",K$1)="#N/A N/A","NR",_xll.BDP($D27&amp;" Corp",K$1)))</f>
        <v>BBB-</v>
      </c>
      <c r="L27" s="16" t="str" cm="1">
        <f t="array" ref="L27">IF($D27="","",IF(_xll.BDP($D27&amp;" Corp",L$1)="#N/A N/A","NR",_xll.BDP($D27&amp;" Corp",L$1)))</f>
        <v>Ba1</v>
      </c>
      <c r="M27" s="16" t="s">
        <v>1349</v>
      </c>
      <c r="N27" s="16" t="s">
        <v>1328</v>
      </c>
      <c r="O27" s="61">
        <v>5.3129689283803419E-4</v>
      </c>
      <c r="P27" s="61">
        <f t="shared" si="0"/>
        <v>3.8434775100082428E-3</v>
      </c>
      <c r="Q27" s="27" cm="1">
        <f t="array" ref="Q27">IF($D27="","",IF(_xll.BDP($D27&amp;" Corp",Q$1)="#N/A N/A","",_xll.BDP($D27&amp;" Corp",Q$1)))</f>
        <v>100.625</v>
      </c>
      <c r="R27" s="27" cm="1">
        <f t="array" ref="R27">IF($D27="","",IF(_xll.BDP($D27&amp;" Corp",R$1)="#N/A N/A","",_xll.BDP($D27&amp;" Corp",R$1)))</f>
        <v>100.875</v>
      </c>
      <c r="S27" s="64" cm="1">
        <f t="array" ref="S27">IFERROR(IF($D27="","",IF(_xll.BDP($D27&amp;" Corp",S$1)="#N/A N/A","",_xll.BDP($D27&amp;" Corp",S$1)))/100,"")</f>
        <v>6.0726770898327231E-2</v>
      </c>
      <c r="T27" s="48" cm="1">
        <f t="array" ref="T27">IF($D27="","",IF(_xll.BDP($D27&amp;" Corp",T$1)="#N/A N/A","",_xll.BDP($D27&amp;" Corp",T$1)))</f>
        <v>170.17858397772915</v>
      </c>
      <c r="U27" s="114" cm="1">
        <f t="array" ref="U27">IF($D27="","",IF(_xll.BDP($D27&amp;" Corp",U$1)="#N/A N/A",0,_xll.BDP($D27&amp;" Corp",U$1)))</f>
        <v>200</v>
      </c>
      <c r="V27" s="114">
        <f>IFERROR(VLOOKUP($L27,Documentation!$J$2:$K$15,2,0),IF(U27=0,0,4200))</f>
        <v>940</v>
      </c>
      <c r="W27" s="111">
        <f t="shared" si="1"/>
        <v>0.7686955020016486</v>
      </c>
      <c r="X27" s="111">
        <f t="shared" si="2"/>
        <v>3.6128688594077483</v>
      </c>
      <c r="AB27" s="2" t="s">
        <v>1307</v>
      </c>
      <c r="AC27" s="63">
        <f t="shared" si="3"/>
        <v>434.4918291763293</v>
      </c>
      <c r="AD27" s="63">
        <f t="shared" si="4"/>
        <v>4482.8170700898327</v>
      </c>
      <c r="AE27" s="112">
        <f t="shared" si="5"/>
        <v>1.0665775541555013E-2</v>
      </c>
    </row>
    <row r="28" spans="1:31" x14ac:dyDescent="0.2">
      <c r="A28" s="2" t="str" cm="1">
        <f t="array" ref="A28">IF($D28="","",IF(_xll.BDP($D28&amp;" Corp",A$1)="#N/A N/A","",_xll.BDP($D28&amp;" Corp",A$1)))</f>
        <v>1490981D US</v>
      </c>
      <c r="B28" s="62">
        <v>24</v>
      </c>
      <c r="C28" s="22">
        <v>212154</v>
      </c>
      <c r="D28" s="23" t="s">
        <v>1399</v>
      </c>
      <c r="E28" s="23" t="s">
        <v>1400</v>
      </c>
      <c r="F28" s="46" t="s">
        <v>1401</v>
      </c>
      <c r="G28" s="47" t="s">
        <v>1402</v>
      </c>
      <c r="H28" s="93" t="str">
        <f>IF(IFERROR(VLOOKUP($E28,Portfolio!$D$4:$D$85,1,0),0)=0,"N","Y")</f>
        <v>N</v>
      </c>
      <c r="I28" s="65" cm="1">
        <f t="array" ref="I28">IF($D28="","",IF(_xll.BDP($D28&amp;" Corp",I$1)="#N/A N/A","0",_xll.BDP($D28&amp;" Corp",I$1)))/1000000</f>
        <v>849.25</v>
      </c>
      <c r="J28" s="101">
        <f>IFERROR(VLOOKUP($E28,Portfolio!$D$45:$O$85,10,0),0)</f>
        <v>0</v>
      </c>
      <c r="K28" s="16" t="str" cm="1">
        <f t="array" ref="K28">IF($D28="","",IF(_xll.BDP($D28&amp;" Corp",K$1)="#N/A N/A","NR",_xll.BDP($D28&amp;" Corp",K$1)))</f>
        <v>B-</v>
      </c>
      <c r="L28" s="16" t="str" cm="1">
        <f t="array" ref="L28">IF($D28="","",IF(_xll.BDP($D28&amp;" Corp",L$1)="#N/A N/A","NR",_xll.BDP($D28&amp;" Corp",L$1)))</f>
        <v>B3</v>
      </c>
      <c r="M28" s="16" t="s">
        <v>1289</v>
      </c>
      <c r="N28" s="16" t="s">
        <v>1403</v>
      </c>
      <c r="O28" s="61">
        <v>6.1744151566151277E-4</v>
      </c>
      <c r="P28" s="61">
        <f t="shared" si="0"/>
        <v>4.4666599996734269E-3</v>
      </c>
      <c r="Q28" s="27" cm="1">
        <f t="array" ref="Q28">IF($D28="","",IF(_xll.BDP($D28&amp;" Corp",Q$1)="#N/A N/A","",_xll.BDP($D28&amp;" Corp",Q$1)))</f>
        <v>99</v>
      </c>
      <c r="R28" s="27" cm="1">
        <f t="array" ref="R28">IF($D28="","",IF(_xll.BDP($D28&amp;" Corp",R$1)="#N/A N/A","",_xll.BDP($D28&amp;" Corp",R$1)))</f>
        <v>99.25</v>
      </c>
      <c r="S28" s="64" cm="1">
        <f t="array" ref="S28">IFERROR(IF($D28="","",IF(_xll.BDP($D28&amp;" Corp",S$1)="#N/A N/A","",_xll.BDP($D28&amp;" Corp",S$1)))/100,"")</f>
        <v>8.6820243857800961E-2</v>
      </c>
      <c r="T28" s="48" cm="1">
        <f t="array" ref="T28">IF($D28="","",IF(_xll.BDP($D28&amp;" Corp",T$1)="#N/A N/A","",_xll.BDP($D28&amp;" Corp",T$1)))</f>
        <v>408.4366826593876</v>
      </c>
      <c r="U28" s="114" cm="1">
        <f t="array" ref="U28">IF($D28="","",IF(_xll.BDP($D28&amp;" Corp",U$1)="#N/A N/A",0,_xll.BDP($D28&amp;" Corp",U$1)))</f>
        <v>375</v>
      </c>
      <c r="V28" s="114">
        <f>IFERROR(VLOOKUP($L28,Documentation!$J$2:$K$15,2,0),IF(U28=0,0,4200))</f>
        <v>3490</v>
      </c>
      <c r="W28" s="111">
        <f t="shared" si="1"/>
        <v>1.674997499877535</v>
      </c>
      <c r="X28" s="111">
        <f t="shared" si="2"/>
        <v>15.58864339886026</v>
      </c>
      <c r="AB28" s="2" t="s">
        <v>1404</v>
      </c>
      <c r="AC28" s="63">
        <f t="shared" si="3"/>
        <v>525</v>
      </c>
      <c r="AD28" s="63">
        <f t="shared" si="4"/>
        <v>6500</v>
      </c>
      <c r="AE28" s="112">
        <f t="shared" si="5"/>
        <v>1.3208408001260576E-3</v>
      </c>
    </row>
    <row r="29" spans="1:31" x14ac:dyDescent="0.2">
      <c r="A29" s="2" t="str" cm="1">
        <f t="array" ref="A29">IF($D29="","",IF(_xll.BDP($D29&amp;" Corp",A$1)="#N/A N/A","",_xll.BDP($D29&amp;" Corp",A$1)))</f>
        <v>1490981D US</v>
      </c>
      <c r="B29" s="62">
        <v>25</v>
      </c>
      <c r="C29" s="22">
        <v>267558</v>
      </c>
      <c r="D29" s="23" t="s">
        <v>1405</v>
      </c>
      <c r="E29" s="23" t="s">
        <v>1406</v>
      </c>
      <c r="F29" s="46" t="s">
        <v>1407</v>
      </c>
      <c r="G29" s="47" t="s">
        <v>1402</v>
      </c>
      <c r="H29" s="93" t="str">
        <f>IF(IFERROR(VLOOKUP($E29,Portfolio!$D$4:$D$85,1,0),0)=0,"N","Y")</f>
        <v>N</v>
      </c>
      <c r="I29" s="65" cm="1">
        <f t="array" ref="I29">IF($D29="","",IF(_xll.BDP($D29&amp;" Corp",I$1)="#N/A N/A","0",_xll.BDP($D29&amp;" Corp",I$1)))/1000000</f>
        <v>415</v>
      </c>
      <c r="J29" s="101">
        <f>IFERROR(VLOOKUP($E29,Portfolio!$D$45:$O$85,10,0),0)</f>
        <v>0</v>
      </c>
      <c r="K29" s="16" t="str" cm="1">
        <f t="array" ref="K29">IF($D29="","",IF(_xll.BDP($D29&amp;" Corp",K$1)="#N/A N/A","NR",_xll.BDP($D29&amp;" Corp",K$1)))</f>
        <v>CCC</v>
      </c>
      <c r="L29" s="16" t="str" cm="1">
        <f t="array" ref="L29">IF($D29="","",IF(_xll.BDP($D29&amp;" Corp",L$1)="#N/A N/A","NR",_xll.BDP($D29&amp;" Corp",L$1)))</f>
        <v>Caa3</v>
      </c>
      <c r="M29" s="16" t="s">
        <v>1289</v>
      </c>
      <c r="N29" s="16" t="s">
        <v>1403</v>
      </c>
      <c r="O29" s="61">
        <v>0</v>
      </c>
      <c r="P29" s="61">
        <f t="shared" si="0"/>
        <v>0</v>
      </c>
      <c r="Q29" s="27" cm="1">
        <f t="array" ref="Q29">IF($D29="","",IF(_xll.BDP($D29&amp;" Corp",Q$1)="#N/A N/A","",_xll.BDP($D29&amp;" Corp",Q$1)))</f>
        <v>96</v>
      </c>
      <c r="R29" s="27" cm="1">
        <f t="array" ref="R29">IF($D29="","",IF(_xll.BDP($D29&amp;" Corp",R$1)="#N/A N/A","",_xll.BDP($D29&amp;" Corp",R$1)))</f>
        <v>97</v>
      </c>
      <c r="S29" s="64" cm="1">
        <f t="array" ref="S29">IFERROR(IF($D29="","",IF(_xll.BDP($D29&amp;" Corp",S$1)="#N/A N/A","",_xll.BDP($D29&amp;" Corp",S$1)))/100,"")</f>
        <v>0.12319170706905425</v>
      </c>
      <c r="T29" s="48" cm="1">
        <f t="array" ref="T29">IF($D29="","",IF(_xll.BDP($D29&amp;" Corp",T$1)="#N/A N/A","",_xll.BDP($D29&amp;" Corp",T$1)))</f>
        <v>842.44180808514352</v>
      </c>
      <c r="U29" s="114" cm="1">
        <f t="array" ref="U29">IF($D29="","",IF(_xll.BDP($D29&amp;" Corp",U$1)="#N/A N/A",0,_xll.BDP($D29&amp;" Corp",U$1)))</f>
        <v>700.00000000000011</v>
      </c>
      <c r="V29" s="114">
        <f>IFERROR(VLOOKUP($L29,Documentation!$J$2:$K$15,2,0),IF(U29=0,0,4200))</f>
        <v>8070</v>
      </c>
      <c r="W29" s="111">
        <f t="shared" si="1"/>
        <v>0</v>
      </c>
      <c r="X29" s="111">
        <f t="shared" si="2"/>
        <v>0</v>
      </c>
      <c r="AB29" s="2" t="s">
        <v>1408</v>
      </c>
      <c r="AC29" s="63">
        <f t="shared" si="3"/>
        <v>200</v>
      </c>
      <c r="AD29" s="63">
        <f t="shared" si="4"/>
        <v>940</v>
      </c>
      <c r="AE29" s="112">
        <f t="shared" si="5"/>
        <v>5.3023937125503528E-3</v>
      </c>
    </row>
    <row r="30" spans="1:31" x14ac:dyDescent="0.2">
      <c r="A30" s="2" t="str" cm="1">
        <f t="array" ref="A30">IF($D30="","",IF(_xll.BDP($D30&amp;" Corp",A$1)="#N/A N/A","",_xll.BDP($D30&amp;" Corp",A$1)))</f>
        <v>1865258D US</v>
      </c>
      <c r="B30" s="62">
        <v>26</v>
      </c>
      <c r="C30" s="22">
        <v>240234</v>
      </c>
      <c r="D30" s="23" t="s">
        <v>1409</v>
      </c>
      <c r="E30" s="23" t="s">
        <v>1410</v>
      </c>
      <c r="F30" s="46" t="s">
        <v>1411</v>
      </c>
      <c r="G30" s="47" t="s">
        <v>1412</v>
      </c>
      <c r="H30" s="93" t="str">
        <f>IF(IFERROR(VLOOKUP($E30,Portfolio!$D$4:$D$85,1,0),0)=0,"N","Y")</f>
        <v>N</v>
      </c>
      <c r="I30" s="65" cm="1">
        <f t="array" ref="I30">IF($D30="","",IF(_xll.BDP($D30&amp;" Corp",I$1)="#N/A N/A","0",_xll.BDP($D30&amp;" Corp",I$1)))/1000000</f>
        <v>630.625</v>
      </c>
      <c r="J30" s="101">
        <f>IFERROR(VLOOKUP($E30,Portfolio!$D$45:$O$85,10,0),0)</f>
        <v>0</v>
      </c>
      <c r="K30" s="16" t="str" cm="1">
        <f t="array" ref="K30">IF($D30="","",IF(_xll.BDP($D30&amp;" Corp",K$1)="#N/A N/A","NR",_xll.BDP($D30&amp;" Corp",K$1)))</f>
        <v>B</v>
      </c>
      <c r="L30" s="16" t="str" cm="1">
        <f t="array" ref="L30">IF($D30="","",IF(_xll.BDP($D30&amp;" Corp",L$1)="#N/A N/A","NR",_xll.BDP($D30&amp;" Corp",L$1)))</f>
        <v>B2</v>
      </c>
      <c r="M30" s="16" t="s">
        <v>1349</v>
      </c>
      <c r="N30" s="16" t="s">
        <v>1355</v>
      </c>
      <c r="O30" s="61">
        <v>3.8437681034312455E-4</v>
      </c>
      <c r="P30" s="61">
        <f t="shared" si="0"/>
        <v>2.7806366757218565E-3</v>
      </c>
      <c r="Q30" s="27" cm="1">
        <f t="array" ref="Q30">IF($D30="","",IF(_xll.BDP($D30&amp;" Corp",Q$1)="#N/A N/A","",_xll.BDP($D30&amp;" Corp",Q$1)))</f>
        <v>97.5</v>
      </c>
      <c r="R30" s="27" cm="1">
        <f t="array" ref="R30">IF($D30="","",IF(_xll.BDP($D30&amp;" Corp",R$1)="#N/A N/A","",_xll.BDP($D30&amp;" Corp",R$1)))</f>
        <v>98.375</v>
      </c>
      <c r="S30" s="64" cm="1">
        <f t="array" ref="S30">IFERROR(IF($D30="","",IF(_xll.BDP($D30&amp;" Corp",S$1)="#N/A N/A","",_xll.BDP($D30&amp;" Corp",S$1)))/100,"")</f>
        <v>0.11704943096265197</v>
      </c>
      <c r="T30" s="48" cm="1">
        <f t="array" ref="T30">IF($D30="","",IF(_xll.BDP($D30&amp;" Corp",T$1)="#N/A N/A","",_xll.BDP($D30&amp;" Corp",T$1)))</f>
        <v>751.39911087900396</v>
      </c>
      <c r="U30" s="114" cm="1">
        <f t="array" ref="U30">IF($D30="","",IF(_xll.BDP($D30&amp;" Corp",U$1)="#N/A N/A",0,_xll.BDP($D30&amp;" Corp",U$1)))</f>
        <v>662</v>
      </c>
      <c r="V30" s="114">
        <f>IFERROR(VLOOKUP($L30,Documentation!$J$2:$K$15,2,0),IF(U30=0,0,4200))</f>
        <v>2720</v>
      </c>
      <c r="W30" s="111">
        <f t="shared" si="1"/>
        <v>1.840781479327869</v>
      </c>
      <c r="X30" s="111">
        <f t="shared" si="2"/>
        <v>7.56333175796345</v>
      </c>
      <c r="AB30" s="2" t="s">
        <v>1413</v>
      </c>
      <c r="AC30" s="63">
        <f t="shared" si="3"/>
        <v>275</v>
      </c>
      <c r="AD30" s="63">
        <f t="shared" si="4"/>
        <v>1766</v>
      </c>
      <c r="AE30" s="112">
        <f t="shared" si="5"/>
        <v>7.0675589045542837E-3</v>
      </c>
    </row>
    <row r="31" spans="1:31" x14ac:dyDescent="0.2">
      <c r="A31" s="2" t="str" cm="1">
        <f t="array" ref="A31">IF($D31="","",IF(_xll.BDP($D31&amp;" Corp",A$1)="#N/A N/A","",_xll.BDP($D31&amp;" Corp",A$1)))</f>
        <v>BLCO CN</v>
      </c>
      <c r="B31" s="62">
        <v>27</v>
      </c>
      <c r="C31" s="22">
        <v>290526</v>
      </c>
      <c r="D31" s="23" t="s">
        <v>1414</v>
      </c>
      <c r="E31" s="23" t="s">
        <v>1415</v>
      </c>
      <c r="F31" s="46" t="s">
        <v>1416</v>
      </c>
      <c r="G31" s="47" t="s">
        <v>1148</v>
      </c>
      <c r="H31" s="93" t="str">
        <f>IF(IFERROR(VLOOKUP($E31,Portfolio!$D$4:$D$85,1,0),0)=0,"N","Y")</f>
        <v>N</v>
      </c>
      <c r="I31" s="65" cm="1">
        <f t="array" ref="I31">IF($D31="","",IF(_xll.BDP($D31&amp;" Corp",I$1)="#N/A N/A","0",_xll.BDP($D31&amp;" Corp",I$1)))/1000000</f>
        <v>2437.75</v>
      </c>
      <c r="J31" s="101">
        <f>IFERROR(VLOOKUP($E31,Portfolio!$D$45:$O$85,10,0),0)</f>
        <v>0</v>
      </c>
      <c r="K31" s="16" t="str" cm="1">
        <f t="array" ref="K31">IF($D31="","",IF(_xll.BDP($D31&amp;" Corp",K$1)="#N/A N/A","NR",_xll.BDP($D31&amp;" Corp",K$1)))</f>
        <v>B-</v>
      </c>
      <c r="L31" s="16" t="str" cm="1">
        <f t="array" ref="L31">IF($D31="","",IF(_xll.BDP($D31&amp;" Corp",L$1)="#N/A N/A","NR",_xll.BDP($D31&amp;" Corp",L$1)))</f>
        <v>B1</v>
      </c>
      <c r="M31" s="16" t="s">
        <v>1333</v>
      </c>
      <c r="N31" s="16" t="s">
        <v>1291</v>
      </c>
      <c r="O31" s="61">
        <v>1.7065759827235773E-3</v>
      </c>
      <c r="P31" s="61">
        <f t="shared" si="0"/>
        <v>1.234561409475032E-2</v>
      </c>
      <c r="Q31" s="27" cm="1">
        <f t="array" ref="Q31">IF($D31="","",IF(_xll.BDP($D31&amp;" Corp",Q$1)="#N/A N/A","",_xll.BDP($D31&amp;" Corp",Q$1)))</f>
        <v>100.5</v>
      </c>
      <c r="R31" s="27" cm="1">
        <f t="array" ref="R31">IF($D31="","",IF(_xll.BDP($D31&amp;" Corp",R$1)="#N/A N/A","",_xll.BDP($D31&amp;" Corp",R$1)))</f>
        <v>100.75</v>
      </c>
      <c r="S31" s="64" cm="1">
        <f t="array" ref="S31">IFERROR(IF($D31="","",IF(_xll.BDP($D31&amp;" Corp",S$1)="#N/A N/A","",_xll.BDP($D31&amp;" Corp",S$1)))/100,"")</f>
        <v>7.5377289205789566E-2</v>
      </c>
      <c r="T31" s="48" cm="1">
        <f t="array" ref="T31">IF($D31="","",IF(_xll.BDP($D31&amp;" Corp",T$1)="#N/A N/A","",_xll.BDP($D31&amp;" Corp",T$1)))</f>
        <v>294.71148798799521</v>
      </c>
      <c r="U31" s="114" cm="1">
        <f t="array" ref="U31">IF($D31="","",IF(_xll.BDP($D31&amp;" Corp",U$1)="#N/A N/A",0,_xll.BDP($D31&amp;" Corp",U$1)))</f>
        <v>325</v>
      </c>
      <c r="V31" s="114">
        <f>IFERROR(VLOOKUP($L31,Documentation!$J$2:$K$15,2,0),IF(U31=0,0,4200))</f>
        <v>2220</v>
      </c>
      <c r="W31" s="111">
        <f t="shared" si="1"/>
        <v>4.0123245807938543</v>
      </c>
      <c r="X31" s="111">
        <f t="shared" si="2"/>
        <v>27.407263290345711</v>
      </c>
      <c r="AB31" s="2" t="s">
        <v>1338</v>
      </c>
      <c r="AC31" s="63">
        <f t="shared" si="3"/>
        <v>875.00000000000011</v>
      </c>
      <c r="AD31" s="63">
        <f t="shared" si="4"/>
        <v>3490.0000000000005</v>
      </c>
      <c r="AE31" s="112">
        <f t="shared" si="5"/>
        <v>1.2640291744616216E-3</v>
      </c>
    </row>
    <row r="32" spans="1:31" x14ac:dyDescent="0.2">
      <c r="A32" s="2" t="str" cm="1">
        <f t="array" ref="A32">IF($D32="","",IF(_xll.BDP($D32&amp;" Corp",A$1)="#N/A N/A","",_xll.BDP($D32&amp;" Corp",A$1)))</f>
        <v>BLCO CN</v>
      </c>
      <c r="B32" s="62">
        <v>28</v>
      </c>
      <c r="C32" s="22">
        <v>342366</v>
      </c>
      <c r="D32" s="23" t="s">
        <v>1417</v>
      </c>
      <c r="E32" s="23" t="s">
        <v>1418</v>
      </c>
      <c r="F32" s="46" t="s">
        <v>1419</v>
      </c>
      <c r="G32" s="47" t="s">
        <v>1148</v>
      </c>
      <c r="H32" s="93" t="str">
        <f>IF(IFERROR(VLOOKUP($E32,Portfolio!$D$4:$D$85,1,0),0)=0,"N","Y")</f>
        <v>N</v>
      </c>
      <c r="I32" s="65" cm="1">
        <f t="array" ref="I32">IF($D32="","",IF(_xll.BDP($D32&amp;" Corp",I$1)="#N/A N/A","0",_xll.BDP($D32&amp;" Corp",I$1)))/1000000</f>
        <v>493.75</v>
      </c>
      <c r="J32" s="101">
        <f>IFERROR(VLOOKUP($E32,Portfolio!$D$45:$O$85,10,0),0)</f>
        <v>0</v>
      </c>
      <c r="K32" s="16" t="str" cm="1">
        <f t="array" ref="K32">IF($D32="","",IF(_xll.BDP($D32&amp;" Corp",K$1)="#N/A N/A","NR",_xll.BDP($D32&amp;" Corp",K$1)))</f>
        <v>B-</v>
      </c>
      <c r="L32" s="16" t="str" cm="1">
        <f t="array" ref="L32">IF($D32="","",IF(_xll.BDP($D32&amp;" Corp",L$1)="#N/A N/A","NR",_xll.BDP($D32&amp;" Corp",L$1)))</f>
        <v>B1</v>
      </c>
      <c r="M32" s="16" t="s">
        <v>1333</v>
      </c>
      <c r="N32" s="16" t="s">
        <v>1291</v>
      </c>
      <c r="O32" s="61">
        <v>3.4618996779878046E-4</v>
      </c>
      <c r="P32" s="61">
        <f t="shared" si="0"/>
        <v>2.5043876095671345E-3</v>
      </c>
      <c r="Q32" s="27" cm="1">
        <f t="array" ref="Q32">IF($D32="","",IF(_xll.BDP($D32&amp;" Corp",Q$1)="#N/A N/A","",_xll.BDP($D32&amp;" Corp",Q$1)))</f>
        <v>100.625</v>
      </c>
      <c r="R32" s="27" cm="1">
        <f t="array" ref="R32">IF($D32="","",IF(_xll.BDP($D32&amp;" Corp",R$1)="#N/A N/A","",_xll.BDP($D32&amp;" Corp",R$1)))</f>
        <v>101</v>
      </c>
      <c r="S32" s="64" cm="1">
        <f t="array" ref="S32">IFERROR(IF($D32="","",IF(_xll.BDP($D32&amp;" Corp",S$1)="#N/A N/A","",_xll.BDP($D32&amp;" Corp",S$1)))/100,"")</f>
        <v>8.1756632076576352E-2</v>
      </c>
      <c r="T32" s="48" cm="1">
        <f t="array" ref="T32">IF($D32="","",IF(_xll.BDP($D32&amp;" Corp",T$1)="#N/A N/A","",_xll.BDP($D32&amp;" Corp",T$1)))</f>
        <v>368.90230436435348</v>
      </c>
      <c r="U32" s="114" cm="1">
        <f t="array" ref="U32">IF($D32="","",IF(_xll.BDP($D32&amp;" Corp",U$1)="#N/A N/A",0,_xll.BDP($D32&amp;" Corp",U$1)))</f>
        <v>400</v>
      </c>
      <c r="V32" s="114">
        <f>IFERROR(VLOOKUP($L32,Documentation!$J$2:$K$15,2,0),IF(U32=0,0,4200))</f>
        <v>2220</v>
      </c>
      <c r="W32" s="111">
        <f t="shared" si="1"/>
        <v>1.0017550438268539</v>
      </c>
      <c r="X32" s="111">
        <f t="shared" si="2"/>
        <v>5.5597404932390386</v>
      </c>
      <c r="AB32" s="2" t="s">
        <v>1403</v>
      </c>
      <c r="AC32" s="63">
        <f t="shared" si="3"/>
        <v>470.76675587890003</v>
      </c>
      <c r="AD32" s="63">
        <f t="shared" si="4"/>
        <v>4879.1179358333457</v>
      </c>
      <c r="AE32" s="112">
        <f t="shared" si="5"/>
        <v>1.1534593016100214E-2</v>
      </c>
    </row>
    <row r="33" spans="1:31" x14ac:dyDescent="0.2">
      <c r="A33" s="2" t="str" cm="1">
        <f t="array" ref="A33">IF($D33="","",IF(_xll.BDP($D33&amp;" Corp",A$1)="#N/A N/A","",_xll.BDP($D33&amp;" Corp",A$1)))</f>
        <v>4107485Q US</v>
      </c>
      <c r="B33" s="62">
        <v>29</v>
      </c>
      <c r="C33" s="22">
        <v>275586</v>
      </c>
      <c r="D33" s="23" t="s">
        <v>1420</v>
      </c>
      <c r="E33" s="23" t="s">
        <v>1421</v>
      </c>
      <c r="F33" s="46" t="s">
        <v>1422</v>
      </c>
      <c r="G33" s="47" t="s">
        <v>289</v>
      </c>
      <c r="H33" s="93" t="str">
        <f>IF(IFERROR(VLOOKUP($E33,Portfolio!$D$4:$D$85,1,0),0)=0,"N","Y")</f>
        <v>Y</v>
      </c>
      <c r="I33" s="65" cm="1">
        <f t="array" ref="I33">IF($D33="","",IF(_xll.BDP($D33&amp;" Corp",I$1)="#N/A N/A","0",_xll.BDP($D33&amp;" Corp",I$1)))/1000000</f>
        <v>2187.5</v>
      </c>
      <c r="J33" s="101">
        <f>IFERROR(VLOOKUP($E33,Portfolio!$D$45:$O$85,10,0),0)</f>
        <v>1.6169</v>
      </c>
      <c r="K33" s="16" t="str" cm="1">
        <f t="array" ref="K33">IF($D33="","",IF(_xll.BDP($D33&amp;" Corp",K$1)="#N/A N/A","NR",_xll.BDP($D33&amp;" Corp",K$1)))</f>
        <v>B-</v>
      </c>
      <c r="L33" s="16" t="str" cm="1">
        <f t="array" ref="L33">IF($D33="","",IF(_xll.BDP($D33&amp;" Corp",L$1)="#N/A N/A","NR",_xll.BDP($D33&amp;" Corp",L$1)))</f>
        <v>Caa1</v>
      </c>
      <c r="M33" s="16" t="s">
        <v>1349</v>
      </c>
      <c r="N33" s="16" t="s">
        <v>1355</v>
      </c>
      <c r="O33" s="61">
        <v>1.5093414032795937E-3</v>
      </c>
      <c r="P33" s="61">
        <f t="shared" si="0"/>
        <v>1.0918791012387626E-2</v>
      </c>
      <c r="Q33" s="27" cm="1">
        <f t="array" ref="Q33">IF($D33="","",IF(_xll.BDP($D33&amp;" Corp",Q$1)="#N/A N/A","",_xll.BDP($D33&amp;" Corp",Q$1)))</f>
        <v>97.375</v>
      </c>
      <c r="R33" s="27" cm="1">
        <f t="array" ref="R33">IF($D33="","",IF(_xll.BDP($D33&amp;" Corp",R$1)="#N/A N/A","",_xll.BDP($D33&amp;" Corp",R$1)))</f>
        <v>97.75</v>
      </c>
      <c r="S33" s="64" cm="1">
        <f t="array" ref="S33">IFERROR(IF($D33="","",IF(_xll.BDP($D33&amp;" Corp",S$1)="#N/A N/A","",_xll.BDP($D33&amp;" Corp",S$1)))/100,"")</f>
        <v>0.11171268997713923</v>
      </c>
      <c r="T33" s="48" cm="1">
        <f t="array" ref="T33">IF($D33="","",IF(_xll.BDP($D33&amp;" Corp",T$1)="#N/A N/A","",_xll.BDP($D33&amp;" Corp",T$1)))</f>
        <v>668.99517613089085</v>
      </c>
      <c r="U33" s="114" cm="1">
        <f t="array" ref="U33">IF($D33="","",IF(_xll.BDP($D33&amp;" Corp",U$1)="#N/A N/A",0,_xll.BDP($D33&amp;" Corp",U$1)))</f>
        <v>525</v>
      </c>
      <c r="V33" s="114">
        <f>IFERROR(VLOOKUP($L33,Documentation!$J$2:$K$15,2,0),IF(U33=0,0,4200))</f>
        <v>4770</v>
      </c>
      <c r="W33" s="111">
        <f t="shared" si="1"/>
        <v>5.7323652815035038</v>
      </c>
      <c r="X33" s="111">
        <f t="shared" si="2"/>
        <v>52.082633129088975</v>
      </c>
      <c r="AB33" s="2" t="s">
        <v>1423</v>
      </c>
      <c r="AC33" s="63">
        <f t="shared" si="3"/>
        <v>283.69694318540979</v>
      </c>
      <c r="AD33" s="63">
        <f t="shared" si="4"/>
        <v>2014.8750391061374</v>
      </c>
      <c r="AE33" s="112">
        <f t="shared" si="5"/>
        <v>5.9739374794421859E-3</v>
      </c>
    </row>
    <row r="34" spans="1:31" x14ac:dyDescent="0.2">
      <c r="A34" s="2" t="str" cm="1">
        <f t="array" ref="A34">IF($D34="","",IF(_xll.BDP($D34&amp;" Corp",A$1)="#N/A N/A","",_xll.BDP($D34&amp;" Corp",A$1)))</f>
        <v>BAX US</v>
      </c>
      <c r="B34" s="62">
        <v>30</v>
      </c>
      <c r="C34" s="22">
        <v>293442</v>
      </c>
      <c r="D34" s="23" t="s">
        <v>1424</v>
      </c>
      <c r="E34" s="23" t="s">
        <v>1425</v>
      </c>
      <c r="F34" s="46" t="s">
        <v>1426</v>
      </c>
      <c r="G34" s="47" t="s">
        <v>691</v>
      </c>
      <c r="H34" s="93" t="str">
        <f>IF(IFERROR(VLOOKUP($E34,Portfolio!$D$4:$D$85,1,0),0)=0,"N","Y")</f>
        <v>N</v>
      </c>
      <c r="I34" s="65" cm="1">
        <f t="array" ref="I34">IF($D34="","",IF(_xll.BDP($D34&amp;" Corp",I$1)="#N/A N/A","0",_xll.BDP($D34&amp;" Corp",I$1)))/1000000</f>
        <v>0</v>
      </c>
      <c r="J34" s="101">
        <f>IFERROR(VLOOKUP($E34,Portfolio!$D$45:$O$85,10,0),0)</f>
        <v>0</v>
      </c>
      <c r="K34" s="16" t="str" cm="1">
        <f t="array" ref="K34">IF($D34="","",IF(_xll.BDP($D34&amp;" Corp",K$1)="#N/A N/A","NR",_xll.BDP($D34&amp;" Corp",K$1)))</f>
        <v>NR</v>
      </c>
      <c r="L34" s="16" t="str" cm="1">
        <f t="array" ref="L34">IF($D34="","",IF(_xll.BDP($D34&amp;" Corp",L$1)="#N/A N/A","NR",_xll.BDP($D34&amp;" Corp",L$1)))</f>
        <v>NR</v>
      </c>
      <c r="M34" s="16" t="s">
        <v>1333</v>
      </c>
      <c r="N34" s="16" t="s">
        <v>1291</v>
      </c>
      <c r="O34" s="61">
        <v>0</v>
      </c>
      <c r="P34" s="61">
        <f t="shared" si="0"/>
        <v>0</v>
      </c>
      <c r="Q34" s="27" t="str" cm="1">
        <f t="array" ref="Q34">IF($D34="","",IF(_xll.BDP($D34&amp;" Corp",Q$1)="#N/A N/A","",_xll.BDP($D34&amp;" Corp",Q$1)))</f>
        <v/>
      </c>
      <c r="R34" s="27" t="str" cm="1">
        <f t="array" ref="R34">IF($D34="","",IF(_xll.BDP($D34&amp;" Corp",R$1)="#N/A N/A","",_xll.BDP($D34&amp;" Corp",R$1)))</f>
        <v/>
      </c>
      <c r="S34" s="64" t="str" cm="1">
        <f t="array" ref="S34">IFERROR(IF($D34="","",IF(_xll.BDP($D34&amp;" Corp",S$1)="#N/A N/A","",_xll.BDP($D34&amp;" Corp",S$1)))/100,"")</f>
        <v/>
      </c>
      <c r="T34" s="48" t="str" cm="1">
        <f t="array" ref="T34">IF($D34="","",IF(_xll.BDP($D34&amp;" Corp",T$1)="#N/A N/A","",_xll.BDP($D34&amp;" Corp",T$1)))</f>
        <v/>
      </c>
      <c r="U34" s="114" cm="1">
        <f t="array" ref="U34">IF($D34="","",IF(_xll.BDP($D34&amp;" Corp",U$1)="#N/A N/A",0,_xll.BDP($D34&amp;" Corp",U$1)))</f>
        <v>125</v>
      </c>
      <c r="V34" s="114">
        <f>IFERROR(VLOOKUP($L34,Documentation!$J$2:$K$15,2,0),IF(U34=0,0,4200))</f>
        <v>4200</v>
      </c>
      <c r="W34" s="111">
        <f t="shared" si="1"/>
        <v>0</v>
      </c>
      <c r="X34" s="111">
        <f t="shared" si="2"/>
        <v>0</v>
      </c>
      <c r="AB34" s="2" t="s">
        <v>1427</v>
      </c>
      <c r="AC34" s="63">
        <f t="shared" si="3"/>
        <v>225</v>
      </c>
      <c r="AD34" s="63">
        <f t="shared" si="4"/>
        <v>1350</v>
      </c>
      <c r="AE34" s="112">
        <f t="shared" si="5"/>
        <v>3.2081863342657804E-3</v>
      </c>
    </row>
    <row r="35" spans="1:31" x14ac:dyDescent="0.2">
      <c r="A35" s="2" t="str" cm="1">
        <f t="array" ref="A35">IF($D35="","",IF(_xll.BDP($D35&amp;" Corp",A$1)="#N/A N/A","",_xll.BDP($D35&amp;" Corp",A$1)))</f>
        <v>BAX US</v>
      </c>
      <c r="B35" s="62">
        <v>31</v>
      </c>
      <c r="C35" s="22">
        <v>293478</v>
      </c>
      <c r="D35" s="23" t="s">
        <v>1428</v>
      </c>
      <c r="E35" s="23" t="s">
        <v>1429</v>
      </c>
      <c r="F35" s="46" t="s">
        <v>1430</v>
      </c>
      <c r="G35" s="47" t="s">
        <v>691</v>
      </c>
      <c r="H35" s="93" t="str">
        <f>IF(IFERROR(VLOOKUP($E35,Portfolio!$D$4:$D$85,1,0),0)=0,"N","Y")</f>
        <v>N</v>
      </c>
      <c r="I35" s="65" cm="1">
        <f t="array" ref="I35">IF($D35="","",IF(_xll.BDP($D35&amp;" Corp",I$1)="#N/A N/A","0",_xll.BDP($D35&amp;" Corp",I$1)))/1000000</f>
        <v>1590</v>
      </c>
      <c r="J35" s="101">
        <f>IFERROR(VLOOKUP($E35,Portfolio!$D$45:$O$85,10,0),0)</f>
        <v>0</v>
      </c>
      <c r="K35" s="16" t="str" cm="1">
        <f t="array" ref="K35">IF($D35="","",IF(_xll.BDP($D35&amp;" Corp",K$1)="#N/A N/A","NR",_xll.BDP($D35&amp;" Corp",K$1)))</f>
        <v>NR</v>
      </c>
      <c r="L35" s="16" t="str" cm="1">
        <f t="array" ref="L35">IF($D35="","",IF(_xll.BDP($D35&amp;" Corp",L$1)="#N/A N/A","NR",_xll.BDP($D35&amp;" Corp",L$1)))</f>
        <v>NR</v>
      </c>
      <c r="M35" s="16" t="s">
        <v>1333</v>
      </c>
      <c r="N35" s="16" t="s">
        <v>1291</v>
      </c>
      <c r="O35" s="61">
        <v>0</v>
      </c>
      <c r="P35" s="61">
        <f t="shared" si="0"/>
        <v>0</v>
      </c>
      <c r="Q35" s="27" cm="1">
        <f t="array" ref="Q35">IF($D35="","",IF(_xll.BDP($D35&amp;" Corp",Q$1)="#N/A N/A","",_xll.BDP($D35&amp;" Corp",Q$1)))</f>
        <v>99.875</v>
      </c>
      <c r="R35" s="27" cm="1">
        <f t="array" ref="R35">IF($D35="","",IF(_xll.BDP($D35&amp;" Corp",R$1)="#N/A N/A","",_xll.BDP($D35&amp;" Corp",R$1)))</f>
        <v>100.5</v>
      </c>
      <c r="S35" s="64" cm="1">
        <f t="array" ref="S35">IFERROR(IF($D35="","",IF(_xll.BDP($D35&amp;" Corp",S$1)="#N/A N/A","",_xll.BDP($D35&amp;" Corp",S$1)))/100,"")</f>
        <v>5.407220683991909E-2</v>
      </c>
      <c r="T35" s="48" cm="1">
        <f t="array" ref="T35">IF($D35="","",IF(_xll.BDP($D35&amp;" Corp",T$1)="#N/A N/A","",_xll.BDP($D35&amp;" Corp",T$1)))</f>
        <v>112.38029055854683</v>
      </c>
      <c r="U35" s="114" cm="1">
        <f t="array" ref="U35">IF($D35="","",IF(_xll.BDP($D35&amp;" Corp",U$1)="#N/A N/A",0,_xll.BDP($D35&amp;" Corp",U$1)))</f>
        <v>125</v>
      </c>
      <c r="V35" s="114">
        <f>IFERROR(VLOOKUP($L35,Documentation!$J$2:$K$15,2,0),IF(U35=0,0,4200))</f>
        <v>4200</v>
      </c>
      <c r="W35" s="111">
        <f t="shared" si="1"/>
        <v>0</v>
      </c>
      <c r="X35" s="111">
        <f t="shared" si="2"/>
        <v>0</v>
      </c>
      <c r="AB35" s="2" t="s">
        <v>1431</v>
      </c>
      <c r="AC35" s="63">
        <f t="shared" si="3"/>
        <v>225</v>
      </c>
      <c r="AD35" s="63">
        <f t="shared" si="4"/>
        <v>1350</v>
      </c>
      <c r="AE35" s="112">
        <f t="shared" si="5"/>
        <v>4.3031182319877822E-3</v>
      </c>
    </row>
    <row r="36" spans="1:31" x14ac:dyDescent="0.2">
      <c r="A36" s="2" t="str" cm="1">
        <f t="array" ref="A36">IF($D36="","",IF(_xll.BDP($D36&amp;" Corp",A$1)="#N/A N/A","",_xll.BDP($D36&amp;" Corp",A$1)))</f>
        <v>1512190D US</v>
      </c>
      <c r="B36" s="62">
        <v>32</v>
      </c>
      <c r="C36" s="22">
        <v>208374</v>
      </c>
      <c r="D36" s="23" t="s">
        <v>1432</v>
      </c>
      <c r="E36" s="23" t="s">
        <v>1433</v>
      </c>
      <c r="F36" s="46" t="s">
        <v>1434</v>
      </c>
      <c r="G36" s="47" t="s">
        <v>1435</v>
      </c>
      <c r="H36" s="93" t="str">
        <f>IF(IFERROR(VLOOKUP($E36,Portfolio!$D$4:$D$85,1,0),0)=0,"N","Y")</f>
        <v>N</v>
      </c>
      <c r="I36" s="65" cm="1">
        <f t="array" ref="I36">IF($D36="","",IF(_xll.BDP($D36&amp;" Corp",I$1)="#N/A N/A","0",_xll.BDP($D36&amp;" Corp",I$1)))/1000000</f>
        <v>400</v>
      </c>
      <c r="J36" s="101">
        <f>IFERROR(VLOOKUP($E36,Portfolio!$D$45:$O$85,10,0),0)</f>
        <v>0</v>
      </c>
      <c r="K36" s="16" t="str" cm="1">
        <f t="array" ref="K36">IF($D36="","",IF(_xll.BDP($D36&amp;" Corp",K$1)="#N/A N/A","NR",_xll.BDP($D36&amp;" Corp",K$1)))</f>
        <v>NR</v>
      </c>
      <c r="L36" s="16" t="str" cm="1">
        <f t="array" ref="L36">IF($D36="","",IF(_xll.BDP($D36&amp;" Corp",L$1)="#N/A N/A","NR",_xll.BDP($D36&amp;" Corp",L$1)))</f>
        <v>NR</v>
      </c>
      <c r="M36" s="16" t="s">
        <v>1289</v>
      </c>
      <c r="N36" s="16" t="s">
        <v>1301</v>
      </c>
      <c r="O36" s="61">
        <v>2.7525330631836378E-4</v>
      </c>
      <c r="P36" s="61">
        <f t="shared" si="0"/>
        <v>1.9912216816079719E-3</v>
      </c>
      <c r="Q36" s="27" cm="1">
        <f t="array" ref="Q36">IF($D36="","",IF(_xll.BDP($D36&amp;" Corp",Q$1)="#N/A N/A","",_xll.BDP($D36&amp;" Corp",Q$1)))</f>
        <v>92.25</v>
      </c>
      <c r="R36" s="27" cm="1">
        <f t="array" ref="R36">IF($D36="","",IF(_xll.BDP($D36&amp;" Corp",R$1)="#N/A N/A","",_xll.BDP($D36&amp;" Corp",R$1)))</f>
        <v>93</v>
      </c>
      <c r="S36" s="64" cm="1">
        <f t="array" ref="S36">IFERROR(IF($D36="","",IF(_xll.BDP($D36&amp;" Corp",S$1)="#N/A N/A","",_xll.BDP($D36&amp;" Corp",S$1)))/100,"")</f>
        <v>0.13424678845331073</v>
      </c>
      <c r="T36" s="48" cm="1">
        <f t="array" ref="T36">IF($D36="","",IF(_xll.BDP($D36&amp;" Corp",T$1)="#N/A N/A","",_xll.BDP($D36&amp;" Corp",T$1)))</f>
        <v>866.59063393545136</v>
      </c>
      <c r="U36" s="114" cm="1">
        <f t="array" ref="U36">IF($D36="","",IF(_xll.BDP($D36&amp;" Corp",U$1)="#N/A N/A",0,_xll.BDP($D36&amp;" Corp",U$1)))</f>
        <v>500</v>
      </c>
      <c r="V36" s="114">
        <f>IFERROR(VLOOKUP($L36,Documentation!$J$2:$K$15,2,0),IF(U36=0,0,4200))</f>
        <v>4200</v>
      </c>
      <c r="W36" s="111">
        <f t="shared" si="1"/>
        <v>0.99561084080398599</v>
      </c>
      <c r="X36" s="111">
        <f t="shared" si="2"/>
        <v>8.3631310627534816</v>
      </c>
      <c r="AB36" s="2" t="s">
        <v>1374</v>
      </c>
      <c r="AC36" s="63">
        <f t="shared" si="3"/>
        <v>470.84212351386981</v>
      </c>
      <c r="AD36" s="63">
        <f t="shared" si="4"/>
        <v>3840.9591631847193</v>
      </c>
      <c r="AE36" s="112">
        <f t="shared" si="5"/>
        <v>6.1697206213733785E-2</v>
      </c>
    </row>
    <row r="37" spans="1:31" x14ac:dyDescent="0.2">
      <c r="A37" s="2" t="str" cm="1">
        <f t="array" ref="A37">IF($D37="","",IF(_xll.BDP($D37&amp;" Corp",A$1)="#N/A N/A","",_xll.BDP($D37&amp;" Corp",A$1)))</f>
        <v>1512190D US</v>
      </c>
      <c r="B37" s="62">
        <v>33</v>
      </c>
      <c r="C37" s="22">
        <v>208410</v>
      </c>
      <c r="D37" s="23" t="s">
        <v>1436</v>
      </c>
      <c r="E37" s="23" t="s">
        <v>1437</v>
      </c>
      <c r="F37" s="46" t="s">
        <v>1438</v>
      </c>
      <c r="G37" s="47" t="s">
        <v>1435</v>
      </c>
      <c r="H37" s="93" t="str">
        <f>IF(IFERROR(VLOOKUP($E37,Portfolio!$D$4:$D$85,1,0),0)=0,"N","Y")</f>
        <v>N</v>
      </c>
      <c r="I37" s="65" cm="1">
        <f t="array" ref="I37">IF($D37="","",IF(_xll.BDP($D37&amp;" Corp",I$1)="#N/A N/A","0",_xll.BDP($D37&amp;" Corp",I$1)))/1000000</f>
        <v>0</v>
      </c>
      <c r="J37" s="101">
        <f>IFERROR(VLOOKUP($E37,Portfolio!$D$45:$O$85,10,0),0)</f>
        <v>0</v>
      </c>
      <c r="K37" s="16" t="str" cm="1">
        <f t="array" ref="K37">IF($D37="","",IF(_xll.BDP($D37&amp;" Corp",K$1)="#N/A N/A","NR",_xll.BDP($D37&amp;" Corp",K$1)))</f>
        <v>NR</v>
      </c>
      <c r="L37" s="16" t="str" cm="1">
        <f t="array" ref="L37">IF($D37="","",IF(_xll.BDP($D37&amp;" Corp",L$1)="#N/A N/A","NR",_xll.BDP($D37&amp;" Corp",L$1)))</f>
        <v>NR</v>
      </c>
      <c r="M37" s="16" t="s">
        <v>1289</v>
      </c>
      <c r="N37" s="16" t="s">
        <v>1301</v>
      </c>
      <c r="O37" s="61">
        <v>0</v>
      </c>
      <c r="P37" s="61">
        <f t="shared" si="0"/>
        <v>0</v>
      </c>
      <c r="Q37" s="27" cm="1">
        <f t="array" ref="Q37">IF($D37="","",IF(_xll.BDP($D37&amp;" Corp",Q$1)="#N/A N/A","",_xll.BDP($D37&amp;" Corp",Q$1)))</f>
        <v>100.5</v>
      </c>
      <c r="R37" s="27" cm="1">
        <f t="array" ref="R37">IF($D37="","",IF(_xll.BDP($D37&amp;" Corp",R$1)="#N/A N/A","",_xll.BDP($D37&amp;" Corp",R$1)))</f>
        <v>101.25</v>
      </c>
      <c r="S37" s="64" cm="1">
        <f t="array" ref="S37">IFERROR(IF($D37="","",IF(_xll.BDP($D37&amp;" Corp",S$1)="#N/A N/A","",_xll.BDP($D37&amp;" Corp",S$1)))/100,"")</f>
        <v>9.430649527348578E-2</v>
      </c>
      <c r="T37" s="48" cm="1">
        <f t="array" ref="T37">IF($D37="","",IF(_xll.BDP($D37&amp;" Corp",T$1)="#N/A N/A","",_xll.BDP($D37&amp;" Corp",T$1)))</f>
        <v>455.74697008651492</v>
      </c>
      <c r="U37" s="114" cm="1">
        <f t="array" ref="U37">IF($D37="","",IF(_xll.BDP($D37&amp;" Corp",U$1)="#N/A N/A",0,_xll.BDP($D37&amp;" Corp",U$1)))</f>
        <v>500</v>
      </c>
      <c r="V37" s="114">
        <f>IFERROR(VLOOKUP($L37,Documentation!$J$2:$K$15,2,0),IF(U37=0,0,4200))</f>
        <v>4200</v>
      </c>
      <c r="W37" s="111">
        <f t="shared" si="1"/>
        <v>0</v>
      </c>
      <c r="X37" s="111">
        <f t="shared" si="2"/>
        <v>0</v>
      </c>
      <c r="AB37" s="2" t="s">
        <v>1439</v>
      </c>
      <c r="AC37" s="63">
        <f t="shared" si="3"/>
        <v>320.34491208440369</v>
      </c>
      <c r="AD37" s="63">
        <f t="shared" si="4"/>
        <v>3403.1571984243847</v>
      </c>
      <c r="AE37" s="112">
        <f t="shared" si="5"/>
        <v>5.0088395007516454E-2</v>
      </c>
    </row>
    <row r="38" spans="1:31" x14ac:dyDescent="0.2">
      <c r="A38" s="2" t="str" cm="1">
        <f t="array" ref="A38">IF($D38="","",IF(_xll.BDP($D38&amp;" Corp",A$1)="#N/A N/A","",_xll.BDP($D38&amp;" Corp",A$1)))</f>
        <v>1693578D US</v>
      </c>
      <c r="B38" s="62">
        <v>34</v>
      </c>
      <c r="C38" s="22">
        <v>369870</v>
      </c>
      <c r="D38" s="23" t="s">
        <v>1440</v>
      </c>
      <c r="E38" s="23" t="s">
        <v>1441</v>
      </c>
      <c r="F38" s="46" t="s">
        <v>1442</v>
      </c>
      <c r="G38" s="47" t="s">
        <v>1443</v>
      </c>
      <c r="H38" s="93" t="str">
        <f>IF(IFERROR(VLOOKUP($E38,Portfolio!$D$4:$D$85,1,0),0)=0,"N","Y")</f>
        <v>N</v>
      </c>
      <c r="I38" s="65" cm="1">
        <f t="array" ref="I38">IF($D38="","",IF(_xll.BDP($D38&amp;" Corp",I$1)="#N/A N/A","0",_xll.BDP($D38&amp;" Corp",I$1)))/1000000</f>
        <v>0</v>
      </c>
      <c r="J38" s="101">
        <f>IFERROR(VLOOKUP($E38,Portfolio!$D$45:$O$85,10,0),0)</f>
        <v>0</v>
      </c>
      <c r="K38" s="16" t="str" cm="1">
        <f t="array" ref="K38">IF($D38="","",IF(_xll.BDP($D38&amp;" Corp",K$1)="#N/A N/A","NR",_xll.BDP($D38&amp;" Corp",K$1)))</f>
        <v>B+</v>
      </c>
      <c r="L38" s="16" t="str" cm="1">
        <f t="array" ref="L38">IF($D38="","",IF(_xll.BDP($D38&amp;" Corp",L$1)="#N/A N/A","NR",_xll.BDP($D38&amp;" Corp",L$1)))</f>
        <v>WR</v>
      </c>
      <c r="M38" s="16" t="s">
        <v>1289</v>
      </c>
      <c r="N38" s="16" t="s">
        <v>1312</v>
      </c>
      <c r="O38" s="61">
        <v>1.7856198789592168E-3</v>
      </c>
      <c r="P38" s="61">
        <f t="shared" si="0"/>
        <v>1.291742891539095E-2</v>
      </c>
      <c r="Q38" s="27" t="str" cm="1">
        <f t="array" ref="Q38">IF($D38="","",IF(_xll.BDP($D38&amp;" Corp",Q$1)="#N/A N/A","",_xll.BDP($D38&amp;" Corp",Q$1)))</f>
        <v/>
      </c>
      <c r="R38" s="27" t="str" cm="1">
        <f t="array" ref="R38">IF($D38="","",IF(_xll.BDP($D38&amp;" Corp",R$1)="#N/A N/A","",_xll.BDP($D38&amp;" Corp",R$1)))</f>
        <v/>
      </c>
      <c r="S38" s="64" t="str" cm="1">
        <f t="array" ref="S38">IFERROR(IF($D38="","",IF(_xll.BDP($D38&amp;" Corp",S$1)="#N/A N/A","",_xll.BDP($D38&amp;" Corp",S$1)))/100,"")</f>
        <v/>
      </c>
      <c r="T38" s="48" t="str" cm="1">
        <f t="array" ref="T38">IF($D38="","",IF(_xll.BDP($D38&amp;" Corp",T$1)="#N/A N/A","",_xll.BDP($D38&amp;" Corp",T$1)))</f>
        <v/>
      </c>
      <c r="U38" s="114" cm="1">
        <f t="array" ref="U38">IF($D38="","",IF(_xll.BDP($D38&amp;" Corp",U$1)="#N/A N/A",0,_xll.BDP($D38&amp;" Corp",U$1)))</f>
        <v>325</v>
      </c>
      <c r="V38" s="114">
        <f>IFERROR(VLOOKUP($L38,Documentation!$J$2:$K$15,2,0),IF(U38=0,0,4200))</f>
        <v>4200</v>
      </c>
      <c r="W38" s="111">
        <f t="shared" si="1"/>
        <v>4.1981643975020591</v>
      </c>
      <c r="X38" s="111">
        <f t="shared" si="2"/>
        <v>54.253201444641995</v>
      </c>
      <c r="AE38" s="112"/>
    </row>
    <row r="39" spans="1:31" x14ac:dyDescent="0.2">
      <c r="A39" s="2" t="str" cm="1">
        <f t="array" ref="A39">IF($D39="","",IF(_xll.BDP($D39&amp;" Corp",A$1)="#N/A N/A","",_xll.BDP($D39&amp;" Corp",A$1)))</f>
        <v>0563228D US</v>
      </c>
      <c r="B39" s="62">
        <v>35</v>
      </c>
      <c r="C39" s="22">
        <v>418362</v>
      </c>
      <c r="D39" s="23" t="s">
        <v>1444</v>
      </c>
      <c r="E39" s="23" t="s">
        <v>1445</v>
      </c>
      <c r="F39" s="46" t="s">
        <v>1446</v>
      </c>
      <c r="G39" s="47" t="s">
        <v>1447</v>
      </c>
      <c r="H39" s="93" t="str">
        <f>IF(IFERROR(VLOOKUP($E39,Portfolio!$D$4:$D$85,1,0),0)=0,"N","Y")</f>
        <v>Y</v>
      </c>
      <c r="I39" s="65" cm="1">
        <f t="array" ref="I39">IF($D39="","",IF(_xll.BDP($D39&amp;" Corp",I$1)="#N/A N/A","0",_xll.BDP($D39&amp;" Corp",I$1)))/1000000</f>
        <v>944.73225000000002</v>
      </c>
      <c r="J39" s="101">
        <f>IFERROR(VLOOKUP($E39,Portfolio!$D$45:$O$85,10,0),0)</f>
        <v>14.422193999999999</v>
      </c>
      <c r="K39" s="16" t="str" cm="1">
        <f t="array" ref="K39">IF($D39="","",IF(_xll.BDP($D39&amp;" Corp",K$1)="#N/A N/A","NR",_xll.BDP($D39&amp;" Corp",K$1)))</f>
        <v>B</v>
      </c>
      <c r="L39" s="16" t="str" cm="1">
        <f t="array" ref="L39">IF($D39="","",IF(_xll.BDP($D39&amp;" Corp",L$1)="#N/A N/A","NR",_xll.BDP($D39&amp;" Corp",L$1)))</f>
        <v>B2</v>
      </c>
      <c r="M39" s="16" t="s">
        <v>1289</v>
      </c>
      <c r="N39" s="16" t="s">
        <v>1322</v>
      </c>
      <c r="O39" s="61">
        <v>6.6370568795155618E-4</v>
      </c>
      <c r="P39" s="61">
        <f t="shared" si="0"/>
        <v>4.8013416214049047E-3</v>
      </c>
      <c r="Q39" s="27" cm="1">
        <f t="array" ref="Q39">IF($D39="","",IF(_xll.BDP($D39&amp;" Corp",Q$1)="#N/A N/A","",_xll.BDP($D39&amp;" Corp",Q$1)))</f>
        <v>100.75</v>
      </c>
      <c r="R39" s="27" cm="1">
        <f t="array" ref="R39">IF($D39="","",IF(_xll.BDP($D39&amp;" Corp",R$1)="#N/A N/A","",_xll.BDP($D39&amp;" Corp",R$1)))</f>
        <v>101.125</v>
      </c>
      <c r="S39" s="64" cm="1">
        <f t="array" ref="S39">IFERROR(IF($D39="","",IF(_xll.BDP($D39&amp;" Corp",S$1)="#N/A N/A","",_xll.BDP($D39&amp;" Corp",S$1)))/100,"")</f>
        <v>7.6449461746960878E-2</v>
      </c>
      <c r="T39" s="48" cm="1">
        <f t="array" ref="T39">IF($D39="","",IF(_xll.BDP($D39&amp;" Corp",T$1)="#N/A N/A","",_xll.BDP($D39&amp;" Corp",T$1)))</f>
        <v>314.41435451138017</v>
      </c>
      <c r="U39" s="114" cm="1">
        <f t="array" ref="U39">IF($D39="","",IF(_xll.BDP($D39&amp;" Corp",U$1)="#N/A N/A",0,_xll.BDP($D39&amp;" Corp",U$1)))</f>
        <v>350.00000000000006</v>
      </c>
      <c r="V39" s="114">
        <f>IFERROR(VLOOKUP($L39,Documentation!$J$2:$K$15,2,0),IF(U39=0,0,4200))</f>
        <v>2720</v>
      </c>
      <c r="W39" s="111">
        <f t="shared" si="1"/>
        <v>1.6804695674917169</v>
      </c>
      <c r="X39" s="111">
        <f t="shared" si="2"/>
        <v>13.059649210221341</v>
      </c>
    </row>
    <row r="40" spans="1:31" x14ac:dyDescent="0.2">
      <c r="A40" s="2" t="str" cm="1">
        <f t="array" ref="A40">IF($D40="","",IF(_xll.BDP($D40&amp;" Corp",A$1)="#N/A N/A","",_xll.BDP($D40&amp;" Corp",A$1)))</f>
        <v>0563228D US</v>
      </c>
      <c r="B40" s="62">
        <v>36</v>
      </c>
      <c r="C40" s="22">
        <v>232782</v>
      </c>
      <c r="D40" s="23" t="s">
        <v>1448</v>
      </c>
      <c r="E40" s="23" t="s">
        <v>1449</v>
      </c>
      <c r="F40" s="46" t="s">
        <v>1450</v>
      </c>
      <c r="G40" s="47" t="s">
        <v>1447</v>
      </c>
      <c r="H40" s="93" t="str">
        <f>IF(IFERROR(VLOOKUP($E40,Portfolio!$D$4:$D$85,1,0),0)=0,"N","Y")</f>
        <v>N</v>
      </c>
      <c r="I40" s="65" cm="1">
        <f t="array" ref="I40">IF($D40="","",IF(_xll.BDP($D40&amp;" Corp",I$1)="#N/A N/A","0",_xll.BDP($D40&amp;" Corp",I$1)))/1000000</f>
        <v>0</v>
      </c>
      <c r="J40" s="101">
        <f>IFERROR(VLOOKUP($E40,Portfolio!$D$45:$O$85,10,0),0)</f>
        <v>0</v>
      </c>
      <c r="K40" s="16" t="str" cm="1">
        <f t="array" ref="K40">IF($D40="","",IF(_xll.BDP($D40&amp;" Corp",K$1)="#N/A N/A","NR",_xll.BDP($D40&amp;" Corp",K$1)))</f>
        <v>B</v>
      </c>
      <c r="L40" s="16" t="str" cm="1">
        <f t="array" ref="L40">IF($D40="","",IF(_xll.BDP($D40&amp;" Corp",L$1)="#N/A N/A","NR",_xll.BDP($D40&amp;" Corp",L$1)))</f>
        <v>B2</v>
      </c>
      <c r="M40" s="16" t="s">
        <v>1289</v>
      </c>
      <c r="N40" s="16" t="s">
        <v>1322</v>
      </c>
      <c r="O40" s="61">
        <v>1.0708569355314661E-3</v>
      </c>
      <c r="P40" s="61">
        <f t="shared" si="0"/>
        <v>7.746731824773239E-3</v>
      </c>
      <c r="Q40" s="27" t="str" cm="1">
        <f t="array" ref="Q40">IF($D40="","",IF(_xll.BDP($D40&amp;" Corp",Q$1)="#N/A N/A","",_xll.BDP($D40&amp;" Corp",Q$1)))</f>
        <v/>
      </c>
      <c r="R40" s="27" t="str" cm="1">
        <f t="array" ref="R40">IF($D40="","",IF(_xll.BDP($D40&amp;" Corp",R$1)="#N/A N/A","",_xll.BDP($D40&amp;" Corp",R$1)))</f>
        <v/>
      </c>
      <c r="S40" s="64" t="str" cm="1">
        <f t="array" ref="S40">IFERROR(IF($D40="","",IF(_xll.BDP($D40&amp;" Corp",S$1)="#N/A N/A","",_xll.BDP($D40&amp;" Corp",S$1)))/100,"")</f>
        <v/>
      </c>
      <c r="T40" s="48" t="str" cm="1">
        <f t="array" ref="T40">IF($D40="","",IF(_xll.BDP($D40&amp;" Corp",T$1)="#N/A N/A","",_xll.BDP($D40&amp;" Corp",T$1)))</f>
        <v/>
      </c>
      <c r="U40" s="114" cm="1">
        <f t="array" ref="U40">IF($D40="","",IF(_xll.BDP($D40&amp;" Corp",U$1)="#N/A N/A",0,_xll.BDP($D40&amp;" Corp",U$1)))</f>
        <v>325</v>
      </c>
      <c r="V40" s="114">
        <f>IFERROR(VLOOKUP($L40,Documentation!$J$2:$K$15,2,0),IF(U40=0,0,4200))</f>
        <v>2720</v>
      </c>
      <c r="W40" s="111">
        <f t="shared" si="1"/>
        <v>2.5176878430513026</v>
      </c>
      <c r="X40" s="111">
        <f t="shared" si="2"/>
        <v>21.071110563383211</v>
      </c>
    </row>
    <row r="41" spans="1:31" x14ac:dyDescent="0.2">
      <c r="A41" s="2" t="str" cm="1">
        <f t="array" ref="A41">IF($D41="","",IF(_xll.BDP($D41&amp;" Corp",A$1)="#N/A N/A","",_xll.BDP($D41&amp;" Corp",A$1)))</f>
        <v>1890927D US</v>
      </c>
      <c r="B41" s="62">
        <v>37</v>
      </c>
      <c r="C41" s="22">
        <v>214206</v>
      </c>
      <c r="D41" s="23" t="s">
        <v>1451</v>
      </c>
      <c r="E41" s="23" t="s">
        <v>1452</v>
      </c>
      <c r="F41" s="46" t="s">
        <v>1453</v>
      </c>
      <c r="G41" s="47" t="s">
        <v>1454</v>
      </c>
      <c r="H41" s="93" t="str">
        <f>IF(IFERROR(VLOOKUP($E41,Portfolio!$D$4:$D$85,1,0),0)=0,"N","Y")</f>
        <v>N</v>
      </c>
      <c r="I41" s="65" cm="1">
        <f t="array" ref="I41">IF($D41="","",IF(_xll.BDP($D41&amp;" Corp",I$1)="#N/A N/A","0",_xll.BDP($D41&amp;" Corp",I$1)))/1000000</f>
        <v>256</v>
      </c>
      <c r="J41" s="101">
        <f>IFERROR(VLOOKUP($E41,Portfolio!$D$45:$O$85,10,0),0)</f>
        <v>0</v>
      </c>
      <c r="K41" s="16" t="str" cm="1">
        <f t="array" ref="K41">IF($D41="","",IF(_xll.BDP($D41&amp;" Corp",K$1)="#N/A N/A","NR",_xll.BDP($D41&amp;" Corp",K$1)))</f>
        <v>NR</v>
      </c>
      <c r="L41" s="16" t="str" cm="1">
        <f t="array" ref="L41">IF($D41="","",IF(_xll.BDP($D41&amp;" Corp",L$1)="#N/A N/A","NR",_xll.BDP($D41&amp;" Corp",L$1)))</f>
        <v>NR</v>
      </c>
      <c r="M41" s="16" t="s">
        <v>1289</v>
      </c>
      <c r="N41" s="16" t="s">
        <v>1307</v>
      </c>
      <c r="O41" s="61">
        <v>1.5338731509657164E-4</v>
      </c>
      <c r="P41" s="61">
        <f t="shared" si="0"/>
        <v>1.1096257174497393E-3</v>
      </c>
      <c r="Q41" s="27" cm="1">
        <f t="array" ref="Q41">IF($D41="","",IF(_xll.BDP($D41&amp;" Corp",Q$1)="#N/A N/A","",_xll.BDP($D41&amp;" Corp",Q$1)))</f>
        <v>101</v>
      </c>
      <c r="R41" s="27" cm="1">
        <f t="array" ref="R41">IF($D41="","",IF(_xll.BDP($D41&amp;" Corp",R$1)="#N/A N/A","",_xll.BDP($D41&amp;" Corp",R$1)))</f>
        <v>101.75</v>
      </c>
      <c r="S41" s="64" cm="1">
        <f t="array" ref="S41">IFERROR(IF($D41="","",IF(_xll.BDP($D41&amp;" Corp",S$1)="#N/A N/A","",_xll.BDP($D41&amp;" Corp",S$1)))/100,"")</f>
        <v>9.9256728542968631E-2</v>
      </c>
      <c r="T41" s="48" cm="1">
        <f t="array" ref="T41">IF($D41="","",IF(_xll.BDP($D41&amp;" Corp",T$1)="#N/A N/A","",_xll.BDP($D41&amp;" Corp",T$1)))</f>
        <v>509.59223224145171</v>
      </c>
      <c r="U41" s="114" cm="1">
        <f t="array" ref="U41">IF($D41="","",IF(_xll.BDP($D41&amp;" Corp",U$1)="#N/A N/A",0,_xll.BDP($D41&amp;" Corp",U$1)))</f>
        <v>575</v>
      </c>
      <c r="V41" s="114">
        <f>IFERROR(VLOOKUP($L41,Documentation!$J$2:$K$15,2,0),IF(U41=0,0,4200))</f>
        <v>4200</v>
      </c>
      <c r="W41" s="111">
        <f t="shared" si="1"/>
        <v>0.6380347875336001</v>
      </c>
      <c r="X41" s="111">
        <f t="shared" si="2"/>
        <v>4.6604280132889047</v>
      </c>
    </row>
    <row r="42" spans="1:31" x14ac:dyDescent="0.2">
      <c r="A42" s="2" t="str" cm="1">
        <f t="array" ref="A42">IF($D42="","",IF(_xll.BDP($D42&amp;" Corp",A$1)="#N/A N/A","",_xll.BDP($D42&amp;" Corp",A$1)))</f>
        <v>1890927D US</v>
      </c>
      <c r="B42" s="62">
        <v>38</v>
      </c>
      <c r="C42" s="22">
        <v>214242</v>
      </c>
      <c r="D42" s="23" t="s">
        <v>1455</v>
      </c>
      <c r="E42" s="23" t="s">
        <v>1456</v>
      </c>
      <c r="F42" s="46" t="s">
        <v>1457</v>
      </c>
      <c r="G42" s="47" t="s">
        <v>1454</v>
      </c>
      <c r="H42" s="93" t="str">
        <f>IF(IFERROR(VLOOKUP($E42,Portfolio!$D$4:$D$85,1,0),0)=0,"N","Y")</f>
        <v>N</v>
      </c>
      <c r="I42" s="65" cm="1">
        <f t="array" ref="I42">IF($D42="","",IF(_xll.BDP($D42&amp;" Corp",I$1)="#N/A N/A","0",_xll.BDP($D42&amp;" Corp",I$1)))/1000000</f>
        <v>0</v>
      </c>
      <c r="J42" s="101">
        <f>IFERROR(VLOOKUP($E42,Portfolio!$D$45:$O$85,10,0),0)</f>
        <v>0</v>
      </c>
      <c r="K42" s="16" t="str" cm="1">
        <f t="array" ref="K42">IF($D42="","",IF(_xll.BDP($D42&amp;" Corp",K$1)="#N/A N/A","NR",_xll.BDP($D42&amp;" Corp",K$1)))</f>
        <v>NR</v>
      </c>
      <c r="L42" s="16" t="str" cm="1">
        <f t="array" ref="L42">IF($D42="","",IF(_xll.BDP($D42&amp;" Corp",L$1)="#N/A N/A","NR",_xll.BDP($D42&amp;" Corp",L$1)))</f>
        <v>NR</v>
      </c>
      <c r="M42" s="16" t="s">
        <v>1289</v>
      </c>
      <c r="N42" s="16" t="s">
        <v>1307</v>
      </c>
      <c r="O42" s="61">
        <v>0</v>
      </c>
      <c r="P42" s="61">
        <f t="shared" si="0"/>
        <v>0</v>
      </c>
      <c r="Q42" s="27" cm="1">
        <f t="array" ref="Q42">IF($D42="","",IF(_xll.BDP($D42&amp;" Corp",Q$1)="#N/A N/A","",_xll.BDP($D42&amp;" Corp",Q$1)))</f>
        <v>101</v>
      </c>
      <c r="R42" s="27" cm="1">
        <f t="array" ref="R42">IF($D42="","",IF(_xll.BDP($D42&amp;" Corp",R$1)="#N/A N/A","",_xll.BDP($D42&amp;" Corp",R$1)))</f>
        <v>101.75</v>
      </c>
      <c r="S42" s="64" cm="1">
        <f t="array" ref="S42">IFERROR(IF($D42="","",IF(_xll.BDP($D42&amp;" Corp",S$1)="#N/A N/A","",_xll.BDP($D42&amp;" Corp",S$1)))/100,"")</f>
        <v>9.8768680356442928E-2</v>
      </c>
      <c r="T42" s="48" cm="1">
        <f t="array" ref="T42">IF($D42="","",IF(_xll.BDP($D42&amp;" Corp",T$1)="#N/A N/A","",_xll.BDP($D42&amp;" Corp",T$1)))</f>
        <v>509.58926365074512</v>
      </c>
      <c r="U42" s="114" cm="1">
        <f t="array" ref="U42">IF($D42="","",IF(_xll.BDP($D42&amp;" Corp",U$1)="#N/A N/A",0,_xll.BDP($D42&amp;" Corp",U$1)))</f>
        <v>575</v>
      </c>
      <c r="V42" s="114">
        <f>IFERROR(VLOOKUP($L42,Documentation!$J$2:$K$15,2,0),IF(U42=0,0,4200))</f>
        <v>4200</v>
      </c>
      <c r="W42" s="111">
        <f t="shared" si="1"/>
        <v>0</v>
      </c>
      <c r="X42" s="111">
        <f t="shared" si="2"/>
        <v>0</v>
      </c>
    </row>
    <row r="43" spans="1:31" x14ac:dyDescent="0.2">
      <c r="A43" s="2" t="str" cm="1">
        <f t="array" ref="A43">IF($D43="","",IF(_xll.BDP($D43&amp;" Corp",A$1)="#N/A N/A","",_xll.BDP($D43&amp;" Corp",A$1)))</f>
        <v>CBM US</v>
      </c>
      <c r="B43" s="62">
        <v>39</v>
      </c>
      <c r="C43" s="22">
        <v>147786</v>
      </c>
      <c r="D43" s="23" t="s">
        <v>1458</v>
      </c>
      <c r="E43" s="23" t="s">
        <v>1459</v>
      </c>
      <c r="F43" s="46" t="s">
        <v>1460</v>
      </c>
      <c r="G43" s="47" t="s">
        <v>1461</v>
      </c>
      <c r="H43" s="93" t="str">
        <f>IF(IFERROR(VLOOKUP($E43,Portfolio!$D$4:$D$85,1,0),0)=0,"N","Y")</f>
        <v>N</v>
      </c>
      <c r="I43" s="65" cm="1">
        <f t="array" ref="I43">IF($D43="","",IF(_xll.BDP($D43&amp;" Corp",I$1)="#N/A N/A","0",_xll.BDP($D43&amp;" Corp",I$1)))/1000000</f>
        <v>941.80625000000009</v>
      </c>
      <c r="J43" s="101">
        <f>IFERROR(VLOOKUP($E43,Portfolio!$D$45:$O$85,10,0),0)</f>
        <v>0</v>
      </c>
      <c r="K43" s="16" t="str" cm="1">
        <f t="array" ref="K43">IF($D43="","",IF(_xll.BDP($D43&amp;" Corp",K$1)="#N/A N/A","NR",_xll.BDP($D43&amp;" Corp",K$1)))</f>
        <v>B-</v>
      </c>
      <c r="L43" s="16" t="str" cm="1">
        <f t="array" ref="L43">IF($D43="","",IF(_xll.BDP($D43&amp;" Corp",L$1)="#N/A N/A","NR",_xll.BDP($D43&amp;" Corp",L$1)))</f>
        <v>B3</v>
      </c>
      <c r="M43" s="16" t="s">
        <v>1349</v>
      </c>
      <c r="N43" s="16" t="s">
        <v>1328</v>
      </c>
      <c r="O43" s="61">
        <v>6.5461587407176862E-4</v>
      </c>
      <c r="P43" s="61">
        <f t="shared" si="0"/>
        <v>4.735584611175645E-3</v>
      </c>
      <c r="Q43" s="27" cm="1">
        <f t="array" ref="Q43">IF($D43="","",IF(_xll.BDP($D43&amp;" Corp",Q$1)="#N/A N/A","",_xll.BDP($D43&amp;" Corp",Q$1)))</f>
        <v>100</v>
      </c>
      <c r="R43" s="27" cm="1">
        <f t="array" ref="R43">IF($D43="","",IF(_xll.BDP($D43&amp;" Corp",R$1)="#N/A N/A","",_xll.BDP($D43&amp;" Corp",R$1)))</f>
        <v>100.25</v>
      </c>
      <c r="S43" s="64" cm="1">
        <f t="array" ref="S43">IFERROR(IF($D43="","",IF(_xll.BDP($D43&amp;" Corp",S$1)="#N/A N/A","",_xll.BDP($D43&amp;" Corp",S$1)))/100,"")</f>
        <v>7.7444888185709715E-2</v>
      </c>
      <c r="T43" s="48" cm="1">
        <f t="array" ref="T43">IF($D43="","",IF(_xll.BDP($D43&amp;" Corp",T$1)="#N/A N/A","",_xll.BDP($D43&amp;" Corp",T$1)))</f>
        <v>340.93051046690351</v>
      </c>
      <c r="U43" s="114" cm="1">
        <f t="array" ref="U43">IF($D43="","",IF(_xll.BDP($D43&amp;" Corp",U$1)="#N/A N/A",0,_xll.BDP($D43&amp;" Corp",U$1)))</f>
        <v>350.00000000000006</v>
      </c>
      <c r="V43" s="114">
        <f>IFERROR(VLOOKUP($L43,Documentation!$J$2:$K$15,2,0),IF(U43=0,0,4200))</f>
        <v>3490</v>
      </c>
      <c r="W43" s="111">
        <f t="shared" si="1"/>
        <v>1.6574546139114761</v>
      </c>
      <c r="X43" s="111">
        <f t="shared" si="2"/>
        <v>16.527190293003002</v>
      </c>
    </row>
    <row r="44" spans="1:31" x14ac:dyDescent="0.2">
      <c r="A44" s="2" t="str" cm="1">
        <f t="array" ref="A44">IF($D44="","",IF(_xll.BDP($D44&amp;" Corp",A$1)="#N/A N/A","",_xll.BDP($D44&amp;" Corp",A$1)))</f>
        <v>1482515D US</v>
      </c>
      <c r="B44" s="62">
        <v>40</v>
      </c>
      <c r="C44" s="22">
        <v>423834</v>
      </c>
      <c r="D44" s="23" t="s">
        <v>1462</v>
      </c>
      <c r="E44" s="23" t="s">
        <v>1463</v>
      </c>
      <c r="F44" s="46" t="s">
        <v>102</v>
      </c>
      <c r="G44" s="47" t="s">
        <v>1464</v>
      </c>
      <c r="H44" s="93" t="str">
        <f>IF(IFERROR(VLOOKUP($E44,Portfolio!$D$4:$D$85,1,0),0)=0,"N","Y")</f>
        <v>N</v>
      </c>
      <c r="I44" s="65" cm="1">
        <f t="array" ref="I44">IF($D44="","",IF(_xll.BDP($D44&amp;" Corp",I$1)="#N/A N/A","0",_xll.BDP($D44&amp;" Corp",I$1)))/1000000</f>
        <v>0</v>
      </c>
      <c r="J44" s="101">
        <f>IFERROR(VLOOKUP($E44,Portfolio!$D$45:$O$85,10,0),0)</f>
        <v>0</v>
      </c>
      <c r="K44" s="16" t="str" cm="1">
        <f t="array" ref="K44">IF($D44="","",IF(_xll.BDP($D44&amp;" Corp",K$1)="#N/A N/A","NR",_xll.BDP($D44&amp;" Corp",K$1)))</f>
        <v>(P)B-</v>
      </c>
      <c r="L44" s="16" t="str" cm="1">
        <f t="array" ref="L44">IF($D44="","",IF(_xll.BDP($D44&amp;" Corp",L$1)="#N/A N/A","NR",_xll.BDP($D44&amp;" Corp",L$1)))</f>
        <v>Caa1</v>
      </c>
      <c r="M44" s="16" t="s">
        <v>1289</v>
      </c>
      <c r="N44" s="16" t="s">
        <v>1322</v>
      </c>
      <c r="O44" s="61">
        <v>0</v>
      </c>
      <c r="P44" s="61">
        <f t="shared" si="0"/>
        <v>0</v>
      </c>
      <c r="Q44" s="27" t="str" cm="1">
        <f t="array" ref="Q44">IF($D44="","",IF(_xll.BDP($D44&amp;" Corp",Q$1)="#N/A N/A","",_xll.BDP($D44&amp;" Corp",Q$1)))</f>
        <v/>
      </c>
      <c r="R44" s="27" t="str" cm="1">
        <f t="array" ref="R44">IF($D44="","",IF(_xll.BDP($D44&amp;" Corp",R$1)="#N/A N/A","",_xll.BDP($D44&amp;" Corp",R$1)))</f>
        <v/>
      </c>
      <c r="S44" s="64" t="str" cm="1">
        <f t="array" ref="S44">IFERROR(IF($D44="","",IF(_xll.BDP($D44&amp;" Corp",S$1)="#N/A N/A","",_xll.BDP($D44&amp;" Corp",S$1)))/100,"")</f>
        <v/>
      </c>
      <c r="T44" s="48" t="str" cm="1">
        <f t="array" ref="T44">IF($D44="","",IF(_xll.BDP($D44&amp;" Corp",T$1)="#N/A N/A","",_xll.BDP($D44&amp;" Corp",T$1)))</f>
        <v/>
      </c>
      <c r="U44" s="114" cm="1">
        <f t="array" ref="U44">IF($D44="","",IF(_xll.BDP($D44&amp;" Corp",U$1)="#N/A N/A",0,_xll.BDP($D44&amp;" Corp",U$1)))</f>
        <v>0</v>
      </c>
      <c r="V44" s="114">
        <f>IFERROR(VLOOKUP($L44,Documentation!$J$2:$K$15,2,0),IF(U44=0,0,4200))</f>
        <v>4770</v>
      </c>
      <c r="W44" s="111">
        <f t="shared" si="1"/>
        <v>0</v>
      </c>
      <c r="X44" s="111">
        <f t="shared" si="2"/>
        <v>0</v>
      </c>
    </row>
    <row r="45" spans="1:31" x14ac:dyDescent="0.2">
      <c r="A45" s="2" t="str" cm="1">
        <f t="array" ref="A45">IF($D45="","",IF(_xll.BDP($D45&amp;" Corp",A$1)="#N/A N/A","",_xll.BDP($D45&amp;" Corp",A$1)))</f>
        <v>1482515D US</v>
      </c>
      <c r="B45" s="62">
        <v>41</v>
      </c>
      <c r="C45" s="22">
        <v>423870</v>
      </c>
      <c r="D45" s="23" t="s">
        <v>1465</v>
      </c>
      <c r="E45" s="23" t="s">
        <v>1466</v>
      </c>
      <c r="F45" s="46" t="s">
        <v>1467</v>
      </c>
      <c r="G45" s="47" t="s">
        <v>1464</v>
      </c>
      <c r="H45" s="93" t="str">
        <f>IF(IFERROR(VLOOKUP($E45,Portfolio!$D$4:$D$85,1,0),0)=0,"N","Y")</f>
        <v>N</v>
      </c>
      <c r="I45" s="65" cm="1">
        <f t="array" ref="I45">IF($D45="","",IF(_xll.BDP($D45&amp;" Corp",I$1)="#N/A N/A","0",_xll.BDP($D45&amp;" Corp",I$1)))/1000000</f>
        <v>161.25</v>
      </c>
      <c r="J45" s="101">
        <f>IFERROR(VLOOKUP($E45,Portfolio!$D$45:$O$85,10,0),0)</f>
        <v>0</v>
      </c>
      <c r="K45" s="16" t="str" cm="1">
        <f t="array" ref="K45">IF($D45="","",IF(_xll.BDP($D45&amp;" Corp",K$1)="#N/A N/A","NR",_xll.BDP($D45&amp;" Corp",K$1)))</f>
        <v>(P)B-</v>
      </c>
      <c r="L45" s="16" t="str" cm="1">
        <f t="array" ref="L45">IF($D45="","",IF(_xll.BDP($D45&amp;" Corp",L$1)="#N/A N/A","NR",_xll.BDP($D45&amp;" Corp",L$1)))</f>
        <v>Caa1</v>
      </c>
      <c r="M45" s="16" t="s">
        <v>1289</v>
      </c>
      <c r="N45" s="16" t="s">
        <v>1322</v>
      </c>
      <c r="O45" s="61">
        <v>0</v>
      </c>
      <c r="P45" s="61">
        <f t="shared" si="0"/>
        <v>0</v>
      </c>
      <c r="Q45" s="27" cm="1">
        <f t="array" ref="Q45">IF($D45="","",IF(_xll.BDP($D45&amp;" Corp",Q$1)="#N/A N/A","",_xll.BDP($D45&amp;" Corp",Q$1)))</f>
        <v>101.5</v>
      </c>
      <c r="R45" s="27" cm="1">
        <f t="array" ref="R45">IF($D45="","",IF(_xll.BDP($D45&amp;" Corp",R$1)="#N/A N/A","",_xll.BDP($D45&amp;" Corp",R$1)))</f>
        <v>102.25</v>
      </c>
      <c r="S45" s="64" cm="1">
        <f t="array" ref="S45">IFERROR(IF($D45="","",IF(_xll.BDP($D45&amp;" Corp",S$1)="#N/A N/A","",_xll.BDP($D45&amp;" Corp",S$1)))/100,"")</f>
        <v>0.1229168470017612</v>
      </c>
      <c r="T45" s="48" cm="1">
        <f t="array" ref="T45">IF($D45="","",IF(_xll.BDP($D45&amp;" Corp",T$1)="#N/A N/A","",_xll.BDP($D45&amp;" Corp",T$1)))</f>
        <v>774.12775891572232</v>
      </c>
      <c r="U45" s="114" cm="1">
        <f t="array" ref="U45">IF($D45="","",IF(_xll.BDP($D45&amp;" Corp",U$1)="#N/A N/A",0,_xll.BDP($D45&amp;" Corp",U$1)))</f>
        <v>850.00000000000011</v>
      </c>
      <c r="V45" s="114">
        <f>IFERROR(VLOOKUP($L45,Documentation!$J$2:$K$15,2,0),IF(U45=0,0,4200))</f>
        <v>4770</v>
      </c>
      <c r="W45" s="111">
        <f t="shared" si="1"/>
        <v>0</v>
      </c>
      <c r="X45" s="111">
        <f t="shared" si="2"/>
        <v>0</v>
      </c>
    </row>
    <row r="46" spans="1:31" x14ac:dyDescent="0.2">
      <c r="A46" s="2" t="str" cm="1">
        <f t="array" ref="A46">IF($D46="","",IF(_xll.BDP($D46&amp;" Corp",A$1)="#N/A N/A","",_xll.BDP($D46&amp;" Corp",A$1)))</f>
        <v>923118Z US</v>
      </c>
      <c r="B46" s="62">
        <v>42</v>
      </c>
      <c r="C46" s="22">
        <v>304386</v>
      </c>
      <c r="D46" s="23" t="s">
        <v>1468</v>
      </c>
      <c r="E46" s="23" t="s">
        <v>1469</v>
      </c>
      <c r="F46" s="46" t="s">
        <v>1470</v>
      </c>
      <c r="G46" s="47" t="s">
        <v>1471</v>
      </c>
      <c r="H46" s="93" t="str">
        <f>IF(IFERROR(VLOOKUP($E46,Portfolio!$D$4:$D$85,1,0),0)=0,"N","Y")</f>
        <v>N</v>
      </c>
      <c r="I46" s="65" cm="1">
        <f t="array" ref="I46">IF($D46="","",IF(_xll.BDP($D46&amp;" Corp",I$1)="#N/A N/A","0",_xll.BDP($D46&amp;" Corp",I$1)))/1000000</f>
        <v>520.54637615000001</v>
      </c>
      <c r="J46" s="101">
        <f>IFERROR(VLOOKUP($E46,Portfolio!$D$45:$O$85,10,0),0)</f>
        <v>0</v>
      </c>
      <c r="K46" s="16" t="str" cm="1">
        <f t="array" ref="K46">IF($D46="","",IF(_xll.BDP($D46&amp;" Corp",K$1)="#N/A N/A","NR",_xll.BDP($D46&amp;" Corp",K$1)))</f>
        <v>B-</v>
      </c>
      <c r="L46" s="16" t="str" cm="1">
        <f t="array" ref="L46">IF($D46="","",IF(_xll.BDP($D46&amp;" Corp",L$1)="#N/A N/A","NR",_xll.BDP($D46&amp;" Corp",L$1)))</f>
        <v>Caa1</v>
      </c>
      <c r="M46" s="16" t="s">
        <v>1333</v>
      </c>
      <c r="N46" s="16" t="s">
        <v>1291</v>
      </c>
      <c r="O46" s="61">
        <v>2.435351683709515E-4</v>
      </c>
      <c r="P46" s="61">
        <f t="shared" si="0"/>
        <v>1.7617681472403585E-3</v>
      </c>
      <c r="Q46" s="27" cm="1">
        <f t="array" ref="Q46">IF($D46="","",IF(_xll.BDP($D46&amp;" Corp",Q$1)="#N/A N/A","",_xll.BDP($D46&amp;" Corp",Q$1)))</f>
        <v>73</v>
      </c>
      <c r="R46" s="27" cm="1">
        <f t="array" ref="R46">IF($D46="","",IF(_xll.BDP($D46&amp;" Corp",R$1)="#N/A N/A","",_xll.BDP($D46&amp;" Corp",R$1)))</f>
        <v>75.25</v>
      </c>
      <c r="S46" s="64" cm="1">
        <f t="array" ref="S46">IFERROR(IF($D46="","",IF(_xll.BDP($D46&amp;" Corp",S$1)="#N/A N/A","",_xll.BDP($D46&amp;" Corp",S$1)))/100,"")</f>
        <v>0.25958852795884013</v>
      </c>
      <c r="T46" s="48" cm="1">
        <f t="array" ref="T46">IF($D46="","",IF(_xll.BDP($D46&amp;" Corp",T$1)="#N/A N/A","",_xll.BDP($D46&amp;" Corp",T$1)))</f>
        <v>2165.0589104995129</v>
      </c>
      <c r="U46" s="114" cm="1">
        <f t="array" ref="U46">IF($D46="","",IF(_xll.BDP($D46&amp;" Corp",U$1)="#N/A N/A",0,_xll.BDP($D46&amp;" Corp",U$1)))</f>
        <v>750</v>
      </c>
      <c r="V46" s="114">
        <f>IFERROR(VLOOKUP($L46,Documentation!$J$2:$K$15,2,0),IF(U46=0,0,4200))</f>
        <v>4770</v>
      </c>
      <c r="W46" s="111">
        <f t="shared" si="1"/>
        <v>1.3213261104302689</v>
      </c>
      <c r="X46" s="111">
        <f t="shared" si="2"/>
        <v>8.4036340623365096</v>
      </c>
    </row>
    <row r="47" spans="1:31" x14ac:dyDescent="0.2">
      <c r="A47" s="2" t="str" cm="1">
        <f t="array" ref="A47">IF($D47="","",IF(_xll.BDP($D47&amp;" Corp",A$1)="#N/A N/A","",_xll.BDP($D47&amp;" Corp",A$1)))</f>
        <v>3177Q US</v>
      </c>
      <c r="B47" s="62">
        <v>43</v>
      </c>
      <c r="C47" s="22">
        <v>155022</v>
      </c>
      <c r="D47" s="23" t="s">
        <v>1472</v>
      </c>
      <c r="E47" s="23" t="s">
        <v>1473</v>
      </c>
      <c r="F47" s="46" t="s">
        <v>1474</v>
      </c>
      <c r="G47" s="47" t="s">
        <v>494</v>
      </c>
      <c r="H47" s="93" t="str">
        <f>IF(IFERROR(VLOOKUP($E47,Portfolio!$D$4:$D$85,1,0),0)=0,"N","Y")</f>
        <v>N</v>
      </c>
      <c r="I47" s="65" cm="1">
        <f t="array" ref="I47">IF($D47="","",IF(_xll.BDP($D47&amp;" Corp",I$1)="#N/A N/A","0",_xll.BDP($D47&amp;" Corp",I$1)))/1000000</f>
        <v>0</v>
      </c>
      <c r="J47" s="101">
        <f>IFERROR(VLOOKUP($E47,Portfolio!$D$45:$O$85,10,0),0)</f>
        <v>0</v>
      </c>
      <c r="K47" s="16" t="str" cm="1">
        <f t="array" ref="K47">IF($D47="","",IF(_xll.BDP($D47&amp;" Corp",K$1)="#N/A N/A","NR",_xll.BDP($D47&amp;" Corp",K$1)))</f>
        <v>NR</v>
      </c>
      <c r="L47" s="16" t="str" cm="1">
        <f t="array" ref="L47">IF($D47="","",IF(_xll.BDP($D47&amp;" Corp",L$1)="#N/A N/A","NR",_xll.BDP($D47&amp;" Corp",L$1)))</f>
        <v>WR</v>
      </c>
      <c r="M47" s="16" t="s">
        <v>1349</v>
      </c>
      <c r="N47" s="16" t="s">
        <v>1328</v>
      </c>
      <c r="O47" s="61">
        <v>9.7425030579072886E-4</v>
      </c>
      <c r="P47" s="61">
        <f t="shared" si="0"/>
        <v>7.0478656847082913E-3</v>
      </c>
      <c r="Q47" s="27" t="str" cm="1">
        <f t="array" ref="Q47">IF($D47="","",IF(_xll.BDP($D47&amp;" Corp",Q$1)="#N/A N/A","",_xll.BDP($D47&amp;" Corp",Q$1)))</f>
        <v/>
      </c>
      <c r="R47" s="27" t="str" cm="1">
        <f t="array" ref="R47">IF($D47="","",IF(_xll.BDP($D47&amp;" Corp",R$1)="#N/A N/A","",_xll.BDP($D47&amp;" Corp",R$1)))</f>
        <v/>
      </c>
      <c r="S47" s="64" t="str" cm="1">
        <f t="array" ref="S47">IFERROR(IF($D47="","",IF(_xll.BDP($D47&amp;" Corp",S$1)="#N/A N/A","",_xll.BDP($D47&amp;" Corp",S$1)))/100,"")</f>
        <v/>
      </c>
      <c r="T47" s="48" t="str" cm="1">
        <f t="array" ref="T47">IF($D47="","",IF(_xll.BDP($D47&amp;" Corp",T$1)="#N/A N/A","",_xll.BDP($D47&amp;" Corp",T$1)))</f>
        <v/>
      </c>
      <c r="U47" s="114" cm="1">
        <f t="array" ref="U47">IF($D47="","",IF(_xll.BDP($D47&amp;" Corp",U$1)="#N/A N/A",0,_xll.BDP($D47&amp;" Corp",U$1)))</f>
        <v>200</v>
      </c>
      <c r="V47" s="114">
        <f>IFERROR(VLOOKUP($L47,Documentation!$J$2:$K$15,2,0),IF(U47=0,0,4200))</f>
        <v>4200</v>
      </c>
      <c r="W47" s="111">
        <f t="shared" si="1"/>
        <v>1.4095731369416582</v>
      </c>
      <c r="X47" s="111">
        <f t="shared" si="2"/>
        <v>29.601035875774823</v>
      </c>
    </row>
    <row r="48" spans="1:31" x14ac:dyDescent="0.2">
      <c r="A48" s="2" t="str" cm="1">
        <f t="array" ref="A48">IF($D48="","",IF(_xll.BDP($D48&amp;" Corp",A$1)="#N/A N/A","",_xll.BDP($D48&amp;" Corp",A$1)))</f>
        <v>3177Q US</v>
      </c>
      <c r="B48" s="62">
        <v>44</v>
      </c>
      <c r="C48" s="22">
        <v>357702</v>
      </c>
      <c r="D48" s="23" t="s">
        <v>1475</v>
      </c>
      <c r="E48" s="23" t="s">
        <v>1476</v>
      </c>
      <c r="F48" s="46" t="s">
        <v>1477</v>
      </c>
      <c r="G48" s="47" t="s">
        <v>494</v>
      </c>
      <c r="H48" s="93" t="str">
        <f>IF(IFERROR(VLOOKUP($E48,Portfolio!$D$4:$D$85,1,0),0)=0,"N","Y")</f>
        <v>N</v>
      </c>
      <c r="I48" s="65" cm="1">
        <f t="array" ref="I48">IF($D48="","",IF(_xll.BDP($D48&amp;" Corp",I$1)="#N/A N/A","0",_xll.BDP($D48&amp;" Corp",I$1)))/1000000</f>
        <v>0</v>
      </c>
      <c r="J48" s="101">
        <f>IFERROR(VLOOKUP($E48,Portfolio!$D$45:$O$85,10,0),0)</f>
        <v>0</v>
      </c>
      <c r="K48" s="16" t="str" cm="1">
        <f t="array" ref="K48">IF($D48="","",IF(_xll.BDP($D48&amp;" Corp",K$1)="#N/A N/A","NR",_xll.BDP($D48&amp;" Corp",K$1)))</f>
        <v>NR</v>
      </c>
      <c r="L48" s="16" t="str" cm="1">
        <f t="array" ref="L48">IF($D48="","",IF(_xll.BDP($D48&amp;" Corp",L$1)="#N/A N/A","NR",_xll.BDP($D48&amp;" Corp",L$1)))</f>
        <v>WR</v>
      </c>
      <c r="M48" s="16" t="s">
        <v>1349</v>
      </c>
      <c r="N48" s="16" t="s">
        <v>1328</v>
      </c>
      <c r="O48" s="61">
        <v>4.1674455642429919E-4</v>
      </c>
      <c r="P48" s="61">
        <f t="shared" si="0"/>
        <v>3.0147895679929148E-3</v>
      </c>
      <c r="Q48" s="27" t="str" cm="1">
        <f t="array" ref="Q48">IF($D48="","",IF(_xll.BDP($D48&amp;" Corp",Q$1)="#N/A N/A","",_xll.BDP($D48&amp;" Corp",Q$1)))</f>
        <v/>
      </c>
      <c r="R48" s="27" t="str" cm="1">
        <f t="array" ref="R48">IF($D48="","",IF(_xll.BDP($D48&amp;" Corp",R$1)="#N/A N/A","",_xll.BDP($D48&amp;" Corp",R$1)))</f>
        <v/>
      </c>
      <c r="S48" s="64" t="str" cm="1">
        <f t="array" ref="S48">IFERROR(IF($D48="","",IF(_xll.BDP($D48&amp;" Corp",S$1)="#N/A N/A","",_xll.BDP($D48&amp;" Corp",S$1)))/100,"")</f>
        <v/>
      </c>
      <c r="T48" s="48" t="str" cm="1">
        <f t="array" ref="T48">IF($D48="","",IF(_xll.BDP($D48&amp;" Corp",T$1)="#N/A N/A","",_xll.BDP($D48&amp;" Corp",T$1)))</f>
        <v/>
      </c>
      <c r="U48" s="114" cm="1">
        <f t="array" ref="U48">IF($D48="","",IF(_xll.BDP($D48&amp;" Corp",U$1)="#N/A N/A",0,_xll.BDP($D48&amp;" Corp",U$1)))</f>
        <v>300</v>
      </c>
      <c r="V48" s="114">
        <f>IFERROR(VLOOKUP($L48,Documentation!$J$2:$K$15,2,0),IF(U48=0,0,4200))</f>
        <v>4200</v>
      </c>
      <c r="W48" s="111">
        <f t="shared" si="1"/>
        <v>0.90443687039787446</v>
      </c>
      <c r="X48" s="111">
        <f t="shared" si="2"/>
        <v>12.662116185570243</v>
      </c>
    </row>
    <row r="49" spans="1:24" x14ac:dyDescent="0.2">
      <c r="A49" s="2" t="str" cm="1">
        <f t="array" ref="A49">IF($D49="","",IF(_xll.BDP($D49&amp;" Corp",A$1)="#N/A N/A","",_xll.BDP($D49&amp;" Corp",A$1)))</f>
        <v>1526890D US</v>
      </c>
      <c r="B49" s="62">
        <v>45</v>
      </c>
      <c r="C49" s="22">
        <v>407418</v>
      </c>
      <c r="D49" s="23" t="s">
        <v>1478</v>
      </c>
      <c r="E49" s="23" t="s">
        <v>1479</v>
      </c>
      <c r="F49" s="46" t="s">
        <v>1480</v>
      </c>
      <c r="G49" s="47" t="s">
        <v>1481</v>
      </c>
      <c r="H49" s="93" t="str">
        <f>IF(IFERROR(VLOOKUP($E49,Portfolio!$D$4:$D$85,1,0),0)=0,"N","Y")</f>
        <v>N</v>
      </c>
      <c r="I49" s="65" cm="1">
        <f t="array" ref="I49">IF($D49="","",IF(_xll.BDP($D49&amp;" Corp",I$1)="#N/A N/A","0",_xll.BDP($D49&amp;" Corp",I$1)))/1000000</f>
        <v>298.5</v>
      </c>
      <c r="J49" s="101">
        <f>IFERROR(VLOOKUP($E49,Portfolio!$D$45:$O$85,10,0),0)</f>
        <v>0</v>
      </c>
      <c r="K49" s="16" t="str" cm="1">
        <f t="array" ref="K49">IF($D49="","",IF(_xll.BDP($D49&amp;" Corp",K$1)="#N/A N/A","NR",_xll.BDP($D49&amp;" Corp",K$1)))</f>
        <v>BB-</v>
      </c>
      <c r="L49" s="16" t="str" cm="1">
        <f t="array" ref="L49">IF($D49="","",IF(_xll.BDP($D49&amp;" Corp",L$1)="#N/A N/A","NR",_xll.BDP($D49&amp;" Corp",L$1)))</f>
        <v>B1</v>
      </c>
      <c r="M49" s="16" t="s">
        <v>1349</v>
      </c>
      <c r="N49" s="16" t="s">
        <v>1334</v>
      </c>
      <c r="O49" s="61">
        <v>2.0837488942630281E-4</v>
      </c>
      <c r="P49" s="61">
        <f t="shared" si="0"/>
        <v>1.5074136738921203E-3</v>
      </c>
      <c r="Q49" s="27" cm="1">
        <f t="array" ref="Q49">IF($D49="","",IF(_xll.BDP($D49&amp;" Corp",Q$1)="#N/A N/A","",_xll.BDP($D49&amp;" Corp",Q$1)))</f>
        <v>100.25</v>
      </c>
      <c r="R49" s="27" cm="1">
        <f t="array" ref="R49">IF($D49="","",IF(_xll.BDP($D49&amp;" Corp",R$1)="#N/A N/A","",_xll.BDP($D49&amp;" Corp",R$1)))</f>
        <v>100.875</v>
      </c>
      <c r="S49" s="64" cm="1">
        <f t="array" ref="S49">IFERROR(IF($D49="","",IF(_xll.BDP($D49&amp;" Corp",S$1)="#N/A N/A","",_xll.BDP($D49&amp;" Corp",S$1)))/100,"")</f>
        <v>7.1359973633661866E-2</v>
      </c>
      <c r="T49" s="48" cm="1">
        <f t="array" ref="T49">IF($D49="","",IF(_xll.BDP($D49&amp;" Corp",T$1)="#N/A N/A","",_xll.BDP($D49&amp;" Corp",T$1)))</f>
        <v>278.77426837196947</v>
      </c>
      <c r="U49" s="114" cm="1">
        <f t="array" ref="U49">IF($D49="","",IF(_xll.BDP($D49&amp;" Corp",U$1)="#N/A N/A",0,_xll.BDP($D49&amp;" Corp",U$1)))</f>
        <v>300</v>
      </c>
      <c r="V49" s="114">
        <f>IFERROR(VLOOKUP($L49,Documentation!$J$2:$K$15,2,0),IF(U49=0,0,4200))</f>
        <v>2220</v>
      </c>
      <c r="W49" s="111">
        <f t="shared" si="1"/>
        <v>0.45222410216763609</v>
      </c>
      <c r="X49" s="111">
        <f t="shared" si="2"/>
        <v>3.346458356040507</v>
      </c>
    </row>
    <row r="50" spans="1:24" x14ac:dyDescent="0.2">
      <c r="A50" s="2" t="str" cm="1">
        <f t="array" ref="A50">IF($D50="","",IF(_xll.BDP($D50&amp;" Corp",A$1)="#N/A N/A","",_xll.BDP($D50&amp;" Corp",A$1)))</f>
        <v>1467171D FP</v>
      </c>
      <c r="B50" s="62">
        <v>46</v>
      </c>
      <c r="C50" s="22">
        <v>402162</v>
      </c>
      <c r="D50" s="23" t="s">
        <v>1482</v>
      </c>
      <c r="E50" s="23" t="s">
        <v>1483</v>
      </c>
      <c r="F50" s="46" t="s">
        <v>1484</v>
      </c>
      <c r="G50" s="47" t="s">
        <v>1485</v>
      </c>
      <c r="H50" s="93" t="str">
        <f>IF(IFERROR(VLOOKUP($E50,Portfolio!$D$4:$D$85,1,0),0)=0,"N","Y")</f>
        <v>N</v>
      </c>
      <c r="I50" s="65" cm="1">
        <f t="array" ref="I50">IF($D50="","",IF(_xll.BDP($D50&amp;" Corp",I$1)="#N/A N/A","0",_xll.BDP($D50&amp;" Corp",I$1)))/1000000</f>
        <v>540</v>
      </c>
      <c r="J50" s="101">
        <f>IFERROR(VLOOKUP($E50,Portfolio!$D$45:$O$85,10,0),0)</f>
        <v>0</v>
      </c>
      <c r="K50" s="16" t="str" cm="1">
        <f t="array" ref="K50">IF($D50="","",IF(_xll.BDP($D50&amp;" Corp",K$1)="#N/A N/A","NR",_xll.BDP($D50&amp;" Corp",K$1)))</f>
        <v>NR</v>
      </c>
      <c r="L50" s="16" t="str" cm="1">
        <f t="array" ref="L50">IF($D50="","",IF(_xll.BDP($D50&amp;" Corp",L$1)="#N/A N/A","NR",_xll.BDP($D50&amp;" Corp",L$1)))</f>
        <v>B2</v>
      </c>
      <c r="M50" s="16" t="s">
        <v>1349</v>
      </c>
      <c r="N50" s="16" t="s">
        <v>1344</v>
      </c>
      <c r="O50" s="61">
        <v>3.7647310614638996E-4</v>
      </c>
      <c r="P50" s="61">
        <f t="shared" si="0"/>
        <v>2.72346015213325E-3</v>
      </c>
      <c r="Q50" s="27" cm="1">
        <f t="array" ref="Q50">IF($D50="","",IF(_xll.BDP($D50&amp;" Corp",Q$1)="#N/A N/A","",_xll.BDP($D50&amp;" Corp",Q$1)))</f>
        <v>100.625</v>
      </c>
      <c r="R50" s="27" cm="1">
        <f t="array" ref="R50">IF($D50="","",IF(_xll.BDP($D50&amp;" Corp",R$1)="#N/A N/A","",_xll.BDP($D50&amp;" Corp",R$1)))</f>
        <v>101.125</v>
      </c>
      <c r="S50" s="64" cm="1">
        <f t="array" ref="S50">IFERROR(IF($D50="","",IF(_xll.BDP($D50&amp;" Corp",S$1)="#N/A N/A","",_xll.BDP($D50&amp;" Corp",S$1)))/100,"")</f>
        <v>7.4628315167501569E-2</v>
      </c>
      <c r="T50" s="48" cm="1">
        <f t="array" ref="T50">IF($D50="","",IF(_xll.BDP($D50&amp;" Corp",T$1)="#N/A N/A","",_xll.BDP($D50&amp;" Corp",T$1)))</f>
        <v>292.57826448157431</v>
      </c>
      <c r="U50" s="114" cm="1">
        <f t="array" ref="U50">IF($D50="","",IF(_xll.BDP($D50&amp;" Corp",U$1)="#N/A N/A",0,_xll.BDP($D50&amp;" Corp",U$1)))</f>
        <v>325</v>
      </c>
      <c r="V50" s="114">
        <f>IFERROR(VLOOKUP($L50,Documentation!$J$2:$K$15,2,0),IF(U50=0,0,4200))</f>
        <v>2720</v>
      </c>
      <c r="W50" s="111">
        <f t="shared" si="1"/>
        <v>0.88512454944330621</v>
      </c>
      <c r="X50" s="111">
        <f t="shared" si="2"/>
        <v>7.4078116138024397</v>
      </c>
    </row>
    <row r="51" spans="1:24" x14ac:dyDescent="0.2">
      <c r="A51" s="2" t="str" cm="1">
        <f t="array" ref="A51">IF($D51="","",IF(_xll.BDP($D51&amp;" Corp",A$1)="#N/A N/A","",_xll.BDP($D51&amp;" Corp",A$1)))</f>
        <v>31114Z US</v>
      </c>
      <c r="B51" s="62">
        <v>47</v>
      </c>
      <c r="C51" s="22">
        <v>418434</v>
      </c>
      <c r="D51" s="23" t="s">
        <v>1486</v>
      </c>
      <c r="E51" s="23" t="s">
        <v>1487</v>
      </c>
      <c r="F51" s="46" t="s">
        <v>1488</v>
      </c>
      <c r="G51" s="47" t="s">
        <v>1489</v>
      </c>
      <c r="H51" s="93" t="str">
        <f>IF(IFERROR(VLOOKUP($E51,Portfolio!$D$4:$D$85,1,0),0)=0,"N","Y")</f>
        <v>Y</v>
      </c>
      <c r="I51" s="65" cm="1">
        <f t="array" ref="I51">IF($D51="","",IF(_xll.BDP($D51&amp;" Corp",I$1)="#N/A N/A","0",_xll.BDP($D51&amp;" Corp",I$1)))/1000000</f>
        <v>847.875</v>
      </c>
      <c r="J51" s="101">
        <f>IFERROR(VLOOKUP($E51,Portfolio!$D$45:$O$85,10,0),0)</f>
        <v>14.962498</v>
      </c>
      <c r="K51" s="16" t="str" cm="1">
        <f t="array" ref="K51">IF($D51="","",IF(_xll.BDP($D51&amp;" Corp",K$1)="#N/A N/A","NR",_xll.BDP($D51&amp;" Corp",K$1)))</f>
        <v>BB</v>
      </c>
      <c r="L51" s="16" t="str" cm="1">
        <f t="array" ref="L51">IF($D51="","",IF(_xll.BDP($D51&amp;" Corp",L$1)="#N/A N/A","NR",_xll.BDP($D51&amp;" Corp",L$1)))</f>
        <v>Ba2</v>
      </c>
      <c r="M51" s="16" t="s">
        <v>1289</v>
      </c>
      <c r="N51" s="16" t="s">
        <v>1431</v>
      </c>
      <c r="O51" s="61">
        <v>5.9483458410165141E-4</v>
      </c>
      <c r="P51" s="61">
        <f t="shared" si="0"/>
        <v>4.3031182319877822E-3</v>
      </c>
      <c r="Q51" s="27" cm="1">
        <f t="array" ref="Q51">IF($D51="","",IF(_xll.BDP($D51&amp;" Corp",Q$1)="#N/A N/A","",_xll.BDP($D51&amp;" Corp",Q$1)))</f>
        <v>100.375</v>
      </c>
      <c r="R51" s="27" cm="1">
        <f t="array" ref="R51">IF($D51="","",IF(_xll.BDP($D51&amp;" Corp",R$1)="#N/A N/A","",_xll.BDP($D51&amp;" Corp",R$1)))</f>
        <v>101.125</v>
      </c>
      <c r="S51" s="64" cm="1">
        <f t="array" ref="S51">IFERROR(IF($D51="","",IF(_xll.BDP($D51&amp;" Corp",S$1)="#N/A N/A","",_xll.BDP($D51&amp;" Corp",S$1)))/100,"")</f>
        <v>6.3917348627001047E-2</v>
      </c>
      <c r="T51" s="48" cm="1">
        <f t="array" ref="T51">IF($D51="","",IF(_xll.BDP($D51&amp;" Corp",T$1)="#N/A N/A","",_xll.BDP($D51&amp;" Corp",T$1)))</f>
        <v>197.06611419653893</v>
      </c>
      <c r="U51" s="114" cm="1">
        <f t="array" ref="U51">IF($D51="","",IF(_xll.BDP($D51&amp;" Corp",U$1)="#N/A N/A",0,_xll.BDP($D51&amp;" Corp",U$1)))</f>
        <v>225</v>
      </c>
      <c r="V51" s="114">
        <f>IFERROR(VLOOKUP($L51,Documentation!$J$2:$K$15,2,0),IF(U51=0,0,4200))</f>
        <v>1350</v>
      </c>
      <c r="W51" s="111">
        <f t="shared" si="1"/>
        <v>0.96820160219725093</v>
      </c>
      <c r="X51" s="111">
        <f t="shared" si="2"/>
        <v>5.8092096131835058</v>
      </c>
    </row>
    <row r="52" spans="1:24" x14ac:dyDescent="0.2">
      <c r="A52" s="2" t="str" cm="1">
        <f t="array" ref="A52">IF($D52="","",IF(_xll.BDP($D52&amp;" Corp",A$1)="#N/A N/A","",_xll.BDP($D52&amp;" Corp",A$1)))</f>
        <v>1645873D US</v>
      </c>
      <c r="B52" s="62">
        <v>48</v>
      </c>
      <c r="C52" s="22">
        <v>246714</v>
      </c>
      <c r="D52" s="23" t="s">
        <v>1490</v>
      </c>
      <c r="E52" s="23" t="s">
        <v>1491</v>
      </c>
      <c r="F52" s="46" t="s">
        <v>1492</v>
      </c>
      <c r="G52" s="47" t="s">
        <v>1493</v>
      </c>
      <c r="H52" s="93" t="str">
        <f>IF(IFERROR(VLOOKUP($E52,Portfolio!$D$4:$D$85,1,0),0)=0,"N","Y")</f>
        <v>N</v>
      </c>
      <c r="I52" s="65" cm="1">
        <f t="array" ref="I52">IF($D52="","",IF(_xll.BDP($D52&amp;" Corp",I$1)="#N/A N/A","0",_xll.BDP($D52&amp;" Corp",I$1)))/1000000</f>
        <v>451.05</v>
      </c>
      <c r="J52" s="101">
        <f>IFERROR(VLOOKUP($E52,Portfolio!$D$45:$O$85,10,0),0)</f>
        <v>0</v>
      </c>
      <c r="K52" s="16" t="str" cm="1">
        <f t="array" ref="K52">IF($D52="","",IF(_xll.BDP($D52&amp;" Corp",K$1)="#N/A N/A","NR",_xll.BDP($D52&amp;" Corp",K$1)))</f>
        <v>B-</v>
      </c>
      <c r="L52" s="16" t="str" cm="1">
        <f t="array" ref="L52">IF($D52="","",IF(_xll.BDP($D52&amp;" Corp",L$1)="#N/A N/A","NR",_xll.BDP($D52&amp;" Corp",L$1)))</f>
        <v>B3</v>
      </c>
      <c r="M52" s="16" t="s">
        <v>1289</v>
      </c>
      <c r="N52" s="16" t="s">
        <v>1307</v>
      </c>
      <c r="O52" s="61">
        <v>3.6054659874696211E-4</v>
      </c>
      <c r="P52" s="61">
        <f t="shared" si="0"/>
        <v>2.6082455257579709E-3</v>
      </c>
      <c r="Q52" s="27" cm="1">
        <f t="array" ref="Q52">IF($D52="","",IF(_xll.BDP($D52&amp;" Corp",Q$1)="#N/A N/A","",_xll.BDP($D52&amp;" Corp",Q$1)))</f>
        <v>98.5</v>
      </c>
      <c r="R52" s="27" cm="1">
        <f t="array" ref="R52">IF($D52="","",IF(_xll.BDP($D52&amp;" Corp",R$1)="#N/A N/A","",_xll.BDP($D52&amp;" Corp",R$1)))</f>
        <v>99.25</v>
      </c>
      <c r="S52" s="64" cm="1">
        <f t="array" ref="S52">IFERROR(IF($D52="","",IF(_xll.BDP($D52&amp;" Corp",S$1)="#N/A N/A","",_xll.BDP($D52&amp;" Corp",S$1)))/100,"")</f>
        <v>8.7013218319043517E-2</v>
      </c>
      <c r="T52" s="48" cm="1">
        <f t="array" ref="T52">IF($D52="","",IF(_xll.BDP($D52&amp;" Corp",T$1)="#N/A N/A","",_xll.BDP($D52&amp;" Corp",T$1)))</f>
        <v>443.41051718670127</v>
      </c>
      <c r="U52" s="114" cm="1">
        <f t="array" ref="U52">IF($D52="","",IF(_xll.BDP($D52&amp;" Corp",U$1)="#N/A N/A",0,_xll.BDP($D52&amp;" Corp",U$1)))</f>
        <v>400</v>
      </c>
      <c r="V52" s="114">
        <f>IFERROR(VLOOKUP($L52,Documentation!$J$2:$K$15,2,0),IF(U52=0,0,4200))</f>
        <v>3490</v>
      </c>
      <c r="W52" s="111">
        <f t="shared" si="1"/>
        <v>1.0432982103031885</v>
      </c>
      <c r="X52" s="111">
        <f t="shared" si="2"/>
        <v>9.1027768848953183</v>
      </c>
    </row>
    <row r="53" spans="1:24" x14ac:dyDescent="0.2">
      <c r="A53" s="2" t="str" cm="1">
        <f t="array" ref="A53">IF($D53="","",IF(_xll.BDP($D53&amp;" Corp",A$1)="#N/A N/A","",_xll.BDP($D53&amp;" Corp",A$1)))</f>
        <v>1645873D US</v>
      </c>
      <c r="B53" s="62">
        <v>49</v>
      </c>
      <c r="C53" s="22">
        <v>246750</v>
      </c>
      <c r="D53" s="23" t="s">
        <v>1494</v>
      </c>
      <c r="E53" s="23" t="s">
        <v>1495</v>
      </c>
      <c r="F53" s="46" t="s">
        <v>1496</v>
      </c>
      <c r="G53" s="47" t="s">
        <v>1493</v>
      </c>
      <c r="H53" s="93" t="str">
        <f>IF(IFERROR(VLOOKUP($E53,Portfolio!$D$4:$D$85,1,0),0)=0,"N","Y")</f>
        <v>N</v>
      </c>
      <c r="I53" s="65" cm="1">
        <f t="array" ref="I53">IF($D53="","",IF(_xll.BDP($D53&amp;" Corp",I$1)="#N/A N/A","0",_xll.BDP($D53&amp;" Corp",I$1)))/1000000</f>
        <v>0</v>
      </c>
      <c r="J53" s="101">
        <f>IFERROR(VLOOKUP($E53,Portfolio!$D$45:$O$85,10,0),0)</f>
        <v>0</v>
      </c>
      <c r="K53" s="16" t="str" cm="1">
        <f t="array" ref="K53">IF($D53="","",IF(_xll.BDP($D53&amp;" Corp",K$1)="#N/A N/A","NR",_xll.BDP($D53&amp;" Corp",K$1)))</f>
        <v>B-</v>
      </c>
      <c r="L53" s="16" t="str" cm="1">
        <f t="array" ref="L53">IF($D53="","",IF(_xll.BDP($D53&amp;" Corp",L$1)="#N/A N/A","NR",_xll.BDP($D53&amp;" Corp",L$1)))</f>
        <v>B3</v>
      </c>
      <c r="M53" s="16" t="s">
        <v>1289</v>
      </c>
      <c r="N53" s="16" t="s">
        <v>1307</v>
      </c>
      <c r="O53" s="61">
        <v>0</v>
      </c>
      <c r="P53" s="61">
        <f t="shared" si="0"/>
        <v>0</v>
      </c>
      <c r="Q53" s="27" cm="1">
        <f t="array" ref="Q53">IF($D53="","",IF(_xll.BDP($D53&amp;" Corp",Q$1)="#N/A N/A","",_xll.BDP($D53&amp;" Corp",Q$1)))</f>
        <v>99.75</v>
      </c>
      <c r="R53" s="27" cm="1">
        <f t="array" ref="R53">IF($D53="","",IF(_xll.BDP($D53&amp;" Corp",R$1)="#N/A N/A","",_xll.BDP($D53&amp;" Corp",R$1)))</f>
        <v>100.5</v>
      </c>
      <c r="S53" s="64" cm="1">
        <f t="array" ref="S53">IFERROR(IF($D53="","",IF(_xll.BDP($D53&amp;" Corp",S$1)="#N/A N/A","",_xll.BDP($D53&amp;" Corp",S$1)))/100,"")</f>
        <v>8.2848831778392196E-2</v>
      </c>
      <c r="T53" s="48" cm="1">
        <f t="array" ref="T53">IF($D53="","",IF(_xll.BDP($D53&amp;" Corp",T$1)="#N/A N/A","",_xll.BDP($D53&amp;" Corp",T$1)))</f>
        <v>395.80648299756643</v>
      </c>
      <c r="U53" s="114" cm="1">
        <f t="array" ref="U53">IF($D53="","",IF(_xll.BDP($D53&amp;" Corp",U$1)="#N/A N/A",0,_xll.BDP($D53&amp;" Corp",U$1)))</f>
        <v>400</v>
      </c>
      <c r="V53" s="114">
        <f>IFERROR(VLOOKUP($L53,Documentation!$J$2:$K$15,2,0),IF(U53=0,0,4200))</f>
        <v>3490</v>
      </c>
      <c r="W53" s="111">
        <f t="shared" si="1"/>
        <v>0</v>
      </c>
      <c r="X53" s="111">
        <f t="shared" si="2"/>
        <v>0</v>
      </c>
    </row>
    <row r="54" spans="1:24" x14ac:dyDescent="0.2">
      <c r="A54" s="2" t="str" cm="1">
        <f t="array" ref="A54">IF($D54="","",IF(_xll.BDP($D54&amp;" Corp",A$1)="#N/A N/A","",_xll.BDP($D54&amp;" Corp",A$1)))</f>
        <v>3216860Z US</v>
      </c>
      <c r="B54" s="62">
        <v>50</v>
      </c>
      <c r="C54" s="22">
        <v>435498</v>
      </c>
      <c r="D54" s="23" t="s">
        <v>1497</v>
      </c>
      <c r="E54" s="23" t="s">
        <v>1498</v>
      </c>
      <c r="F54" s="46" t="s">
        <v>1499</v>
      </c>
      <c r="G54" s="47" t="s">
        <v>1500</v>
      </c>
      <c r="H54" s="93" t="str">
        <f>IF(IFERROR(VLOOKUP($E54,Portfolio!$D$4:$D$85,1,0),0)=0,"N","Y")</f>
        <v>N</v>
      </c>
      <c r="I54" s="65" cm="1">
        <f t="array" ref="I54">IF($D54="","",IF(_xll.BDP($D54&amp;" Corp",I$1)="#N/A N/A","0",_xll.BDP($D54&amp;" Corp",I$1)))/1000000</f>
        <v>514.13263359999996</v>
      </c>
      <c r="J54" s="101">
        <f>IFERROR(VLOOKUP($E54,Portfolio!$D$45:$O$85,10,0),0)</f>
        <v>0</v>
      </c>
      <c r="K54" s="16" t="str" cm="1">
        <f t="array" ref="K54">IF($D54="","",IF(_xll.BDP($D54&amp;" Corp",K$1)="#N/A N/A","NR",_xll.BDP($D54&amp;" Corp",K$1)))</f>
        <v>B</v>
      </c>
      <c r="L54" s="16" t="str" cm="1">
        <f t="array" ref="L54">IF($D54="","",IF(_xll.BDP($D54&amp;" Corp",L$1)="#N/A N/A","NR",_xll.BDP($D54&amp;" Corp",L$1)))</f>
        <v>B2</v>
      </c>
      <c r="M54" s="16" t="s">
        <v>1333</v>
      </c>
      <c r="N54" s="16" t="s">
        <v>1302</v>
      </c>
      <c r="O54" s="61">
        <v>3.5995151899665995E-4</v>
      </c>
      <c r="P54" s="61">
        <f t="shared" si="0"/>
        <v>2.603940633958717E-3</v>
      </c>
      <c r="Q54" s="27" cm="1">
        <f t="array" ref="Q54">IF($D54="","",IF(_xll.BDP($D54&amp;" Corp",Q$1)="#N/A N/A","",_xll.BDP($D54&amp;" Corp",Q$1)))</f>
        <v>100.625</v>
      </c>
      <c r="R54" s="27" cm="1">
        <f t="array" ref="R54">IF($D54="","",IF(_xll.BDP($D54&amp;" Corp",R$1)="#N/A N/A","",_xll.BDP($D54&amp;" Corp",R$1)))</f>
        <v>101.375</v>
      </c>
      <c r="S54" s="64" cm="1">
        <f t="array" ref="S54">IFERROR(IF($D54="","",IF(_xll.BDP($D54&amp;" Corp",S$1)="#N/A N/A","",_xll.BDP($D54&amp;" Corp",S$1)))/100,"")</f>
        <v>7.16764812823385E-2</v>
      </c>
      <c r="T54" s="48" cm="1">
        <f t="array" ref="T54">IF($D54="","",IF(_xll.BDP($D54&amp;" Corp",T$1)="#N/A N/A","",_xll.BDP($D54&amp;" Corp",T$1)))</f>
        <v>287.80698441526295</v>
      </c>
      <c r="U54" s="114" cm="1">
        <f t="array" ref="U54">IF($D54="","",IF(_xll.BDP($D54&amp;" Corp",U$1)="#N/A N/A",0,_xll.BDP($D54&amp;" Corp",U$1)))</f>
        <v>325</v>
      </c>
      <c r="V54" s="114">
        <f>IFERROR(VLOOKUP($L54,Documentation!$J$2:$K$15,2,0),IF(U54=0,0,4200))</f>
        <v>2720</v>
      </c>
      <c r="W54" s="111">
        <f t="shared" si="1"/>
        <v>0.84628070603658301</v>
      </c>
      <c r="X54" s="111">
        <f t="shared" si="2"/>
        <v>7.08271852436771</v>
      </c>
    </row>
    <row r="55" spans="1:24" x14ac:dyDescent="0.2">
      <c r="A55" s="2" t="str" cm="1">
        <f t="array" ref="A55">IF($D55="","",IF(_xll.BDP($D55&amp;" Corp",A$1)="#N/A N/A","",_xll.BDP($D55&amp;" Corp",A$1)))</f>
        <v>1884533D US</v>
      </c>
      <c r="B55" s="62">
        <v>51</v>
      </c>
      <c r="C55" s="22">
        <v>194910</v>
      </c>
      <c r="D55" s="23" t="s">
        <v>1501</v>
      </c>
      <c r="E55" s="23" t="s">
        <v>1502</v>
      </c>
      <c r="F55" s="46" t="s">
        <v>1503</v>
      </c>
      <c r="G55" s="47" t="s">
        <v>1504</v>
      </c>
      <c r="H55" s="93" t="str">
        <f>IF(IFERROR(VLOOKUP($E55,Portfolio!$D$4:$D$85,1,0),0)=0,"N","Y")</f>
        <v>N</v>
      </c>
      <c r="I55" s="65" cm="1">
        <f t="array" ref="I55">IF($D55="","",IF(_xll.BDP($D55&amp;" Corp",I$1)="#N/A N/A","0",_xll.BDP($D55&amp;" Corp",I$1)))/1000000</f>
        <v>363.75</v>
      </c>
      <c r="J55" s="101">
        <f>IFERROR(VLOOKUP($E55,Portfolio!$D$45:$O$85,10,0),0)</f>
        <v>0</v>
      </c>
      <c r="K55" s="16" t="str" cm="1">
        <f t="array" ref="K55">IF($D55="","",IF(_xll.BDP($D55&amp;" Corp",K$1)="#N/A N/A","NR",_xll.BDP($D55&amp;" Corp",K$1)))</f>
        <v>B-</v>
      </c>
      <c r="L55" s="16" t="str" cm="1">
        <f t="array" ref="L55">IF($D55="","",IF(_xll.BDP($D55&amp;" Corp",L$1)="#N/A N/A","NR",_xll.BDP($D55&amp;" Corp",L$1)))</f>
        <v>B2</v>
      </c>
      <c r="M55" s="16" t="s">
        <v>1333</v>
      </c>
      <c r="N55" s="16" t="s">
        <v>1291</v>
      </c>
      <c r="O55" s="61">
        <v>2.514011706358505E-4</v>
      </c>
      <c r="P55" s="61">
        <f t="shared" si="0"/>
        <v>1.8186719296760477E-3</v>
      </c>
      <c r="Q55" s="27" cm="1">
        <f t="array" ref="Q55">IF($D55="","",IF(_xll.BDP($D55&amp;" Corp",Q$1)="#N/A N/A","",_xll.BDP($D55&amp;" Corp",Q$1)))</f>
        <v>99.875</v>
      </c>
      <c r="R55" s="27" cm="1">
        <f t="array" ref="R55">IF($D55="","",IF(_xll.BDP($D55&amp;" Corp",R$1)="#N/A N/A","",_xll.BDP($D55&amp;" Corp",R$1)))</f>
        <v>100.25</v>
      </c>
      <c r="S55" s="64" cm="1">
        <f t="array" ref="S55">IFERROR(IF($D55="","",IF(_xll.BDP($D55&amp;" Corp",S$1)="#N/A N/A","",_xll.BDP($D55&amp;" Corp",S$1)))/100,"")</f>
        <v>8.9936815667897463E-2</v>
      </c>
      <c r="T55" s="48" cm="1">
        <f t="array" ref="T55">IF($D55="","",IF(_xll.BDP($D55&amp;" Corp",T$1)="#N/A N/A","",_xll.BDP($D55&amp;" Corp",T$1)))</f>
        <v>447.40922936195136</v>
      </c>
      <c r="U55" s="114" cm="1">
        <f t="array" ref="U55">IF($D55="","",IF(_xll.BDP($D55&amp;" Corp",U$1)="#N/A N/A",0,_xll.BDP($D55&amp;" Corp",U$1)))</f>
        <v>450</v>
      </c>
      <c r="V55" s="114">
        <f>IFERROR(VLOOKUP($L55,Documentation!$J$2:$K$15,2,0),IF(U55=0,0,4200))</f>
        <v>2720</v>
      </c>
      <c r="W55" s="111">
        <f t="shared" si="1"/>
        <v>0.81840236835422153</v>
      </c>
      <c r="X55" s="111">
        <f t="shared" si="2"/>
        <v>4.9467876487188498</v>
      </c>
    </row>
    <row r="56" spans="1:24" x14ac:dyDescent="0.2">
      <c r="A56" s="2" t="str" cm="1">
        <f t="array" ref="A56">IF($D56="","",IF(_xll.BDP($D56&amp;" Corp",A$1)="#N/A N/A","",_xll.BDP($D56&amp;" Corp",A$1)))</f>
        <v>1651482D US</v>
      </c>
      <c r="B56" s="62">
        <v>52</v>
      </c>
      <c r="C56" s="22">
        <v>20219</v>
      </c>
      <c r="D56" s="23" t="s">
        <v>1505</v>
      </c>
      <c r="E56" s="23" t="s">
        <v>1506</v>
      </c>
      <c r="F56" s="46" t="s">
        <v>1507</v>
      </c>
      <c r="G56" s="47" t="s">
        <v>1508</v>
      </c>
      <c r="H56" s="93" t="str">
        <f>IF(IFERROR(VLOOKUP($E56,Portfolio!$D$4:$D$85,1,0),0)=0,"N","Y")</f>
        <v>N</v>
      </c>
      <c r="I56" s="65" cm="1">
        <f t="array" ref="I56">IF($D56="","",IF(_xll.BDP($D56&amp;" Corp",I$1)="#N/A N/A","0",_xll.BDP($D56&amp;" Corp",I$1)))/1000000</f>
        <v>500</v>
      </c>
      <c r="J56" s="101">
        <f>IFERROR(VLOOKUP($E56,Portfolio!$D$45:$O$85,10,0),0)</f>
        <v>0</v>
      </c>
      <c r="K56" s="16" t="str" cm="1">
        <f t="array" ref="K56">IF($D56="","",IF(_xll.BDP($D56&amp;" Corp",K$1)="#N/A N/A","NR",_xll.BDP($D56&amp;" Corp",K$1)))</f>
        <v>NR</v>
      </c>
      <c r="L56" s="16" t="str" cm="1">
        <f t="array" ref="L56">IF($D56="","",IF(_xll.BDP($D56&amp;" Corp",L$1)="#N/A N/A","NR",_xll.BDP($D56&amp;" Corp",L$1)))</f>
        <v>WR</v>
      </c>
      <c r="M56" s="16" t="s">
        <v>1289</v>
      </c>
      <c r="N56" s="16" t="s">
        <v>1290</v>
      </c>
      <c r="O56" s="61">
        <v>0</v>
      </c>
      <c r="P56" s="61">
        <f t="shared" si="0"/>
        <v>0</v>
      </c>
      <c r="Q56" s="27" cm="1">
        <f t="array" ref="Q56">IF($D56="","",IF(_xll.BDP($D56&amp;" Corp",Q$1)="#N/A N/A","",_xll.BDP($D56&amp;" Corp",Q$1)))</f>
        <v>34</v>
      </c>
      <c r="R56" s="27" cm="1">
        <f t="array" ref="R56">IF($D56="","",IF(_xll.BDP($D56&amp;" Corp",R$1)="#N/A N/A","",_xll.BDP($D56&amp;" Corp",R$1)))</f>
        <v>36.750999999999998</v>
      </c>
      <c r="S56" s="64" cm="1">
        <f t="array" ref="S56">IFERROR(IF($D56="","",IF(_xll.BDP($D56&amp;" Corp",S$1)="#N/A N/A","",_xll.BDP($D56&amp;" Corp",S$1)))/100,"")</f>
        <v>2.3149887088220567</v>
      </c>
      <c r="T56" s="48" cm="1">
        <f t="array" ref="T56">IF($D56="","",IF(_xll.BDP($D56&amp;" Corp",T$1)="#N/A N/A","",_xll.BDP($D56&amp;" Corp",T$1)))</f>
        <v>21412.624686033963</v>
      </c>
      <c r="U56" s="114" cm="1">
        <f t="array" ref="U56">IF($D56="","",IF(_xll.BDP($D56&amp;" Corp",U$1)="#N/A N/A",0,_xll.BDP($D56&amp;" Corp",U$1)))</f>
        <v>550</v>
      </c>
      <c r="V56" s="114">
        <f>IFERROR(VLOOKUP($L56,Documentation!$J$2:$K$15,2,0),IF(U56=0,0,4200))</f>
        <v>4200</v>
      </c>
      <c r="W56" s="111">
        <f t="shared" si="1"/>
        <v>0</v>
      </c>
      <c r="X56" s="111">
        <f t="shared" si="2"/>
        <v>0</v>
      </c>
    </row>
    <row r="57" spans="1:24" x14ac:dyDescent="0.2">
      <c r="A57" s="2" t="str" cm="1">
        <f t="array" ref="A57">IF($D57="","",IF(_xll.BDP($D57&amp;" Corp",A$1)="#N/A N/A","",_xll.BDP($D57&amp;" Corp",A$1)))</f>
        <v>1651482D US</v>
      </c>
      <c r="B57" s="62">
        <v>53</v>
      </c>
      <c r="C57" s="22">
        <v>20220</v>
      </c>
      <c r="D57" s="23" t="s">
        <v>1509</v>
      </c>
      <c r="E57" s="23" t="s">
        <v>1510</v>
      </c>
      <c r="F57" s="46" t="s">
        <v>1511</v>
      </c>
      <c r="G57" s="47" t="s">
        <v>1508</v>
      </c>
      <c r="H57" s="93" t="str">
        <f>IF(IFERROR(VLOOKUP($E57,Portfolio!$D$4:$D$85,1,0),0)=0,"N","Y")</f>
        <v>N</v>
      </c>
      <c r="I57" s="65" cm="1">
        <f t="array" ref="I57">IF($D57="","",IF(_xll.BDP($D57&amp;" Corp",I$1)="#N/A N/A","0",_xll.BDP($D57&amp;" Corp",I$1)))/1000000</f>
        <v>110</v>
      </c>
      <c r="J57" s="101">
        <f>IFERROR(VLOOKUP($E57,Portfolio!$D$45:$O$85,10,0),0)</f>
        <v>0</v>
      </c>
      <c r="K57" s="16" t="str" cm="1">
        <f t="array" ref="K57">IF($D57="","",IF(_xll.BDP($D57&amp;" Corp",K$1)="#N/A N/A","NR",_xll.BDP($D57&amp;" Corp",K$1)))</f>
        <v>NR</v>
      </c>
      <c r="L57" s="16" t="str" cm="1">
        <f t="array" ref="L57">IF($D57="","",IF(_xll.BDP($D57&amp;" Corp",L$1)="#N/A N/A","NR",_xll.BDP($D57&amp;" Corp",L$1)))</f>
        <v>WR</v>
      </c>
      <c r="M57" s="16" t="s">
        <v>1289</v>
      </c>
      <c r="N57" s="16" t="s">
        <v>1290</v>
      </c>
      <c r="O57" s="61">
        <v>0</v>
      </c>
      <c r="P57" s="61">
        <f t="shared" si="0"/>
        <v>0</v>
      </c>
      <c r="Q57" s="27" cm="1">
        <f t="array" ref="Q57">IF($D57="","",IF(_xll.BDP($D57&amp;" Corp",Q$1)="#N/A N/A","",_xll.BDP($D57&amp;" Corp",Q$1)))</f>
        <v>0.443</v>
      </c>
      <c r="R57" s="27" cm="1">
        <f t="array" ref="R57">IF($D57="","",IF(_xll.BDP($D57&amp;" Corp",R$1)="#N/A N/A","",_xll.BDP($D57&amp;" Corp",R$1)))</f>
        <v>1.1870000000000001</v>
      </c>
      <c r="S57" s="64" cm="1">
        <f t="array" ref="S57">IFERROR(IF($D57="","",IF(_xll.BDP($D57&amp;" Corp",S$1)="#N/A N/A","",_xll.BDP($D57&amp;" Corp",S$1)))/100,"")</f>
        <v>7.2245428225555806</v>
      </c>
      <c r="T57" s="48" cm="1">
        <f t="array" ref="T57">IF($D57="","",IF(_xll.BDP($D57&amp;" Corp",T$1)="#N/A N/A","",_xll.BDP($D57&amp;" Corp",T$1)))</f>
        <v>103092.49274794868</v>
      </c>
      <c r="U57" s="114" cm="1">
        <f t="array" ref="U57">IF($D57="","",IF(_xll.BDP($D57&amp;" Corp",U$1)="#N/A N/A",0,_xll.BDP($D57&amp;" Corp",U$1)))</f>
        <v>900</v>
      </c>
      <c r="V57" s="114">
        <f>IFERROR(VLOOKUP($L57,Documentation!$J$2:$K$15,2,0),IF(U57=0,0,4200))</f>
        <v>4200</v>
      </c>
      <c r="W57" s="111">
        <f t="shared" si="1"/>
        <v>0</v>
      </c>
      <c r="X57" s="111">
        <f t="shared" si="2"/>
        <v>0</v>
      </c>
    </row>
    <row r="58" spans="1:24" x14ac:dyDescent="0.2">
      <c r="A58" s="2" t="str" cm="1">
        <f t="array" ref="A58">IF($D58="","",IF(_xll.BDP($D58&amp;" Corp",A$1)="#N/A N/A","",_xll.BDP($D58&amp;" Corp",A$1)))</f>
        <v>1926554D US</v>
      </c>
      <c r="B58" s="62">
        <v>54</v>
      </c>
      <c r="C58" s="22">
        <v>369618</v>
      </c>
      <c r="D58" s="23" t="s">
        <v>1512</v>
      </c>
      <c r="E58" s="23" t="s">
        <v>1513</v>
      </c>
      <c r="F58" s="46" t="s">
        <v>1514</v>
      </c>
      <c r="G58" s="47" t="s">
        <v>1515</v>
      </c>
      <c r="H58" s="93" t="str">
        <f>IF(IFERROR(VLOOKUP($E58,Portfolio!$D$4:$D$85,1,0),0)=0,"N","Y")</f>
        <v>Y</v>
      </c>
      <c r="I58" s="65" cm="1">
        <f t="array" ref="I58">IF($D58="","",IF(_xll.BDP($D58&amp;" Corp",I$1)="#N/A N/A","0",_xll.BDP($D58&amp;" Corp",I$1)))/1000000</f>
        <v>0</v>
      </c>
      <c r="J58" s="101">
        <f>IFERROR(VLOOKUP($E58,Portfolio!$D$45:$O$85,10,0),0)</f>
        <v>80.36131400000005</v>
      </c>
      <c r="K58" s="16" t="str" cm="1">
        <f t="array" ref="K58">IF($D58="","",IF(_xll.BDP($D58&amp;" Corp",K$1)="#N/A N/A","NR",_xll.BDP($D58&amp;" Corp",K$1)))</f>
        <v>NR</v>
      </c>
      <c r="L58" s="16" t="str" cm="1">
        <f t="array" ref="L58">IF($D58="","",IF(_xll.BDP($D58&amp;" Corp",L$1)="#N/A N/A","NR",_xll.BDP($D58&amp;" Corp",L$1)))</f>
        <v>WR</v>
      </c>
      <c r="M58" s="16" t="s">
        <v>1516</v>
      </c>
      <c r="N58" s="16" t="s">
        <v>1317</v>
      </c>
      <c r="O58" s="61">
        <v>2.9666635038059783E-3</v>
      </c>
      <c r="P58" s="61">
        <f t="shared" si="0"/>
        <v>2.1461266968328615E-2</v>
      </c>
      <c r="Q58" s="27" t="str" cm="1">
        <f t="array" ref="Q58">IF($D58="","",IF(_xll.BDP($D58&amp;" Corp",Q$1)="#N/A N/A","",_xll.BDP($D58&amp;" Corp",Q$1)))</f>
        <v/>
      </c>
      <c r="R58" s="27" t="str" cm="1">
        <f t="array" ref="R58">IF($D58="","",IF(_xll.BDP($D58&amp;" Corp",R$1)="#N/A N/A","",_xll.BDP($D58&amp;" Corp",R$1)))</f>
        <v/>
      </c>
      <c r="S58" s="64" t="str" cm="1">
        <f t="array" ref="S58">IFERROR(IF($D58="","",IF(_xll.BDP($D58&amp;" Corp",S$1)="#N/A N/A","",_xll.BDP($D58&amp;" Corp",S$1)))/100,"")</f>
        <v/>
      </c>
      <c r="T58" s="48" t="str" cm="1">
        <f t="array" ref="T58">IF($D58="","",IF(_xll.BDP($D58&amp;" Corp",T$1)="#N/A N/A","",_xll.BDP($D58&amp;" Corp",T$1)))</f>
        <v/>
      </c>
      <c r="U58" s="114" cm="1">
        <f t="array" ref="U58">IF($D58="","",IF(_xll.BDP($D58&amp;" Corp",U$1)="#N/A N/A",0,_xll.BDP($D58&amp;" Corp",U$1)))</f>
        <v>325</v>
      </c>
      <c r="V58" s="114">
        <f>IFERROR(VLOOKUP($L58,Documentation!$J$2:$K$15,2,0),IF(U58=0,0,4200))</f>
        <v>4200</v>
      </c>
      <c r="W58" s="111">
        <f t="shared" si="1"/>
        <v>6.9749117647067997</v>
      </c>
      <c r="X58" s="111">
        <f t="shared" si="2"/>
        <v>90.13732126698018</v>
      </c>
    </row>
    <row r="59" spans="1:24" x14ac:dyDescent="0.2">
      <c r="A59" s="2" t="str" cm="1">
        <f t="array" ref="A59">IF($D59="","",IF(_xll.BDP($D59&amp;" Corp",A$1)="#N/A N/A","",_xll.BDP($D59&amp;" Corp",A$1)))</f>
        <v>1926554D US</v>
      </c>
      <c r="B59" s="62">
        <v>55</v>
      </c>
      <c r="C59" s="22">
        <v>369654</v>
      </c>
      <c r="D59" s="23" t="s">
        <v>1517</v>
      </c>
      <c r="E59" s="23" t="s">
        <v>1518</v>
      </c>
      <c r="F59" s="46" t="s">
        <v>1519</v>
      </c>
      <c r="G59" s="47" t="s">
        <v>1515</v>
      </c>
      <c r="H59" s="93" t="str">
        <f>IF(IFERROR(VLOOKUP($E59,Portfolio!$D$4:$D$85,1,0),0)=0,"N","Y")</f>
        <v>N</v>
      </c>
      <c r="I59" s="65" cm="1">
        <f t="array" ref="I59">IF($D59="","",IF(_xll.BDP($D59&amp;" Corp",I$1)="#N/A N/A","0",_xll.BDP($D59&amp;" Corp",I$1)))/1000000</f>
        <v>750</v>
      </c>
      <c r="J59" s="101">
        <f>IFERROR(VLOOKUP($E59,Portfolio!$D$45:$O$85,10,0),0)</f>
        <v>0</v>
      </c>
      <c r="K59" s="16" t="str" cm="1">
        <f t="array" ref="K59">IF($D59="","",IF(_xll.BDP($D59&amp;" Corp",K$1)="#N/A N/A","NR",_xll.BDP($D59&amp;" Corp",K$1)))</f>
        <v>B</v>
      </c>
      <c r="L59" s="16" t="str" cm="1">
        <f t="array" ref="L59">IF($D59="","",IF(_xll.BDP($D59&amp;" Corp",L$1)="#N/A N/A","NR",_xll.BDP($D59&amp;" Corp",L$1)))</f>
        <v>B2</v>
      </c>
      <c r="M59" s="16" t="s">
        <v>1516</v>
      </c>
      <c r="N59" s="16" t="s">
        <v>1317</v>
      </c>
      <c r="O59" s="61">
        <v>5.2772638036410768E-4</v>
      </c>
      <c r="P59" s="61">
        <f t="shared" si="0"/>
        <v>3.8176479134536022E-3</v>
      </c>
      <c r="Q59" s="27" t="str" cm="1">
        <f t="array" ref="Q59">IF($D59="","",IF(_xll.BDP($D59&amp;" Corp",Q$1)="#N/A N/A","",_xll.BDP($D59&amp;" Corp",Q$1)))</f>
        <v/>
      </c>
      <c r="R59" s="27" t="str" cm="1">
        <f t="array" ref="R59">IF($D59="","",IF(_xll.BDP($D59&amp;" Corp",R$1)="#N/A N/A","",_xll.BDP($D59&amp;" Corp",R$1)))</f>
        <v/>
      </c>
      <c r="S59" s="64" t="str" cm="1">
        <f t="array" ref="S59">IFERROR(IF($D59="","",IF(_xll.BDP($D59&amp;" Corp",S$1)="#N/A N/A","",_xll.BDP($D59&amp;" Corp",S$1)))/100,"")</f>
        <v/>
      </c>
      <c r="T59" s="48" t="str" cm="1">
        <f t="array" ref="T59">IF($D59="","",IF(_xll.BDP($D59&amp;" Corp",T$1)="#N/A N/A","",_xll.BDP($D59&amp;" Corp",T$1)))</f>
        <v/>
      </c>
      <c r="U59" s="114" cm="1">
        <f t="array" ref="U59">IF($D59="","",IF(_xll.BDP($D59&amp;" Corp",U$1)="#N/A N/A",0,_xll.BDP($D59&amp;" Corp",U$1)))</f>
        <v>0</v>
      </c>
      <c r="V59" s="114">
        <f>IFERROR(VLOOKUP($L59,Documentation!$J$2:$K$15,2,0),IF(U59=0,0,4200))</f>
        <v>2720</v>
      </c>
      <c r="W59" s="111">
        <f t="shared" si="1"/>
        <v>0</v>
      </c>
      <c r="X59" s="111">
        <f t="shared" si="2"/>
        <v>10.384002324593798</v>
      </c>
    </row>
    <row r="60" spans="1:24" x14ac:dyDescent="0.2">
      <c r="A60" s="2" t="str" cm="1">
        <f t="array" ref="A60">IF($D60="","",IF(_xll.BDP($D60&amp;" Corp",A$1)="#N/A N/A","",_xll.BDP($D60&amp;" Corp",A$1)))</f>
        <v>CVET US</v>
      </c>
      <c r="B60" s="62">
        <v>56</v>
      </c>
      <c r="C60" s="22">
        <v>302262</v>
      </c>
      <c r="D60" s="23" t="s">
        <v>1520</v>
      </c>
      <c r="E60" s="23" t="s">
        <v>1521</v>
      </c>
      <c r="F60" s="46" t="s">
        <v>1522</v>
      </c>
      <c r="G60" s="47" t="s">
        <v>1523</v>
      </c>
      <c r="H60" s="93" t="str">
        <f>IF(IFERROR(VLOOKUP($E60,Portfolio!$D$4:$D$85,1,0),0)=0,"N","Y")</f>
        <v>N</v>
      </c>
      <c r="I60" s="65" cm="1">
        <f t="array" ref="I60">IF($D60="","",IF(_xll.BDP($D60&amp;" Corp",I$1)="#N/A N/A","0",_xll.BDP($D60&amp;" Corp",I$1)))/1000000</f>
        <v>1525</v>
      </c>
      <c r="J60" s="101">
        <f>IFERROR(VLOOKUP($E60,Portfolio!$D$45:$O$85,10,0),0)</f>
        <v>0</v>
      </c>
      <c r="K60" s="16" t="str" cm="1">
        <f t="array" ref="K60">IF($D60="","",IF(_xll.BDP($D60&amp;" Corp",K$1)="#N/A N/A","NR",_xll.BDP($D60&amp;" Corp",K$1)))</f>
        <v>B-</v>
      </c>
      <c r="L60" s="16" t="str" cm="1">
        <f t="array" ref="L60">IF($D60="","",IF(_xll.BDP($D60&amp;" Corp",L$1)="#N/A N/A","NR",_xll.BDP($D60&amp;" Corp",L$1)))</f>
        <v>B1</v>
      </c>
      <c r="M60" s="16" t="s">
        <v>1524</v>
      </c>
      <c r="N60" s="16" t="s">
        <v>1365</v>
      </c>
      <c r="O60" s="61">
        <v>9.9137641772465757E-4</v>
      </c>
      <c r="P60" s="61">
        <f t="shared" si="0"/>
        <v>7.1717584214045799E-3</v>
      </c>
      <c r="Q60" s="27" cm="1">
        <f t="array" ref="Q60">IF($D60="","",IF(_xll.BDP($D60&amp;" Corp",Q$1)="#N/A N/A","",_xll.BDP($D60&amp;" Corp",Q$1)))</f>
        <v>96.625</v>
      </c>
      <c r="R60" s="27" cm="1">
        <f t="array" ref="R60">IF($D60="","",IF(_xll.BDP($D60&amp;" Corp",R$1)="#N/A N/A","",_xll.BDP($D60&amp;" Corp",R$1)))</f>
        <v>97.375</v>
      </c>
      <c r="S60" s="64" cm="1">
        <f t="array" ref="S60">IFERROR(IF($D60="","",IF(_xll.BDP($D60&amp;" Corp",S$1)="#N/A N/A","",_xll.BDP($D60&amp;" Corp",S$1)))/100,"")</f>
        <v>0.10162534820847213</v>
      </c>
      <c r="T60" s="48" cm="1">
        <f t="array" ref="T60">IF($D60="","",IF(_xll.BDP($D60&amp;" Corp",T$1)="#N/A N/A","",_xll.BDP($D60&amp;" Corp",T$1)))</f>
        <v>617.48354636803265</v>
      </c>
      <c r="U60" s="114" cm="1">
        <f t="array" ref="U60">IF($D60="","",IF(_xll.BDP($D60&amp;" Corp",U$1)="#N/A N/A",0,_xll.BDP($D60&amp;" Corp",U$1)))</f>
        <v>500</v>
      </c>
      <c r="V60" s="114">
        <f>IFERROR(VLOOKUP($L60,Documentation!$J$2:$K$15,2,0),IF(U60=0,0,4200))</f>
        <v>2220</v>
      </c>
      <c r="W60" s="111">
        <f t="shared" si="1"/>
        <v>3.5858792107022901</v>
      </c>
      <c r="X60" s="111">
        <f t="shared" si="2"/>
        <v>15.921303695518167</v>
      </c>
    </row>
    <row r="61" spans="1:24" x14ac:dyDescent="0.2">
      <c r="A61" s="2" t="str" cm="1">
        <f t="array" ref="A61">IF($D61="","",IF(_xll.BDP($D61&amp;" Corp",A$1)="#N/A N/A","",_xll.BDP($D61&amp;" Corp",A$1)))</f>
        <v>1796802D NA</v>
      </c>
      <c r="B61" s="62">
        <v>57</v>
      </c>
      <c r="C61" s="22">
        <v>281058</v>
      </c>
      <c r="D61" s="23" t="s">
        <v>1525</v>
      </c>
      <c r="E61" s="23" t="s">
        <v>1526</v>
      </c>
      <c r="F61" s="46" t="s">
        <v>1527</v>
      </c>
      <c r="G61" s="47" t="s">
        <v>1528</v>
      </c>
      <c r="H61" s="93" t="str">
        <f>IF(IFERROR(VLOOKUP($E61,Portfolio!$D$4:$D$85,1,0),0)=0,"N","Y")</f>
        <v>N</v>
      </c>
      <c r="I61" s="65" cm="1">
        <f t="array" ref="I61">IF($D61="","",IF(_xll.BDP($D61&amp;" Corp",I$1)="#N/A N/A","0",_xll.BDP($D61&amp;" Corp",I$1)))/1000000</f>
        <v>313.1875</v>
      </c>
      <c r="J61" s="101">
        <f>IFERROR(VLOOKUP($E61,Portfolio!$D$45:$O$85,10,0),0)</f>
        <v>0</v>
      </c>
      <c r="K61" s="16" t="str" cm="1">
        <f t="array" ref="K61">IF($D61="","",IF(_xll.BDP($D61&amp;" Corp",K$1)="#N/A N/A","NR",_xll.BDP($D61&amp;" Corp",K$1)))</f>
        <v>NR</v>
      </c>
      <c r="L61" s="16" t="str" cm="1">
        <f t="array" ref="L61">IF($D61="","",IF(_xll.BDP($D61&amp;" Corp",L$1)="#N/A N/A","NR",_xll.BDP($D61&amp;" Corp",L$1)))</f>
        <v>WR</v>
      </c>
      <c r="M61" s="16" t="s">
        <v>1349</v>
      </c>
      <c r="N61" s="16" t="s">
        <v>1355</v>
      </c>
      <c r="O61" s="61">
        <v>1.1728001693787489E-4</v>
      </c>
      <c r="P61" s="61">
        <f t="shared" si="0"/>
        <v>8.4842037201885725E-4</v>
      </c>
      <c r="Q61" s="27" cm="1">
        <f t="array" ref="Q61">IF($D61="","",IF(_xll.BDP($D61&amp;" Corp",Q$1)="#N/A N/A","",_xll.BDP($D61&amp;" Corp",Q$1)))</f>
        <v>39.5</v>
      </c>
      <c r="R61" s="27" cm="1">
        <f t="array" ref="R61">IF($D61="","",IF(_xll.BDP($D61&amp;" Corp",R$1)="#N/A N/A","",_xll.BDP($D61&amp;" Corp",R$1)))</f>
        <v>41.548999999999999</v>
      </c>
      <c r="S61" s="64" cm="1">
        <f t="array" ref="S61">IFERROR(IF($D61="","",IF(_xll.BDP($D61&amp;" Corp",S$1)="#N/A N/A","",_xll.BDP($D61&amp;" Corp",S$1)))/100,"")</f>
        <v>0.95815996266901493</v>
      </c>
      <c r="T61" s="48" cm="1">
        <f t="array" ref="T61">IF($D61="","",IF(_xll.BDP($D61&amp;" Corp",T$1)="#N/A N/A","",_xll.BDP($D61&amp;" Corp",T$1)))</f>
        <v>9106.5453849799942</v>
      </c>
      <c r="U61" s="114" cm="1">
        <f t="array" ref="U61">IF($D61="","",IF(_xll.BDP($D61&amp;" Corp",U$1)="#N/A N/A",0,_xll.BDP($D61&amp;" Corp",U$1)))</f>
        <v>650</v>
      </c>
      <c r="V61" s="114">
        <f>IFERROR(VLOOKUP($L61,Documentation!$J$2:$K$15,2,0),IF(U61=0,0,4200))</f>
        <v>4200</v>
      </c>
      <c r="W61" s="111">
        <f t="shared" si="1"/>
        <v>0.55147324181225721</v>
      </c>
      <c r="X61" s="111">
        <f t="shared" si="2"/>
        <v>3.5633655624792002</v>
      </c>
    </row>
    <row r="62" spans="1:24" x14ac:dyDescent="0.2">
      <c r="A62" s="2" t="str" cm="1">
        <f t="array" ref="A62">IF($D62="","",IF(_xll.BDP($D62&amp;" Corp",A$1)="#N/A N/A","",_xll.BDP($D62&amp;" Corp",A$1)))</f>
        <v>AMRI US</v>
      </c>
      <c r="B62" s="62">
        <v>58</v>
      </c>
      <c r="C62" s="22">
        <v>224394</v>
      </c>
      <c r="D62" s="23" t="s">
        <v>1529</v>
      </c>
      <c r="E62" s="23" t="s">
        <v>1530</v>
      </c>
      <c r="F62" s="46" t="s">
        <v>1531</v>
      </c>
      <c r="G62" s="47" t="s">
        <v>1532</v>
      </c>
      <c r="H62" s="93" t="str">
        <f>IF(IFERROR(VLOOKUP($E62,Portfolio!$D$4:$D$85,1,0),0)=0,"N","Y")</f>
        <v>Y</v>
      </c>
      <c r="I62" s="65" cm="1">
        <f t="array" ref="I62">IF($D62="","",IF(_xll.BDP($D62&amp;" Corp",I$1)="#N/A N/A","0",_xll.BDP($D62&amp;" Corp",I$1)))/1000000</f>
        <v>1151.325</v>
      </c>
      <c r="J62" s="101">
        <f>IFERROR(VLOOKUP($E62,Portfolio!$D$45:$O$85,10,0),0)</f>
        <v>9.6144859999999994</v>
      </c>
      <c r="K62" s="16" t="str" cm="1">
        <f t="array" ref="K62">IF($D62="","",IF(_xll.BDP($D62&amp;" Corp",K$1)="#N/A N/A","NR",_xll.BDP($D62&amp;" Corp",K$1)))</f>
        <v>CCC+</v>
      </c>
      <c r="L62" s="16" t="str" cm="1">
        <f t="array" ref="L62">IF($D62="","",IF(_xll.BDP($D62&amp;" Corp",L$1)="#N/A N/A","NR",_xll.BDP($D62&amp;" Corp",L$1)))</f>
        <v>Caa2</v>
      </c>
      <c r="M62" s="16" t="s">
        <v>1349</v>
      </c>
      <c r="N62" s="16" t="s">
        <v>1328</v>
      </c>
      <c r="O62" s="61">
        <v>7.6539422110832281E-4</v>
      </c>
      <c r="P62" s="61">
        <f t="shared" si="0"/>
        <v>5.5369709756930858E-3</v>
      </c>
      <c r="Q62" s="27" cm="1">
        <f t="array" ref="Q62">IF($D62="","",IF(_xll.BDP($D62&amp;" Corp",Q$1)="#N/A N/A","",_xll.BDP($D62&amp;" Corp",Q$1)))</f>
        <v>95.25</v>
      </c>
      <c r="R62" s="27" cm="1">
        <f t="array" ref="R62">IF($D62="","",IF(_xll.BDP($D62&amp;" Corp",R$1)="#N/A N/A","",_xll.BDP($D62&amp;" Corp",R$1)))</f>
        <v>96.125</v>
      </c>
      <c r="S62" s="64" cm="1">
        <f t="array" ref="S62">IFERROR(IF($D62="","",IF(_xll.BDP($D62&amp;" Corp",S$1)="#N/A N/A","",_xll.BDP($D62&amp;" Corp",S$1)))/100,"")</f>
        <v>0.11456202086992562</v>
      </c>
      <c r="T62" s="48" cm="1">
        <f t="array" ref="T62">IF($D62="","",IF(_xll.BDP($D62&amp;" Corp",T$1)="#N/A N/A","",_xll.BDP($D62&amp;" Corp",T$1)))</f>
        <v>681.36034871190793</v>
      </c>
      <c r="U62" s="114" cm="1">
        <f t="array" ref="U62">IF($D62="","",IF(_xll.BDP($D62&amp;" Corp",U$1)="#N/A N/A",0,_xll.BDP($D62&amp;" Corp",U$1)))</f>
        <v>375</v>
      </c>
      <c r="V62" s="114">
        <f>IFERROR(VLOOKUP($L62,Documentation!$J$2:$K$15,2,0),IF(U62=0,0,4200))</f>
        <v>6500</v>
      </c>
      <c r="W62" s="111">
        <f t="shared" si="1"/>
        <v>2.0763641158849073</v>
      </c>
      <c r="X62" s="111">
        <f t="shared" si="2"/>
        <v>35.990311342005057</v>
      </c>
    </row>
    <row r="63" spans="1:24" x14ac:dyDescent="0.2">
      <c r="A63" s="2" t="str" cm="1">
        <f t="array" ref="A63">IF($D63="","",IF(_xll.BDP($D63&amp;" Corp",A$1)="#N/A N/A","",_xll.BDP($D63&amp;" Corp",A$1)))</f>
        <v>1723724D LX</v>
      </c>
      <c r="B63" s="62">
        <v>59</v>
      </c>
      <c r="C63" s="22">
        <v>433374</v>
      </c>
      <c r="D63" s="23" t="s">
        <v>1533</v>
      </c>
      <c r="E63" s="23" t="s">
        <v>1534</v>
      </c>
      <c r="F63" s="46" t="s">
        <v>1535</v>
      </c>
      <c r="G63" s="47" t="s">
        <v>1536</v>
      </c>
      <c r="H63" s="93" t="str">
        <f>IF(IFERROR(VLOOKUP($E63,Portfolio!$D$4:$D$85,1,0),0)=0,"N","Y")</f>
        <v>N</v>
      </c>
      <c r="I63" s="65" cm="1">
        <f t="array" ref="I63">IF($D63="","",IF(_xll.BDP($D63&amp;" Corp",I$1)="#N/A N/A","0",_xll.BDP($D63&amp;" Corp",I$1)))/1000000</f>
        <v>1051.355245</v>
      </c>
      <c r="J63" s="101">
        <f>IFERROR(VLOOKUP($E63,Portfolio!$D$45:$O$85,10,0),0)</f>
        <v>0</v>
      </c>
      <c r="K63" s="16" t="str" cm="1">
        <f t="array" ref="K63">IF($D63="","",IF(_xll.BDP($D63&amp;" Corp",K$1)="#N/A N/A","NR",_xll.BDP($D63&amp;" Corp",K$1)))</f>
        <v>NR</v>
      </c>
      <c r="L63" s="16" t="str" cm="1">
        <f t="array" ref="L63">IF($D63="","",IF(_xll.BDP($D63&amp;" Corp",L$1)="#N/A N/A","NR",_xll.BDP($D63&amp;" Corp",L$1)))</f>
        <v>B3</v>
      </c>
      <c r="M63" s="16" t="s">
        <v>1349</v>
      </c>
      <c r="N63" s="16" t="s">
        <v>1355</v>
      </c>
      <c r="O63" s="61">
        <v>7.4084322150427091E-4</v>
      </c>
      <c r="P63" s="61">
        <f t="shared" si="0"/>
        <v>5.3593655424628165E-3</v>
      </c>
      <c r="Q63" s="27" cm="1">
        <f t="array" ref="Q63">IF($D63="","",IF(_xll.BDP($D63&amp;" Corp",Q$1)="#N/A N/A","",_xll.BDP($D63&amp;" Corp",Q$1)))</f>
        <v>100.75</v>
      </c>
      <c r="R63" s="27" cm="1">
        <f t="array" ref="R63">IF($D63="","",IF(_xll.BDP($D63&amp;" Corp",R$1)="#N/A N/A","",_xll.BDP($D63&amp;" Corp",R$1)))</f>
        <v>101.125</v>
      </c>
      <c r="S63" s="64" cm="1">
        <f t="array" ref="S63">IFERROR(IF($D63="","",IF(_xll.BDP($D63&amp;" Corp",S$1)="#N/A N/A","",_xll.BDP($D63&amp;" Corp",S$1)))/100,"")</f>
        <v>7.6093717012554407E-2</v>
      </c>
      <c r="T63" s="48" cm="1">
        <f t="array" ref="T63">IF($D63="","",IF(_xll.BDP($D63&amp;" Corp",T$1)="#N/A N/A","",_xll.BDP($D63&amp;" Corp",T$1)))</f>
        <v>314.46221182680131</v>
      </c>
      <c r="U63" s="114" cm="1">
        <f t="array" ref="U63">IF($D63="","",IF(_xll.BDP($D63&amp;" Corp",U$1)="#N/A N/A",0,_xll.BDP($D63&amp;" Corp",U$1)))</f>
        <v>350.00000000000006</v>
      </c>
      <c r="V63" s="114">
        <f>IFERROR(VLOOKUP($L63,Documentation!$J$2:$K$15,2,0),IF(U63=0,0,4200))</f>
        <v>3490</v>
      </c>
      <c r="W63" s="111">
        <f t="shared" si="1"/>
        <v>1.875777939861986</v>
      </c>
      <c r="X63" s="111">
        <f t="shared" si="2"/>
        <v>18.704185743195229</v>
      </c>
    </row>
    <row r="64" spans="1:24" x14ac:dyDescent="0.2">
      <c r="A64" s="2" t="str" cm="1">
        <f t="array" ref="A64">IF($D64="","",IF(_xll.BDP($D64&amp;" Corp",A$1)="#N/A N/A","",_xll.BDP($D64&amp;" Corp",A$1)))</f>
        <v>DVA US</v>
      </c>
      <c r="B64" s="62">
        <v>60</v>
      </c>
      <c r="C64" s="22">
        <v>390066</v>
      </c>
      <c r="D64" s="23" t="s">
        <v>1537</v>
      </c>
      <c r="E64" s="23" t="s">
        <v>1538</v>
      </c>
      <c r="F64" s="46" t="s">
        <v>1539</v>
      </c>
      <c r="G64" s="47" t="s">
        <v>476</v>
      </c>
      <c r="H64" s="93" t="str">
        <f>IF(IFERROR(VLOOKUP($E64,Portfolio!$D$4:$D$85,1,0),0)=0,"N","Y")</f>
        <v>N</v>
      </c>
      <c r="I64" s="65" cm="1">
        <f t="array" ref="I64">IF($D64="","",IF(_xll.BDP($D64&amp;" Corp",I$1)="#N/A N/A","0",_xll.BDP($D64&amp;" Corp",I$1)))/1000000</f>
        <v>1636.15021996</v>
      </c>
      <c r="J64" s="101">
        <f>IFERROR(VLOOKUP($E64,Portfolio!$D$45:$O$85,10,0),0)</f>
        <v>0</v>
      </c>
      <c r="K64" s="16" t="str" cm="1">
        <f t="array" ref="K64">IF($D64="","",IF(_xll.BDP($D64&amp;" Corp",K$1)="#N/A N/A","NR",_xll.BDP($D64&amp;" Corp",K$1)))</f>
        <v>BBB-</v>
      </c>
      <c r="L64" s="16" t="str" cm="1">
        <f t="array" ref="L64">IF($D64="","",IF(_xll.BDP($D64&amp;" Corp",L$1)="#N/A N/A","NR",_xll.BDP($D64&amp;" Corp",L$1)))</f>
        <v>Ba1</v>
      </c>
      <c r="M64" s="16" t="s">
        <v>1289</v>
      </c>
      <c r="N64" s="16" t="s">
        <v>1375</v>
      </c>
      <c r="O64" s="61">
        <v>1.1458347909540372E-3</v>
      </c>
      <c r="P64" s="61">
        <f t="shared" si="0"/>
        <v>8.2891323261688899E-3</v>
      </c>
      <c r="Q64" s="27" cm="1">
        <f t="array" ref="Q64">IF($D64="","",IF(_xll.BDP($D64&amp;" Corp",Q$1)="#N/A N/A","",_xll.BDP($D64&amp;" Corp",Q$1)))</f>
        <v>100.25</v>
      </c>
      <c r="R64" s="27" cm="1">
        <f t="array" ref="R64">IF($D64="","",IF(_xll.BDP($D64&amp;" Corp",R$1)="#N/A N/A","",_xll.BDP($D64&amp;" Corp",R$1)))</f>
        <v>100.5</v>
      </c>
      <c r="S64" s="64" cm="1">
        <f t="array" ref="S64">IFERROR(IF($D64="","",IF(_xll.BDP($D64&amp;" Corp",S$1)="#N/A N/A","",_xll.BDP($D64&amp;" Corp",S$1)))/100,"")</f>
        <v>6.2370754079893231E-2</v>
      </c>
      <c r="T64" s="48" cm="1">
        <f t="array" ref="T64">IF($D64="","",IF(_xll.BDP($D64&amp;" Corp",T$1)="#N/A N/A","",_xll.BDP($D64&amp;" Corp",T$1)))</f>
        <v>186.06201643681527</v>
      </c>
      <c r="U64" s="114" cm="1">
        <f t="array" ref="U64">IF($D64="","",IF(_xll.BDP($D64&amp;" Corp",U$1)="#N/A N/A",0,_xll.BDP($D64&amp;" Corp",U$1)))</f>
        <v>200</v>
      </c>
      <c r="V64" s="114">
        <f>IFERROR(VLOOKUP($L64,Documentation!$J$2:$K$15,2,0),IF(U64=0,0,4200))</f>
        <v>940</v>
      </c>
      <c r="W64" s="111">
        <f t="shared" si="1"/>
        <v>1.657826465233778</v>
      </c>
      <c r="X64" s="111">
        <f t="shared" si="2"/>
        <v>7.7917843865987564</v>
      </c>
    </row>
    <row r="65" spans="1:24" x14ac:dyDescent="0.2">
      <c r="A65" s="2" t="str" cm="1">
        <f t="array" ref="A65">IF($D65="","",IF(_xll.BDP($D65&amp;" Corp",A$1)="#N/A N/A","",_xll.BDP($D65&amp;" Corp",A$1)))</f>
        <v>DVA US</v>
      </c>
      <c r="B65" s="62">
        <v>61</v>
      </c>
      <c r="C65" s="22">
        <v>336858</v>
      </c>
      <c r="D65" s="23" t="s">
        <v>1540</v>
      </c>
      <c r="E65" s="23" t="s">
        <v>1541</v>
      </c>
      <c r="F65" s="46" t="s">
        <v>1542</v>
      </c>
      <c r="G65" s="47" t="s">
        <v>476</v>
      </c>
      <c r="H65" s="93" t="str">
        <f>IF(IFERROR(VLOOKUP($E65,Portfolio!$D$4:$D$85,1,0),0)=0,"N","Y")</f>
        <v>N</v>
      </c>
      <c r="I65" s="65" cm="1">
        <f t="array" ref="I65">IF($D65="","",IF(_xll.BDP($D65&amp;" Corp",I$1)="#N/A N/A","0",_xll.BDP($D65&amp;" Corp",I$1)))/1000000</f>
        <v>2281.2094999999999</v>
      </c>
      <c r="J65" s="101">
        <f>IFERROR(VLOOKUP($E65,Portfolio!$D$45:$O$85,10,0),0)</f>
        <v>0</v>
      </c>
      <c r="K65" s="16" t="str" cm="1">
        <f t="array" ref="K65">IF($D65="","",IF(_xll.BDP($D65&amp;" Corp",K$1)="#N/A N/A","NR",_xll.BDP($D65&amp;" Corp",K$1)))</f>
        <v>BBB-</v>
      </c>
      <c r="L65" s="16" t="str" cm="1">
        <f t="array" ref="L65">IF($D65="","",IF(_xll.BDP($D65&amp;" Corp",L$1)="#N/A N/A","NR",_xll.BDP($D65&amp;" Corp",L$1)))</f>
        <v>NR</v>
      </c>
      <c r="M65" s="16" t="s">
        <v>1289</v>
      </c>
      <c r="N65" s="16" t="s">
        <v>1375</v>
      </c>
      <c r="O65" s="61">
        <v>0</v>
      </c>
      <c r="P65" s="61">
        <f t="shared" si="0"/>
        <v>0</v>
      </c>
      <c r="Q65" s="27" cm="1">
        <f t="array" ref="Q65">IF($D65="","",IF(_xll.BDP($D65&amp;" Corp",Q$1)="#N/A N/A","",_xll.BDP($D65&amp;" Corp",Q$1)))</f>
        <v>99.75</v>
      </c>
      <c r="R65" s="27" cm="1">
        <f t="array" ref="R65">IF($D65="","",IF(_xll.BDP($D65&amp;" Corp",R$1)="#N/A N/A","",_xll.BDP($D65&amp;" Corp",R$1)))</f>
        <v>100.375</v>
      </c>
      <c r="S65" s="64" cm="1">
        <f t="array" ref="S65">IFERROR(IF($D65="","",IF(_xll.BDP($D65&amp;" Corp",S$1)="#N/A N/A","",_xll.BDP($D65&amp;" Corp",S$1)))/100,"")</f>
        <v>5.9953891672194004E-2</v>
      </c>
      <c r="T65" s="48" cm="1">
        <f t="array" ref="T65">IF($D65="","",IF(_xll.BDP($D65&amp;" Corp",T$1)="#N/A N/A","",_xll.BDP($D65&amp;" Corp",T$1)))</f>
        <v>169.16922821289307</v>
      </c>
      <c r="U65" s="114" cm="1">
        <f t="array" ref="U65">IF($D65="","",IF(_xll.BDP($D65&amp;" Corp",U$1)="#N/A N/A",0,_xll.BDP($D65&amp;" Corp",U$1)))</f>
        <v>175.00000000000003</v>
      </c>
      <c r="V65" s="114">
        <f>IFERROR(VLOOKUP($L65,Documentation!$J$2:$K$15,2,0),IF(U65=0,0,4200))</f>
        <v>4200</v>
      </c>
      <c r="W65" s="111">
        <f t="shared" si="1"/>
        <v>0</v>
      </c>
      <c r="X65" s="111">
        <f t="shared" si="2"/>
        <v>0</v>
      </c>
    </row>
    <row r="66" spans="1:24" x14ac:dyDescent="0.2">
      <c r="A66" s="2" t="str" cm="1">
        <f t="array" ref="A66">IF($D66="","",IF(_xll.BDP($D66&amp;" Corp",A$1)="#N/A N/A","",_xll.BDP($D66&amp;" Corp",A$1)))</f>
        <v>1463989D US</v>
      </c>
      <c r="B66" s="62">
        <v>62</v>
      </c>
      <c r="C66" s="22">
        <v>186486</v>
      </c>
      <c r="D66" s="23" t="s">
        <v>1543</v>
      </c>
      <c r="E66" s="23" t="s">
        <v>1544</v>
      </c>
      <c r="F66" s="46" t="s">
        <v>1545</v>
      </c>
      <c r="G66" s="47" t="s">
        <v>1546</v>
      </c>
      <c r="H66" s="93" t="str">
        <f>IF(IFERROR(VLOOKUP($E66,Portfolio!$D$4:$D$85,1,0),0)=0,"N","Y")</f>
        <v>N</v>
      </c>
      <c r="I66" s="65" cm="1">
        <f t="array" ref="I66">IF($D66="","",IF(_xll.BDP($D66&amp;" Corp",I$1)="#N/A N/A","0",_xll.BDP($D66&amp;" Corp",I$1)))/1000000</f>
        <v>370.875</v>
      </c>
      <c r="J66" s="101">
        <f>IFERROR(VLOOKUP($E66,Portfolio!$D$45:$O$85,10,0),0)</f>
        <v>0</v>
      </c>
      <c r="K66" s="16" t="str" cm="1">
        <f t="array" ref="K66">IF($D66="","",IF(_xll.BDP($D66&amp;" Corp",K$1)="#N/A N/A","NR",_xll.BDP($D66&amp;" Corp",K$1)))</f>
        <v>CCC</v>
      </c>
      <c r="L66" s="16" t="str" cm="1">
        <f t="array" ref="L66">IF($D66="","",IF(_xll.BDP($D66&amp;" Corp",L$1)="#N/A N/A","NR",_xll.BDP($D66&amp;" Corp",L$1)))</f>
        <v>WR</v>
      </c>
      <c r="M66" s="16" t="s">
        <v>1333</v>
      </c>
      <c r="N66" s="16" t="s">
        <v>1291</v>
      </c>
      <c r="O66" s="61">
        <v>0</v>
      </c>
      <c r="P66" s="61">
        <f t="shared" si="0"/>
        <v>0</v>
      </c>
      <c r="Q66" s="27" cm="1">
        <f t="array" ref="Q66">IF($D66="","",IF(_xll.BDP($D66&amp;" Corp",Q$1)="#N/A N/A","",_xll.BDP($D66&amp;" Corp",Q$1)))</f>
        <v>96.5</v>
      </c>
      <c r="R66" s="27" cm="1">
        <f t="array" ref="R66">IF($D66="","",IF(_xll.BDP($D66&amp;" Corp",R$1)="#N/A N/A","",_xll.BDP($D66&amp;" Corp",R$1)))</f>
        <v>98.5</v>
      </c>
      <c r="S66" s="64" cm="1">
        <f t="array" ref="S66">IFERROR(IF($D66="","",IF(_xll.BDP($D66&amp;" Corp",S$1)="#N/A N/A","",_xll.BDP($D66&amp;" Corp",S$1)))/100,"")</f>
        <v>0.15760129503905773</v>
      </c>
      <c r="T66" s="48" cm="1">
        <f t="array" ref="T66">IF($D66="","",IF(_xll.BDP($D66&amp;" Corp",T$1)="#N/A N/A","",_xll.BDP($D66&amp;" Corp",T$1)))</f>
        <v>1396.3619746521115</v>
      </c>
      <c r="U66" s="114" cm="1">
        <f t="array" ref="U66">IF($D66="","",IF(_xll.BDP($D66&amp;" Corp",U$1)="#N/A N/A",0,_xll.BDP($D66&amp;" Corp",U$1)))</f>
        <v>550</v>
      </c>
      <c r="V66" s="114">
        <f>IFERROR(VLOOKUP($L66,Documentation!$J$2:$K$15,2,0),IF(U66=0,0,4200))</f>
        <v>4200</v>
      </c>
      <c r="W66" s="111">
        <f t="shared" si="1"/>
        <v>0</v>
      </c>
      <c r="X66" s="111">
        <f t="shared" si="2"/>
        <v>0</v>
      </c>
    </row>
    <row r="67" spans="1:24" x14ac:dyDescent="0.2">
      <c r="A67" s="2" t="str" cm="1">
        <f t="array" ref="A67">IF($D67="","",IF(_xll.BDP($D67&amp;" Corp",A$1)="#N/A N/A","",_xll.BDP($D67&amp;" Corp",A$1)))</f>
        <v>1367328D US</v>
      </c>
      <c r="B67" s="62">
        <v>63</v>
      </c>
      <c r="C67" s="22">
        <v>165750</v>
      </c>
      <c r="D67" s="23" t="s">
        <v>1547</v>
      </c>
      <c r="E67" s="23" t="s">
        <v>1548</v>
      </c>
      <c r="F67" s="46" t="s">
        <v>1549</v>
      </c>
      <c r="G67" s="47" t="s">
        <v>1550</v>
      </c>
      <c r="H67" s="93" t="str">
        <f>IF(IFERROR(VLOOKUP($E67,Portfolio!$D$4:$D$85,1,0),0)=0,"N","Y")</f>
        <v>Y</v>
      </c>
      <c r="I67" s="65" cm="1">
        <f t="array" ref="I67">IF($D67="","",IF(_xll.BDP($D67&amp;" Corp",I$1)="#N/A N/A","0",_xll.BDP($D67&amp;" Corp",I$1)))/1000000</f>
        <v>730</v>
      </c>
      <c r="J67" s="101">
        <f>IFERROR(VLOOKUP($E67,Portfolio!$D$45:$O$85,10,0),0)</f>
        <v>0</v>
      </c>
      <c r="K67" s="16" t="str" cm="1">
        <f t="array" ref="K67">IF($D67="","",IF(_xll.BDP($D67&amp;" Corp",K$1)="#N/A N/A","NR",_xll.BDP($D67&amp;" Corp",K$1)))</f>
        <v>B-</v>
      </c>
      <c r="L67" s="16" t="str" cm="1">
        <f t="array" ref="L67">IF($D67="","",IF(_xll.BDP($D67&amp;" Corp",L$1)="#N/A N/A","NR",_xll.BDP($D67&amp;" Corp",L$1)))</f>
        <v>Caa1</v>
      </c>
      <c r="M67" s="16" t="s">
        <v>1289</v>
      </c>
      <c r="N67" s="16" t="s">
        <v>1322</v>
      </c>
      <c r="O67" s="61">
        <v>4.6175506574665253E-4</v>
      </c>
      <c r="P67" s="61">
        <f t="shared" si="0"/>
        <v>3.3404020129864892E-3</v>
      </c>
      <c r="Q67" s="27" cm="1">
        <f t="array" ref="Q67">IF($D67="","",IF(_xll.BDP($D67&amp;" Corp",Q$1)="#N/A N/A","",_xll.BDP($D67&amp;" Corp",Q$1)))</f>
        <v>94.375</v>
      </c>
      <c r="R67" s="27" cm="1">
        <f t="array" ref="R67">IF($D67="","",IF(_xll.BDP($D67&amp;" Corp",R$1)="#N/A N/A","",_xll.BDP($D67&amp;" Corp",R$1)))</f>
        <v>95.125</v>
      </c>
      <c r="S67" s="64" cm="1">
        <f t="array" ref="S67">IFERROR(IF($D67="","",IF(_xll.BDP($D67&amp;" Corp",S$1)="#N/A N/A","",_xll.BDP($D67&amp;" Corp",S$1)))/100,"")</f>
        <v>0.10366627667099237</v>
      </c>
      <c r="T67" s="48" cm="1">
        <f t="array" ref="T67">IF($D67="","",IF(_xll.BDP($D67&amp;" Corp",T$1)="#N/A N/A","",_xll.BDP($D67&amp;" Corp",T$1)))</f>
        <v>528.99053041779996</v>
      </c>
      <c r="U67" s="114" cm="1">
        <f t="array" ref="U67">IF($D67="","",IF(_xll.BDP($D67&amp;" Corp",U$1)="#N/A N/A",0,_xll.BDP($D67&amp;" Corp",U$1)))</f>
        <v>325</v>
      </c>
      <c r="V67" s="114">
        <f>IFERROR(VLOOKUP($L67,Documentation!$J$2:$K$15,2,0),IF(U67=0,0,4200))</f>
        <v>4770</v>
      </c>
      <c r="W67" s="111">
        <f t="shared" si="1"/>
        <v>1.0856306542206089</v>
      </c>
      <c r="X67" s="111">
        <f t="shared" si="2"/>
        <v>15.933717601945553</v>
      </c>
    </row>
    <row r="68" spans="1:24" x14ac:dyDescent="0.2">
      <c r="A68" s="2" t="str" cm="1">
        <f t="array" ref="A68">IF($D68="","",IF(_xll.BDP($D68&amp;" Corp",A$1)="#N/A N/A","",_xll.BDP($D68&amp;" Corp",A$1)))</f>
        <v>1547545D US</v>
      </c>
      <c r="B68" s="62">
        <v>64</v>
      </c>
      <c r="C68" s="22">
        <v>280410</v>
      </c>
      <c r="D68" s="23" t="s">
        <v>1551</v>
      </c>
      <c r="E68" s="23" t="s">
        <v>1552</v>
      </c>
      <c r="F68" s="46" t="s">
        <v>1553</v>
      </c>
      <c r="G68" s="47" t="s">
        <v>1554</v>
      </c>
      <c r="H68" s="93" t="str">
        <f>IF(IFERROR(VLOOKUP($E68,Portfolio!$D$4:$D$85,1,0),0)=0,"N","Y")</f>
        <v>N</v>
      </c>
      <c r="I68" s="65" cm="1">
        <f t="array" ref="I68">IF($D68="","",IF(_xll.BDP($D68&amp;" Corp",I$1)="#N/A N/A","0",_xll.BDP($D68&amp;" Corp",I$1)))/1000000</f>
        <v>635</v>
      </c>
      <c r="J68" s="101">
        <f>IFERROR(VLOOKUP($E68,Portfolio!$D$45:$O$85,10,0),0)</f>
        <v>0</v>
      </c>
      <c r="K68" s="16" t="str" cm="1">
        <f t="array" ref="K68">IF($D68="","",IF(_xll.BDP($D68&amp;" Corp",K$1)="#N/A N/A","NR",_xll.BDP($D68&amp;" Corp",K$1)))</f>
        <v>NR</v>
      </c>
      <c r="L68" s="16" t="str" cm="1">
        <f t="array" ref="L68">IF($D68="","",IF(_xll.BDP($D68&amp;" Corp",L$1)="#N/A N/A","NR",_xll.BDP($D68&amp;" Corp",L$1)))</f>
        <v>NR</v>
      </c>
      <c r="M68" s="16" t="s">
        <v>1289</v>
      </c>
      <c r="N68" s="16" t="s">
        <v>1290</v>
      </c>
      <c r="O68" s="61">
        <v>2.6383048472478489E-4</v>
      </c>
      <c r="P68" s="61">
        <f t="shared" si="0"/>
        <v>1.9085873607836248E-3</v>
      </c>
      <c r="Q68" s="27" cm="1">
        <f t="array" ref="Q68">IF($D68="","",IF(_xll.BDP($D68&amp;" Corp",Q$1)="#N/A N/A","",_xll.BDP($D68&amp;" Corp",Q$1)))</f>
        <v>101.125</v>
      </c>
      <c r="R68" s="27" cm="1">
        <f t="array" ref="R68">IF($D68="","",IF(_xll.BDP($D68&amp;" Corp",R$1)="#N/A N/A","",_xll.BDP($D68&amp;" Corp",R$1)))</f>
        <v>101.875</v>
      </c>
      <c r="S68" s="64" cm="1">
        <f t="array" ref="S68">IFERROR(IF($D68="","",IF(_xll.BDP($D68&amp;" Corp",S$1)="#N/A N/A","",_xll.BDP($D68&amp;" Corp",S$1)))/100,"")</f>
        <v>9.8601590609177947E-2</v>
      </c>
      <c r="T68" s="48" cm="1">
        <f t="array" ref="T68">IF($D68="","",IF(_xll.BDP($D68&amp;" Corp",T$1)="#N/A N/A","",_xll.BDP($D68&amp;" Corp",T$1)))</f>
        <v>491.98061036241052</v>
      </c>
      <c r="U68" s="114" cm="1">
        <f t="array" ref="U68">IF($D68="","",IF(_xll.BDP($D68&amp;" Corp",U$1)="#N/A N/A",0,_xll.BDP($D68&amp;" Corp",U$1)))</f>
        <v>550</v>
      </c>
      <c r="V68" s="114">
        <f>IFERROR(VLOOKUP($L68,Documentation!$J$2:$K$15,2,0),IF(U68=0,0,4200))</f>
        <v>4200</v>
      </c>
      <c r="W68" s="111">
        <f t="shared" si="1"/>
        <v>1.0497230484309936</v>
      </c>
      <c r="X68" s="111">
        <f t="shared" si="2"/>
        <v>8.0160669152912245</v>
      </c>
    </row>
    <row r="69" spans="1:24" x14ac:dyDescent="0.2">
      <c r="A69" s="2" t="str" cm="1">
        <f t="array" ref="A69">IF($D69="","",IF(_xll.BDP($D69&amp;" Corp",A$1)="#N/A N/A","",_xll.BDP($D69&amp;" Corp",A$1)))</f>
        <v>ELAN US</v>
      </c>
      <c r="B69" s="62">
        <v>65</v>
      </c>
      <c r="C69" s="22">
        <v>87234</v>
      </c>
      <c r="D69" s="23" t="s">
        <v>1555</v>
      </c>
      <c r="E69" s="23" t="s">
        <v>1556</v>
      </c>
      <c r="F69" s="46" t="s">
        <v>1557</v>
      </c>
      <c r="G69" s="47" t="s">
        <v>427</v>
      </c>
      <c r="H69" s="93" t="str">
        <f>IF(IFERROR(VLOOKUP($E69,Portfolio!$D$4:$D$85,1,0),0)=0,"N","Y")</f>
        <v>Y</v>
      </c>
      <c r="I69" s="65" cm="1">
        <f t="array" ref="I69">IF($D69="","",IF(_xll.BDP($D69&amp;" Corp",I$1)="#N/A N/A","0",_xll.BDP($D69&amp;" Corp",I$1)))/1000000</f>
        <v>2592.3125</v>
      </c>
      <c r="J69" s="101">
        <f>IFERROR(VLOOKUP($E69,Portfolio!$D$45:$O$85,10,0),0)</f>
        <v>44.700575999999998</v>
      </c>
      <c r="K69" s="16" t="str" cm="1">
        <f t="array" ref="K69">IF($D69="","",IF(_xll.BDP($D69&amp;" Corp",K$1)="#N/A N/A","NR",_xll.BDP($D69&amp;" Corp",K$1)))</f>
        <v>BB</v>
      </c>
      <c r="L69" s="16" t="str" cm="1">
        <f t="array" ref="L69">IF($D69="","",IF(_xll.BDP($D69&amp;" Corp",L$1)="#N/A N/A","NR",_xll.BDP($D69&amp;" Corp",L$1)))</f>
        <v>Ba2</v>
      </c>
      <c r="M69" s="16" t="s">
        <v>1349</v>
      </c>
      <c r="N69" s="16" t="s">
        <v>1344</v>
      </c>
      <c r="O69" s="61">
        <v>1.8123183883188986E-3</v>
      </c>
      <c r="P69" s="61">
        <f t="shared" si="0"/>
        <v>1.3110569740526481E-2</v>
      </c>
      <c r="Q69" s="27" cm="1">
        <f t="array" ref="Q69">IF($D69="","",IF(_xll.BDP($D69&amp;" Corp",Q$1)="#N/A N/A","",_xll.BDP($D69&amp;" Corp",Q$1)))</f>
        <v>100</v>
      </c>
      <c r="R69" s="27" cm="1">
        <f t="array" ref="R69">IF($D69="","",IF(_xll.BDP($D69&amp;" Corp",R$1)="#N/A N/A","",_xll.BDP($D69&amp;" Corp",R$1)))</f>
        <v>100.125</v>
      </c>
      <c r="S69" s="64" cm="1">
        <f t="array" ref="S69">IFERROR(IF($D69="","",IF(_xll.BDP($D69&amp;" Corp",S$1)="#N/A N/A","",_xll.BDP($D69&amp;" Corp",S$1)))/100,"")</f>
        <v>6.1056158039718866E-2</v>
      </c>
      <c r="T69" s="48" cm="1">
        <f t="array" ref="T69">IF($D69="","",IF(_xll.BDP($D69&amp;" Corp",T$1)="#N/A N/A","",_xll.BDP($D69&amp;" Corp",T$1)))</f>
        <v>172.21887890806801</v>
      </c>
      <c r="U69" s="114" cm="1">
        <f t="array" ref="U69">IF($D69="","",IF(_xll.BDP($D69&amp;" Corp",U$1)="#N/A N/A",0,_xll.BDP($D69&amp;" Corp",U$1)))</f>
        <v>175.00000000000003</v>
      </c>
      <c r="V69" s="114">
        <f>IFERROR(VLOOKUP($L69,Documentation!$J$2:$K$15,2,0),IF(U69=0,0,4200))</f>
        <v>1350</v>
      </c>
      <c r="W69" s="111">
        <f t="shared" si="1"/>
        <v>2.2943497045921344</v>
      </c>
      <c r="X69" s="111">
        <f t="shared" si="2"/>
        <v>17.699269149710748</v>
      </c>
    </row>
    <row r="70" spans="1:24" x14ac:dyDescent="0.2">
      <c r="A70" s="2" t="str" cm="1">
        <f t="array" ref="A70">IF($D70="","",IF(_xll.BDP($D70&amp;" Corp",A$1)="#N/A N/A","",_xll.BDP($D70&amp;" Corp",A$1)))</f>
        <v>2452503D US</v>
      </c>
      <c r="B70" s="62">
        <v>66</v>
      </c>
      <c r="C70" s="22">
        <v>216366</v>
      </c>
      <c r="D70" s="23" t="s">
        <v>1558</v>
      </c>
      <c r="E70" s="23" t="s">
        <v>1559</v>
      </c>
      <c r="F70" s="46" t="s">
        <v>1560</v>
      </c>
      <c r="G70" s="47" t="s">
        <v>1561</v>
      </c>
      <c r="H70" s="93" t="str">
        <f>IF(IFERROR(VLOOKUP($E70,Portfolio!$D$4:$D$85,1,0),0)=0,"N","Y")</f>
        <v>N</v>
      </c>
      <c r="I70" s="65" cm="1">
        <f t="array" ref="I70">IF($D70="","",IF(_xll.BDP($D70&amp;" Corp",I$1)="#N/A N/A","0",_xll.BDP($D70&amp;" Corp",I$1)))/1000000</f>
        <v>245</v>
      </c>
      <c r="J70" s="101">
        <f>IFERROR(VLOOKUP($E70,Portfolio!$D$45:$O$85,10,0),0)</f>
        <v>0</v>
      </c>
      <c r="K70" s="16" t="str" cm="1">
        <f t="array" ref="K70">IF($D70="","",IF(_xll.BDP($D70&amp;" Corp",K$1)="#N/A N/A","NR",_xll.BDP($D70&amp;" Corp",K$1)))</f>
        <v>CCC+</v>
      </c>
      <c r="L70" s="16" t="str" cm="1">
        <f t="array" ref="L70">IF($D70="","",IF(_xll.BDP($D70&amp;" Corp",L$1)="#N/A N/A","NR",_xll.BDP($D70&amp;" Corp",L$1)))</f>
        <v>Caa1</v>
      </c>
      <c r="M70" s="16" t="s">
        <v>1524</v>
      </c>
      <c r="N70" s="16" t="s">
        <v>1439</v>
      </c>
      <c r="O70" s="61">
        <v>1.541847102665851E-4</v>
      </c>
      <c r="P70" s="61">
        <f t="shared" ref="P70:P133" si="6">O70/$O$265</f>
        <v>1.1153941878546099E-3</v>
      </c>
      <c r="Q70" s="27" cm="1">
        <f t="array" ref="Q70">IF($D70="","",IF(_xll.BDP($D70&amp;" Corp",Q$1)="#N/A N/A","",_xll.BDP($D70&amp;" Corp",Q$1)))</f>
        <v>98.875</v>
      </c>
      <c r="R70" s="27" cm="1">
        <f t="array" ref="R70">IF($D70="","",IF(_xll.BDP($D70&amp;" Corp",R$1)="#N/A N/A","",_xll.BDP($D70&amp;" Corp",R$1)))</f>
        <v>99.625</v>
      </c>
      <c r="S70" s="64" cm="1">
        <f t="array" ref="S70">IFERROR(IF($D70="","",IF(_xll.BDP($D70&amp;" Corp",S$1)="#N/A N/A","",_xll.BDP($D70&amp;" Corp",S$1)))/100,"")</f>
        <v>9.6527241403236985E-2</v>
      </c>
      <c r="T70" s="48" cm="1">
        <f t="array" ref="T70">IF($D70="","",IF(_xll.BDP($D70&amp;" Corp",T$1)="#N/A N/A","",_xll.BDP($D70&amp;" Corp",T$1)))</f>
        <v>528.76547342723609</v>
      </c>
      <c r="U70" s="114" cm="1">
        <f t="array" ref="U70">IF($D70="","",IF(_xll.BDP($D70&amp;" Corp",U$1)="#N/A N/A",0,_xll.BDP($D70&amp;" Corp",U$1)))</f>
        <v>500</v>
      </c>
      <c r="V70" s="114">
        <f>IFERROR(VLOOKUP($L70,Documentation!$J$2:$K$15,2,0),IF(U70=0,0,4200))</f>
        <v>4770</v>
      </c>
      <c r="W70" s="111">
        <f t="shared" ref="W70:W133" si="7">IFERROR(U70*P70,0)</f>
        <v>0.55769709392730493</v>
      </c>
      <c r="X70" s="111">
        <f t="shared" ref="X70:X133" si="8">IFERROR(V70*P70,0)</f>
        <v>5.3204302760664897</v>
      </c>
    </row>
    <row r="71" spans="1:24" x14ac:dyDescent="0.2">
      <c r="A71" s="2" t="str" cm="1">
        <f t="array" ref="A71">IF($D71="","",IF(_xll.BDP($D71&amp;" Corp",A$1)="#N/A N/A","",_xll.BDP($D71&amp;" Corp",A$1)))</f>
        <v>EMBC US</v>
      </c>
      <c r="B71" s="62">
        <v>67</v>
      </c>
      <c r="C71" s="22">
        <v>275766</v>
      </c>
      <c r="D71" s="23" t="s">
        <v>1562</v>
      </c>
      <c r="E71" s="23" t="s">
        <v>1563</v>
      </c>
      <c r="F71" s="46" t="s">
        <v>1564</v>
      </c>
      <c r="G71" s="47" t="s">
        <v>1023</v>
      </c>
      <c r="H71" s="93" t="str">
        <f>IF(IFERROR(VLOOKUP($E71,Portfolio!$D$4:$D$85,1,0),0)=0,"N","Y")</f>
        <v>N</v>
      </c>
      <c r="I71" s="65" cm="1">
        <f t="array" ref="I71">IF($D71="","",IF(_xll.BDP($D71&amp;" Corp",I$1)="#N/A N/A","0",_xll.BDP($D71&amp;" Corp",I$1)))/1000000</f>
        <v>898.875</v>
      </c>
      <c r="J71" s="101">
        <f>IFERROR(VLOOKUP($E71,Portfolio!$D$45:$O$85,10,0),0)</f>
        <v>0</v>
      </c>
      <c r="K71" s="16" t="str" cm="1">
        <f t="array" ref="K71">IF($D71="","",IF(_xll.BDP($D71&amp;" Corp",K$1)="#N/A N/A","NR",_xll.BDP($D71&amp;" Corp",K$1)))</f>
        <v>B+</v>
      </c>
      <c r="L71" s="16" t="str" cm="1">
        <f t="array" ref="L71">IF($D71="","",IF(_xll.BDP($D71&amp;" Corp",L$1)="#N/A N/A","NR",_xll.BDP($D71&amp;" Corp",L$1)))</f>
        <v>B1</v>
      </c>
      <c r="M71" s="16" t="s">
        <v>1333</v>
      </c>
      <c r="N71" s="16" t="s">
        <v>1291</v>
      </c>
      <c r="O71" s="61">
        <v>6.2348264977889699E-4</v>
      </c>
      <c r="P71" s="61">
        <f t="shared" si="6"/>
        <v>4.5103624256203978E-3</v>
      </c>
      <c r="Q71" s="27" cm="1">
        <f t="array" ref="Q71">IF($D71="","",IF(_xll.BDP($D71&amp;" Corp",Q$1)="#N/A N/A","",_xll.BDP($D71&amp;" Corp",Q$1)))</f>
        <v>99.875</v>
      </c>
      <c r="R71" s="27" cm="1">
        <f t="array" ref="R71">IF($D71="","",IF(_xll.BDP($D71&amp;" Corp",R$1)="#N/A N/A","",_xll.BDP($D71&amp;" Corp",R$1)))</f>
        <v>100.25</v>
      </c>
      <c r="S71" s="64" cm="1">
        <f t="array" ref="S71">IFERROR(IF($D71="","",IF(_xll.BDP($D71&amp;" Corp",S$1)="#N/A N/A","",_xll.BDP($D71&amp;" Corp",S$1)))/100,"")</f>
        <v>7.2757988469675183E-2</v>
      </c>
      <c r="T71" s="48" cm="1">
        <f t="array" ref="T71">IF($D71="","",IF(_xll.BDP($D71&amp;" Corp",T$1)="#N/A N/A","",_xll.BDP($D71&amp;" Corp",T$1)))</f>
        <v>297.59636279752851</v>
      </c>
      <c r="U71" s="114" cm="1">
        <f t="array" ref="U71">IF($D71="","",IF(_xll.BDP($D71&amp;" Corp",U$1)="#N/A N/A",0,_xll.BDP($D71&amp;" Corp",U$1)))</f>
        <v>300</v>
      </c>
      <c r="V71" s="114">
        <f>IFERROR(VLOOKUP($L71,Documentation!$J$2:$K$15,2,0),IF(U71=0,0,4200))</f>
        <v>2220</v>
      </c>
      <c r="W71" s="111">
        <f t="shared" si="7"/>
        <v>1.3531087276861193</v>
      </c>
      <c r="X71" s="111">
        <f t="shared" si="8"/>
        <v>10.013004584877283</v>
      </c>
    </row>
    <row r="72" spans="1:24" x14ac:dyDescent="0.2">
      <c r="A72" s="2" t="str" cm="1">
        <f t="array" ref="A72">IF($D72="","",IF(_xll.BDP($D72&amp;" Corp",A$1)="#N/A N/A","",_xll.BDP($D72&amp;" Corp",A$1)))</f>
        <v>2415903D US</v>
      </c>
      <c r="B72" s="62">
        <v>68</v>
      </c>
      <c r="C72" s="22">
        <v>439566</v>
      </c>
      <c r="D72" s="23" t="s">
        <v>1565</v>
      </c>
      <c r="E72" s="23" t="s">
        <v>1566</v>
      </c>
      <c r="F72" s="46" t="s">
        <v>1567</v>
      </c>
      <c r="G72" s="47" t="s">
        <v>1018</v>
      </c>
      <c r="H72" s="93" t="str">
        <f>IF(IFERROR(VLOOKUP($E72,Portfolio!$D$4:$D$85,1,0),0)=0,"N","Y")</f>
        <v>N</v>
      </c>
      <c r="I72" s="65" cm="1">
        <f t="array" ref="I72">IF($D72="","",IF(_xll.BDP($D72&amp;" Corp",I$1)="#N/A N/A","0",_xll.BDP($D72&amp;" Corp",I$1)))/1000000</f>
        <v>1500</v>
      </c>
      <c r="J72" s="101">
        <f>IFERROR(VLOOKUP($E72,Portfolio!$D$45:$O$85,10,0),0)</f>
        <v>0</v>
      </c>
      <c r="K72" s="16" t="str" cm="1">
        <f t="array" ref="K72">IF($D72="","",IF(_xll.BDP($D72&amp;" Corp",K$1)="#N/A N/A","NR",_xll.BDP($D72&amp;" Corp",K$1)))</f>
        <v>NR</v>
      </c>
      <c r="L72" s="16" t="str" cm="1">
        <f t="array" ref="L72">IF($D72="","",IF(_xll.BDP($D72&amp;" Corp",L$1)="#N/A N/A","NR",_xll.BDP($D72&amp;" Corp",L$1)))</f>
        <v>B2</v>
      </c>
      <c r="M72" s="16" t="s">
        <v>1349</v>
      </c>
      <c r="N72" s="16" t="s">
        <v>1355</v>
      </c>
      <c r="O72" s="61">
        <v>1.0484024825145437E-3</v>
      </c>
      <c r="P72" s="61">
        <f t="shared" si="6"/>
        <v>7.5842931086176233E-3</v>
      </c>
      <c r="Q72" s="27" cm="1">
        <f t="array" ref="Q72">IF($D72="","",IF(_xll.BDP($D72&amp;" Corp",Q$1)="#N/A N/A","",_xll.BDP($D72&amp;" Corp",Q$1)))</f>
        <v>100.375</v>
      </c>
      <c r="R72" s="27" cm="1">
        <f t="array" ref="R72">IF($D72="","",IF(_xll.BDP($D72&amp;" Corp",R$1)="#N/A N/A","",_xll.BDP($D72&amp;" Corp",R$1)))</f>
        <v>101.125</v>
      </c>
      <c r="S72" s="64" cm="1">
        <f t="array" ref="S72">IFERROR(IF($D72="","",IF(_xll.BDP($D72&amp;" Corp",S$1)="#N/A N/A","",_xll.BDP($D72&amp;" Corp",S$1)))/100,"")</f>
        <v>8.0746177583932877E-2</v>
      </c>
      <c r="T72" s="48" cm="1">
        <f t="array" ref="T72">IF($D72="","",IF(_xll.BDP($D72&amp;" Corp",T$1)="#N/A N/A","",_xll.BDP($D72&amp;" Corp",T$1)))</f>
        <v>371.32851444742084</v>
      </c>
      <c r="U72" s="114" cm="1">
        <f t="array" ref="U72">IF($D72="","",IF(_xll.BDP($D72&amp;" Corp",U$1)="#N/A N/A",0,_xll.BDP($D72&amp;" Corp",U$1)))</f>
        <v>400</v>
      </c>
      <c r="V72" s="114">
        <f>IFERROR(VLOOKUP($L72,Documentation!$J$2:$K$15,2,0),IF(U72=0,0,4200))</f>
        <v>2720</v>
      </c>
      <c r="W72" s="111">
        <f t="shared" si="7"/>
        <v>3.0337172434470494</v>
      </c>
      <c r="X72" s="111">
        <f t="shared" si="8"/>
        <v>20.629277255439934</v>
      </c>
    </row>
    <row r="73" spans="1:24" x14ac:dyDescent="0.2">
      <c r="A73" s="2" t="str" cm="1">
        <f t="array" ref="A73">IF($D73="","",IF(_xll.BDP($D73&amp;" Corp",A$1)="#N/A N/A","",_xll.BDP($D73&amp;" Corp",A$1)))</f>
        <v>ENOV US</v>
      </c>
      <c r="B73" s="62">
        <v>69</v>
      </c>
      <c r="C73" s="22">
        <v>391254</v>
      </c>
      <c r="D73" s="23" t="s">
        <v>1568</v>
      </c>
      <c r="E73" s="23" t="s">
        <v>1569</v>
      </c>
      <c r="F73" s="46" t="s">
        <v>1570</v>
      </c>
      <c r="G73" s="47" t="s">
        <v>1571</v>
      </c>
      <c r="H73" s="93" t="str">
        <f>IF(IFERROR(VLOOKUP($E73,Portfolio!$D$4:$D$85,1,0),0)=0,"N","Y")</f>
        <v>N</v>
      </c>
      <c r="I73" s="65" cm="1">
        <f t="array" ref="I73">IF($D73="","",IF(_xll.BDP($D73&amp;" Corp",I$1)="#N/A N/A","0",_xll.BDP($D73&amp;" Corp",I$1)))/1000000</f>
        <v>376.74299999999999</v>
      </c>
      <c r="J73" s="101">
        <f>IFERROR(VLOOKUP($E73,Portfolio!$D$45:$O$85,10,0),0)</f>
        <v>0</v>
      </c>
      <c r="K73" s="16" t="str" cm="1">
        <f t="array" ref="K73">IF($D73="","",IF(_xll.BDP($D73&amp;" Corp",K$1)="#N/A N/A","NR",_xll.BDP($D73&amp;" Corp",K$1)))</f>
        <v>NR</v>
      </c>
      <c r="L73" s="16" t="str" cm="1">
        <f t="array" ref="L73">IF($D73="","",IF(_xll.BDP($D73&amp;" Corp",L$1)="#N/A N/A","NR",_xll.BDP($D73&amp;" Corp",L$1)))</f>
        <v>NR</v>
      </c>
      <c r="M73" s="16" t="s">
        <v>1333</v>
      </c>
      <c r="N73" s="16" t="s">
        <v>1291</v>
      </c>
      <c r="O73" s="61">
        <v>0</v>
      </c>
      <c r="P73" s="61">
        <f t="shared" si="6"/>
        <v>0</v>
      </c>
      <c r="Q73" s="27" cm="1">
        <f t="array" ref="Q73">IF($D73="","",IF(_xll.BDP($D73&amp;" Corp",Q$1)="#N/A N/A","",_xll.BDP($D73&amp;" Corp",Q$1)))</f>
        <v>99.376999999999995</v>
      </c>
      <c r="R73" s="27" cm="1">
        <f t="array" ref="R73">IF($D73="","",IF(_xll.BDP($D73&amp;" Corp",R$1)="#N/A N/A","",_xll.BDP($D73&amp;" Corp",R$1)))</f>
        <v>100.027</v>
      </c>
      <c r="S73" s="64" cm="1">
        <f t="array" ref="S73">IFERROR(IF($D73="","",IF(_xll.BDP($D73&amp;" Corp",S$1)="#N/A N/A","",_xll.BDP($D73&amp;" Corp",S$1)))/100,"")</f>
        <v>6.1590984230861068E-2</v>
      </c>
      <c r="T73" s="48" cm="1">
        <f t="array" ref="T73">IF($D73="","",IF(_xll.BDP($D73&amp;" Corp",T$1)="#N/A N/A","",_xll.BDP($D73&amp;" Corp",T$1)))</f>
        <v>190.49004480800039</v>
      </c>
      <c r="U73" s="114" cm="1">
        <f t="array" ref="U73">IF($D73="","",IF(_xll.BDP($D73&amp;" Corp",U$1)="#N/A N/A",0,_xll.BDP($D73&amp;" Corp",U$1)))</f>
        <v>175.00000000000003</v>
      </c>
      <c r="V73" s="114">
        <f>IFERROR(VLOOKUP($L73,Documentation!$J$2:$K$15,2,0),IF(U73=0,0,4200))</f>
        <v>4200</v>
      </c>
      <c r="W73" s="111">
        <f t="shared" si="7"/>
        <v>0</v>
      </c>
      <c r="X73" s="111">
        <f t="shared" si="8"/>
        <v>0</v>
      </c>
    </row>
    <row r="74" spans="1:24" x14ac:dyDescent="0.2">
      <c r="A74" s="2" t="str" cm="1">
        <f t="array" ref="A74">IF($D74="","",IF(_xll.BDP($D74&amp;" Corp",A$1)="#N/A N/A","",_xll.BDP($D74&amp;" Corp",A$1)))</f>
        <v>1721416D US</v>
      </c>
      <c r="B74" s="62">
        <v>70</v>
      </c>
      <c r="C74" s="22">
        <v>363966</v>
      </c>
      <c r="D74" s="23" t="s">
        <v>1572</v>
      </c>
      <c r="E74" s="23" t="s">
        <v>1573</v>
      </c>
      <c r="F74" s="46" t="s">
        <v>1574</v>
      </c>
      <c r="G74" s="47" t="s">
        <v>1575</v>
      </c>
      <c r="H74" s="93" t="str">
        <f>IF(IFERROR(VLOOKUP($E74,Portfolio!$D$4:$D$85,1,0),0)=0,"N","Y")</f>
        <v>Y</v>
      </c>
      <c r="I74" s="65" cm="1">
        <f t="array" ref="I74">IF($D74="","",IF(_xll.BDP($D74&amp;" Corp",I$1)="#N/A N/A","0",_xll.BDP($D74&amp;" Corp",I$1)))/1000000</f>
        <v>2497.2075656800002</v>
      </c>
      <c r="J74" s="101">
        <f>IFERROR(VLOOKUP($E74,Portfolio!$D$45:$O$85,10,0),0)</f>
        <v>62.841893000000013</v>
      </c>
      <c r="K74" s="16" t="str" cm="1">
        <f t="array" ref="K74">IF($D74="","",IF(_xll.BDP($D74&amp;" Corp",K$1)="#N/A N/A","NR",_xll.BDP($D74&amp;" Corp",K$1)))</f>
        <v>B</v>
      </c>
      <c r="L74" s="16" t="str" cm="1">
        <f t="array" ref="L74">IF($D74="","",IF(_xll.BDP($D74&amp;" Corp",L$1)="#N/A N/A","NR",_xll.BDP($D74&amp;" Corp",L$1)))</f>
        <v>B2</v>
      </c>
      <c r="M74" s="16" t="s">
        <v>1524</v>
      </c>
      <c r="N74" s="16" t="s">
        <v>1439</v>
      </c>
      <c r="O74" s="61">
        <v>1.7617685115686398E-3</v>
      </c>
      <c r="P74" s="61">
        <f t="shared" si="6"/>
        <v>1.2744884721392487E-2</v>
      </c>
      <c r="Q74" s="27" cm="1">
        <f t="array" ref="Q74">IF($D74="","",IF(_xll.BDP($D74&amp;" Corp",Q$1)="#N/A N/A","",_xll.BDP($D74&amp;" Corp",Q$1)))</f>
        <v>100.875</v>
      </c>
      <c r="R74" s="27" cm="1">
        <f t="array" ref="R74">IF($D74="","",IF(_xll.BDP($D74&amp;" Corp",R$1)="#N/A N/A","",_xll.BDP($D74&amp;" Corp",R$1)))</f>
        <v>101.125</v>
      </c>
      <c r="S74" s="64" cm="1">
        <f t="array" ref="S74">IFERROR(IF($D74="","",IF(_xll.BDP($D74&amp;" Corp",S$1)="#N/A N/A","",_xll.BDP($D74&amp;" Corp",S$1)))/100,"")</f>
        <v>7.1110386401414871E-2</v>
      </c>
      <c r="T74" s="48" cm="1">
        <f t="array" ref="T74">IF($D74="","",IF(_xll.BDP($D74&amp;" Corp",T$1)="#N/A N/A","",_xll.BDP($D74&amp;" Corp",T$1)))</f>
        <v>261.37401058077813</v>
      </c>
      <c r="U74" s="114" cm="1">
        <f t="array" ref="U74">IF($D74="","",IF(_xll.BDP($D74&amp;" Corp",U$1)="#N/A N/A",0,_xll.BDP($D74&amp;" Corp",U$1)))</f>
        <v>300</v>
      </c>
      <c r="V74" s="114">
        <f>IFERROR(VLOOKUP($L74,Documentation!$J$2:$K$15,2,0),IF(U74=0,0,4200))</f>
        <v>2720</v>
      </c>
      <c r="W74" s="111">
        <f t="shared" si="7"/>
        <v>3.8234654164177462</v>
      </c>
      <c r="X74" s="111">
        <f t="shared" si="8"/>
        <v>34.666086442187563</v>
      </c>
    </row>
    <row r="75" spans="1:24" x14ac:dyDescent="0.2">
      <c r="A75" s="2" t="str" cm="1">
        <f t="array" ref="A75">IF($D75="","",IF(_xll.BDP($D75&amp;" Corp",A$1)="#N/A N/A","",_xll.BDP($D75&amp;" Corp",A$1)))</f>
        <v>2323674D US</v>
      </c>
      <c r="B75" s="62">
        <v>71</v>
      </c>
      <c r="C75" s="22">
        <v>351978</v>
      </c>
      <c r="D75" s="23" t="s">
        <v>1576</v>
      </c>
      <c r="E75" s="23" t="s">
        <v>1577</v>
      </c>
      <c r="F75" s="46" t="s">
        <v>1578</v>
      </c>
      <c r="G75" s="47" t="s">
        <v>1579</v>
      </c>
      <c r="H75" s="93" t="str">
        <f>IF(IFERROR(VLOOKUP($E75,Portfolio!$D$4:$D$85,1,0),0)=0,"N","Y")</f>
        <v>N</v>
      </c>
      <c r="I75" s="65" cm="1">
        <f t="array" ref="I75">IF($D75="","",IF(_xll.BDP($D75&amp;" Corp",I$1)="#N/A N/A","0",_xll.BDP($D75&amp;" Corp",I$1)))/1000000</f>
        <v>400</v>
      </c>
      <c r="J75" s="101">
        <f>IFERROR(VLOOKUP($E75,Portfolio!$D$45:$O$85,10,0),0)</f>
        <v>0</v>
      </c>
      <c r="K75" s="16" t="str" cm="1">
        <f t="array" ref="K75">IF($D75="","",IF(_xll.BDP($D75&amp;" Corp",K$1)="#N/A N/A","NR",_xll.BDP($D75&amp;" Corp",K$1)))</f>
        <v>NR</v>
      </c>
      <c r="L75" s="16" t="str" cm="1">
        <f t="array" ref="L75">IF($D75="","",IF(_xll.BDP($D75&amp;" Corp",L$1)="#N/A N/A","NR",_xll.BDP($D75&amp;" Corp",L$1)))</f>
        <v>NR</v>
      </c>
      <c r="M75" s="16" t="s">
        <v>1289</v>
      </c>
      <c r="N75" s="16" t="s">
        <v>1322</v>
      </c>
      <c r="O75" s="61">
        <v>3.0271283435353923E-4</v>
      </c>
      <c r="P75" s="61">
        <f t="shared" si="6"/>
        <v>2.1898678243980666E-3</v>
      </c>
      <c r="Q75" s="27" t="str" cm="1">
        <f t="array" ref="Q75">IF($D75="","",IF(_xll.BDP($D75&amp;" Corp",Q$1)="#N/A N/A","",_xll.BDP($D75&amp;" Corp",Q$1)))</f>
        <v/>
      </c>
      <c r="R75" s="27" t="str" cm="1">
        <f t="array" ref="R75">IF($D75="","",IF(_xll.BDP($D75&amp;" Corp",R$1)="#N/A N/A","",_xll.BDP($D75&amp;" Corp",R$1)))</f>
        <v/>
      </c>
      <c r="S75" s="64" t="str" cm="1">
        <f t="array" ref="S75">IFERROR(IF($D75="","",IF(_xll.BDP($D75&amp;" Corp",S$1)="#N/A N/A","",_xll.BDP($D75&amp;" Corp",S$1)))/100,"")</f>
        <v/>
      </c>
      <c r="T75" s="48" t="str" cm="1">
        <f t="array" ref="T75">IF($D75="","",IF(_xll.BDP($D75&amp;" Corp",T$1)="#N/A N/A","",_xll.BDP($D75&amp;" Corp",T$1)))</f>
        <v/>
      </c>
      <c r="U75" s="114" cm="1">
        <f t="array" ref="U75">IF($D75="","",IF(_xll.BDP($D75&amp;" Corp",U$1)="#N/A N/A",0,_xll.BDP($D75&amp;" Corp",U$1)))</f>
        <v>0</v>
      </c>
      <c r="V75" s="114">
        <f>IFERROR(VLOOKUP($L75,Documentation!$J$2:$K$15,2,0),IF(U75=0,0,4200))</f>
        <v>0</v>
      </c>
      <c r="W75" s="111">
        <f t="shared" si="7"/>
        <v>0</v>
      </c>
      <c r="X75" s="111">
        <f t="shared" si="8"/>
        <v>0</v>
      </c>
    </row>
    <row r="76" spans="1:24" x14ac:dyDescent="0.2">
      <c r="A76" s="2" t="str" cm="1">
        <f t="array" ref="A76">IF($D76="","",IF(_xll.BDP($D76&amp;" Corp",A$1)="#N/A N/A","",_xll.BDP($D76&amp;" Corp",A$1)))</f>
        <v>1868126D US</v>
      </c>
      <c r="B76" s="62">
        <v>72</v>
      </c>
      <c r="C76" s="22">
        <v>18007</v>
      </c>
      <c r="D76" s="23" t="s">
        <v>1580</v>
      </c>
      <c r="E76" s="23" t="s">
        <v>1581</v>
      </c>
      <c r="F76" s="46" t="s">
        <v>1582</v>
      </c>
      <c r="G76" s="47" t="s">
        <v>1583</v>
      </c>
      <c r="H76" s="93" t="str">
        <f>IF(IFERROR(VLOOKUP($E76,Portfolio!$D$4:$D$85,1,0),0)=0,"N","Y")</f>
        <v>N</v>
      </c>
      <c r="I76" s="65" cm="1">
        <f t="array" ref="I76">IF($D76="","",IF(_xll.BDP($D76&amp;" Corp",I$1)="#N/A N/A","0",_xll.BDP($D76&amp;" Corp",I$1)))/1000000</f>
        <v>217.45000000000002</v>
      </c>
      <c r="J76" s="101">
        <f>IFERROR(VLOOKUP($E76,Portfolio!$D$45:$O$85,10,0),0)</f>
        <v>0</v>
      </c>
      <c r="K76" s="16" t="str" cm="1">
        <f t="array" ref="K76">IF($D76="","",IF(_xll.BDP($D76&amp;" Corp",K$1)="#N/A N/A","NR",_xll.BDP($D76&amp;" Corp",K$1)))</f>
        <v>D</v>
      </c>
      <c r="L76" s="16" t="str" cm="1">
        <f t="array" ref="L76">IF($D76="","",IF(_xll.BDP($D76&amp;" Corp",L$1)="#N/A N/A","NR",_xll.BDP($D76&amp;" Corp",L$1)))</f>
        <v>WR</v>
      </c>
      <c r="M76" s="16" t="s">
        <v>1333</v>
      </c>
      <c r="N76" s="16" t="s">
        <v>1291</v>
      </c>
      <c r="O76" s="61">
        <v>0</v>
      </c>
      <c r="P76" s="61">
        <f t="shared" si="6"/>
        <v>0</v>
      </c>
      <c r="Q76" s="27" cm="1">
        <f t="array" ref="Q76">IF($D76="","",IF(_xll.BDP($D76&amp;" Corp",Q$1)="#N/A N/A","",_xll.BDP($D76&amp;" Corp",Q$1)))</f>
        <v>70</v>
      </c>
      <c r="R76" s="27" cm="1">
        <f t="array" ref="R76">IF($D76="","",IF(_xll.BDP($D76&amp;" Corp",R$1)="#N/A N/A","",_xll.BDP($D76&amp;" Corp",R$1)))</f>
        <v>75</v>
      </c>
      <c r="S76" s="64" cm="1">
        <f t="array" ref="S76">IFERROR(IF($D76="","",IF(_xll.BDP($D76&amp;" Corp",S$1)="#N/A N/A","",_xll.BDP($D76&amp;" Corp",S$1)))/100,"")</f>
        <v>119.02641518733026</v>
      </c>
      <c r="T76" s="48" cm="1">
        <f t="array" ref="T76">IF($D76="","",IF(_xll.BDP($D76&amp;" Corp",T$1)="#N/A N/A","",_xll.BDP($D76&amp;" Corp",T$1)))</f>
        <v>339188.0249326179</v>
      </c>
      <c r="U76" s="114" cm="1">
        <f t="array" ref="U76">IF($D76="","",IF(_xll.BDP($D76&amp;" Corp",U$1)="#N/A N/A",0,_xll.BDP($D76&amp;" Corp",U$1)))</f>
        <v>375</v>
      </c>
      <c r="V76" s="114">
        <f>IFERROR(VLOOKUP($L76,Documentation!$J$2:$K$15,2,0),IF(U76=0,0,4200))</f>
        <v>4200</v>
      </c>
      <c r="W76" s="111">
        <f t="shared" si="7"/>
        <v>0</v>
      </c>
      <c r="X76" s="111">
        <f t="shared" si="8"/>
        <v>0</v>
      </c>
    </row>
    <row r="77" spans="1:24" x14ac:dyDescent="0.2">
      <c r="A77" s="2" t="str" cm="1">
        <f t="array" ref="A77">IF($D77="","",IF(_xll.BDP($D77&amp;" Corp",A$1)="#N/A N/A","",_xll.BDP($D77&amp;" Corp",A$1)))</f>
        <v>1922132D US</v>
      </c>
      <c r="B77" s="62">
        <v>73</v>
      </c>
      <c r="C77" s="22">
        <v>242538</v>
      </c>
      <c r="D77" s="23" t="s">
        <v>1584</v>
      </c>
      <c r="E77" s="23" t="s">
        <v>1585</v>
      </c>
      <c r="F77" s="46" t="s">
        <v>1586</v>
      </c>
      <c r="G77" s="47" t="s">
        <v>1587</v>
      </c>
      <c r="H77" s="93" t="str">
        <f>IF(IFERROR(VLOOKUP($E77,Portfolio!$D$4:$D$85,1,0),0)=0,"N","Y")</f>
        <v>Y</v>
      </c>
      <c r="I77" s="65" cm="1">
        <f t="array" ref="I77">IF($D77="","",IF(_xll.BDP($D77&amp;" Corp",I$1)="#N/A N/A","0",_xll.BDP($D77&amp;" Corp",I$1)))/1000000</f>
        <v>0</v>
      </c>
      <c r="J77" s="101">
        <f>IFERROR(VLOOKUP($E77,Portfolio!$D$45:$O$85,10,0),0)</f>
        <v>27.700728000000002</v>
      </c>
      <c r="K77" s="16" t="str" cm="1">
        <f t="array" ref="K77">IF($D77="","",IF(_xll.BDP($D77&amp;" Corp",K$1)="#N/A N/A","NR",_xll.BDP($D77&amp;" Corp",K$1)))</f>
        <v>B</v>
      </c>
      <c r="L77" s="16" t="str" cm="1">
        <f t="array" ref="L77">IF($D77="","",IF(_xll.BDP($D77&amp;" Corp",L$1)="#N/A N/A","NR",_xll.BDP($D77&amp;" Corp",L$1)))</f>
        <v>B2</v>
      </c>
      <c r="M77" s="16" t="s">
        <v>1516</v>
      </c>
      <c r="N77" s="16" t="s">
        <v>1317</v>
      </c>
      <c r="O77" s="61">
        <v>1.1607238070906667E-3</v>
      </c>
      <c r="P77" s="61">
        <f t="shared" si="6"/>
        <v>8.396841592755418E-3</v>
      </c>
      <c r="Q77" s="27" t="str" cm="1">
        <f t="array" ref="Q77">IF($D77="","",IF(_xll.BDP($D77&amp;" Corp",Q$1)="#N/A N/A","",_xll.BDP($D77&amp;" Corp",Q$1)))</f>
        <v/>
      </c>
      <c r="R77" s="27" t="str" cm="1">
        <f t="array" ref="R77">IF($D77="","",IF(_xll.BDP($D77&amp;" Corp",R$1)="#N/A N/A","",_xll.BDP($D77&amp;" Corp",R$1)))</f>
        <v/>
      </c>
      <c r="S77" s="64" t="str" cm="1">
        <f t="array" ref="S77">IFERROR(IF($D77="","",IF(_xll.BDP($D77&amp;" Corp",S$1)="#N/A N/A","",_xll.BDP($D77&amp;" Corp",S$1)))/100,"")</f>
        <v/>
      </c>
      <c r="T77" s="48" t="str" cm="1">
        <f t="array" ref="T77">IF($D77="","",IF(_xll.BDP($D77&amp;" Corp",T$1)="#N/A N/A","",_xll.BDP($D77&amp;" Corp",T$1)))</f>
        <v/>
      </c>
      <c r="U77" s="114" cm="1">
        <f t="array" ref="U77">IF($D77="","",IF(_xll.BDP($D77&amp;" Corp",U$1)="#N/A N/A",0,_xll.BDP($D77&amp;" Corp",U$1)))</f>
        <v>300</v>
      </c>
      <c r="V77" s="114">
        <f>IFERROR(VLOOKUP($L77,Documentation!$J$2:$K$15,2,0),IF(U77=0,0,4200))</f>
        <v>2720</v>
      </c>
      <c r="W77" s="111">
        <f t="shared" si="7"/>
        <v>2.5190524778266252</v>
      </c>
      <c r="X77" s="111">
        <f t="shared" si="8"/>
        <v>22.839409132294737</v>
      </c>
    </row>
    <row r="78" spans="1:24" x14ac:dyDescent="0.2">
      <c r="A78" s="2" t="str" cm="1">
        <f t="array" ref="A78">IF($D78="","",IF(_xll.BDP($D78&amp;" Corp",A$1)="#N/A N/A","",_xll.BDP($D78&amp;" Corp",A$1)))</f>
        <v>0205825D US</v>
      </c>
      <c r="B78" s="62">
        <v>74</v>
      </c>
      <c r="C78" s="22">
        <v>227166</v>
      </c>
      <c r="D78" s="23" t="s">
        <v>1588</v>
      </c>
      <c r="E78" s="23" t="s">
        <v>1589</v>
      </c>
      <c r="F78" s="46" t="s">
        <v>1590</v>
      </c>
      <c r="G78" s="47" t="s">
        <v>1591</v>
      </c>
      <c r="H78" s="93" t="str">
        <f>IF(IFERROR(VLOOKUP($E78,Portfolio!$D$4:$D$85,1,0),0)=0,"N","Y")</f>
        <v>N</v>
      </c>
      <c r="I78" s="65" cm="1">
        <f t="array" ref="I78">IF($D78="","",IF(_xll.BDP($D78&amp;" Corp",I$1)="#N/A N/A","0",_xll.BDP($D78&amp;" Corp",I$1)))/1000000</f>
        <v>340</v>
      </c>
      <c r="J78" s="101">
        <f>IFERROR(VLOOKUP($E78,Portfolio!$D$45:$O$85,10,0),0)</f>
        <v>0</v>
      </c>
      <c r="K78" s="16" t="str" cm="1">
        <f t="array" ref="K78">IF($D78="","",IF(_xll.BDP($D78&amp;" Corp",K$1)="#N/A N/A","NR",_xll.BDP($D78&amp;" Corp",K$1)))</f>
        <v>NR</v>
      </c>
      <c r="L78" s="16" t="str" cm="1">
        <f t="array" ref="L78">IF($D78="","",IF(_xll.BDP($D78&amp;" Corp",L$1)="#N/A N/A","NR",_xll.BDP($D78&amp;" Corp",L$1)))</f>
        <v>NR</v>
      </c>
      <c r="M78" s="16" t="s">
        <v>1524</v>
      </c>
      <c r="N78" s="16" t="s">
        <v>1365</v>
      </c>
      <c r="O78" s="61">
        <v>2.2887373717475263E-4</v>
      </c>
      <c r="P78" s="61">
        <f t="shared" si="6"/>
        <v>1.6557052625769202E-3</v>
      </c>
      <c r="Q78" s="27" cm="1">
        <f t="array" ref="Q78">IF($D78="","",IF(_xll.BDP($D78&amp;" Corp",Q$1)="#N/A N/A","",_xll.BDP($D78&amp;" Corp",Q$1)))</f>
        <v>99.125</v>
      </c>
      <c r="R78" s="27" cm="1">
        <f t="array" ref="R78">IF($D78="","",IF(_xll.BDP($D78&amp;" Corp",R$1)="#N/A N/A","",_xll.BDP($D78&amp;" Corp",R$1)))</f>
        <v>99.875</v>
      </c>
      <c r="S78" s="64" cm="1">
        <f t="array" ref="S78">IFERROR(IF($D78="","",IF(_xll.BDP($D78&amp;" Corp",S$1)="#N/A N/A","",_xll.BDP($D78&amp;" Corp",S$1)))/100,"")</f>
        <v>0.10576242231763899</v>
      </c>
      <c r="T78" s="48" cm="1">
        <f t="array" ref="T78">IF($D78="","",IF(_xll.BDP($D78&amp;" Corp",T$1)="#N/A N/A","",_xll.BDP($D78&amp;" Corp",T$1)))</f>
        <v>572.95155519914624</v>
      </c>
      <c r="U78" s="114" cm="1">
        <f t="array" ref="U78">IF($D78="","",IF(_xll.BDP($D78&amp;" Corp",U$1)="#N/A N/A",0,_xll.BDP($D78&amp;" Corp",U$1)))</f>
        <v>550</v>
      </c>
      <c r="V78" s="114">
        <f>IFERROR(VLOOKUP($L78,Documentation!$J$2:$K$15,2,0),IF(U78=0,0,4200))</f>
        <v>4200</v>
      </c>
      <c r="W78" s="111">
        <f t="shared" si="7"/>
        <v>0.91063789441730614</v>
      </c>
      <c r="X78" s="111">
        <f t="shared" si="8"/>
        <v>6.9539621028230645</v>
      </c>
    </row>
    <row r="79" spans="1:24" x14ac:dyDescent="0.2">
      <c r="A79" s="2" t="str" cm="1">
        <f t="array" ref="A79">IF($D79="","",IF(_xll.BDP($D79&amp;" Corp",A$1)="#N/A N/A","",_xll.BDP($D79&amp;" Corp",A$1)))</f>
        <v>1669618D US</v>
      </c>
      <c r="B79" s="62">
        <v>75</v>
      </c>
      <c r="C79" s="22">
        <v>87558</v>
      </c>
      <c r="D79" s="23" t="s">
        <v>1592</v>
      </c>
      <c r="E79" s="23" t="s">
        <v>1593</v>
      </c>
      <c r="F79" s="46" t="s">
        <v>1594</v>
      </c>
      <c r="G79" s="47" t="s">
        <v>1595</v>
      </c>
      <c r="H79" s="93" t="str">
        <f>IF(IFERROR(VLOOKUP($E79,Portfolio!$D$4:$D$85,1,0),0)=0,"N","Y")</f>
        <v>N</v>
      </c>
      <c r="I79" s="65" cm="1">
        <f t="array" ref="I79">IF($D79="","",IF(_xll.BDP($D79&amp;" Corp",I$1)="#N/A N/A","0",_xll.BDP($D79&amp;" Corp",I$1)))/1000000</f>
        <v>925</v>
      </c>
      <c r="J79" s="101">
        <f>IFERROR(VLOOKUP($E79,Portfolio!$D$45:$O$85,10,0),0)</f>
        <v>0</v>
      </c>
      <c r="K79" s="16" t="str" cm="1">
        <f t="array" ref="K79">IF($D79="","",IF(_xll.BDP($D79&amp;" Corp",K$1)="#N/A N/A","NR",_xll.BDP($D79&amp;" Corp",K$1)))</f>
        <v>NR</v>
      </c>
      <c r="L79" s="16" t="str" cm="1">
        <f t="array" ref="L79">IF($D79="","",IF(_xll.BDP($D79&amp;" Corp",L$1)="#N/A N/A","NR",_xll.BDP($D79&amp;" Corp",L$1)))</f>
        <v>C</v>
      </c>
      <c r="M79" s="16" t="s">
        <v>1289</v>
      </c>
      <c r="N79" s="16" t="s">
        <v>1322</v>
      </c>
      <c r="O79" s="61">
        <v>3.0621544288280615E-5</v>
      </c>
      <c r="P79" s="61">
        <f t="shared" si="6"/>
        <v>2.2152061941308336E-4</v>
      </c>
      <c r="Q79" s="27" cm="1">
        <f t="array" ref="Q79">IF($D79="","",IF(_xll.BDP($D79&amp;" Corp",Q$1)="#N/A N/A","",_xll.BDP($D79&amp;" Corp",Q$1)))</f>
        <v>39.5</v>
      </c>
      <c r="R79" s="27" cm="1">
        <f t="array" ref="R79">IF($D79="","",IF(_xll.BDP($D79&amp;" Corp",R$1)="#N/A N/A","",_xll.BDP($D79&amp;" Corp",R$1)))</f>
        <v>39.65</v>
      </c>
      <c r="S79" s="64" cm="1">
        <f t="array" ref="S79">IFERROR(IF($D79="","",IF(_xll.BDP($D79&amp;" Corp",S$1)="#N/A N/A","",_xll.BDP($D79&amp;" Corp",S$1)))/100,"")</f>
        <v>0.63359224237501621</v>
      </c>
      <c r="T79" s="48" cm="1">
        <f t="array" ref="T79">IF($D79="","",IF(_xll.BDP($D79&amp;" Corp",T$1)="#N/A N/A","",_xll.BDP($D79&amp;" Corp",T$1)))</f>
        <v>5789.2240873791279</v>
      </c>
      <c r="U79" s="114" cm="1">
        <f t="array" ref="U79">IF($D79="","",IF(_xll.BDP($D79&amp;" Corp",U$1)="#N/A N/A",0,_xll.BDP($D79&amp;" Corp",U$1)))</f>
        <v>375</v>
      </c>
      <c r="V79" s="114">
        <f>IFERROR(VLOOKUP($L79,Documentation!$J$2:$K$15,2,0),IF(U79=0,0,4200))</f>
        <v>4200</v>
      </c>
      <c r="W79" s="111">
        <f t="shared" si="7"/>
        <v>8.3070232279906259E-2</v>
      </c>
      <c r="X79" s="111">
        <f t="shared" si="8"/>
        <v>0.93038660153495012</v>
      </c>
    </row>
    <row r="80" spans="1:24" x14ac:dyDescent="0.2">
      <c r="A80" s="2" t="str" cm="1">
        <f t="array" ref="A80">IF($D80="","",IF(_xll.BDP($D80&amp;" Corp",A$1)="#N/A N/A","",_xll.BDP($D80&amp;" Corp",A$1)))</f>
        <v>1669618D US</v>
      </c>
      <c r="B80" s="62">
        <v>76</v>
      </c>
      <c r="C80" s="22">
        <v>400758</v>
      </c>
      <c r="D80" s="23" t="s">
        <v>1596</v>
      </c>
      <c r="E80" s="23" t="s">
        <v>1597</v>
      </c>
      <c r="F80" s="46" t="s">
        <v>1598</v>
      </c>
      <c r="G80" s="47" t="s">
        <v>1595</v>
      </c>
      <c r="H80" s="93" t="str">
        <f>IF(IFERROR(VLOOKUP($E80,Portfolio!$D$4:$D$85,1,0),0)=0,"N","Y")</f>
        <v>N</v>
      </c>
      <c r="I80" s="65" cm="1">
        <f t="array" ref="I80">IF($D80="","",IF(_xll.BDP($D80&amp;" Corp",I$1)="#N/A N/A","0",_xll.BDP($D80&amp;" Corp",I$1)))/1000000</f>
        <v>1495.29080823</v>
      </c>
      <c r="J80" s="101">
        <f>IFERROR(VLOOKUP($E80,Portfolio!$D$45:$O$85,10,0),0)</f>
        <v>0</v>
      </c>
      <c r="K80" s="16" t="str" cm="1">
        <f t="array" ref="K80">IF($D80="","",IF(_xll.BDP($D80&amp;" Corp",K$1)="#N/A N/A","NR",_xll.BDP($D80&amp;" Corp",K$1)))</f>
        <v>CCC+</v>
      </c>
      <c r="L80" s="16" t="str" cm="1">
        <f t="array" ref="L80">IF($D80="","",IF(_xll.BDP($D80&amp;" Corp",L$1)="#N/A N/A","NR",_xll.BDP($D80&amp;" Corp",L$1)))</f>
        <v>Caa3</v>
      </c>
      <c r="M80" s="16" t="s">
        <v>1289</v>
      </c>
      <c r="N80" s="16" t="s">
        <v>1322</v>
      </c>
      <c r="O80" s="61">
        <v>7.8750435567573264E-4</v>
      </c>
      <c r="P80" s="61">
        <f t="shared" si="6"/>
        <v>5.6969188430693804E-3</v>
      </c>
      <c r="Q80" s="27" t="str" cm="1">
        <f t="array" ref="Q80">IF($D80="","",IF(_xll.BDP($D80&amp;" Corp",Q$1)="#N/A N/A","",_xll.BDP($D80&amp;" Corp",Q$1)))</f>
        <v/>
      </c>
      <c r="R80" s="27" t="str" cm="1">
        <f t="array" ref="R80">IF($D80="","",IF(_xll.BDP($D80&amp;" Corp",R$1)="#N/A N/A","",_xll.BDP($D80&amp;" Corp",R$1)))</f>
        <v/>
      </c>
      <c r="S80" s="64" t="str" cm="1">
        <f t="array" ref="S80">IFERROR(IF($D80="","",IF(_xll.BDP($D80&amp;" Corp",S$1)="#N/A N/A","",_xll.BDP($D80&amp;" Corp",S$1)))/100,"")</f>
        <v/>
      </c>
      <c r="T80" s="48" t="str" cm="1">
        <f t="array" ref="T80">IF($D80="","",IF(_xll.BDP($D80&amp;" Corp",T$1)="#N/A N/A","",_xll.BDP($D80&amp;" Corp",T$1)))</f>
        <v/>
      </c>
      <c r="U80" s="114" cm="1">
        <f t="array" ref="U80">IF($D80="","",IF(_xll.BDP($D80&amp;" Corp",U$1)="#N/A N/A",0,_xll.BDP($D80&amp;" Corp",U$1)))</f>
        <v>100</v>
      </c>
      <c r="V80" s="114">
        <f>IFERROR(VLOOKUP($L80,Documentation!$J$2:$K$15,2,0),IF(U80=0,0,4200))</f>
        <v>8070</v>
      </c>
      <c r="W80" s="111">
        <f t="shared" si="7"/>
        <v>0.56969188430693807</v>
      </c>
      <c r="X80" s="111">
        <f t="shared" si="8"/>
        <v>45.974135063569896</v>
      </c>
    </row>
    <row r="81" spans="1:24" x14ac:dyDescent="0.2">
      <c r="A81" s="2" t="str" cm="1">
        <f t="array" ref="A81">IF($D81="","",IF(_xll.BDP($D81&amp;" Corp",A$1)="#N/A N/A","",_xll.BDP($D81&amp;" Corp",A$1)))</f>
        <v>1669618D US</v>
      </c>
      <c r="B81" s="62">
        <v>77</v>
      </c>
      <c r="C81" s="22">
        <v>253158</v>
      </c>
      <c r="D81" s="23" t="s">
        <v>1599</v>
      </c>
      <c r="E81" s="23" t="s">
        <v>1600</v>
      </c>
      <c r="F81" s="46" t="s">
        <v>1601</v>
      </c>
      <c r="G81" s="47" t="s">
        <v>1595</v>
      </c>
      <c r="H81" s="93" t="str">
        <f>IF(IFERROR(VLOOKUP($E81,Portfolio!$D$4:$D$85,1,0),0)=0,"N","Y")</f>
        <v>N</v>
      </c>
      <c r="I81" s="65" cm="1">
        <f t="array" ref="I81">IF($D81="","",IF(_xll.BDP($D81&amp;" Corp",I$1)="#N/A N/A","0",_xll.BDP($D81&amp;" Corp",I$1)))/1000000</f>
        <v>300</v>
      </c>
      <c r="J81" s="101">
        <f>IFERROR(VLOOKUP($E81,Portfolio!$D$45:$O$85,10,0),0)</f>
        <v>0</v>
      </c>
      <c r="K81" s="16" t="str" cm="1">
        <f t="array" ref="K81">IF($D81="","",IF(_xll.BDP($D81&amp;" Corp",K$1)="#N/A N/A","NR",_xll.BDP($D81&amp;" Corp",K$1)))</f>
        <v>NR</v>
      </c>
      <c r="L81" s="16" t="str" cm="1">
        <f t="array" ref="L81">IF($D81="","",IF(_xll.BDP($D81&amp;" Corp",L$1)="#N/A N/A","NR",_xll.BDP($D81&amp;" Corp",L$1)))</f>
        <v>C</v>
      </c>
      <c r="M81" s="16" t="s">
        <v>1289</v>
      </c>
      <c r="N81" s="16" t="s">
        <v>1322</v>
      </c>
      <c r="O81" s="61">
        <v>0</v>
      </c>
      <c r="P81" s="61">
        <f t="shared" si="6"/>
        <v>0</v>
      </c>
      <c r="Q81" s="27" cm="1">
        <f t="array" ref="Q81">IF($D81="","",IF(_xll.BDP($D81&amp;" Corp",Q$1)="#N/A N/A","",_xll.BDP($D81&amp;" Corp",Q$1)))</f>
        <v>26.864000000000001</v>
      </c>
      <c r="R81" s="27" cm="1">
        <f t="array" ref="R81">IF($D81="","",IF(_xll.BDP($D81&amp;" Corp",R$1)="#N/A N/A","",_xll.BDP($D81&amp;" Corp",R$1)))</f>
        <v>31.564</v>
      </c>
      <c r="S81" s="64" cm="1">
        <f t="array" ref="S81">IFERROR(IF($D81="","",IF(_xll.BDP($D81&amp;" Corp",S$1)="#N/A N/A","",_xll.BDP($D81&amp;" Corp",S$1)))/100,"")</f>
        <v>0.48152950056828558</v>
      </c>
      <c r="T81" s="48" cm="1">
        <f t="array" ref="T81">IF($D81="","",IF(_xll.BDP($D81&amp;" Corp",T$1)="#N/A N/A","",_xll.BDP($D81&amp;" Corp",T$1)))</f>
        <v>6320.8605925247066</v>
      </c>
      <c r="U81" s="114" cm="1">
        <f t="array" ref="U81">IF($D81="","",IF(_xll.BDP($D81&amp;" Corp",U$1)="#N/A N/A",0,_xll.BDP($D81&amp;" Corp",U$1)))</f>
        <v>675</v>
      </c>
      <c r="V81" s="114">
        <f>IFERROR(VLOOKUP($L81,Documentation!$J$2:$K$15,2,0),IF(U81=0,0,4200))</f>
        <v>4200</v>
      </c>
      <c r="W81" s="111">
        <f t="shared" si="7"/>
        <v>0</v>
      </c>
      <c r="X81" s="111">
        <f t="shared" si="8"/>
        <v>0</v>
      </c>
    </row>
    <row r="82" spans="1:24" x14ac:dyDescent="0.2">
      <c r="A82" s="2" t="str" cm="1">
        <f t="array" ref="A82">IF($D82="","",IF(_xll.BDP($D82&amp;" Corp",A$1)="#N/A N/A","",_xll.BDP($D82&amp;" Corp",A$1)))</f>
        <v>1669618D US</v>
      </c>
      <c r="B82" s="62">
        <v>78</v>
      </c>
      <c r="C82" s="22">
        <v>253122</v>
      </c>
      <c r="D82" s="23" t="s">
        <v>1602</v>
      </c>
      <c r="E82" s="23" t="s">
        <v>1603</v>
      </c>
      <c r="F82" s="46" t="s">
        <v>1604</v>
      </c>
      <c r="G82" s="47" t="s">
        <v>1595</v>
      </c>
      <c r="H82" s="93" t="str">
        <f>IF(IFERROR(VLOOKUP($E82,Portfolio!$D$4:$D$85,1,0),0)=0,"N","Y")</f>
        <v>N</v>
      </c>
      <c r="I82" s="65" cm="1">
        <f t="array" ref="I82">IF($D82="","",IF(_xll.BDP($D82&amp;" Corp",I$1)="#N/A N/A","0",_xll.BDP($D82&amp;" Corp",I$1)))/1000000</f>
        <v>550</v>
      </c>
      <c r="J82" s="101">
        <f>IFERROR(VLOOKUP($E82,Portfolio!$D$45:$O$85,10,0),0)</f>
        <v>0</v>
      </c>
      <c r="K82" s="16" t="str" cm="1">
        <f t="array" ref="K82">IF($D82="","",IF(_xll.BDP($D82&amp;" Corp",K$1)="#N/A N/A","NR",_xll.BDP($D82&amp;" Corp",K$1)))</f>
        <v>NR</v>
      </c>
      <c r="L82" s="16" t="str" cm="1">
        <f t="array" ref="L82">IF($D82="","",IF(_xll.BDP($D82&amp;" Corp",L$1)="#N/A N/A","NR",_xll.BDP($D82&amp;" Corp",L$1)))</f>
        <v>C</v>
      </c>
      <c r="M82" s="16" t="s">
        <v>1289</v>
      </c>
      <c r="N82" s="16" t="s">
        <v>1322</v>
      </c>
      <c r="O82" s="61">
        <v>0</v>
      </c>
      <c r="P82" s="61">
        <f t="shared" si="6"/>
        <v>0</v>
      </c>
      <c r="Q82" s="27" t="str" cm="1">
        <f t="array" ref="Q82">IF($D82="","",IF(_xll.BDP($D82&amp;" Corp",Q$1)="#N/A N/A","",_xll.BDP($D82&amp;" Corp",Q$1)))</f>
        <v/>
      </c>
      <c r="R82" s="27" t="str" cm="1">
        <f t="array" ref="R82">IF($D82="","",IF(_xll.BDP($D82&amp;" Corp",R$1)="#N/A N/A","",_xll.BDP($D82&amp;" Corp",R$1)))</f>
        <v/>
      </c>
      <c r="S82" s="64" t="str" cm="1">
        <f t="array" ref="S82">IFERROR(IF($D82="","",IF(_xll.BDP($D82&amp;" Corp",S$1)="#N/A N/A","",_xll.BDP($D82&amp;" Corp",S$1)))/100,"")</f>
        <v/>
      </c>
      <c r="T82" s="48" t="str" cm="1">
        <f t="array" ref="T82">IF($D82="","",IF(_xll.BDP($D82&amp;" Corp",T$1)="#N/A N/A","",_xll.BDP($D82&amp;" Corp",T$1)))</f>
        <v/>
      </c>
      <c r="U82" s="114" cm="1">
        <f t="array" ref="U82">IF($D82="","",IF(_xll.BDP($D82&amp;" Corp",U$1)="#N/A N/A",0,_xll.BDP($D82&amp;" Corp",U$1)))</f>
        <v>375</v>
      </c>
      <c r="V82" s="114">
        <f>IFERROR(VLOOKUP($L82,Documentation!$J$2:$K$15,2,0),IF(U82=0,0,4200))</f>
        <v>4200</v>
      </c>
      <c r="W82" s="111">
        <f t="shared" si="7"/>
        <v>0</v>
      </c>
      <c r="X82" s="111">
        <f t="shared" si="8"/>
        <v>0</v>
      </c>
    </row>
    <row r="83" spans="1:24" x14ac:dyDescent="0.2">
      <c r="A83" s="2" t="str" cm="1">
        <f t="array" ref="A83">IF($D83="","",IF(_xll.BDP($D83&amp;" Corp",A$1)="#N/A N/A","",_xll.BDP($D83&amp;" Corp",A$1)))</f>
        <v>1669618D US</v>
      </c>
      <c r="B83" s="62">
        <v>79</v>
      </c>
      <c r="C83" s="22">
        <v>302010</v>
      </c>
      <c r="D83" s="23" t="s">
        <v>1605</v>
      </c>
      <c r="E83" s="23" t="s">
        <v>1606</v>
      </c>
      <c r="F83" s="46" t="s">
        <v>1607</v>
      </c>
      <c r="G83" s="47" t="s">
        <v>1595</v>
      </c>
      <c r="H83" s="93" t="str">
        <f>IF(IFERROR(VLOOKUP($E83,Portfolio!$D$4:$D$85,1,0),0)=0,"N","Y")</f>
        <v>N</v>
      </c>
      <c r="I83" s="65" cm="1">
        <f t="array" ref="I83">IF($D83="","",IF(_xll.BDP($D83&amp;" Corp",I$1)="#N/A N/A","0",_xll.BDP($D83&amp;" Corp",I$1)))/1000000</f>
        <v>244.375</v>
      </c>
      <c r="J83" s="101">
        <f>IFERROR(VLOOKUP($E83,Portfolio!$D$45:$O$85,10,0),0)</f>
        <v>0</v>
      </c>
      <c r="K83" s="16" t="str" cm="1">
        <f t="array" ref="K83">IF($D83="","",IF(_xll.BDP($D83&amp;" Corp",K$1)="#N/A N/A","NR",_xll.BDP($D83&amp;" Corp",K$1)))</f>
        <v>NR</v>
      </c>
      <c r="L83" s="16" t="str" cm="1">
        <f t="array" ref="L83">IF($D83="","",IF(_xll.BDP($D83&amp;" Corp",L$1)="#N/A N/A","NR",_xll.BDP($D83&amp;" Corp",L$1)))</f>
        <v>C</v>
      </c>
      <c r="M83" s="16" t="s">
        <v>1289</v>
      </c>
      <c r="N83" s="16" t="s">
        <v>1322</v>
      </c>
      <c r="O83" s="61">
        <v>0</v>
      </c>
      <c r="P83" s="61">
        <f t="shared" si="6"/>
        <v>0</v>
      </c>
      <c r="Q83" s="27" cm="1">
        <f t="array" ref="Q83">IF($D83="","",IF(_xll.BDP($D83&amp;" Corp",Q$1)="#N/A N/A","",_xll.BDP($D83&amp;" Corp",Q$1)))</f>
        <v>39.5</v>
      </c>
      <c r="R83" s="27" cm="1">
        <f t="array" ref="R83">IF($D83="","",IF(_xll.BDP($D83&amp;" Corp",R$1)="#N/A N/A","",_xll.BDP($D83&amp;" Corp",R$1)))</f>
        <v>39.65</v>
      </c>
      <c r="S83" s="64" cm="1">
        <f t="array" ref="S83">IFERROR(IF($D83="","",IF(_xll.BDP($D83&amp;" Corp",S$1)="#N/A N/A","",_xll.BDP($D83&amp;" Corp",S$1)))/100,"")</f>
        <v>0.42241539363749325</v>
      </c>
      <c r="T83" s="48" cm="1">
        <f t="array" ref="T83">IF($D83="","",IF(_xll.BDP($D83&amp;" Corp",T$1)="#N/A N/A","",_xll.BDP($D83&amp;" Corp",T$1)))</f>
        <v>4440.1967194951476</v>
      </c>
      <c r="U83" s="114" cm="1">
        <f t="array" ref="U83">IF($D83="","",IF(_xll.BDP($D83&amp;" Corp",U$1)="#N/A N/A",0,_xll.BDP($D83&amp;" Corp",U$1)))</f>
        <v>450</v>
      </c>
      <c r="V83" s="114">
        <f>IFERROR(VLOOKUP($L83,Documentation!$J$2:$K$15,2,0),IF(U83=0,0,4200))</f>
        <v>4200</v>
      </c>
      <c r="W83" s="111">
        <f t="shared" si="7"/>
        <v>0</v>
      </c>
      <c r="X83" s="111">
        <f t="shared" si="8"/>
        <v>0</v>
      </c>
    </row>
    <row r="84" spans="1:24" x14ac:dyDescent="0.2">
      <c r="A84" s="2" t="str" cm="1">
        <f t="array" ref="A84">IF($D84="","",IF(_xll.BDP($D84&amp;" Corp",A$1)="#N/A N/A","",_xll.BDP($D84&amp;" Corp",A$1)))</f>
        <v>1669618D US</v>
      </c>
      <c r="B84" s="62">
        <v>80</v>
      </c>
      <c r="C84" s="22">
        <v>391110</v>
      </c>
      <c r="D84" s="23" t="s">
        <v>1608</v>
      </c>
      <c r="E84" s="23" t="s">
        <v>1609</v>
      </c>
      <c r="F84" s="46" t="s">
        <v>1610</v>
      </c>
      <c r="G84" s="47" t="s">
        <v>1595</v>
      </c>
      <c r="H84" s="93" t="str">
        <f>IF(IFERROR(VLOOKUP($E84,Portfolio!$D$4:$D$85,1,0),0)=0,"N","Y")</f>
        <v>N</v>
      </c>
      <c r="I84" s="65" cm="1">
        <f t="array" ref="I84">IF($D84="","",IF(_xll.BDP($D84&amp;" Corp",I$1)="#N/A N/A","0",_xll.BDP($D84&amp;" Corp",I$1)))/1000000</f>
        <v>286</v>
      </c>
      <c r="J84" s="101">
        <f>IFERROR(VLOOKUP($E84,Portfolio!$D$45:$O$85,10,0),0)</f>
        <v>0</v>
      </c>
      <c r="K84" s="16" t="str" cm="1">
        <f t="array" ref="K84">IF($D84="","",IF(_xll.BDP($D84&amp;" Corp",K$1)="#N/A N/A","NR",_xll.BDP($D84&amp;" Corp",K$1)))</f>
        <v>B</v>
      </c>
      <c r="L84" s="16" t="str" cm="1">
        <f t="array" ref="L84">IF($D84="","",IF(_xll.BDP($D84&amp;" Corp",L$1)="#N/A N/A","NR",_xll.BDP($D84&amp;" Corp",L$1)))</f>
        <v>B3</v>
      </c>
      <c r="M84" s="16" t="s">
        <v>1289</v>
      </c>
      <c r="N84" s="16" t="s">
        <v>1322</v>
      </c>
      <c r="O84" s="61">
        <v>0</v>
      </c>
      <c r="P84" s="61">
        <f t="shared" si="6"/>
        <v>0</v>
      </c>
      <c r="Q84" s="27" cm="1">
        <f t="array" ref="Q84">IF($D84="","",IF(_xll.BDP($D84&amp;" Corp",Q$1)="#N/A N/A","",_xll.BDP($D84&amp;" Corp",Q$1)))</f>
        <v>100.375</v>
      </c>
      <c r="R84" s="27" cm="1">
        <f t="array" ref="R84">IF($D84="","",IF(_xll.BDP($D84&amp;" Corp",R$1)="#N/A N/A","",_xll.BDP($D84&amp;" Corp",R$1)))</f>
        <v>101.125</v>
      </c>
      <c r="S84" s="64" cm="1">
        <f t="array" ref="S84">IFERROR(IF($D84="","",IF(_xll.BDP($D84&amp;" Corp",S$1)="#N/A N/A","",_xll.BDP($D84&amp;" Corp",S$1)))/100,"")</f>
        <v>9.7337902057915926E-2</v>
      </c>
      <c r="T84" s="48" cm="1">
        <f t="array" ref="T84">IF($D84="","",IF(_xll.BDP($D84&amp;" Corp",T$1)="#N/A N/A","",_xll.BDP($D84&amp;" Corp",T$1)))</f>
        <v>545.59864743351932</v>
      </c>
      <c r="U84" s="114" cm="1">
        <f t="array" ref="U84">IF($D84="","",IF(_xll.BDP($D84&amp;" Corp",U$1)="#N/A N/A",0,_xll.BDP($D84&amp;" Corp",U$1)))</f>
        <v>575</v>
      </c>
      <c r="V84" s="114">
        <f>IFERROR(VLOOKUP($L84,Documentation!$J$2:$K$15,2,0),IF(U84=0,0,4200))</f>
        <v>3490</v>
      </c>
      <c r="W84" s="111">
        <f t="shared" si="7"/>
        <v>0</v>
      </c>
      <c r="X84" s="111">
        <f t="shared" si="8"/>
        <v>0</v>
      </c>
    </row>
    <row r="85" spans="1:24" x14ac:dyDescent="0.2">
      <c r="A85" s="2" t="str" cm="1">
        <f t="array" ref="A85">IF($D85="","",IF(_xll.BDP($D85&amp;" Corp",A$1)="#N/A N/A","",_xll.BDP($D85&amp;" Corp",A$1)))</f>
        <v>1759920D US</v>
      </c>
      <c r="B85" s="62">
        <v>81</v>
      </c>
      <c r="C85" s="22">
        <v>156462</v>
      </c>
      <c r="D85" s="23" t="s">
        <v>1611</v>
      </c>
      <c r="E85" s="23" t="s">
        <v>1612</v>
      </c>
      <c r="F85" s="46" t="s">
        <v>1613</v>
      </c>
      <c r="G85" s="47" t="s">
        <v>1614</v>
      </c>
      <c r="H85" s="93" t="str">
        <f>IF(IFERROR(VLOOKUP($E85,Portfolio!$D$4:$D$85,1,0),0)=0,"N","Y")</f>
        <v>N</v>
      </c>
      <c r="I85" s="65" cm="1">
        <f t="array" ref="I85">IF($D85="","",IF(_xll.BDP($D85&amp;" Corp",I$1)="#N/A N/A","0",_xll.BDP($D85&amp;" Corp",I$1)))/1000000</f>
        <v>529.375</v>
      </c>
      <c r="J85" s="101">
        <f>IFERROR(VLOOKUP($E85,Portfolio!$D$45:$O$85,10,0),0)</f>
        <v>0</v>
      </c>
      <c r="K85" s="16" t="str" cm="1">
        <f t="array" ref="K85">IF($D85="","",IF(_xll.BDP($D85&amp;" Corp",K$1)="#N/A N/A","NR",_xll.BDP($D85&amp;" Corp",K$1)))</f>
        <v>NR</v>
      </c>
      <c r="L85" s="16" t="str" cm="1">
        <f t="array" ref="L85">IF($D85="","",IF(_xll.BDP($D85&amp;" Corp",L$1)="#N/A N/A","NR",_xll.BDP($D85&amp;" Corp",L$1)))</f>
        <v>WR</v>
      </c>
      <c r="M85" s="16" t="s">
        <v>1289</v>
      </c>
      <c r="N85" s="16" t="s">
        <v>1391</v>
      </c>
      <c r="O85" s="61">
        <v>3.6433641307134979E-4</v>
      </c>
      <c r="P85" s="61">
        <f t="shared" si="6"/>
        <v>2.6356615831813141E-3</v>
      </c>
      <c r="Q85" s="27" cm="1">
        <f t="array" ref="Q85">IF($D85="","",IF(_xll.BDP($D85&amp;" Corp",Q$1)="#N/A N/A","",_xll.BDP($D85&amp;" Corp",Q$1)))</f>
        <v>99.5</v>
      </c>
      <c r="R85" s="27" cm="1">
        <f t="array" ref="R85">IF($D85="","",IF(_xll.BDP($D85&amp;" Corp",R$1)="#N/A N/A","",_xll.BDP($D85&amp;" Corp",R$1)))</f>
        <v>100.25</v>
      </c>
      <c r="S85" s="64" cm="1">
        <f t="array" ref="S85">IFERROR(IF($D85="","",IF(_xll.BDP($D85&amp;" Corp",S$1)="#N/A N/A","",_xll.BDP($D85&amp;" Corp",S$1)))/100,"")</f>
        <v>8.6024442221969366E-2</v>
      </c>
      <c r="T85" s="48" cm="1">
        <f t="array" ref="T85">IF($D85="","",IF(_xll.BDP($D85&amp;" Corp",T$1)="#N/A N/A","",_xll.BDP($D85&amp;" Corp",T$1)))</f>
        <v>432.10824020656941</v>
      </c>
      <c r="U85" s="114" cm="1">
        <f t="array" ref="U85">IF($D85="","",IF(_xll.BDP($D85&amp;" Corp",U$1)="#N/A N/A",0,_xll.BDP($D85&amp;" Corp",U$1)))</f>
        <v>425.00000000000006</v>
      </c>
      <c r="V85" s="114">
        <f>IFERROR(VLOOKUP($L85,Documentation!$J$2:$K$15,2,0),IF(U85=0,0,4200))</f>
        <v>4200</v>
      </c>
      <c r="W85" s="111">
        <f t="shared" si="7"/>
        <v>1.1201561728520586</v>
      </c>
      <c r="X85" s="111">
        <f t="shared" si="8"/>
        <v>11.069778649361519</v>
      </c>
    </row>
    <row r="86" spans="1:24" x14ac:dyDescent="0.2">
      <c r="A86" s="2" t="str" cm="1">
        <f t="array" ref="A86">IF($D86="","",IF(_xll.BDP($D86&amp;" Corp",A$1)="#N/A N/A","",_xll.BDP($D86&amp;" Corp",A$1)))</f>
        <v>1962395D US</v>
      </c>
      <c r="B86" s="62">
        <v>82</v>
      </c>
      <c r="C86" s="22">
        <v>254670</v>
      </c>
      <c r="D86" s="23" t="s">
        <v>1615</v>
      </c>
      <c r="E86" s="23" t="s">
        <v>1616</v>
      </c>
      <c r="F86" s="46" t="s">
        <v>1617</v>
      </c>
      <c r="G86" s="47" t="s">
        <v>1618</v>
      </c>
      <c r="H86" s="93" t="str">
        <f>IF(IFERROR(VLOOKUP($E86,Portfolio!$D$4:$D$85,1,0),0)=0,"N","Y")</f>
        <v>N</v>
      </c>
      <c r="I86" s="65" cm="1">
        <f t="array" ref="I86">IF($D86="","",IF(_xll.BDP($D86&amp;" Corp",I$1)="#N/A N/A","0",_xll.BDP($D86&amp;" Corp",I$1)))/1000000</f>
        <v>1396.8000000000002</v>
      </c>
      <c r="J86" s="101">
        <f>IFERROR(VLOOKUP($E86,Portfolio!$D$45:$O$85,10,0),0)</f>
        <v>0</v>
      </c>
      <c r="K86" s="16" t="str" cm="1">
        <f t="array" ref="K86">IF($D86="","",IF(_xll.BDP($D86&amp;" Corp",K$1)="#N/A N/A","NR",_xll.BDP($D86&amp;" Corp",K$1)))</f>
        <v>D</v>
      </c>
      <c r="L86" s="16" t="str" cm="1">
        <f t="array" ref="L86">IF($D86="","",IF(_xll.BDP($D86&amp;" Corp",L$1)="#N/A N/A","NR",_xll.BDP($D86&amp;" Corp",L$1)))</f>
        <v>WR</v>
      </c>
      <c r="M86" s="16" t="s">
        <v>1524</v>
      </c>
      <c r="N86" s="16" t="s">
        <v>1439</v>
      </c>
      <c r="O86" s="61">
        <v>5.8267259306165199E-4</v>
      </c>
      <c r="P86" s="61">
        <f t="shared" si="6"/>
        <v>4.2151366539486847E-3</v>
      </c>
      <c r="Q86" s="27" cm="1">
        <f t="array" ref="Q86">IF($D86="","",IF(_xll.BDP($D86&amp;" Corp",Q$1)="#N/A N/A","",_xll.BDP($D86&amp;" Corp",Q$1)))</f>
        <v>58.125</v>
      </c>
      <c r="R86" s="27" cm="1">
        <f t="array" ref="R86">IF($D86="","",IF(_xll.BDP($D86&amp;" Corp",R$1)="#N/A N/A","",_xll.BDP($D86&amp;" Corp",R$1)))</f>
        <v>59.436999999999998</v>
      </c>
      <c r="S86" s="64" cm="1">
        <f t="array" ref="S86">IFERROR(IF($D86="","",IF(_xll.BDP($D86&amp;" Corp",S$1)="#N/A N/A","",_xll.BDP($D86&amp;" Corp",S$1)))/100,"")</f>
        <v>0.25842366763390601</v>
      </c>
      <c r="T86" s="48" cm="1">
        <f t="array" ref="T86">IF($D86="","",IF(_xll.BDP($D86&amp;" Corp",T$1)="#N/A N/A","",_xll.BDP($D86&amp;" Corp",T$1)))</f>
        <v>2508.0422824293673</v>
      </c>
      <c r="U86" s="114" cm="1">
        <f t="array" ref="U86">IF($D86="","",IF(_xll.BDP($D86&amp;" Corp",U$1)="#N/A N/A",0,_xll.BDP($D86&amp;" Corp",U$1)))</f>
        <v>400</v>
      </c>
      <c r="V86" s="114">
        <f>IFERROR(VLOOKUP($L86,Documentation!$J$2:$K$15,2,0),IF(U86=0,0,4200))</f>
        <v>4200</v>
      </c>
      <c r="W86" s="111">
        <f t="shared" si="7"/>
        <v>1.6860546615794738</v>
      </c>
      <c r="X86" s="111">
        <f t="shared" si="8"/>
        <v>17.703573946584477</v>
      </c>
    </row>
    <row r="87" spans="1:24" x14ac:dyDescent="0.2">
      <c r="A87" s="2" t="str" cm="1">
        <f t="array" ref="A87">IF($D87="","",IF(_xll.BDP($D87&amp;" Corp",A$1)="#N/A N/A","",_xll.BDP($D87&amp;" Corp",A$1)))</f>
        <v>1962395D US</v>
      </c>
      <c r="B87" s="62">
        <v>83</v>
      </c>
      <c r="C87" s="22">
        <v>254706</v>
      </c>
      <c r="D87" s="23" t="s">
        <v>1619</v>
      </c>
      <c r="E87" s="23" t="s">
        <v>1620</v>
      </c>
      <c r="F87" s="46" t="s">
        <v>1621</v>
      </c>
      <c r="G87" s="47" t="s">
        <v>1618</v>
      </c>
      <c r="H87" s="93" t="str">
        <f>IF(IFERROR(VLOOKUP($E87,Portfolio!$D$4:$D$85,1,0),0)=0,"N","Y")</f>
        <v>N</v>
      </c>
      <c r="I87" s="65" cm="1">
        <f t="array" ref="I87">IF($D87="","",IF(_xll.BDP($D87&amp;" Corp",I$1)="#N/A N/A","0",_xll.BDP($D87&amp;" Corp",I$1)))/1000000</f>
        <v>396</v>
      </c>
      <c r="J87" s="101">
        <f>IFERROR(VLOOKUP($E87,Portfolio!$D$45:$O$85,10,0),0)</f>
        <v>0</v>
      </c>
      <c r="K87" s="16" t="str" cm="1">
        <f t="array" ref="K87">IF($D87="","",IF(_xll.BDP($D87&amp;" Corp",K$1)="#N/A N/A","NR",_xll.BDP($D87&amp;" Corp",K$1)))</f>
        <v>CCC-</v>
      </c>
      <c r="L87" s="16" t="str" cm="1">
        <f t="array" ref="L87">IF($D87="","",IF(_xll.BDP($D87&amp;" Corp",L$1)="#N/A N/A","NR",_xll.BDP($D87&amp;" Corp",L$1)))</f>
        <v>C</v>
      </c>
      <c r="M87" s="16" t="s">
        <v>1524</v>
      </c>
      <c r="N87" s="16" t="s">
        <v>1439</v>
      </c>
      <c r="O87" s="61">
        <v>0</v>
      </c>
      <c r="P87" s="61">
        <f t="shared" si="6"/>
        <v>0</v>
      </c>
      <c r="Q87" s="27" cm="1">
        <f t="array" ref="Q87">IF($D87="","",IF(_xll.BDP($D87&amp;" Corp",Q$1)="#N/A N/A","",_xll.BDP($D87&amp;" Corp",Q$1)))</f>
        <v>40.375</v>
      </c>
      <c r="R87" s="27" cm="1">
        <f t="array" ref="R87">IF($D87="","",IF(_xll.BDP($D87&amp;" Corp",R$1)="#N/A N/A","",_xll.BDP($D87&amp;" Corp",R$1)))</f>
        <v>40.76</v>
      </c>
      <c r="S87" s="64" cm="1">
        <f t="array" ref="S87">IFERROR(IF($D87="","",IF(_xll.BDP($D87&amp;" Corp",S$1)="#N/A N/A","",_xll.BDP($D87&amp;" Corp",S$1)))/100,"")</f>
        <v>0.38238520943559706</v>
      </c>
      <c r="T87" s="48" cm="1">
        <f t="array" ref="T87">IF($D87="","",IF(_xll.BDP($D87&amp;" Corp",T$1)="#N/A N/A","",_xll.BDP($D87&amp;" Corp",T$1)))</f>
        <v>4515.3105445251167</v>
      </c>
      <c r="U87" s="114" cm="1">
        <f t="array" ref="U87">IF($D87="","",IF(_xll.BDP($D87&amp;" Corp",U$1)="#N/A N/A",0,_xll.BDP($D87&amp;" Corp",U$1)))</f>
        <v>675</v>
      </c>
      <c r="V87" s="114">
        <f>IFERROR(VLOOKUP($L87,Documentation!$J$2:$K$15,2,0),IF(U87=0,0,4200))</f>
        <v>4200</v>
      </c>
      <c r="W87" s="111">
        <f t="shared" si="7"/>
        <v>0</v>
      </c>
      <c r="X87" s="111">
        <f t="shared" si="8"/>
        <v>0</v>
      </c>
    </row>
    <row r="88" spans="1:24" x14ac:dyDescent="0.2">
      <c r="A88" s="2" t="str" cm="1">
        <f t="array" ref="A88">IF($D88="","",IF(_xll.BDP($D88&amp;" Corp",A$1)="#N/A N/A","",_xll.BDP($D88&amp;" Corp",A$1)))</f>
        <v>1997446D US</v>
      </c>
      <c r="B88" s="62">
        <v>84</v>
      </c>
      <c r="C88" s="22">
        <v>357630</v>
      </c>
      <c r="D88" s="23" t="s">
        <v>1622</v>
      </c>
      <c r="E88" s="23" t="s">
        <v>1623</v>
      </c>
      <c r="F88" s="46" t="s">
        <v>1624</v>
      </c>
      <c r="G88" s="47" t="s">
        <v>1625</v>
      </c>
      <c r="H88" s="93" t="str">
        <f>IF(IFERROR(VLOOKUP($E88,Portfolio!$D$4:$D$85,1,0),0)=0,"N","Y")</f>
        <v>N</v>
      </c>
      <c r="I88" s="65" cm="1">
        <f t="array" ref="I88">IF($D88="","",IF(_xll.BDP($D88&amp;" Corp",I$1)="#N/A N/A","0",_xll.BDP($D88&amp;" Corp",I$1)))/1000000</f>
        <v>203.1875</v>
      </c>
      <c r="J88" s="101">
        <f>IFERROR(VLOOKUP($E88,Portfolio!$D$45:$O$85,10,0),0)</f>
        <v>0</v>
      </c>
      <c r="K88" s="16" t="str" cm="1">
        <f t="array" ref="K88">IF($D88="","",IF(_xll.BDP($D88&amp;" Corp",K$1)="#N/A N/A","NR",_xll.BDP($D88&amp;" Corp",K$1)))</f>
        <v>B</v>
      </c>
      <c r="L88" s="16" t="str" cm="1">
        <f t="array" ref="L88">IF($D88="","",IF(_xll.BDP($D88&amp;" Corp",L$1)="#N/A N/A","NR",_xll.BDP($D88&amp;" Corp",L$1)))</f>
        <v>B3</v>
      </c>
      <c r="M88" s="16" t="s">
        <v>1289</v>
      </c>
      <c r="N88" s="16" t="s">
        <v>1322</v>
      </c>
      <c r="O88" s="61">
        <v>0</v>
      </c>
      <c r="P88" s="61">
        <f t="shared" si="6"/>
        <v>0</v>
      </c>
      <c r="Q88" s="27" cm="1">
        <f t="array" ref="Q88">IF($D88="","",IF(_xll.BDP($D88&amp;" Corp",Q$1)="#N/A N/A","",_xll.BDP($D88&amp;" Corp",Q$1)))</f>
        <v>96.75</v>
      </c>
      <c r="R88" s="27" cm="1">
        <f t="array" ref="R88">IF($D88="","",IF(_xll.BDP($D88&amp;" Corp",R$1)="#N/A N/A","",_xll.BDP($D88&amp;" Corp",R$1)))</f>
        <v>98.125</v>
      </c>
      <c r="S88" s="64" cm="1">
        <f t="array" ref="S88">IFERROR(IF($D88="","",IF(_xll.BDP($D88&amp;" Corp",S$1)="#N/A N/A","",_xll.BDP($D88&amp;" Corp",S$1)))/100,"")</f>
        <v>0.10297745326533914</v>
      </c>
      <c r="T88" s="48" cm="1">
        <f t="array" ref="T88">IF($D88="","",IF(_xll.BDP($D88&amp;" Corp",T$1)="#N/A N/A","",_xll.BDP($D88&amp;" Corp",T$1)))</f>
        <v>651.21333012914658</v>
      </c>
      <c r="U88" s="114" cm="1">
        <f t="array" ref="U88">IF($D88="","",IF(_xll.BDP($D88&amp;" Corp",U$1)="#N/A N/A",0,_xll.BDP($D88&amp;" Corp",U$1)))</f>
        <v>550</v>
      </c>
      <c r="V88" s="114">
        <f>IFERROR(VLOOKUP($L88,Documentation!$J$2:$K$15,2,0),IF(U88=0,0,4200))</f>
        <v>3490</v>
      </c>
      <c r="W88" s="111">
        <f t="shared" si="7"/>
        <v>0</v>
      </c>
      <c r="X88" s="111">
        <f t="shared" si="8"/>
        <v>0</v>
      </c>
    </row>
    <row r="89" spans="1:24" x14ac:dyDescent="0.2">
      <c r="A89" s="2" t="str" cm="1">
        <f t="array" ref="A89">IF($D89="","",IF(_xll.BDP($D89&amp;" Corp",A$1)="#N/A N/A","",_xll.BDP($D89&amp;" Corp",A$1)))</f>
        <v>1997446D US</v>
      </c>
      <c r="B89" s="62">
        <v>85</v>
      </c>
      <c r="C89" s="22">
        <v>284730</v>
      </c>
      <c r="D89" s="23" t="s">
        <v>1626</v>
      </c>
      <c r="E89" s="23" t="s">
        <v>1627</v>
      </c>
      <c r="F89" s="46" t="s">
        <v>1628</v>
      </c>
      <c r="G89" s="47" t="s">
        <v>1625</v>
      </c>
      <c r="H89" s="93" t="str">
        <f>IF(IFERROR(VLOOKUP($E89,Portfolio!$D$4:$D$85,1,0),0)=0,"N","Y")</f>
        <v>N</v>
      </c>
      <c r="I89" s="65" cm="1">
        <f t="array" ref="I89">IF($D89="","",IF(_xll.BDP($D89&amp;" Corp",I$1)="#N/A N/A","0",_xll.BDP($D89&amp;" Corp",I$1)))/1000000</f>
        <v>521.625</v>
      </c>
      <c r="J89" s="101">
        <f>IFERROR(VLOOKUP($E89,Portfolio!$D$45:$O$85,10,0),0)</f>
        <v>0</v>
      </c>
      <c r="K89" s="16" t="str" cm="1">
        <f t="array" ref="K89">IF($D89="","",IF(_xll.BDP($D89&amp;" Corp",K$1)="#N/A N/A","NR",_xll.BDP($D89&amp;" Corp",K$1)))</f>
        <v>B</v>
      </c>
      <c r="L89" s="16" t="str" cm="1">
        <f t="array" ref="L89">IF($D89="","",IF(_xll.BDP($D89&amp;" Corp",L$1)="#N/A N/A","NR",_xll.BDP($D89&amp;" Corp",L$1)))</f>
        <v>B3</v>
      </c>
      <c r="M89" s="16" t="s">
        <v>1289</v>
      </c>
      <c r="N89" s="16" t="s">
        <v>1322</v>
      </c>
      <c r="O89" s="61">
        <v>4.1404268677082797E-4</v>
      </c>
      <c r="P89" s="61">
        <f t="shared" si="6"/>
        <v>2.9952438575096122E-3</v>
      </c>
      <c r="Q89" s="27" cm="1">
        <f t="array" ref="Q89">IF($D89="","",IF(_xll.BDP($D89&amp;" Corp",Q$1)="#N/A N/A","",_xll.BDP($D89&amp;" Corp",Q$1)))</f>
        <v>96.625</v>
      </c>
      <c r="R89" s="27" cm="1">
        <f t="array" ref="R89">IF($D89="","",IF(_xll.BDP($D89&amp;" Corp",R$1)="#N/A N/A","",_xll.BDP($D89&amp;" Corp",R$1)))</f>
        <v>97.375</v>
      </c>
      <c r="S89" s="64" cm="1">
        <f t="array" ref="S89">IFERROR(IF($D89="","",IF(_xll.BDP($D89&amp;" Corp",S$1)="#N/A N/A","",_xll.BDP($D89&amp;" Corp",S$1)))/100,"")</f>
        <v>9.4548487802967429E-2</v>
      </c>
      <c r="T89" s="48" cm="1">
        <f t="array" ref="T89">IF($D89="","",IF(_xll.BDP($D89&amp;" Corp",T$1)="#N/A N/A","",_xll.BDP($D89&amp;" Corp",T$1)))</f>
        <v>542.33784219807387</v>
      </c>
      <c r="U89" s="114" cm="1">
        <f t="array" ref="U89">IF($D89="","",IF(_xll.BDP($D89&amp;" Corp",U$1)="#N/A N/A",0,_xll.BDP($D89&amp;" Corp",U$1)))</f>
        <v>425.00000000000006</v>
      </c>
      <c r="V89" s="114">
        <f>IFERROR(VLOOKUP($L89,Documentation!$J$2:$K$15,2,0),IF(U89=0,0,4200))</f>
        <v>3490</v>
      </c>
      <c r="W89" s="111">
        <f t="shared" si="7"/>
        <v>1.2729786394415854</v>
      </c>
      <c r="X89" s="111">
        <f t="shared" si="8"/>
        <v>10.453401062708547</v>
      </c>
    </row>
    <row r="90" spans="1:24" x14ac:dyDescent="0.2">
      <c r="A90" s="2" t="str" cm="1">
        <f t="array" ref="A90">IF($D90="","",IF(_xll.BDP($D90&amp;" Corp",A$1)="#N/A N/A","",_xll.BDP($D90&amp;" Corp",A$1)))</f>
        <v>FTRE US</v>
      </c>
      <c r="B90" s="62">
        <v>86</v>
      </c>
      <c r="C90" s="22">
        <v>333078</v>
      </c>
      <c r="D90" s="23" t="s">
        <v>1629</v>
      </c>
      <c r="E90" s="23" t="s">
        <v>1630</v>
      </c>
      <c r="F90" s="46" t="s">
        <v>1631</v>
      </c>
      <c r="G90" s="47" t="s">
        <v>1221</v>
      </c>
      <c r="H90" s="93" t="str">
        <f>IF(IFERROR(VLOOKUP($E90,Portfolio!$D$4:$D$85,1,0),0)=0,"N","Y")</f>
        <v>N</v>
      </c>
      <c r="I90" s="65" cm="1">
        <f t="array" ref="I90">IF($D90="","",IF(_xll.BDP($D90&amp;" Corp",I$1)="#N/A N/A","0",_xll.BDP($D90&amp;" Corp",I$1)))/1000000</f>
        <v>153.27500000000001</v>
      </c>
      <c r="J90" s="101">
        <f>IFERROR(VLOOKUP($E90,Portfolio!$D$45:$O$85,10,0),0)</f>
        <v>0</v>
      </c>
      <c r="K90" s="16" t="str" cm="1">
        <f t="array" ref="K90">IF($D90="","",IF(_xll.BDP($D90&amp;" Corp",K$1)="#N/A N/A","NR",_xll.BDP($D90&amp;" Corp",K$1)))</f>
        <v>NR</v>
      </c>
      <c r="L90" s="16" t="str" cm="1">
        <f t="array" ref="L90">IF($D90="","",IF(_xll.BDP($D90&amp;" Corp",L$1)="#N/A N/A","NR",_xll.BDP($D90&amp;" Corp",L$1)))</f>
        <v>B1</v>
      </c>
      <c r="M90" s="16" t="s">
        <v>1349</v>
      </c>
      <c r="N90" s="16" t="s">
        <v>1334</v>
      </c>
      <c r="O90" s="61">
        <v>1.083885027977814E-4</v>
      </c>
      <c r="P90" s="61">
        <f t="shared" si="6"/>
        <v>7.8409789039315047E-4</v>
      </c>
      <c r="Q90" s="27" cm="1">
        <f t="array" ref="Q90">IF($D90="","",IF(_xll.BDP($D90&amp;" Corp",Q$1)="#N/A N/A","",_xll.BDP($D90&amp;" Corp",Q$1)))</f>
        <v>100.5</v>
      </c>
      <c r="R90" s="27" cm="1">
        <f t="array" ref="R90">IF($D90="","",IF(_xll.BDP($D90&amp;" Corp",R$1)="#N/A N/A","",_xll.BDP($D90&amp;" Corp",R$1)))</f>
        <v>101.125</v>
      </c>
      <c r="S90" s="64" cm="1">
        <f t="array" ref="S90">IFERROR(IF($D90="","",IF(_xll.BDP($D90&amp;" Corp",S$1)="#N/A N/A","",_xll.BDP($D90&amp;" Corp",S$1)))/100,"")</f>
        <v>7.7802946325391531E-2</v>
      </c>
      <c r="T90" s="48" cm="1">
        <f t="array" ref="T90">IF($D90="","",IF(_xll.BDP($D90&amp;" Corp",T$1)="#N/A N/A","",_xll.BDP($D90&amp;" Corp",T$1)))</f>
        <v>342.89700121062998</v>
      </c>
      <c r="U90" s="114" cm="1">
        <f t="array" ref="U90">IF($D90="","",IF(_xll.BDP($D90&amp;" Corp",U$1)="#N/A N/A",0,_xll.BDP($D90&amp;" Corp",U$1)))</f>
        <v>375</v>
      </c>
      <c r="V90" s="114">
        <f>IFERROR(VLOOKUP($L90,Documentation!$J$2:$K$15,2,0),IF(U90=0,0,4200))</f>
        <v>2220</v>
      </c>
      <c r="W90" s="111">
        <f t="shared" si="7"/>
        <v>0.29403670889743144</v>
      </c>
      <c r="X90" s="111">
        <f t="shared" si="8"/>
        <v>1.7406973166727941</v>
      </c>
    </row>
    <row r="91" spans="1:24" x14ac:dyDescent="0.2">
      <c r="A91" s="2" t="str" cm="1">
        <f t="array" ref="A91">IF($D91="","",IF(_xll.BDP($D91&amp;" Corp",A$1)="#N/A N/A","",_xll.BDP($D91&amp;" Corp",A$1)))</f>
        <v>GEHC US</v>
      </c>
      <c r="B91" s="62">
        <v>87</v>
      </c>
      <c r="C91" s="22">
        <v>338586</v>
      </c>
      <c r="D91" s="23" t="s">
        <v>1632</v>
      </c>
      <c r="E91" s="23" t="s">
        <v>1633</v>
      </c>
      <c r="F91" s="46" t="s">
        <v>1634</v>
      </c>
      <c r="G91" s="47" t="s">
        <v>989</v>
      </c>
      <c r="H91" s="93" t="str">
        <f>IF(IFERROR(VLOOKUP($E91,Portfolio!$D$4:$D$85,1,0),0)=0,"N","Y")</f>
        <v>N</v>
      </c>
      <c r="I91" s="65" cm="1">
        <f t="array" ref="I91">IF($D91="","",IF(_xll.BDP($D91&amp;" Corp",I$1)="#N/A N/A","0",_xll.BDP($D91&amp;" Corp",I$1)))/1000000</f>
        <v>1000</v>
      </c>
      <c r="J91" s="101">
        <f>IFERROR(VLOOKUP($E91,Portfolio!$D$45:$O$85,10,0),0)</f>
        <v>0</v>
      </c>
      <c r="K91" s="16" t="str" cm="1">
        <f t="array" ref="K91">IF($D91="","",IF(_xll.BDP($D91&amp;" Corp",K$1)="#N/A N/A","NR",_xll.BDP($D91&amp;" Corp",K$1)))</f>
        <v>NR</v>
      </c>
      <c r="L91" s="16" t="str" cm="1">
        <f t="array" ref="L91">IF($D91="","",IF(_xll.BDP($D91&amp;" Corp",L$1)="#N/A N/A","NR",_xll.BDP($D91&amp;" Corp",L$1)))</f>
        <v>NR</v>
      </c>
      <c r="M91" s="16" t="s">
        <v>1333</v>
      </c>
      <c r="N91" s="16" t="s">
        <v>1291</v>
      </c>
      <c r="O91" s="61">
        <v>0</v>
      </c>
      <c r="P91" s="61">
        <f t="shared" si="6"/>
        <v>0</v>
      </c>
      <c r="Q91" s="27" cm="1">
        <f t="array" ref="Q91">IF($D91="","",IF(_xll.BDP($D91&amp;" Corp",Q$1)="#N/A N/A","",_xll.BDP($D91&amp;" Corp",Q$1)))</f>
        <v>99.875</v>
      </c>
      <c r="R91" s="27" cm="1">
        <f t="array" ref="R91">IF($D91="","",IF(_xll.BDP($D91&amp;" Corp",R$1)="#N/A N/A","",_xll.BDP($D91&amp;" Corp",R$1)))</f>
        <v>100.375</v>
      </c>
      <c r="S91" s="64" cm="1">
        <f t="array" ref="S91">IFERROR(IF($D91="","",IF(_xll.BDP($D91&amp;" Corp",S$1)="#N/A N/A","",_xll.BDP($D91&amp;" Corp",S$1)))/100,"")</f>
        <v>5.0209939014166594E-2</v>
      </c>
      <c r="T91" s="48" cm="1">
        <f t="array" ref="T91">IF($D91="","",IF(_xll.BDP($D91&amp;" Corp",T$1)="#N/A N/A","",_xll.BDP($D91&amp;" Corp",T$1)))</f>
        <v>96.077928939819387</v>
      </c>
      <c r="U91" s="114" cm="1">
        <f t="array" ref="U91">IF($D91="","",IF(_xll.BDP($D91&amp;" Corp",U$1)="#N/A N/A",0,_xll.BDP($D91&amp;" Corp",U$1)))</f>
        <v>112.5</v>
      </c>
      <c r="V91" s="114">
        <f>IFERROR(VLOOKUP($L91,Documentation!$J$2:$K$15,2,0),IF(U91=0,0,4200))</f>
        <v>4200</v>
      </c>
      <c r="W91" s="111">
        <f t="shared" si="7"/>
        <v>0</v>
      </c>
      <c r="X91" s="111">
        <f t="shared" si="8"/>
        <v>0</v>
      </c>
    </row>
    <row r="92" spans="1:24" x14ac:dyDescent="0.2">
      <c r="A92" s="2" t="str" cm="1">
        <f t="array" ref="A92">IF($D92="","",IF(_xll.BDP($D92&amp;" Corp",A$1)="#N/A N/A","",_xll.BDP($D92&amp;" Corp",A$1)))</f>
        <v>1907975D US</v>
      </c>
      <c r="B92" s="62">
        <v>88</v>
      </c>
      <c r="C92" s="22">
        <v>212766</v>
      </c>
      <c r="D92" s="23" t="s">
        <v>1635</v>
      </c>
      <c r="E92" s="23" t="s">
        <v>1636</v>
      </c>
      <c r="F92" s="46" t="s">
        <v>1637</v>
      </c>
      <c r="G92" s="47" t="s">
        <v>1638</v>
      </c>
      <c r="H92" s="93" t="str">
        <f>IF(IFERROR(VLOOKUP($E92,Portfolio!$D$4:$D$85,1,0),0)=0,"N","Y")</f>
        <v>N</v>
      </c>
      <c r="I92" s="65" cm="1">
        <f t="array" ref="I92">IF($D92="","",IF(_xll.BDP($D92&amp;" Corp",I$1)="#N/A N/A","0",_xll.BDP($D92&amp;" Corp",I$1)))/1000000</f>
        <v>300</v>
      </c>
      <c r="J92" s="101">
        <f>IFERROR(VLOOKUP($E92,Portfolio!$D$45:$O$85,10,0),0)</f>
        <v>0</v>
      </c>
      <c r="K92" s="16" t="str" cm="1">
        <f t="array" ref="K92">IF($D92="","",IF(_xll.BDP($D92&amp;" Corp",K$1)="#N/A N/A","NR",_xll.BDP($D92&amp;" Corp",K$1)))</f>
        <v>B-</v>
      </c>
      <c r="L92" s="16" t="str" cm="1">
        <f t="array" ref="L92">IF($D92="","",IF(_xll.BDP($D92&amp;" Corp",L$1)="#N/A N/A","NR",_xll.BDP($D92&amp;" Corp",L$1)))</f>
        <v>B2</v>
      </c>
      <c r="M92" s="16" t="s">
        <v>1289</v>
      </c>
      <c r="N92" s="16" t="s">
        <v>1322</v>
      </c>
      <c r="O92" s="61">
        <v>2.5680306383339067E-4</v>
      </c>
      <c r="P92" s="61">
        <f t="shared" si="6"/>
        <v>1.8577499956238972E-3</v>
      </c>
      <c r="Q92" s="27" cm="1">
        <f t="array" ref="Q92">IF($D92="","",IF(_xll.BDP($D92&amp;" Corp",Q$1)="#N/A N/A","",_xll.BDP($D92&amp;" Corp",Q$1)))</f>
        <v>94.25</v>
      </c>
      <c r="R92" s="27" cm="1">
        <f t="array" ref="R92">IF($D92="","",IF(_xll.BDP($D92&amp;" Corp",R$1)="#N/A N/A","",_xll.BDP($D92&amp;" Corp",R$1)))</f>
        <v>95</v>
      </c>
      <c r="S92" s="64" cm="1">
        <f t="array" ref="S92">IFERROR(IF($D92="","",IF(_xll.BDP($D92&amp;" Corp",S$1)="#N/A N/A","",_xll.BDP($D92&amp;" Corp",S$1)))/100,"")</f>
        <v>9.5306234201416373E-2</v>
      </c>
      <c r="T92" s="48" cm="1">
        <f t="array" ref="T92">IF($D92="","",IF(_xll.BDP($D92&amp;" Corp",T$1)="#N/A N/A","",_xll.BDP($D92&amp;" Corp",T$1)))</f>
        <v>661.21216165351871</v>
      </c>
      <c r="U92" s="114" cm="1">
        <f t="array" ref="U92">IF($D92="","",IF(_xll.BDP($D92&amp;" Corp",U$1)="#N/A N/A",0,_xll.BDP($D92&amp;" Corp",U$1)))</f>
        <v>450</v>
      </c>
      <c r="V92" s="114">
        <f>IFERROR(VLOOKUP($L92,Documentation!$J$2:$K$15,2,0),IF(U92=0,0,4200))</f>
        <v>2720</v>
      </c>
      <c r="W92" s="111">
        <f t="shared" si="7"/>
        <v>0.83598749803075378</v>
      </c>
      <c r="X92" s="111">
        <f t="shared" si="8"/>
        <v>5.0530799880970001</v>
      </c>
    </row>
    <row r="93" spans="1:24" x14ac:dyDescent="0.2">
      <c r="A93" s="2" t="str" cm="1">
        <f t="array" ref="A93">IF($D93="","",IF(_xll.BDP($D93&amp;" Corp",A$1)="#N/A N/A","",_xll.BDP($D93&amp;" Corp",A$1)))</f>
        <v>ICC US</v>
      </c>
      <c r="B93" s="62">
        <v>89</v>
      </c>
      <c r="C93" s="22">
        <v>106674</v>
      </c>
      <c r="D93" s="23" t="s">
        <v>1639</v>
      </c>
      <c r="E93" s="23" t="s">
        <v>1640</v>
      </c>
      <c r="F93" s="46" t="s">
        <v>1641</v>
      </c>
      <c r="G93" s="47" t="s">
        <v>1642</v>
      </c>
      <c r="H93" s="93" t="str">
        <f>IF(IFERROR(VLOOKUP($E93,Portfolio!$D$4:$D$85,1,0),0)=0,"N","Y")</f>
        <v>N</v>
      </c>
      <c r="I93" s="65" cm="1">
        <f t="array" ref="I93">IF($D93="","",IF(_xll.BDP($D93&amp;" Corp",I$1)="#N/A N/A","0",_xll.BDP($D93&amp;" Corp",I$1)))/1000000</f>
        <v>350</v>
      </c>
      <c r="J93" s="101">
        <f>IFERROR(VLOOKUP($E93,Portfolio!$D$45:$O$85,10,0),0)</f>
        <v>0</v>
      </c>
      <c r="K93" s="16" t="str" cm="1">
        <f t="array" ref="K93">IF($D93="","",IF(_xll.BDP($D93&amp;" Corp",K$1)="#N/A N/A","NR",_xll.BDP($D93&amp;" Corp",K$1)))</f>
        <v>NR</v>
      </c>
      <c r="L93" s="16" t="str" cm="1">
        <f t="array" ref="L93">IF($D93="","",IF(_xll.BDP($D93&amp;" Corp",L$1)="#N/A N/A","NR",_xll.BDP($D93&amp;" Corp",L$1)))</f>
        <v>WR</v>
      </c>
      <c r="M93" s="16" t="s">
        <v>1289</v>
      </c>
      <c r="N93" s="16" t="s">
        <v>1322</v>
      </c>
      <c r="O93" s="61">
        <v>0</v>
      </c>
      <c r="P93" s="61">
        <f t="shared" si="6"/>
        <v>0</v>
      </c>
      <c r="Q93" s="27" cm="1">
        <f t="array" ref="Q93">IF($D93="","",IF(_xll.BDP($D93&amp;" Corp",Q$1)="#N/A N/A","",_xll.BDP($D93&amp;" Corp",Q$1)))</f>
        <v>14.75</v>
      </c>
      <c r="R93" s="27" cm="1">
        <f t="array" ref="R93">IF($D93="","",IF(_xll.BDP($D93&amp;" Corp",R$1)="#N/A N/A","",_xll.BDP($D93&amp;" Corp",R$1)))</f>
        <v>19.212</v>
      </c>
      <c r="S93" s="64" cm="1">
        <f t="array" ref="S93">IFERROR(IF($D93="","",IF(_xll.BDP($D93&amp;" Corp",S$1)="#N/A N/A","",_xll.BDP($D93&amp;" Corp",S$1)))/100,"")</f>
        <v>1.0957328197546303</v>
      </c>
      <c r="T93" s="48" cm="1">
        <f t="array" ref="T93">IF($D93="","",IF(_xll.BDP($D93&amp;" Corp",T$1)="#N/A N/A","",_xll.BDP($D93&amp;" Corp",T$1)))</f>
        <v>11243.663843163729</v>
      </c>
      <c r="U93" s="114" cm="1">
        <f t="array" ref="U93">IF($D93="","",IF(_xll.BDP($D93&amp;" Corp",U$1)="#N/A N/A",0,_xll.BDP($D93&amp;" Corp",U$1)))</f>
        <v>500</v>
      </c>
      <c r="V93" s="114">
        <f>IFERROR(VLOOKUP($L93,Documentation!$J$2:$K$15,2,0),IF(U93=0,0,4200))</f>
        <v>4200</v>
      </c>
      <c r="W93" s="111">
        <f t="shared" si="7"/>
        <v>0</v>
      </c>
      <c r="X93" s="111">
        <f t="shared" si="8"/>
        <v>0</v>
      </c>
    </row>
    <row r="94" spans="1:24" x14ac:dyDescent="0.2">
      <c r="A94" s="2" t="str" cm="1">
        <f t="array" ref="A94">IF($D94="","",IF(_xll.BDP($D94&amp;" Corp",A$1)="#N/A N/A","",_xll.BDP($D94&amp;" Corp",A$1)))</f>
        <v>1515703D US</v>
      </c>
      <c r="B94" s="62">
        <v>90</v>
      </c>
      <c r="C94" s="22">
        <v>373002</v>
      </c>
      <c r="D94" s="23" t="s">
        <v>1643</v>
      </c>
      <c r="E94" s="23" t="s">
        <v>1644</v>
      </c>
      <c r="F94" s="46" t="s">
        <v>1645</v>
      </c>
      <c r="G94" s="47" t="s">
        <v>1646</v>
      </c>
      <c r="H94" s="93" t="str">
        <f>IF(IFERROR(VLOOKUP($E94,Portfolio!$D$4:$D$85,1,0),0)=0,"N","Y")</f>
        <v>N</v>
      </c>
      <c r="I94" s="65" cm="1">
        <f t="array" ref="I94">IF($D94="","",IF(_xll.BDP($D94&amp;" Corp",I$1)="#N/A N/A","0",_xll.BDP($D94&amp;" Corp",I$1)))/1000000</f>
        <v>746.375</v>
      </c>
      <c r="J94" s="101">
        <f>IFERROR(VLOOKUP($E94,Portfolio!$D$45:$O$85,10,0),0)</f>
        <v>0</v>
      </c>
      <c r="K94" s="16" t="str" cm="1">
        <f t="array" ref="K94">IF($D94="","",IF(_xll.BDP($D94&amp;" Corp",K$1)="#N/A N/A","NR",_xll.BDP($D94&amp;" Corp",K$1)))</f>
        <v>B-</v>
      </c>
      <c r="L94" s="16" t="str" cm="1">
        <f t="array" ref="L94">IF($D94="","",IF(_xll.BDP($D94&amp;" Corp",L$1)="#N/A N/A","NR",_xll.BDP($D94&amp;" Corp",L$1)))</f>
        <v>B2</v>
      </c>
      <c r="M94" s="16" t="s">
        <v>1289</v>
      </c>
      <c r="N94" s="16" t="s">
        <v>1290</v>
      </c>
      <c r="O94" s="61">
        <v>5.1968942278647081E-4</v>
      </c>
      <c r="P94" s="61">
        <f t="shared" si="6"/>
        <v>3.7595074158995267E-3</v>
      </c>
      <c r="Q94" s="27" cm="1">
        <f t="array" ref="Q94">IF($D94="","",IF(_xll.BDP($D94&amp;" Corp",Q$1)="#N/A N/A","",_xll.BDP($D94&amp;" Corp",Q$1)))</f>
        <v>100.75</v>
      </c>
      <c r="R94" s="27" cm="1">
        <f t="array" ref="R94">IF($D94="","",IF(_xll.BDP($D94&amp;" Corp",R$1)="#N/A N/A","",_xll.BDP($D94&amp;" Corp",R$1)))</f>
        <v>101.5</v>
      </c>
      <c r="S94" s="64" cm="1">
        <f t="array" ref="S94">IFERROR(IF($D94="","",IF(_xll.BDP($D94&amp;" Corp",S$1)="#N/A N/A","",_xll.BDP($D94&amp;" Corp",S$1)))/100,"")</f>
        <v>7.7416218584403396E-2</v>
      </c>
      <c r="T94" s="48" cm="1">
        <f t="array" ref="T94">IF($D94="","",IF(_xll.BDP($D94&amp;" Corp",T$1)="#N/A N/A","",_xll.BDP($D94&amp;" Corp",T$1)))</f>
        <v>348.79463433027269</v>
      </c>
      <c r="U94" s="114" cm="1">
        <f t="array" ref="U94">IF($D94="","",IF(_xll.BDP($D94&amp;" Corp",U$1)="#N/A N/A",0,_xll.BDP($D94&amp;" Corp",U$1)))</f>
        <v>400</v>
      </c>
      <c r="V94" s="114">
        <f>IFERROR(VLOOKUP($L94,Documentation!$J$2:$K$15,2,0),IF(U94=0,0,4200))</f>
        <v>2720</v>
      </c>
      <c r="W94" s="111">
        <f t="shared" si="7"/>
        <v>1.5038029663598107</v>
      </c>
      <c r="X94" s="111">
        <f t="shared" si="8"/>
        <v>10.225860171246712</v>
      </c>
    </row>
    <row r="95" spans="1:24" x14ac:dyDescent="0.2">
      <c r="A95" s="2" t="str" cm="1">
        <f t="array" ref="A95">IF($D95="","",IF(_xll.BDP($D95&amp;" Corp",A$1)="#N/A N/A","",_xll.BDP($D95&amp;" Corp",A$1)))</f>
        <v>1724502D US</v>
      </c>
      <c r="B95" s="62">
        <v>91</v>
      </c>
      <c r="C95" s="22">
        <v>43206</v>
      </c>
      <c r="D95" s="23" t="s">
        <v>1647</v>
      </c>
      <c r="E95" s="23" t="s">
        <v>1648</v>
      </c>
      <c r="F95" s="46" t="s">
        <v>1649</v>
      </c>
      <c r="G95" s="47" t="s">
        <v>1650</v>
      </c>
      <c r="H95" s="93" t="str">
        <f>IF(IFERROR(VLOOKUP($E95,Portfolio!$D$4:$D$85,1,0),0)=0,"N","Y")</f>
        <v>Y</v>
      </c>
      <c r="I95" s="65" cm="1">
        <f t="array" ref="I95">IF($D95="","",IF(_xll.BDP($D95&amp;" Corp",I$1)="#N/A N/A","0",_xll.BDP($D95&amp;" Corp",I$1)))/1000000</f>
        <v>398.40000000000003</v>
      </c>
      <c r="J95" s="101">
        <f>IFERROR(VLOOKUP($E95,Portfolio!$D$45:$O$85,10,0),0)</f>
        <v>0</v>
      </c>
      <c r="K95" s="16" t="str" cm="1">
        <f t="array" ref="K95">IF($D95="","",IF(_xll.BDP($D95&amp;" Corp",K$1)="#N/A N/A","NR",_xll.BDP($D95&amp;" Corp",K$1)))</f>
        <v>B-</v>
      </c>
      <c r="L95" s="16" t="str" cm="1">
        <f t="array" ref="L95">IF($D95="","",IF(_xll.BDP($D95&amp;" Corp",L$1)="#N/A N/A","NR",_xll.BDP($D95&amp;" Corp",L$1)))</f>
        <v>B1</v>
      </c>
      <c r="M95" s="16" t="s">
        <v>1349</v>
      </c>
      <c r="N95" s="16" t="s">
        <v>1313</v>
      </c>
      <c r="O95" s="61">
        <v>2.6719289607493943E-4</v>
      </c>
      <c r="P95" s="61">
        <f t="shared" si="6"/>
        <v>1.9329115241241679E-3</v>
      </c>
      <c r="Q95" s="27" cm="1">
        <f t="array" ref="Q95">IF($D95="","",IF(_xll.BDP($D95&amp;" Corp",Q$1)="#N/A N/A","",_xll.BDP($D95&amp;" Corp",Q$1)))</f>
        <v>100.625</v>
      </c>
      <c r="R95" s="27" cm="1">
        <f t="array" ref="R95">IF($D95="","",IF(_xll.BDP($D95&amp;" Corp",R$1)="#N/A N/A","",_xll.BDP($D95&amp;" Corp",R$1)))</f>
        <v>101</v>
      </c>
      <c r="S95" s="64" cm="1">
        <f t="array" ref="S95">IFERROR(IF($D95="","",IF(_xll.BDP($D95&amp;" Corp",S$1)="#N/A N/A","",_xll.BDP($D95&amp;" Corp",S$1)))/100,"")</f>
        <v>8.2299016648903489E-2</v>
      </c>
      <c r="T95" s="48" cm="1">
        <f t="array" ref="T95">IF($D95="","",IF(_xll.BDP($D95&amp;" Corp",T$1)="#N/A N/A","",_xll.BDP($D95&amp;" Corp",T$1)))</f>
        <v>404.624355609715</v>
      </c>
      <c r="U95" s="114" cm="1">
        <f t="array" ref="U95">IF($D95="","",IF(_xll.BDP($D95&amp;" Corp",U$1)="#N/A N/A",0,_xll.BDP($D95&amp;" Corp",U$1)))</f>
        <v>475</v>
      </c>
      <c r="V95" s="114">
        <f>IFERROR(VLOOKUP($L95,Documentation!$J$2:$K$15,2,0),IF(U95=0,0,4200))</f>
        <v>2220</v>
      </c>
      <c r="W95" s="111">
        <f t="shared" si="7"/>
        <v>0.91813297395897975</v>
      </c>
      <c r="X95" s="111">
        <f t="shared" si="8"/>
        <v>4.291063583555653</v>
      </c>
    </row>
    <row r="96" spans="1:24" x14ac:dyDescent="0.2">
      <c r="A96" s="2" t="str" cm="1">
        <f t="array" ref="A96">IF($D96="","",IF(_xll.BDP($D96&amp;" Corp",A$1)="#N/A N/A","",_xll.BDP($D96&amp;" Corp",A$1)))</f>
        <v>0961771D US</v>
      </c>
      <c r="B96" s="62">
        <v>92</v>
      </c>
      <c r="C96" s="22">
        <v>416130</v>
      </c>
      <c r="D96" s="23" t="s">
        <v>1651</v>
      </c>
      <c r="E96" s="23" t="s">
        <v>1652</v>
      </c>
      <c r="F96" s="46" t="s">
        <v>1653</v>
      </c>
      <c r="G96" s="47" t="s">
        <v>1654</v>
      </c>
      <c r="H96" s="93" t="str">
        <f>IF(IFERROR(VLOOKUP($E96,Portfolio!$D$4:$D$85,1,0),0)=0,"N","Y")</f>
        <v>N</v>
      </c>
      <c r="I96" s="65" cm="1">
        <f t="array" ref="I96">IF($D96="","",IF(_xll.BDP($D96&amp;" Corp",I$1)="#N/A N/A","0",_xll.BDP($D96&amp;" Corp",I$1)))/1000000</f>
        <v>500</v>
      </c>
      <c r="J96" s="101">
        <f>IFERROR(VLOOKUP($E96,Portfolio!$D$45:$O$85,10,0),0)</f>
        <v>0</v>
      </c>
      <c r="K96" s="16" t="str" cm="1">
        <f t="array" ref="K96">IF($D96="","",IF(_xll.BDP($D96&amp;" Corp",K$1)="#N/A N/A","NR",_xll.BDP($D96&amp;" Corp",K$1)))</f>
        <v>BB</v>
      </c>
      <c r="L96" s="16" t="str" cm="1">
        <f t="array" ref="L96">IF($D96="","",IF(_xll.BDP($D96&amp;" Corp",L$1)="#N/A N/A","NR",_xll.BDP($D96&amp;" Corp",L$1)))</f>
        <v>B1</v>
      </c>
      <c r="M96" s="16" t="s">
        <v>1349</v>
      </c>
      <c r="N96" s="16" t="s">
        <v>1339</v>
      </c>
      <c r="O96" s="61">
        <v>3.4990269653038315E-4</v>
      </c>
      <c r="P96" s="61">
        <f t="shared" si="6"/>
        <v>2.5312460188163422E-3</v>
      </c>
      <c r="Q96" s="27" cm="1">
        <f t="array" ref="Q96">IF($D96="","",IF(_xll.BDP($D96&amp;" Corp",Q$1)="#N/A N/A","",_xll.BDP($D96&amp;" Corp",Q$1)))</f>
        <v>99.75</v>
      </c>
      <c r="R96" s="27" cm="1">
        <f t="array" ref="R96">IF($D96="","",IF(_xll.BDP($D96&amp;" Corp",R$1)="#N/A N/A","",_xll.BDP($D96&amp;" Corp",R$1)))</f>
        <v>100.125</v>
      </c>
      <c r="S96" s="64" cm="1">
        <f t="array" ref="S96">IFERROR(IF($D96="","",IF(_xll.BDP($D96&amp;" Corp",S$1)="#N/A N/A","",_xll.BDP($D96&amp;" Corp",S$1)))/100,"")</f>
        <v>8.0612604971975088E-2</v>
      </c>
      <c r="T96" s="48" cm="1">
        <f t="array" ref="T96">IF($D96="","",IF(_xll.BDP($D96&amp;" Corp",T$1)="#N/A N/A","",_xll.BDP($D96&amp;" Corp",T$1)))</f>
        <v>377.36115875279904</v>
      </c>
      <c r="U96" s="114" cm="1">
        <f t="array" ref="U96">IF($D96="","",IF(_xll.BDP($D96&amp;" Corp",U$1)="#N/A N/A",0,_xll.BDP($D96&amp;" Corp",U$1)))</f>
        <v>375</v>
      </c>
      <c r="V96" s="114">
        <f>IFERROR(VLOOKUP($L96,Documentation!$J$2:$K$15,2,0),IF(U96=0,0,4200))</f>
        <v>2220</v>
      </c>
      <c r="W96" s="111">
        <f t="shared" si="7"/>
        <v>0.94921725705612836</v>
      </c>
      <c r="X96" s="111">
        <f t="shared" si="8"/>
        <v>5.6193661617722794</v>
      </c>
    </row>
    <row r="97" spans="1:24" x14ac:dyDescent="0.2">
      <c r="A97" s="2" t="str" cm="1">
        <f t="array" ref="A97">IF($D97="","",IF(_xll.BDP($D97&amp;" Corp",A$1)="#N/A N/A","",_xll.BDP($D97&amp;" Corp",A$1)))</f>
        <v>0958992D US</v>
      </c>
      <c r="B97" s="62">
        <v>93</v>
      </c>
      <c r="C97" s="22">
        <v>70782</v>
      </c>
      <c r="D97" s="23" t="s">
        <v>1655</v>
      </c>
      <c r="E97" s="23" t="s">
        <v>1656</v>
      </c>
      <c r="F97" s="46" t="s">
        <v>1657</v>
      </c>
      <c r="G97" s="47" t="s">
        <v>523</v>
      </c>
      <c r="H97" s="93" t="str">
        <f>IF(IFERROR(VLOOKUP($E97,Portfolio!$D$4:$D$85,1,0),0)=0,"N","Y")</f>
        <v>N</v>
      </c>
      <c r="I97" s="65" cm="1">
        <f t="array" ref="I97">IF($D97="","",IF(_xll.BDP($D97&amp;" Corp",I$1)="#N/A N/A","0",_xll.BDP($D97&amp;" Corp",I$1)))/1000000</f>
        <v>2256.3581236</v>
      </c>
      <c r="J97" s="101">
        <f>IFERROR(VLOOKUP($E97,Portfolio!$D$45:$O$85,10,0),0)</f>
        <v>0</v>
      </c>
      <c r="K97" s="16" t="str" cm="1">
        <f t="array" ref="K97">IF($D97="","",IF(_xll.BDP($D97&amp;" Corp",K$1)="#N/A N/A","NR",_xll.BDP($D97&amp;" Corp",K$1)))</f>
        <v>B+</v>
      </c>
      <c r="L97" s="16" t="str" cm="1">
        <f t="array" ref="L97">IF($D97="","",IF(_xll.BDP($D97&amp;" Corp",L$1)="#N/A N/A","NR",_xll.BDP($D97&amp;" Corp",L$1)))</f>
        <v>B2</v>
      </c>
      <c r="M97" s="16" t="s">
        <v>1349</v>
      </c>
      <c r="N97" s="16" t="s">
        <v>1355</v>
      </c>
      <c r="O97" s="61">
        <v>1.0780097933677148E-3</v>
      </c>
      <c r="P97" s="61">
        <f t="shared" si="6"/>
        <v>7.7984766186850853E-3</v>
      </c>
      <c r="Q97" s="27" cm="1">
        <f t="array" ref="Q97">IF($D97="","",IF(_xll.BDP($D97&amp;" Corp",Q$1)="#N/A N/A","",_xll.BDP($D97&amp;" Corp",Q$1)))</f>
        <v>99.5</v>
      </c>
      <c r="R97" s="27" cm="1">
        <f t="array" ref="R97">IF($D97="","",IF(_xll.BDP($D97&amp;" Corp",R$1)="#N/A N/A","",_xll.BDP($D97&amp;" Corp",R$1)))</f>
        <v>99.75</v>
      </c>
      <c r="S97" s="64" cm="1">
        <f t="array" ref="S97">IFERROR(IF($D97="","",IF(_xll.BDP($D97&amp;" Corp",S$1)="#N/A N/A","",_xll.BDP($D97&amp;" Corp",S$1)))/100,"")</f>
        <v>6.6751323873177171E-2</v>
      </c>
      <c r="T97" s="48" cm="1">
        <f t="array" ref="T97">IF($D97="","",IF(_xll.BDP($D97&amp;" Corp",T$1)="#N/A N/A","",_xll.BDP($D97&amp;" Corp",T$1)))</f>
        <v>215.18858103752132</v>
      </c>
      <c r="U97" s="114" cm="1">
        <f t="array" ref="U97">IF($D97="","",IF(_xll.BDP($D97&amp;" Corp",U$1)="#N/A N/A",0,_xll.BDP($D97&amp;" Corp",U$1)))</f>
        <v>200</v>
      </c>
      <c r="V97" s="114">
        <f>IFERROR(VLOOKUP($L97,Documentation!$J$2:$K$15,2,0),IF(U97=0,0,4200))</f>
        <v>2720</v>
      </c>
      <c r="W97" s="111">
        <f t="shared" si="7"/>
        <v>1.559695323737017</v>
      </c>
      <c r="X97" s="111">
        <f t="shared" si="8"/>
        <v>21.211856402823432</v>
      </c>
    </row>
    <row r="98" spans="1:24" x14ac:dyDescent="0.2">
      <c r="A98" s="2" t="str" cm="1">
        <f t="array" ref="A98">IF($D98="","",IF(_xll.BDP($D98&amp;" Corp",A$1)="#N/A N/A","",_xll.BDP($D98&amp;" Corp",A$1)))</f>
        <v>8131761Z US</v>
      </c>
      <c r="B98" s="62">
        <v>94</v>
      </c>
      <c r="C98" s="22">
        <v>217734</v>
      </c>
      <c r="D98" s="23" t="s">
        <v>1658</v>
      </c>
      <c r="E98" s="23" t="s">
        <v>1659</v>
      </c>
      <c r="F98" s="46" t="s">
        <v>1660</v>
      </c>
      <c r="G98" s="47" t="s">
        <v>60</v>
      </c>
      <c r="H98" s="93" t="str">
        <f>IF(IFERROR(VLOOKUP($E98,Portfolio!$D$4:$D$85,1,0),0)=0,"N","Y")</f>
        <v>Y</v>
      </c>
      <c r="I98" s="65" cm="1">
        <f t="array" ref="I98">IF($D98="","",IF(_xll.BDP($D98&amp;" Corp",I$1)="#N/A N/A","0",_xll.BDP($D98&amp;" Corp",I$1)))/1000000</f>
        <v>1237.25</v>
      </c>
      <c r="J98" s="101">
        <f>IFERROR(VLOOKUP($E98,Portfolio!$D$45:$O$85,10,0),0)</f>
        <v>0</v>
      </c>
      <c r="K98" s="16" t="str" cm="1">
        <f t="array" ref="K98">IF($D98="","",IF(_xll.BDP($D98&amp;" Corp",K$1)="#N/A N/A","NR",_xll.BDP($D98&amp;" Corp",K$1)))</f>
        <v>BBB-</v>
      </c>
      <c r="L98" s="16" t="str" cm="1">
        <f t="array" ref="L98">IF($D98="","",IF(_xll.BDP($D98&amp;" Corp",L$1)="#N/A N/A","NR",_xll.BDP($D98&amp;" Corp",L$1)))</f>
        <v>WR</v>
      </c>
      <c r="M98" s="16" t="s">
        <v>1289</v>
      </c>
      <c r="N98" s="16" t="s">
        <v>1296</v>
      </c>
      <c r="O98" s="61">
        <v>0</v>
      </c>
      <c r="P98" s="61">
        <f t="shared" si="6"/>
        <v>0</v>
      </c>
      <c r="Q98" s="27" cm="1">
        <f t="array" ref="Q98">IF($D98="","",IF(_xll.BDP($D98&amp;" Corp",Q$1)="#N/A N/A","",_xll.BDP($D98&amp;" Corp",Q$1)))</f>
        <v>99.875</v>
      </c>
      <c r="R98" s="27" cm="1">
        <f t="array" ref="R98">IF($D98="","",IF(_xll.BDP($D98&amp;" Corp",R$1)="#N/A N/A","",_xll.BDP($D98&amp;" Corp",R$1)))</f>
        <v>100.5</v>
      </c>
      <c r="S98" s="64" cm="1">
        <f t="array" ref="S98">IFERROR(IF($D98="","",IF(_xll.BDP($D98&amp;" Corp",S$1)="#N/A N/A","",_xll.BDP($D98&amp;" Corp",S$1)))/100,"")</f>
        <v>5.3872918710112572E-2</v>
      </c>
      <c r="T98" s="48" cm="1">
        <f t="array" ref="T98">IF($D98="","",IF(_xll.BDP($D98&amp;" Corp",T$1)="#N/A N/A","",_xll.BDP($D98&amp;" Corp",T$1)))</f>
        <v>122.94162825307255</v>
      </c>
      <c r="U98" s="114" cm="1">
        <f t="array" ref="U98">IF($D98="","",IF(_xll.BDP($D98&amp;" Corp",U$1)="#N/A N/A",0,_xll.BDP($D98&amp;" Corp",U$1)))</f>
        <v>137.5</v>
      </c>
      <c r="V98" s="114">
        <f>IFERROR(VLOOKUP($L98,Documentation!$J$2:$K$15,2,0),IF(U98=0,0,4200))</f>
        <v>4200</v>
      </c>
      <c r="W98" s="111">
        <f t="shared" si="7"/>
        <v>0</v>
      </c>
      <c r="X98" s="111">
        <f t="shared" si="8"/>
        <v>0</v>
      </c>
    </row>
    <row r="99" spans="1:24" x14ac:dyDescent="0.2">
      <c r="A99" s="2" t="str" cm="1">
        <f t="array" ref="A99">IF($D99="","",IF(_xll.BDP($D99&amp;" Corp",A$1)="#N/A N/A","",_xll.BDP($D99&amp;" Corp",A$1)))</f>
        <v>HNGR US</v>
      </c>
      <c r="B99" s="62">
        <v>95</v>
      </c>
      <c r="C99" s="22">
        <v>438594</v>
      </c>
      <c r="D99" s="23" t="s">
        <v>1661</v>
      </c>
      <c r="E99" s="23" t="s">
        <v>1662</v>
      </c>
      <c r="F99" s="46" t="s">
        <v>1663</v>
      </c>
      <c r="G99" s="47" t="s">
        <v>1664</v>
      </c>
      <c r="H99" s="93" t="str">
        <f>IF(IFERROR(VLOOKUP($E99,Portfolio!$D$4:$D$85,1,0),0)=0,"N","Y")</f>
        <v>Y</v>
      </c>
      <c r="I99" s="65" cm="1">
        <f t="array" ref="I99">IF($D99="","",IF(_xll.BDP($D99&amp;" Corp",I$1)="#N/A N/A","0",_xll.BDP($D99&amp;" Corp",I$1)))/1000000</f>
        <v>1165</v>
      </c>
      <c r="J99" s="101">
        <f>IFERROR(VLOOKUP($E99,Portfolio!$D$45:$O$85,10,0),0)</f>
        <v>32.941156999999997</v>
      </c>
      <c r="K99" s="16" t="str" cm="1">
        <f t="array" ref="K99">IF($D99="","",IF(_xll.BDP($D99&amp;" Corp",K$1)="#N/A N/A","NR",_xll.BDP($D99&amp;" Corp",K$1)))</f>
        <v>B</v>
      </c>
      <c r="L99" s="16" t="str" cm="1">
        <f t="array" ref="L99">IF($D99="","",IF(_xll.BDP($D99&amp;" Corp",L$1)="#N/A N/A","NR",_xll.BDP($D99&amp;" Corp",L$1)))</f>
        <v>B2</v>
      </c>
      <c r="M99" s="16" t="s">
        <v>1289</v>
      </c>
      <c r="N99" s="16" t="s">
        <v>1290</v>
      </c>
      <c r="O99" s="61">
        <v>8.1984043573451505E-4</v>
      </c>
      <c r="P99" s="61">
        <f t="shared" si="6"/>
        <v>5.9308426588174316E-3</v>
      </c>
      <c r="Q99" s="27" cm="1">
        <f t="array" ref="Q99">IF($D99="","",IF(_xll.BDP($D99&amp;" Corp",Q$1)="#N/A N/A","",_xll.BDP($D99&amp;" Corp",Q$1)))</f>
        <v>101</v>
      </c>
      <c r="R99" s="27" cm="1">
        <f t="array" ref="R99">IF($D99="","",IF(_xll.BDP($D99&amp;" Corp",R$1)="#N/A N/A","",_xll.BDP($D99&amp;" Corp",R$1)))</f>
        <v>101.25</v>
      </c>
      <c r="S99" s="64" cm="1">
        <f t="array" ref="S99">IFERROR(IF($D99="","",IF(_xll.BDP($D99&amp;" Corp",S$1)="#N/A N/A","",_xll.BDP($D99&amp;" Corp",S$1)))/100,"")</f>
        <v>7.5508222915232182E-2</v>
      </c>
      <c r="T99" s="48" cm="1">
        <f t="array" ref="T99">IF($D99="","",IF(_xll.BDP($D99&amp;" Corp",T$1)="#N/A N/A","",_xll.BDP($D99&amp;" Corp",T$1)))</f>
        <v>308.00507302021981</v>
      </c>
      <c r="U99" s="114" cm="1">
        <f t="array" ref="U99">IF($D99="","",IF(_xll.BDP($D99&amp;" Corp",U$1)="#N/A N/A",0,_xll.BDP($D99&amp;" Corp",U$1)))</f>
        <v>350.00000000000006</v>
      </c>
      <c r="V99" s="114">
        <f>IFERROR(VLOOKUP($L99,Documentation!$J$2:$K$15,2,0),IF(U99=0,0,4200))</f>
        <v>2720</v>
      </c>
      <c r="W99" s="111">
        <f t="shared" si="7"/>
        <v>2.0757949305861012</v>
      </c>
      <c r="X99" s="111">
        <f t="shared" si="8"/>
        <v>16.131892031983416</v>
      </c>
    </row>
    <row r="100" spans="1:24" x14ac:dyDescent="0.2">
      <c r="A100" s="2" t="str" cm="1">
        <f t="array" ref="A100">IF($D100="","",IF(_xll.BDP($D100&amp;" Corp",A$1)="#N/A N/A","",_xll.BDP($D100&amp;" Corp",A$1)))</f>
        <v>HNGR US</v>
      </c>
      <c r="B100" s="62">
        <v>96</v>
      </c>
      <c r="C100" s="22">
        <v>441870</v>
      </c>
      <c r="D100" s="23" t="s">
        <v>1665</v>
      </c>
      <c r="E100" s="23" t="s">
        <v>1666</v>
      </c>
      <c r="F100" s="46" t="s">
        <v>102</v>
      </c>
      <c r="G100" s="47" t="s">
        <v>1664</v>
      </c>
      <c r="H100" s="93" t="str">
        <f>IF(IFERROR(VLOOKUP($E100,Portfolio!$D$4:$D$85,1,0),0)=0,"N","Y")</f>
        <v>Y</v>
      </c>
      <c r="I100" s="65" cm="1">
        <f t="array" ref="I100">IF($D100="","",IF(_xll.BDP($D100&amp;" Corp",I$1)="#N/A N/A","0",_xll.BDP($D100&amp;" Corp",I$1)))/1000000</f>
        <v>0</v>
      </c>
      <c r="J100" s="101">
        <f>IFERROR(VLOOKUP($E100,Portfolio!$D$45:$O$85,10,0),0)</f>
        <v>0</v>
      </c>
      <c r="K100" s="16" t="str" cm="1">
        <f t="array" ref="K100">IF($D100="","",IF(_xll.BDP($D100&amp;" Corp",K$1)="#N/A N/A","NR",_xll.BDP($D100&amp;" Corp",K$1)))</f>
        <v>B</v>
      </c>
      <c r="L100" s="16" t="str" cm="1">
        <f t="array" ref="L100">IF($D100="","",IF(_xll.BDP($D100&amp;" Corp",L$1)="#N/A N/A","NR",_xll.BDP($D100&amp;" Corp",L$1)))</f>
        <v>B2</v>
      </c>
      <c r="M100" s="16" t="s">
        <v>1289</v>
      </c>
      <c r="N100" s="16" t="s">
        <v>1290</v>
      </c>
      <c r="O100" s="61">
        <v>0</v>
      </c>
      <c r="P100" s="61">
        <f t="shared" si="6"/>
        <v>0</v>
      </c>
      <c r="Q100" s="27" cm="1">
        <f t="array" ref="Q100">IF($D100="","",IF(_xll.BDP($D100&amp;" Corp",Q$1)="#N/A N/A","",_xll.BDP($D100&amp;" Corp",Q$1)))</f>
        <v>100.875</v>
      </c>
      <c r="R100" s="27" cm="1">
        <f t="array" ref="R100">IF($D100="","",IF(_xll.BDP($D100&amp;" Corp",R$1)="#N/A N/A","",_xll.BDP($D100&amp;" Corp",R$1)))</f>
        <v>101.25</v>
      </c>
      <c r="S100" s="64" cm="1">
        <f t="array" ref="S100">IFERROR(IF($D100="","",IF(_xll.BDP($D100&amp;" Corp",S$1)="#N/A N/A","",_xll.BDP($D100&amp;" Corp",S$1)))/100,"")</f>
        <v>7.5513662770390511E-2</v>
      </c>
      <c r="T100" s="48" cm="1">
        <f t="array" ref="T100">IF($D100="","",IF(_xll.BDP($D100&amp;" Corp",T$1)="#N/A N/A","",_xll.BDP($D100&amp;" Corp",T$1)))</f>
        <v>309.35687143912912</v>
      </c>
      <c r="U100" s="114" cm="1">
        <f t="array" ref="U100">IF($D100="","",IF(_xll.BDP($D100&amp;" Corp",U$1)="#N/A N/A",0,_xll.BDP($D100&amp;" Corp",U$1)))</f>
        <v>350.00000000000006</v>
      </c>
      <c r="V100" s="114">
        <f>IFERROR(VLOOKUP($L100,Documentation!$J$2:$K$15,2,0),IF(U100=0,0,4200))</f>
        <v>2720</v>
      </c>
      <c r="W100" s="111">
        <f t="shared" si="7"/>
        <v>0</v>
      </c>
      <c r="X100" s="111">
        <f t="shared" si="8"/>
        <v>0</v>
      </c>
    </row>
    <row r="101" spans="1:24" x14ac:dyDescent="0.2">
      <c r="A101" s="2" t="str" cm="1">
        <f t="array" ref="A101">IF($D101="","",IF(_xll.BDP($D101&amp;" Corp",A$1)="#N/A N/A","",_xll.BDP($D101&amp;" Corp",A$1)))</f>
        <v>1006059D US</v>
      </c>
      <c r="B101" s="62">
        <v>97</v>
      </c>
      <c r="C101" s="22">
        <v>287250</v>
      </c>
      <c r="D101" s="23" t="s">
        <v>1667</v>
      </c>
      <c r="E101" s="23" t="s">
        <v>1668</v>
      </c>
      <c r="F101" s="46" t="s">
        <v>1669</v>
      </c>
      <c r="G101" s="47" t="s">
        <v>1670</v>
      </c>
      <c r="H101" s="93" t="str">
        <f>IF(IFERROR(VLOOKUP($E101,Portfolio!$D$4:$D$85,1,0),0)=0,"N","Y")</f>
        <v>N</v>
      </c>
      <c r="I101" s="65" cm="1">
        <f t="array" ref="I101">IF($D101="","",IF(_xll.BDP($D101&amp;" Corp",I$1)="#N/A N/A","0",_xll.BDP($D101&amp;" Corp",I$1)))/1000000</f>
        <v>370</v>
      </c>
      <c r="J101" s="101">
        <f>IFERROR(VLOOKUP($E101,Portfolio!$D$45:$O$85,10,0),0)</f>
        <v>0</v>
      </c>
      <c r="K101" s="16" t="str" cm="1">
        <f t="array" ref="K101">IF($D101="","",IF(_xll.BDP($D101&amp;" Corp",K$1)="#N/A N/A","NR",_xll.BDP($D101&amp;" Corp",K$1)))</f>
        <v>NR</v>
      </c>
      <c r="L101" s="16" t="str" cm="1">
        <f t="array" ref="L101">IF($D101="","",IF(_xll.BDP($D101&amp;" Corp",L$1)="#N/A N/A","NR",_xll.BDP($D101&amp;" Corp",L$1)))</f>
        <v>NR</v>
      </c>
      <c r="M101" s="16" t="s">
        <v>1289</v>
      </c>
      <c r="N101" s="16" t="s">
        <v>1290</v>
      </c>
      <c r="O101" s="61">
        <v>2.4147692484479983E-4</v>
      </c>
      <c r="P101" s="61">
        <f t="shared" si="6"/>
        <v>1.7468785199725859E-3</v>
      </c>
      <c r="Q101" s="27" cm="1">
        <f t="array" ref="Q101">IF($D101="","",IF(_xll.BDP($D101&amp;" Corp",Q$1)="#N/A N/A","",_xll.BDP($D101&amp;" Corp",Q$1)))</f>
        <v>97</v>
      </c>
      <c r="R101" s="27" cm="1">
        <f t="array" ref="R101">IF($D101="","",IF(_xll.BDP($D101&amp;" Corp",R$1)="#N/A N/A","",_xll.BDP($D101&amp;" Corp",R$1)))</f>
        <v>98.25</v>
      </c>
      <c r="S101" s="64" cm="1">
        <f t="array" ref="S101">IFERROR(IF($D101="","",IF(_xll.BDP($D101&amp;" Corp",S$1)="#N/A N/A","",_xll.BDP($D101&amp;" Corp",S$1)))/100,"")</f>
        <v>0.11518998886458576</v>
      </c>
      <c r="T101" s="48" cm="1">
        <f t="array" ref="T101">IF($D101="","",IF(_xll.BDP($D101&amp;" Corp",T$1)="#N/A N/A","",_xll.BDP($D101&amp;" Corp",T$1)))</f>
        <v>720.43753778699045</v>
      </c>
      <c r="U101" s="114" cm="1">
        <f t="array" ref="U101">IF($D101="","",IF(_xll.BDP($D101&amp;" Corp",U$1)="#N/A N/A",0,_xll.BDP($D101&amp;" Corp",U$1)))</f>
        <v>625</v>
      </c>
      <c r="V101" s="114">
        <f>IFERROR(VLOOKUP($L101,Documentation!$J$2:$K$15,2,0),IF(U101=0,0,4200))</f>
        <v>4200</v>
      </c>
      <c r="W101" s="111">
        <f t="shared" si="7"/>
        <v>1.0917990749828661</v>
      </c>
      <c r="X101" s="111">
        <f t="shared" si="8"/>
        <v>7.3368897838848612</v>
      </c>
    </row>
    <row r="102" spans="1:24" x14ac:dyDescent="0.2">
      <c r="A102" s="2" t="str" cm="1">
        <f t="array" ref="A102">IF($D102="","",IF(_xll.BDP($D102&amp;" Corp",A$1)="#N/A N/A","",_xll.BDP($D102&amp;" Corp",A$1)))</f>
        <v>1583376D US</v>
      </c>
      <c r="B102" s="62">
        <v>98</v>
      </c>
      <c r="C102" s="22">
        <v>18528</v>
      </c>
      <c r="D102" s="23" t="s">
        <v>1671</v>
      </c>
      <c r="E102" s="23" t="s">
        <v>1672</v>
      </c>
      <c r="F102" s="46" t="s">
        <v>1673</v>
      </c>
      <c r="G102" s="47" t="s">
        <v>1674</v>
      </c>
      <c r="H102" s="93" t="str">
        <f>IF(IFERROR(VLOOKUP($E102,Portfolio!$D$4:$D$85,1,0),0)=0,"N","Y")</f>
        <v>N</v>
      </c>
      <c r="I102" s="65" cm="1">
        <f t="array" ref="I102">IF($D102="","",IF(_xll.BDP($D102&amp;" Corp",I$1)="#N/A N/A","0",_xll.BDP($D102&amp;" Corp",I$1)))/1000000</f>
        <v>325.1875</v>
      </c>
      <c r="J102" s="101">
        <f>IFERROR(VLOOKUP($E102,Portfolio!$D$45:$O$85,10,0),0)</f>
        <v>0</v>
      </c>
      <c r="K102" s="16" t="str" cm="1">
        <f t="array" ref="K102">IF($D102="","",IF(_xll.BDP($D102&amp;" Corp",K$1)="#N/A N/A","NR",_xll.BDP($D102&amp;" Corp",K$1)))</f>
        <v>CCC-</v>
      </c>
      <c r="L102" s="16" t="str" cm="1">
        <f t="array" ref="L102">IF($D102="","",IF(_xll.BDP($D102&amp;" Corp",L$1)="#N/A N/A","NR",_xll.BDP($D102&amp;" Corp",L$1)))</f>
        <v>Caa3</v>
      </c>
      <c r="M102" s="16" t="s">
        <v>1289</v>
      </c>
      <c r="N102" s="16" t="s">
        <v>1290</v>
      </c>
      <c r="O102" s="61">
        <v>0</v>
      </c>
      <c r="P102" s="61">
        <f t="shared" si="6"/>
        <v>0</v>
      </c>
      <c r="Q102" s="27" cm="1">
        <f t="array" ref="Q102">IF($D102="","",IF(_xll.BDP($D102&amp;" Corp",Q$1)="#N/A N/A","",_xll.BDP($D102&amp;" Corp",Q$1)))</f>
        <v>74.75</v>
      </c>
      <c r="R102" s="27" cm="1">
        <f t="array" ref="R102">IF($D102="","",IF(_xll.BDP($D102&amp;" Corp",R$1)="#N/A N/A","",_xll.BDP($D102&amp;" Corp",R$1)))</f>
        <v>79.75</v>
      </c>
      <c r="S102" s="64" cm="1">
        <f t="array" ref="S102">IFERROR(IF($D102="","",IF(_xll.BDP($D102&amp;" Corp",S$1)="#N/A N/A","",_xll.BDP($D102&amp;" Corp",S$1)))/100,"")</f>
        <v>4.6984714932149378</v>
      </c>
      <c r="T102" s="48" cm="1">
        <f t="array" ref="T102">IF($D102="","",IF(_xll.BDP($D102&amp;" Corp",T$1)="#N/A N/A","",_xll.BDP($D102&amp;" Corp",T$1)))</f>
        <v>29911.056774496534</v>
      </c>
      <c r="U102" s="114" cm="1">
        <f t="array" ref="U102">IF($D102="","",IF(_xll.BDP($D102&amp;" Corp",U$1)="#N/A N/A",0,_xll.BDP($D102&amp;" Corp",U$1)))</f>
        <v>450</v>
      </c>
      <c r="V102" s="114">
        <f>IFERROR(VLOOKUP($L102,Documentation!$J$2:$K$15,2,0),IF(U102=0,0,4200))</f>
        <v>8070</v>
      </c>
      <c r="W102" s="111">
        <f t="shared" si="7"/>
        <v>0</v>
      </c>
      <c r="X102" s="111">
        <f t="shared" si="8"/>
        <v>0</v>
      </c>
    </row>
    <row r="103" spans="1:24" x14ac:dyDescent="0.2">
      <c r="A103" s="2" t="str" cm="1">
        <f t="array" ref="A103">IF($D103="","",IF(_xll.BDP($D103&amp;" Corp",A$1)="#N/A N/A","",_xll.BDP($D103&amp;" Corp",A$1)))</f>
        <v>515284Z US</v>
      </c>
      <c r="B103" s="62">
        <v>99</v>
      </c>
      <c r="C103" s="22">
        <v>398778</v>
      </c>
      <c r="D103" s="23" t="s">
        <v>1675</v>
      </c>
      <c r="E103" s="23" t="s">
        <v>1676</v>
      </c>
      <c r="F103" s="46" t="s">
        <v>1677</v>
      </c>
      <c r="G103" s="47" t="s">
        <v>948</v>
      </c>
      <c r="H103" s="93" t="str">
        <f>IF(IFERROR(VLOOKUP($E103,Portfolio!$D$4:$D$85,1,0),0)=0,"N","Y")</f>
        <v>N</v>
      </c>
      <c r="I103" s="65" cm="1">
        <f t="array" ref="I103">IF($D103="","",IF(_xll.BDP($D103&amp;" Corp",I$1)="#N/A N/A","0",_xll.BDP($D103&amp;" Corp",I$1)))/1000000</f>
        <v>2014.5310467653298</v>
      </c>
      <c r="J103" s="101">
        <f>IFERROR(VLOOKUP($E103,Portfolio!$D$45:$O$85,10,0),0)</f>
        <v>0</v>
      </c>
      <c r="K103" s="16" t="str" cm="1">
        <f t="array" ref="K103">IF($D103="","",IF(_xll.BDP($D103&amp;" Corp",K$1)="#N/A N/A","NR",_xll.BDP($D103&amp;" Corp",K$1)))</f>
        <v>B-</v>
      </c>
      <c r="L103" s="16" t="str" cm="1">
        <f t="array" ref="L103">IF($D103="","",IF(_xll.BDP($D103&amp;" Corp",L$1)="#N/A N/A","NR",_xll.BDP($D103&amp;" Corp",L$1)))</f>
        <v>B3</v>
      </c>
      <c r="M103" s="16" t="s">
        <v>1289</v>
      </c>
      <c r="N103" s="16" t="s">
        <v>1360</v>
      </c>
      <c r="O103" s="61">
        <v>1.4093790725495786E-3</v>
      </c>
      <c r="P103" s="61">
        <f t="shared" si="6"/>
        <v>1.0195649252689922E-2</v>
      </c>
      <c r="Q103" s="27" cm="1">
        <f t="array" ref="Q103">IF($D103="","",IF(_xll.BDP($D103&amp;" Corp",Q$1)="#N/A N/A","",_xll.BDP($D103&amp;" Corp",Q$1)))</f>
        <v>100.375</v>
      </c>
      <c r="R103" s="27" cm="1">
        <f t="array" ref="R103">IF($D103="","",IF(_xll.BDP($D103&amp;" Corp",R$1)="#N/A N/A","",_xll.BDP($D103&amp;" Corp",R$1)))</f>
        <v>100.625</v>
      </c>
      <c r="S103" s="64" cm="1">
        <f t="array" ref="S103">IFERROR(IF($D103="","",IF(_xll.BDP($D103&amp;" Corp",S$1)="#N/A N/A","",_xll.BDP($D103&amp;" Corp",S$1)))/100,"")</f>
        <v>8.6297896225005388E-2</v>
      </c>
      <c r="T103" s="48" cm="1">
        <f t="array" ref="T103">IF($D103="","",IF(_xll.BDP($D103&amp;" Corp",T$1)="#N/A N/A","",_xll.BDP($D103&amp;" Corp",T$1)))</f>
        <v>430.69281979089976</v>
      </c>
      <c r="U103" s="114" cm="1">
        <f t="array" ref="U103">IF($D103="","",IF(_xll.BDP($D103&amp;" Corp",U$1)="#N/A N/A",0,_xll.BDP($D103&amp;" Corp",U$1)))</f>
        <v>450</v>
      </c>
      <c r="V103" s="114">
        <f>IFERROR(VLOOKUP($L103,Documentation!$J$2:$K$15,2,0),IF(U103=0,0,4200))</f>
        <v>3490</v>
      </c>
      <c r="W103" s="111">
        <f t="shared" si="7"/>
        <v>4.5880421637104654</v>
      </c>
      <c r="X103" s="111">
        <f t="shared" si="8"/>
        <v>35.582815891887826</v>
      </c>
    </row>
    <row r="104" spans="1:24" x14ac:dyDescent="0.2">
      <c r="A104" s="2" t="str" cm="1">
        <f t="array" ref="A104">IF($D104="","",IF(_xll.BDP($D104&amp;" Corp",A$1)="#N/A N/A","",_xll.BDP($D104&amp;" Corp",A$1)))</f>
        <v>1836901D US</v>
      </c>
      <c r="B104" s="62">
        <v>100</v>
      </c>
      <c r="C104" s="22">
        <v>431214</v>
      </c>
      <c r="D104" s="23" t="s">
        <v>1678</v>
      </c>
      <c r="E104" s="23" t="s">
        <v>1679</v>
      </c>
      <c r="F104" s="46" t="s">
        <v>1680</v>
      </c>
      <c r="G104" s="47" t="s">
        <v>923</v>
      </c>
      <c r="H104" s="93" t="str">
        <f>IF(IFERROR(VLOOKUP($E104,Portfolio!$D$4:$D$85,1,0),0)=0,"N","Y")</f>
        <v>N</v>
      </c>
      <c r="I104" s="65" cm="1">
        <f t="array" ref="I104">IF($D104="","",IF(_xll.BDP($D104&amp;" Corp",I$1)="#N/A N/A","0",_xll.BDP($D104&amp;" Corp",I$1)))/1000000</f>
        <v>825</v>
      </c>
      <c r="J104" s="101">
        <f>IFERROR(VLOOKUP($E104,Portfolio!$D$45:$O$85,10,0),0)</f>
        <v>0</v>
      </c>
      <c r="K104" s="16" t="str" cm="1">
        <f t="array" ref="K104">IF($D104="","",IF(_xll.BDP($D104&amp;" Corp",K$1)="#N/A N/A","NR",_xll.BDP($D104&amp;" Corp",K$1)))</f>
        <v>B-</v>
      </c>
      <c r="L104" s="16" t="str" cm="1">
        <f t="array" ref="L104">IF($D104="","",IF(_xll.BDP($D104&amp;" Corp",L$1)="#N/A N/A","NR",_xll.BDP($D104&amp;" Corp",L$1)))</f>
        <v>B2</v>
      </c>
      <c r="M104" s="16" t="s">
        <v>1289</v>
      </c>
      <c r="N104" s="16" t="s">
        <v>1403</v>
      </c>
      <c r="O104" s="61">
        <v>5.6944052646166641E-4</v>
      </c>
      <c r="P104" s="61">
        <f t="shared" si="6"/>
        <v>4.1194139966669683E-3</v>
      </c>
      <c r="Q104" s="27" cm="1">
        <f t="array" ref="Q104">IF($D104="","",IF(_xll.BDP($D104&amp;" Corp",Q$1)="#N/A N/A","",_xll.BDP($D104&amp;" Corp",Q$1)))</f>
        <v>100.375</v>
      </c>
      <c r="R104" s="27" cm="1">
        <f t="array" ref="R104">IF($D104="","",IF(_xll.BDP($D104&amp;" Corp",R$1)="#N/A N/A","",_xll.BDP($D104&amp;" Corp",R$1)))</f>
        <v>100.625</v>
      </c>
      <c r="S104" s="64" cm="1">
        <f t="array" ref="S104">IFERROR(IF($D104="","",IF(_xll.BDP($D104&amp;" Corp",S$1)="#N/A N/A","",_xll.BDP($D104&amp;" Corp",S$1)))/100,"")</f>
        <v>9.2357152374461293E-2</v>
      </c>
      <c r="T104" s="48" cm="1">
        <f t="array" ref="T104">IF($D104="","",IF(_xll.BDP($D104&amp;" Corp",T$1)="#N/A N/A","",_xll.BDP($D104&amp;" Corp",T$1)))</f>
        <v>480.79554122498632</v>
      </c>
      <c r="U104" s="114" cm="1">
        <f t="array" ref="U104">IF($D104="","",IF(_xll.BDP($D104&amp;" Corp",U$1)="#N/A N/A",0,_xll.BDP($D104&amp;" Corp",U$1)))</f>
        <v>500</v>
      </c>
      <c r="V104" s="114">
        <f>IFERROR(VLOOKUP($L104,Documentation!$J$2:$K$15,2,0),IF(U104=0,0,4200))</f>
        <v>2720</v>
      </c>
      <c r="W104" s="111">
        <f t="shared" si="7"/>
        <v>2.0597069983334841</v>
      </c>
      <c r="X104" s="111">
        <f t="shared" si="8"/>
        <v>11.204806070934154</v>
      </c>
    </row>
    <row r="105" spans="1:24" x14ac:dyDescent="0.2">
      <c r="A105" s="2" t="str" cm="1">
        <f t="array" ref="A105">IF($D105="","",IF(_xll.BDP($D105&amp;" Corp",A$1)="#N/A N/A","",_xll.BDP($D105&amp;" Corp",A$1)))</f>
        <v>1775924D US</v>
      </c>
      <c r="B105" s="62">
        <v>101</v>
      </c>
      <c r="C105" s="22">
        <v>289770</v>
      </c>
      <c r="D105" s="23" t="s">
        <v>1681</v>
      </c>
      <c r="E105" s="23" t="s">
        <v>1682</v>
      </c>
      <c r="F105" s="46" t="s">
        <v>1683</v>
      </c>
      <c r="G105" s="47" t="s">
        <v>1684</v>
      </c>
      <c r="H105" s="93" t="str">
        <f>IF(IFERROR(VLOOKUP($E105,Portfolio!$D$4:$D$85,1,0),0)=0,"N","Y")</f>
        <v>N</v>
      </c>
      <c r="I105" s="65" cm="1">
        <f t="array" ref="I105">IF($D105="","",IF(_xll.BDP($D105&amp;" Corp",I$1)="#N/A N/A","0",_xll.BDP($D105&amp;" Corp",I$1)))/1000000</f>
        <v>0</v>
      </c>
      <c r="J105" s="101">
        <f>IFERROR(VLOOKUP($E105,Portfolio!$D$45:$O$85,10,0),0)</f>
        <v>0</v>
      </c>
      <c r="K105" s="16" t="str" cm="1">
        <f t="array" ref="K105">IF($D105="","",IF(_xll.BDP($D105&amp;" Corp",K$1)="#N/A N/A","NR",_xll.BDP($D105&amp;" Corp",K$1)))</f>
        <v>NR</v>
      </c>
      <c r="L105" s="16" t="str" cm="1">
        <f t="array" ref="L105">IF($D105="","",IF(_xll.BDP($D105&amp;" Corp",L$1)="#N/A N/A","NR",_xll.BDP($D105&amp;" Corp",L$1)))</f>
        <v>NR</v>
      </c>
      <c r="M105" s="16" t="s">
        <v>1289</v>
      </c>
      <c r="N105" s="16" t="s">
        <v>1312</v>
      </c>
      <c r="O105" s="61">
        <v>1.7732824946838853E-4</v>
      </c>
      <c r="P105" s="61">
        <f t="shared" si="6"/>
        <v>1.2828178517668371E-3</v>
      </c>
      <c r="Q105" s="27" t="str" cm="1">
        <f t="array" ref="Q105">IF($D105="","",IF(_xll.BDP($D105&amp;" Corp",Q$1)="#N/A N/A","",_xll.BDP($D105&amp;" Corp",Q$1)))</f>
        <v/>
      </c>
      <c r="R105" s="27" t="str" cm="1">
        <f t="array" ref="R105">IF($D105="","",IF(_xll.BDP($D105&amp;" Corp",R$1)="#N/A N/A","",_xll.BDP($D105&amp;" Corp",R$1)))</f>
        <v/>
      </c>
      <c r="S105" s="64" t="str" cm="1">
        <f t="array" ref="S105">IFERROR(IF($D105="","",IF(_xll.BDP($D105&amp;" Corp",S$1)="#N/A N/A","",_xll.BDP($D105&amp;" Corp",S$1)))/100,"")</f>
        <v/>
      </c>
      <c r="T105" s="48" t="str" cm="1">
        <f t="array" ref="T105">IF($D105="","",IF(_xll.BDP($D105&amp;" Corp",T$1)="#N/A N/A","",_xll.BDP($D105&amp;" Corp",T$1)))</f>
        <v/>
      </c>
      <c r="U105" s="114" cm="1">
        <f t="array" ref="U105">IF($D105="","",IF(_xll.BDP($D105&amp;" Corp",U$1)="#N/A N/A",0,_xll.BDP($D105&amp;" Corp",U$1)))</f>
        <v>500</v>
      </c>
      <c r="V105" s="114">
        <f>IFERROR(VLOOKUP($L105,Documentation!$J$2:$K$15,2,0),IF(U105=0,0,4200))</f>
        <v>4200</v>
      </c>
      <c r="W105" s="111">
        <f t="shared" si="7"/>
        <v>0.64140892588341858</v>
      </c>
      <c r="X105" s="111">
        <f t="shared" si="8"/>
        <v>5.3878349774207157</v>
      </c>
    </row>
    <row r="106" spans="1:24" x14ac:dyDescent="0.2">
      <c r="A106" s="2" t="str" cm="1">
        <f t="array" ref="A106">IF($D106="","",IF(_xll.BDP($D106&amp;" Corp",A$1)="#N/A N/A","",_xll.BDP($D106&amp;" Corp",A$1)))</f>
        <v>1894410D LX</v>
      </c>
      <c r="B106" s="62">
        <v>102</v>
      </c>
      <c r="C106" s="22">
        <v>377934</v>
      </c>
      <c r="D106" s="23" t="s">
        <v>1685</v>
      </c>
      <c r="E106" s="23" t="s">
        <v>1686</v>
      </c>
      <c r="F106" s="46" t="s">
        <v>1687</v>
      </c>
      <c r="G106" s="47" t="s">
        <v>837</v>
      </c>
      <c r="H106" s="93" t="str">
        <f>IF(IFERROR(VLOOKUP($E106,Portfolio!$D$4:$D$85,1,0),0)=0,"N","Y")</f>
        <v>Y</v>
      </c>
      <c r="I106" s="65" cm="1">
        <f t="array" ref="I106">IF($D106="","",IF(_xll.BDP($D106&amp;" Corp",I$1)="#N/A N/A","0",_xll.BDP($D106&amp;" Corp",I$1)))/1000000</f>
        <v>763.62710059999995</v>
      </c>
      <c r="J106" s="101">
        <f>IFERROR(VLOOKUP($E106,Portfolio!$D$45:$O$85,10,0),0)</f>
        <v>13.034983999999998</v>
      </c>
      <c r="K106" s="16" t="str" cm="1">
        <f t="array" ref="K106">IF($D106="","",IF(_xll.BDP($D106&amp;" Corp",K$1)="#N/A N/A","NR",_xll.BDP($D106&amp;" Corp",K$1)))</f>
        <v>BBB-</v>
      </c>
      <c r="L106" s="16" t="str" cm="1">
        <f t="array" ref="L106">IF($D106="","",IF(_xll.BDP($D106&amp;" Corp",L$1)="#N/A N/A","NR",_xll.BDP($D106&amp;" Corp",L$1)))</f>
        <v>Baa3</v>
      </c>
      <c r="M106" s="16" t="s">
        <v>1349</v>
      </c>
      <c r="N106" s="16" t="s">
        <v>1334</v>
      </c>
      <c r="O106" s="61">
        <v>5.3528151891421094E-4</v>
      </c>
      <c r="P106" s="61">
        <f t="shared" si="6"/>
        <v>3.8723028634330865E-3</v>
      </c>
      <c r="Q106" s="27" cm="1">
        <f t="array" ref="Q106">IF($D106="","",IF(_xll.BDP($D106&amp;" Corp",Q$1)="#N/A N/A","",_xll.BDP($D106&amp;" Corp",Q$1)))</f>
        <v>100.75</v>
      </c>
      <c r="R106" s="27" cm="1">
        <f t="array" ref="R106">IF($D106="","",IF(_xll.BDP($D106&amp;" Corp",R$1)="#N/A N/A","",_xll.BDP($D106&amp;" Corp",R$1)))</f>
        <v>101</v>
      </c>
      <c r="S106" s="64" cm="1">
        <f t="array" ref="S106">IFERROR(IF($D106="","",IF(_xll.BDP($D106&amp;" Corp",S$1)="#N/A N/A","",_xll.BDP($D106&amp;" Corp",S$1)))/100,"")</f>
        <v>5.9926226502284408E-2</v>
      </c>
      <c r="T106" s="48" cm="1">
        <f t="array" ref="T106">IF($D106="","",IF(_xll.BDP($D106&amp;" Corp",T$1)="#N/A N/A","",_xll.BDP($D106&amp;" Corp",T$1)))</f>
        <v>167.79001277610658</v>
      </c>
      <c r="U106" s="114" cm="1">
        <f t="array" ref="U106">IF($D106="","",IF(_xll.BDP($D106&amp;" Corp",U$1)="#N/A N/A",0,_xll.BDP($D106&amp;" Corp",U$1)))</f>
        <v>200</v>
      </c>
      <c r="V106" s="114">
        <f>IFERROR(VLOOKUP($L106,Documentation!$J$2:$K$15,2,0),IF(U106=0,0,4200))</f>
        <v>610</v>
      </c>
      <c r="W106" s="111">
        <f t="shared" si="7"/>
        <v>0.77446057268661728</v>
      </c>
      <c r="X106" s="111">
        <f t="shared" si="8"/>
        <v>2.3621047466941829</v>
      </c>
    </row>
    <row r="107" spans="1:24" x14ac:dyDescent="0.2">
      <c r="A107" s="2" t="str" cm="1">
        <f t="array" ref="A107">IF($D107="","",IF(_xll.BDP($D107&amp;" Corp",A$1)="#N/A N/A","",_xll.BDP($D107&amp;" Corp",A$1)))</f>
        <v>PRAH US</v>
      </c>
      <c r="B107" s="62">
        <v>103</v>
      </c>
      <c r="C107" s="22">
        <v>377970</v>
      </c>
      <c r="D107" s="23" t="s">
        <v>1688</v>
      </c>
      <c r="E107" s="23" t="s">
        <v>1689</v>
      </c>
      <c r="F107" s="46" t="s">
        <v>1690</v>
      </c>
      <c r="G107" s="47" t="s">
        <v>837</v>
      </c>
      <c r="H107" s="93" t="str">
        <f>IF(IFERROR(VLOOKUP($E107,Portfolio!$D$4:$D$85,1,0),0)=0,"N","Y")</f>
        <v>Y</v>
      </c>
      <c r="I107" s="65" cm="1">
        <f t="array" ref="I107">IF($D107="","",IF(_xll.BDP($D107&amp;" Corp",I$1)="#N/A N/A","0",_xll.BDP($D107&amp;" Corp",I$1)))/1000000</f>
        <v>190.26289939999998</v>
      </c>
      <c r="J107" s="101">
        <f>IFERROR(VLOOKUP($E107,Portfolio!$D$45:$O$85,10,0),0)</f>
        <v>0</v>
      </c>
      <c r="K107" s="16" t="str" cm="1">
        <f t="array" ref="K107">IF($D107="","",IF(_xll.BDP($D107&amp;" Corp",K$1)="#N/A N/A","NR",_xll.BDP($D107&amp;" Corp",K$1)))</f>
        <v>BBB-</v>
      </c>
      <c r="L107" s="16" t="str" cm="1">
        <f t="array" ref="L107">IF($D107="","",IF(_xll.BDP($D107&amp;" Corp",L$1)="#N/A N/A","NR",_xll.BDP($D107&amp;" Corp",L$1)))</f>
        <v>Baa3</v>
      </c>
      <c r="M107" s="16" t="s">
        <v>1349</v>
      </c>
      <c r="N107" s="16" t="s">
        <v>1334</v>
      </c>
      <c r="O107" s="61">
        <v>1.3336572374564773E-4</v>
      </c>
      <c r="P107" s="61">
        <f t="shared" si="6"/>
        <v>9.647866696232153E-4</v>
      </c>
      <c r="Q107" s="27" cm="1">
        <f t="array" ref="Q107">IF($D107="","",IF(_xll.BDP($D107&amp;" Corp",Q$1)="#N/A N/A","",_xll.BDP($D107&amp;" Corp",Q$1)))</f>
        <v>100.5</v>
      </c>
      <c r="R107" s="27" cm="1">
        <f t="array" ref="R107">IF($D107="","",IF(_xll.BDP($D107&amp;" Corp",R$1)="#N/A N/A","",_xll.BDP($D107&amp;" Corp",R$1)))</f>
        <v>101.125</v>
      </c>
      <c r="S107" s="64" cm="1">
        <f t="array" ref="S107">IFERROR(IF($D107="","",IF(_xll.BDP($D107&amp;" Corp",S$1)="#N/A N/A","",_xll.BDP($D107&amp;" Corp",S$1)))/100,"")</f>
        <v>5.9926226502284408E-2</v>
      </c>
      <c r="T107" s="48" cm="1">
        <f t="array" ref="T107">IF($D107="","",IF(_xll.BDP($D107&amp;" Corp",T$1)="#N/A N/A","",_xll.BDP($D107&amp;" Corp",T$1)))</f>
        <v>170.06983455941079</v>
      </c>
      <c r="U107" s="114" cm="1">
        <f t="array" ref="U107">IF($D107="","",IF(_xll.BDP($D107&amp;" Corp",U$1)="#N/A N/A",0,_xll.BDP($D107&amp;" Corp",U$1)))</f>
        <v>200</v>
      </c>
      <c r="V107" s="114">
        <f>IFERROR(VLOOKUP($L107,Documentation!$J$2:$K$15,2,0),IF(U107=0,0,4200))</f>
        <v>610</v>
      </c>
      <c r="W107" s="111">
        <f t="shared" si="7"/>
        <v>0.19295733392464307</v>
      </c>
      <c r="X107" s="111">
        <f t="shared" si="8"/>
        <v>0.58851986847016136</v>
      </c>
    </row>
    <row r="108" spans="1:24" x14ac:dyDescent="0.2">
      <c r="A108" s="2" t="str" cm="1">
        <f t="array" ref="A108">IF($D108="","",IF(_xll.BDP($D108&amp;" Corp",A$1)="#N/A N/A","",_xll.BDP($D108&amp;" Corp",A$1)))</f>
        <v>ICUI US</v>
      </c>
      <c r="B108" s="62">
        <v>104</v>
      </c>
      <c r="C108" s="22">
        <v>270006</v>
      </c>
      <c r="D108" s="23" t="s">
        <v>1691</v>
      </c>
      <c r="E108" s="23" t="s">
        <v>1692</v>
      </c>
      <c r="F108" s="46" t="s">
        <v>1693</v>
      </c>
      <c r="G108" s="47" t="s">
        <v>1694</v>
      </c>
      <c r="H108" s="93" t="str">
        <f>IF(IFERROR(VLOOKUP($E108,Portfolio!$D$4:$D$85,1,0),0)=0,"N","Y")</f>
        <v>N</v>
      </c>
      <c r="I108" s="65" cm="1">
        <f t="array" ref="I108">IF($D108="","",IF(_xll.BDP($D108&amp;" Corp",I$1)="#N/A N/A","0",_xll.BDP($D108&amp;" Corp",I$1)))/1000000</f>
        <v>826.625</v>
      </c>
      <c r="J108" s="101">
        <f>IFERROR(VLOOKUP($E108,Portfolio!$D$45:$O$85,10,0),0)</f>
        <v>0</v>
      </c>
      <c r="K108" s="16" t="str" cm="1">
        <f t="array" ref="K108">IF($D108="","",IF(_xll.BDP($D108&amp;" Corp",K$1)="#N/A N/A","NR",_xll.BDP($D108&amp;" Corp",K$1)))</f>
        <v>BB-</v>
      </c>
      <c r="L108" s="16" t="str" cm="1">
        <f t="array" ref="L108">IF($D108="","",IF(_xll.BDP($D108&amp;" Corp",L$1)="#N/A N/A","NR",_xll.BDP($D108&amp;" Corp",L$1)))</f>
        <v>B1</v>
      </c>
      <c r="M108" s="16" t="s">
        <v>1333</v>
      </c>
      <c r="N108" s="16" t="s">
        <v>1291</v>
      </c>
      <c r="O108" s="61">
        <v>5.7912118514043471E-4</v>
      </c>
      <c r="P108" s="61">
        <f t="shared" si="6"/>
        <v>4.189445262453525E-3</v>
      </c>
      <c r="Q108" s="27" cm="1">
        <f t="array" ref="Q108">IF($D108="","",IF(_xll.BDP($D108&amp;" Corp",Q$1)="#N/A N/A","",_xll.BDP($D108&amp;" Corp",Q$1)))</f>
        <v>100.5</v>
      </c>
      <c r="R108" s="27" cm="1">
        <f t="array" ref="R108">IF($D108="","",IF(_xll.BDP($D108&amp;" Corp",R$1)="#N/A N/A","",_xll.BDP($D108&amp;" Corp",R$1)))</f>
        <v>100.875</v>
      </c>
      <c r="S108" s="64" cm="1">
        <f t="array" ref="S108">IFERROR(IF($D108="","",IF(_xll.BDP($D108&amp;" Corp",S$1)="#N/A N/A","",_xll.BDP($D108&amp;" Corp",S$1)))/100,"")</f>
        <v>6.622772803530097E-2</v>
      </c>
      <c r="T108" s="48" cm="1">
        <f t="array" ref="T108">IF($D108="","",IF(_xll.BDP($D108&amp;" Corp",T$1)="#N/A N/A","",_xll.BDP($D108&amp;" Corp",T$1)))</f>
        <v>224.05839397311215</v>
      </c>
      <c r="U108" s="114" cm="1">
        <f t="array" ref="U108">IF($D108="","",IF(_xll.BDP($D108&amp;" Corp",U$1)="#N/A N/A",0,_xll.BDP($D108&amp;" Corp",U$1)))</f>
        <v>250</v>
      </c>
      <c r="V108" s="114">
        <f>IFERROR(VLOOKUP($L108,Documentation!$J$2:$K$15,2,0),IF(U108=0,0,4200))</f>
        <v>2220</v>
      </c>
      <c r="W108" s="111">
        <f t="shared" si="7"/>
        <v>1.0473613156133812</v>
      </c>
      <c r="X108" s="111">
        <f t="shared" si="8"/>
        <v>9.3005684826468258</v>
      </c>
    </row>
    <row r="109" spans="1:24" x14ac:dyDescent="0.2">
      <c r="A109" s="2" t="str" cm="1">
        <f t="array" ref="A109">IF($D109="","",IF(_xll.BDP($D109&amp;" Corp",A$1)="#N/A N/A","",_xll.BDP($D109&amp;" Corp",A$1)))</f>
        <v>RX US</v>
      </c>
      <c r="B109" s="62">
        <v>105</v>
      </c>
      <c r="C109" s="22">
        <v>14751</v>
      </c>
      <c r="D109" s="23" t="s">
        <v>1695</v>
      </c>
      <c r="E109" s="23" t="s">
        <v>1696</v>
      </c>
      <c r="F109" s="46" t="s">
        <v>1697</v>
      </c>
      <c r="G109" s="47" t="s">
        <v>390</v>
      </c>
      <c r="H109" s="93" t="str">
        <f>IF(IFERROR(VLOOKUP($E109,Portfolio!$D$4:$D$85,1,0),0)=0,"N","Y")</f>
        <v>N</v>
      </c>
      <c r="I109" s="65" cm="1">
        <f t="array" ref="I109">IF($D109="","",IF(_xll.BDP($D109&amp;" Corp",I$1)="#N/A N/A","0",_xll.BDP($D109&amp;" Corp",I$1)))/1000000</f>
        <v>1216</v>
      </c>
      <c r="J109" s="101">
        <f>IFERROR(VLOOKUP($E109,Portfolio!$D$45:$O$85,10,0),0)</f>
        <v>0</v>
      </c>
      <c r="K109" s="16" t="str" cm="1">
        <f t="array" ref="K109">IF($D109="","",IF(_xll.BDP($D109&amp;" Corp",K$1)="#N/A N/A","NR",_xll.BDP($D109&amp;" Corp",K$1)))</f>
        <v>BBB-</v>
      </c>
      <c r="L109" s="16" t="str" cm="1">
        <f t="array" ref="L109">IF($D109="","",IF(_xll.BDP($D109&amp;" Corp",L$1)="#N/A N/A","NR",_xll.BDP($D109&amp;" Corp",L$1)))</f>
        <v>Baa3</v>
      </c>
      <c r="M109" s="16" t="s">
        <v>1349</v>
      </c>
      <c r="N109" s="16" t="s">
        <v>1334</v>
      </c>
      <c r="O109" s="61">
        <v>0</v>
      </c>
      <c r="P109" s="61">
        <f t="shared" si="6"/>
        <v>0</v>
      </c>
      <c r="Q109" s="27" cm="1">
        <f t="array" ref="Q109">IF($D109="","",IF(_xll.BDP($D109&amp;" Corp",Q$1)="#N/A N/A","",_xll.BDP($D109&amp;" Corp",Q$1)))</f>
        <v>99.75</v>
      </c>
      <c r="R109" s="27" cm="1">
        <f t="array" ref="R109">IF($D109="","",IF(_xll.BDP($D109&amp;" Corp",R$1)="#N/A N/A","",_xll.BDP($D109&amp;" Corp",R$1)))</f>
        <v>100.375</v>
      </c>
      <c r="S109" s="64" cm="1">
        <f t="array" ref="S109">IFERROR(IF($D109="","",IF(_xll.BDP($D109&amp;" Corp",S$1)="#N/A N/A","",_xll.BDP($D109&amp;" Corp",S$1)))/100,"")</f>
        <v>5.4031348554417491E-2</v>
      </c>
      <c r="T109" s="48" cm="1">
        <f t="array" ref="T109">IF($D109="","",IF(_xll.BDP($D109&amp;" Corp",T$1)="#N/A N/A","",_xll.BDP($D109&amp;" Corp",T$1)))</f>
        <v>120.76599352619057</v>
      </c>
      <c r="U109" s="114" cm="1">
        <f t="array" ref="U109">IF($D109="","",IF(_xll.BDP($D109&amp;" Corp",U$1)="#N/A N/A",0,_xll.BDP($D109&amp;" Corp",U$1)))</f>
        <v>125</v>
      </c>
      <c r="V109" s="114">
        <f>IFERROR(VLOOKUP($L109,Documentation!$J$2:$K$15,2,0),IF(U109=0,0,4200))</f>
        <v>610</v>
      </c>
      <c r="W109" s="111">
        <f t="shared" si="7"/>
        <v>0</v>
      </c>
      <c r="X109" s="111">
        <f t="shared" si="8"/>
        <v>0</v>
      </c>
    </row>
    <row r="110" spans="1:24" x14ac:dyDescent="0.2">
      <c r="A110" s="2" t="str" cm="1">
        <f t="array" ref="A110">IF($D110="","",IF(_xll.BDP($D110&amp;" Corp",A$1)="#N/A N/A","",_xll.BDP($D110&amp;" Corp",A$1)))</f>
        <v>RX US</v>
      </c>
      <c r="B110" s="62">
        <v>106</v>
      </c>
      <c r="C110" s="22">
        <v>316482</v>
      </c>
      <c r="D110" s="23" t="s">
        <v>1698</v>
      </c>
      <c r="E110" s="23" t="s">
        <v>1699</v>
      </c>
      <c r="F110" s="46" t="s">
        <v>1700</v>
      </c>
      <c r="G110" s="47" t="s">
        <v>390</v>
      </c>
      <c r="H110" s="93" t="str">
        <f>IF(IFERROR(VLOOKUP($E110,Portfolio!$D$4:$D$85,1,0),0)=0,"N","Y")</f>
        <v>N</v>
      </c>
      <c r="I110" s="65" cm="1">
        <f t="array" ref="I110">IF($D110="","",IF(_xll.BDP($D110&amp;" Corp",I$1)="#N/A N/A","0",_xll.BDP($D110&amp;" Corp",I$1)))/1000000</f>
        <v>1090.25</v>
      </c>
      <c r="J110" s="101">
        <f>IFERROR(VLOOKUP($E110,Portfolio!$D$45:$O$85,10,0),0)</f>
        <v>0</v>
      </c>
      <c r="K110" s="16" t="str" cm="1">
        <f t="array" ref="K110">IF($D110="","",IF(_xll.BDP($D110&amp;" Corp",K$1)="#N/A N/A","NR",_xll.BDP($D110&amp;" Corp",K$1)))</f>
        <v>NR</v>
      </c>
      <c r="L110" s="16" t="str" cm="1">
        <f t="array" ref="L110">IF($D110="","",IF(_xll.BDP($D110&amp;" Corp",L$1)="#N/A N/A","NR",_xll.BDP($D110&amp;" Corp",L$1)))</f>
        <v>Baa3</v>
      </c>
      <c r="M110" s="16" t="s">
        <v>1349</v>
      </c>
      <c r="N110" s="16" t="s">
        <v>1334</v>
      </c>
      <c r="O110" s="61">
        <v>0</v>
      </c>
      <c r="P110" s="61">
        <f t="shared" si="6"/>
        <v>0</v>
      </c>
      <c r="Q110" s="27" cm="1">
        <f t="array" ref="Q110">IF($D110="","",IF(_xll.BDP($D110&amp;" Corp",Q$1)="#N/A N/A","",_xll.BDP($D110&amp;" Corp",Q$1)))</f>
        <v>98.75</v>
      </c>
      <c r="R110" s="27" cm="1">
        <f t="array" ref="R110">IF($D110="","",IF(_xll.BDP($D110&amp;" Corp",R$1)="#N/A N/A","",_xll.BDP($D110&amp;" Corp",R$1)))</f>
        <v>99.375</v>
      </c>
      <c r="S110" s="64" cm="1">
        <f t="array" ref="S110">IFERROR(IF($D110="","",IF(_xll.BDP($D110&amp;" Corp",S$1)="#N/A N/A","",_xll.BDP($D110&amp;" Corp",S$1)))/100,"")</f>
        <v>5.6266270577907562E-2</v>
      </c>
      <c r="T110" s="48" cm="1">
        <f t="array" ref="T110">IF($D110="","",IF(_xll.BDP($D110&amp;" Corp",T$1)="#N/A N/A","",_xll.BDP($D110&amp;" Corp",T$1)))</f>
        <v>128.03100810012228</v>
      </c>
      <c r="U110" s="114" cm="1">
        <f t="array" ref="U110">IF($D110="","",IF(_xll.BDP($D110&amp;" Corp",U$1)="#N/A N/A",0,_xll.BDP($D110&amp;" Corp",U$1)))</f>
        <v>125</v>
      </c>
      <c r="V110" s="114">
        <f>IFERROR(VLOOKUP($L110,Documentation!$J$2:$K$15,2,0),IF(U110=0,0,4200))</f>
        <v>610</v>
      </c>
      <c r="W110" s="111">
        <f t="shared" si="7"/>
        <v>0</v>
      </c>
      <c r="X110" s="111">
        <f t="shared" si="8"/>
        <v>0</v>
      </c>
    </row>
    <row r="111" spans="1:24" x14ac:dyDescent="0.2">
      <c r="A111" s="2" t="str" cm="1">
        <f t="array" ref="A111">IF($D111="","",IF(_xll.BDP($D111&amp;" Corp",A$1)="#N/A N/A","",_xll.BDP($D111&amp;" Corp",A$1)))</f>
        <v>RX US</v>
      </c>
      <c r="B111" s="62">
        <v>107</v>
      </c>
      <c r="C111" s="22">
        <v>352770</v>
      </c>
      <c r="D111" s="23" t="s">
        <v>1701</v>
      </c>
      <c r="E111" s="23" t="s">
        <v>1702</v>
      </c>
      <c r="F111" s="46" t="s">
        <v>1703</v>
      </c>
      <c r="G111" s="47" t="s">
        <v>390</v>
      </c>
      <c r="H111" s="93" t="str">
        <f>IF(IFERROR(VLOOKUP($E111,Portfolio!$D$4:$D$85,1,0),0)=0,"N","Y")</f>
        <v>Y</v>
      </c>
      <c r="I111" s="65" cm="1">
        <f t="array" ref="I111">IF($D111="","",IF(_xll.BDP($D111&amp;" Corp",I$1)="#N/A N/A","0",_xll.BDP($D111&amp;" Corp",I$1)))/1000000</f>
        <v>1485.25</v>
      </c>
      <c r="J111" s="101">
        <f>IFERROR(VLOOKUP($E111,Portfolio!$D$45:$O$85,10,0),0)</f>
        <v>10.895480000000001</v>
      </c>
      <c r="K111" s="16" t="str" cm="1">
        <f t="array" ref="K111">IF($D111="","",IF(_xll.BDP($D111&amp;" Corp",K$1)="#N/A N/A","NR",_xll.BDP($D111&amp;" Corp",K$1)))</f>
        <v>BBB-</v>
      </c>
      <c r="L111" s="16" t="str" cm="1">
        <f t="array" ref="L111">IF($D111="","",IF(_xll.BDP($D111&amp;" Corp",L$1)="#N/A N/A","NR",_xll.BDP($D111&amp;" Corp",L$1)))</f>
        <v>Baa3</v>
      </c>
      <c r="M111" s="16" t="s">
        <v>1349</v>
      </c>
      <c r="N111" s="16" t="s">
        <v>1334</v>
      </c>
      <c r="O111" s="61">
        <v>1.0431310939427471E-3</v>
      </c>
      <c r="P111" s="61">
        <f t="shared" si="6"/>
        <v>7.5461591317483269E-3</v>
      </c>
      <c r="Q111" s="27" cm="1">
        <f t="array" ref="Q111">IF($D111="","",IF(_xll.BDP($D111&amp;" Corp",Q$1)="#N/A N/A","",_xll.BDP($D111&amp;" Corp",Q$1)))</f>
        <v>100.75</v>
      </c>
      <c r="R111" s="27" cm="1">
        <f t="array" ref="R111">IF($D111="","",IF(_xll.BDP($D111&amp;" Corp",R$1)="#N/A N/A","",_xll.BDP($D111&amp;" Corp",R$1)))</f>
        <v>100.875</v>
      </c>
      <c r="S111" s="64" cm="1">
        <f t="array" ref="S111">IFERROR(IF($D111="","",IF(_xll.BDP($D111&amp;" Corp",S$1)="#N/A N/A","",_xll.BDP($D111&amp;" Corp",S$1)))/100,"")</f>
        <v>6.2882357509806752E-2</v>
      </c>
      <c r="T111" s="48" cm="1">
        <f t="array" ref="T111">IF($D111="","",IF(_xll.BDP($D111&amp;" Corp",T$1)="#N/A N/A","",_xll.BDP($D111&amp;" Corp",T$1)))</f>
        <v>169.65646250843997</v>
      </c>
      <c r="U111" s="114" cm="1">
        <f t="array" ref="U111">IF($D111="","",IF(_xll.BDP($D111&amp;" Corp",U$1)="#N/A N/A",0,_xll.BDP($D111&amp;" Corp",U$1)))</f>
        <v>200</v>
      </c>
      <c r="V111" s="114">
        <f>IFERROR(VLOOKUP($L111,Documentation!$J$2:$K$15,2,0),IF(U111=0,0,4200))</f>
        <v>610</v>
      </c>
      <c r="W111" s="111">
        <f t="shared" si="7"/>
        <v>1.5092318263496654</v>
      </c>
      <c r="X111" s="111">
        <f t="shared" si="8"/>
        <v>4.6031570703664793</v>
      </c>
    </row>
    <row r="112" spans="1:24" x14ac:dyDescent="0.2">
      <c r="A112" s="2" t="str" cm="1">
        <f t="array" ref="A112">IF($D112="","",IF(_xll.BDP($D112&amp;" Corp",A$1)="#N/A N/A","",_xll.BDP($D112&amp;" Corp",A$1)))</f>
        <v>2321112D CN</v>
      </c>
      <c r="B112" s="62">
        <v>108</v>
      </c>
      <c r="C112" s="22">
        <v>406770</v>
      </c>
      <c r="D112" s="23" t="s">
        <v>1704</v>
      </c>
      <c r="E112" s="23" t="s">
        <v>1705</v>
      </c>
      <c r="F112" s="46" t="s">
        <v>1706</v>
      </c>
      <c r="G112" s="47" t="s">
        <v>1707</v>
      </c>
      <c r="H112" s="93" t="str">
        <f>IF(IFERROR(VLOOKUP($E112,Portfolio!$D$4:$D$85,1,0),0)=0,"N","Y")</f>
        <v>N</v>
      </c>
      <c r="I112" s="65" cm="1">
        <f t="array" ref="I112">IF($D112="","",IF(_xll.BDP($D112&amp;" Corp",I$1)="#N/A N/A","0",_xll.BDP($D112&amp;" Corp",I$1)))/1000000</f>
        <v>1098.625</v>
      </c>
      <c r="J112" s="101">
        <f>IFERROR(VLOOKUP($E112,Portfolio!$D$45:$O$85,10,0),0)</f>
        <v>0</v>
      </c>
      <c r="K112" s="16" t="str" cm="1">
        <f t="array" ref="K112">IF($D112="","",IF(_xll.BDP($D112&amp;" Corp",K$1)="#N/A N/A","NR",_xll.BDP($D112&amp;" Corp",K$1)))</f>
        <v>B</v>
      </c>
      <c r="L112" s="16" t="str" cm="1">
        <f t="array" ref="L112">IF($D112="","",IF(_xll.BDP($D112&amp;" Corp",L$1)="#N/A N/A","NR",_xll.BDP($D112&amp;" Corp",L$1)))</f>
        <v>B3</v>
      </c>
      <c r="M112" s="16" t="s">
        <v>1289</v>
      </c>
      <c r="N112" s="16" t="s">
        <v>1374</v>
      </c>
      <c r="O112" s="61">
        <v>7.6688966066857213E-4</v>
      </c>
      <c r="P112" s="61">
        <f t="shared" si="6"/>
        <v>5.5477891987899541E-3</v>
      </c>
      <c r="Q112" s="27" cm="1">
        <f t="array" ref="Q112">IF($D112="","",IF(_xll.BDP($D112&amp;" Corp",Q$1)="#N/A N/A","",_xll.BDP($D112&amp;" Corp",Q$1)))</f>
        <v>100.75</v>
      </c>
      <c r="R112" s="27" cm="1">
        <f t="array" ref="R112">IF($D112="","",IF(_xll.BDP($D112&amp;" Corp",R$1)="#N/A N/A","",_xll.BDP($D112&amp;" Corp",R$1)))</f>
        <v>101.5</v>
      </c>
      <c r="S112" s="64" cm="1">
        <f t="array" ref="S112">IFERROR(IF($D112="","",IF(_xll.BDP($D112&amp;" Corp",S$1)="#N/A N/A","",_xll.BDP($D112&amp;" Corp",S$1)))/100,"")</f>
        <v>8.6422459688037634E-2</v>
      </c>
      <c r="T112" s="48" cm="1">
        <f t="array" ref="T112">IF($D112="","",IF(_xll.BDP($D112&amp;" Corp",T$1)="#N/A N/A","",_xll.BDP($D112&amp;" Corp",T$1)))</f>
        <v>431.64045025333763</v>
      </c>
      <c r="U112" s="114" cm="1">
        <f t="array" ref="U112">IF($D112="","",IF(_xll.BDP($D112&amp;" Corp",U$1)="#N/A N/A",0,_xll.BDP($D112&amp;" Corp",U$1)))</f>
        <v>475</v>
      </c>
      <c r="V112" s="114">
        <f>IFERROR(VLOOKUP($L112,Documentation!$J$2:$K$15,2,0),IF(U112=0,0,4200))</f>
        <v>3490</v>
      </c>
      <c r="W112" s="111">
        <f t="shared" si="7"/>
        <v>2.6351998694252283</v>
      </c>
      <c r="X112" s="111">
        <f t="shared" si="8"/>
        <v>19.36178430377694</v>
      </c>
    </row>
    <row r="113" spans="1:24" x14ac:dyDescent="0.2">
      <c r="A113" s="2" t="str" cm="1">
        <f t="array" ref="A113">IF($D113="","",IF(_xll.BDP($D113&amp;" Corp",A$1)="#N/A N/A","",_xll.BDP($D113&amp;" Corp",A$1)))</f>
        <v>1225005D LN</v>
      </c>
      <c r="B113" s="62">
        <v>109</v>
      </c>
      <c r="C113" s="22">
        <v>213234</v>
      </c>
      <c r="D113" s="23" t="s">
        <v>1708</v>
      </c>
      <c r="E113" s="23" t="s">
        <v>1709</v>
      </c>
      <c r="F113" s="46" t="s">
        <v>1710</v>
      </c>
      <c r="G113" s="47" t="s">
        <v>1711</v>
      </c>
      <c r="H113" s="93" t="str">
        <f>IF(IFERROR(VLOOKUP($E113,Portfolio!$D$4:$D$85,1,0),0)=0,"N","Y")</f>
        <v>N</v>
      </c>
      <c r="I113" s="65" cm="1">
        <f t="array" ref="I113">IF($D113="","",IF(_xll.BDP($D113&amp;" Corp",I$1)="#N/A N/A","0",_xll.BDP($D113&amp;" Corp",I$1)))/1000000</f>
        <v>234.5</v>
      </c>
      <c r="J113" s="101">
        <f>IFERROR(VLOOKUP($E113,Portfolio!$D$45:$O$85,10,0),0)</f>
        <v>0</v>
      </c>
      <c r="K113" s="16" t="str" cm="1">
        <f t="array" ref="K113">IF($D113="","",IF(_xll.BDP($D113&amp;" Corp",K$1)="#N/A N/A","NR",_xll.BDP($D113&amp;" Corp",K$1)))</f>
        <v>NR</v>
      </c>
      <c r="L113" s="16" t="str" cm="1">
        <f t="array" ref="L113">IF($D113="","",IF(_xll.BDP($D113&amp;" Corp",L$1)="#N/A N/A","NR",_xll.BDP($D113&amp;" Corp",L$1)))</f>
        <v>WR</v>
      </c>
      <c r="M113" s="16" t="s">
        <v>1349</v>
      </c>
      <c r="N113" s="16" t="s">
        <v>1355</v>
      </c>
      <c r="O113" s="61">
        <v>1.6760436472641776E-4</v>
      </c>
      <c r="P113" s="61">
        <f t="shared" si="6"/>
        <v>1.2124738824730616E-3</v>
      </c>
      <c r="Q113" s="27" cm="1">
        <f t="array" ref="Q113">IF($D113="","",IF(_xll.BDP($D113&amp;" Corp",Q$1)="#N/A N/A","",_xll.BDP($D113&amp;" Corp",Q$1)))</f>
        <v>99.625</v>
      </c>
      <c r="R113" s="27" cm="1">
        <f t="array" ref="R113">IF($D113="","",IF(_xll.BDP($D113&amp;" Corp",R$1)="#N/A N/A","",_xll.BDP($D113&amp;" Corp",R$1)))</f>
        <v>101.625</v>
      </c>
      <c r="S113" s="64" cm="1">
        <f t="array" ref="S113">IFERROR(IF($D113="","",IF(_xll.BDP($D113&amp;" Corp",S$1)="#N/A N/A","",_xll.BDP($D113&amp;" Corp",S$1)))/100,"")</f>
        <v>9.2640696791931987E-2</v>
      </c>
      <c r="T113" s="48" cm="1">
        <f t="array" ref="T113">IF($D113="","",IF(_xll.BDP($D113&amp;" Corp",T$1)="#N/A N/A","",_xll.BDP($D113&amp;" Corp",T$1)))</f>
        <v>476.94498571193219</v>
      </c>
      <c r="U113" s="114" cm="1">
        <f t="array" ref="U113">IF($D113="","",IF(_xll.BDP($D113&amp;" Corp",U$1)="#N/A N/A",0,_xll.BDP($D113&amp;" Corp",U$1)))</f>
        <v>525</v>
      </c>
      <c r="V113" s="114">
        <f>IFERROR(VLOOKUP($L113,Documentation!$J$2:$K$15,2,0),IF(U113=0,0,4200))</f>
        <v>4200</v>
      </c>
      <c r="W113" s="111">
        <f t="shared" si="7"/>
        <v>0.63654878829835737</v>
      </c>
      <c r="X113" s="111">
        <f t="shared" si="8"/>
        <v>5.092390306386859</v>
      </c>
    </row>
    <row r="114" spans="1:24" x14ac:dyDescent="0.2">
      <c r="A114" s="2" t="str" cm="1">
        <f t="array" ref="A114">IF($D114="","",IF(_xll.BDP($D114&amp;" Corp",A$1)="#N/A N/A","",_xll.BDP($D114&amp;" Corp",A$1)))</f>
        <v>1945875D US</v>
      </c>
      <c r="B114" s="62">
        <v>110</v>
      </c>
      <c r="C114" s="22">
        <v>163050</v>
      </c>
      <c r="D114" s="23" t="s">
        <v>1712</v>
      </c>
      <c r="E114" s="23" t="s">
        <v>1713</v>
      </c>
      <c r="F114" s="46" t="s">
        <v>1714</v>
      </c>
      <c r="G114" s="47" t="s">
        <v>1715</v>
      </c>
      <c r="H114" s="93" t="str">
        <f>IF(IFERROR(VLOOKUP($E114,Portfolio!$D$4:$D$85,1,0),0)=0,"N","Y")</f>
        <v>Y</v>
      </c>
      <c r="I114" s="65" cm="1">
        <f t="array" ref="I114">IF($D114="","",IF(_xll.BDP($D114&amp;" Corp",I$1)="#N/A N/A","0",_xll.BDP($D114&amp;" Corp",I$1)))/1000000</f>
        <v>650.4375</v>
      </c>
      <c r="J114" s="101">
        <f>IFERROR(VLOOKUP($E114,Portfolio!$D$45:$O$85,10,0),0)</f>
        <v>0.90745600000000004</v>
      </c>
      <c r="K114" s="16" t="str" cm="1">
        <f t="array" ref="K114">IF($D114="","",IF(_xll.BDP($D114&amp;" Corp",K$1)="#N/A N/A","NR",_xll.BDP($D114&amp;" Corp",K$1)))</f>
        <v>B-</v>
      </c>
      <c r="L114" s="16" t="str" cm="1">
        <f t="array" ref="L114">IF($D114="","",IF(_xll.BDP($D114&amp;" Corp",L$1)="#N/A N/A","NR",_xll.BDP($D114&amp;" Corp",L$1)))</f>
        <v>Caa1</v>
      </c>
      <c r="M114" s="16" t="s">
        <v>1289</v>
      </c>
      <c r="N114" s="16" t="s">
        <v>1380</v>
      </c>
      <c r="O114" s="61">
        <v>2.776347075023994E-4</v>
      </c>
      <c r="P114" s="61">
        <f t="shared" si="6"/>
        <v>2.0084490774699279E-3</v>
      </c>
      <c r="Q114" s="27" cm="1">
        <f t="array" ref="Q114">IF($D114="","",IF(_xll.BDP($D114&amp;" Corp",Q$1)="#N/A N/A","",_xll.BDP($D114&amp;" Corp",Q$1)))</f>
        <v>49.375</v>
      </c>
      <c r="R114" s="27" cm="1">
        <f t="array" ref="R114">IF($D114="","",IF(_xll.BDP($D114&amp;" Corp",R$1)="#N/A N/A","",_xll.BDP($D114&amp;" Corp",R$1)))</f>
        <v>54.25</v>
      </c>
      <c r="S114" s="64" cm="1">
        <f t="array" ref="S114">IFERROR(IF($D114="","",IF(_xll.BDP($D114&amp;" Corp",S$1)="#N/A N/A","",_xll.BDP($D114&amp;" Corp",S$1)))/100,"")</f>
        <v>0.33970050443895161</v>
      </c>
      <c r="T114" s="48" cm="1">
        <f t="array" ref="T114">IF($D114="","",IF(_xll.BDP($D114&amp;" Corp",T$1)="#N/A N/A","",_xll.BDP($D114&amp;" Corp",T$1)))</f>
        <v>3005.7914182588756</v>
      </c>
      <c r="U114" s="114" cm="1">
        <f t="array" ref="U114">IF($D114="","",IF(_xll.BDP($D114&amp;" Corp",U$1)="#N/A N/A",0,_xll.BDP($D114&amp;" Corp",U$1)))</f>
        <v>375</v>
      </c>
      <c r="V114" s="114">
        <f>IFERROR(VLOOKUP($L114,Documentation!$J$2:$K$15,2,0),IF(U114=0,0,4200))</f>
        <v>4770</v>
      </c>
      <c r="W114" s="111">
        <f t="shared" si="7"/>
        <v>0.75316840405122298</v>
      </c>
      <c r="X114" s="111">
        <f t="shared" si="8"/>
        <v>9.580302099531556</v>
      </c>
    </row>
    <row r="115" spans="1:24" x14ac:dyDescent="0.2">
      <c r="A115" s="2" t="str" cm="1">
        <f t="array" ref="A115">IF($D115="","",IF(_xll.BDP($D115&amp;" Corp",A$1)="#N/A N/A","",_xll.BDP($D115&amp;" Corp",A$1)))</f>
        <v>1945875D US</v>
      </c>
      <c r="B115" s="62">
        <v>111</v>
      </c>
      <c r="C115" s="22">
        <v>310074</v>
      </c>
      <c r="D115" s="23" t="s">
        <v>1716</v>
      </c>
      <c r="E115" s="23" t="s">
        <v>1717</v>
      </c>
      <c r="F115" s="46" t="s">
        <v>1718</v>
      </c>
      <c r="G115" s="47" t="s">
        <v>1715</v>
      </c>
      <c r="H115" s="93" t="str">
        <f>IF(IFERROR(VLOOKUP($E115,Portfolio!$D$4:$D$85,1,0),0)=0,"N","Y")</f>
        <v>N</v>
      </c>
      <c r="I115" s="65" cm="1">
        <f t="array" ref="I115">IF($D115="","",IF(_xll.BDP($D115&amp;" Corp",I$1)="#N/A N/A","0",_xll.BDP($D115&amp;" Corp",I$1)))/1000000</f>
        <v>85</v>
      </c>
      <c r="J115" s="101">
        <f>IFERROR(VLOOKUP($E115,Portfolio!$D$45:$O$85,10,0),0)</f>
        <v>0</v>
      </c>
      <c r="K115" s="16" t="str" cm="1">
        <f t="array" ref="K115">IF($D115="","",IF(_xll.BDP($D115&amp;" Corp",K$1)="#N/A N/A","NR",_xll.BDP($D115&amp;" Corp",K$1)))</f>
        <v>B-</v>
      </c>
      <c r="L115" s="16" t="str" cm="1">
        <f t="array" ref="L115">IF($D115="","",IF(_xll.BDP($D115&amp;" Corp",L$1)="#N/A N/A","NR",_xll.BDP($D115&amp;" Corp",L$1)))</f>
        <v>Caa1</v>
      </c>
      <c r="M115" s="16" t="s">
        <v>1289</v>
      </c>
      <c r="N115" s="16" t="s">
        <v>1380</v>
      </c>
      <c r="O115" s="61">
        <v>0</v>
      </c>
      <c r="P115" s="61">
        <f t="shared" si="6"/>
        <v>0</v>
      </c>
      <c r="Q115" s="27" cm="1">
        <f t="array" ref="Q115">IF($D115="","",IF(_xll.BDP($D115&amp;" Corp",Q$1)="#N/A N/A","",_xll.BDP($D115&amp;" Corp",Q$1)))</f>
        <v>45.625</v>
      </c>
      <c r="R115" s="27" cm="1">
        <f t="array" ref="R115">IF($D115="","",IF(_xll.BDP($D115&amp;" Corp",R$1)="#N/A N/A","",_xll.BDP($D115&amp;" Corp",R$1)))</f>
        <v>48.625</v>
      </c>
      <c r="S115" s="64" cm="1">
        <f t="array" ref="S115">IFERROR(IF($D115="","",IF(_xll.BDP($D115&amp;" Corp",S$1)="#N/A N/A","",_xll.BDP($D115&amp;" Corp",S$1)))/100,"")</f>
        <v>0.38714335742406547</v>
      </c>
      <c r="T115" s="48" cm="1">
        <f t="array" ref="T115">IF($D115="","",IF(_xll.BDP($D115&amp;" Corp",T$1)="#N/A N/A","",_xll.BDP($D115&amp;" Corp",T$1)))</f>
        <v>3429.4626891296211</v>
      </c>
      <c r="U115" s="114" cm="1">
        <f t="array" ref="U115">IF($D115="","",IF(_xll.BDP($D115&amp;" Corp",U$1)="#N/A N/A",0,_xll.BDP($D115&amp;" Corp",U$1)))</f>
        <v>425.00000000000006</v>
      </c>
      <c r="V115" s="114">
        <f>IFERROR(VLOOKUP($L115,Documentation!$J$2:$K$15,2,0),IF(U115=0,0,4200))</f>
        <v>4770</v>
      </c>
      <c r="W115" s="111">
        <f t="shared" si="7"/>
        <v>0</v>
      </c>
      <c r="X115" s="111">
        <f t="shared" si="8"/>
        <v>0</v>
      </c>
    </row>
    <row r="116" spans="1:24" x14ac:dyDescent="0.2">
      <c r="A116" s="2" t="str" cm="1">
        <f t="array" ref="A116">IF($D116="","",IF(_xll.BDP($D116&amp;" Corp",A$1)="#N/A N/A","",_xll.BDP($D116&amp;" Corp",A$1)))</f>
        <v>1239552D US</v>
      </c>
      <c r="B116" s="62">
        <v>112</v>
      </c>
      <c r="C116" s="22">
        <v>320442</v>
      </c>
      <c r="D116" s="23" t="s">
        <v>1719</v>
      </c>
      <c r="E116" s="23" t="s">
        <v>1720</v>
      </c>
      <c r="F116" s="46" t="s">
        <v>1721</v>
      </c>
      <c r="G116" s="47" t="s">
        <v>1722</v>
      </c>
      <c r="H116" s="93" t="str">
        <f>IF(IFERROR(VLOOKUP($E116,Portfolio!$D$4:$D$85,1,0),0)=0,"N","Y")</f>
        <v>N</v>
      </c>
      <c r="I116" s="65" cm="1">
        <f t="array" ref="I116">IF($D116="","",IF(_xll.BDP($D116&amp;" Corp",I$1)="#N/A N/A","0",_xll.BDP($D116&amp;" Corp",I$1)))/1000000</f>
        <v>91.5</v>
      </c>
      <c r="J116" s="101">
        <f>IFERROR(VLOOKUP($E116,Portfolio!$D$45:$O$85,10,0),0)</f>
        <v>0</v>
      </c>
      <c r="K116" s="16" t="str" cm="1">
        <f t="array" ref="K116">IF($D116="","",IF(_xll.BDP($D116&amp;" Corp",K$1)="#N/A N/A","NR",_xll.BDP($D116&amp;" Corp",K$1)))</f>
        <v>NR</v>
      </c>
      <c r="L116" s="16" t="str" cm="1">
        <f t="array" ref="L116">IF($D116="","",IF(_xll.BDP($D116&amp;" Corp",L$1)="#N/A N/A","NR",_xll.BDP($D116&amp;" Corp",L$1)))</f>
        <v>NR</v>
      </c>
      <c r="M116" s="16" t="s">
        <v>1289</v>
      </c>
      <c r="N116" s="16" t="s">
        <v>1374</v>
      </c>
      <c r="O116" s="61">
        <v>0</v>
      </c>
      <c r="P116" s="61">
        <f t="shared" si="6"/>
        <v>0</v>
      </c>
      <c r="Q116" s="27" cm="1">
        <f t="array" ref="Q116">IF($D116="","",IF(_xll.BDP($D116&amp;" Corp",Q$1)="#N/A N/A","",_xll.BDP($D116&amp;" Corp",Q$1)))</f>
        <v>99.875</v>
      </c>
      <c r="R116" s="27" cm="1">
        <f t="array" ref="R116">IF($D116="","",IF(_xll.BDP($D116&amp;" Corp",R$1)="#N/A N/A","",_xll.BDP($D116&amp;" Corp",R$1)))</f>
        <v>100.625</v>
      </c>
      <c r="S116" s="64" cm="1">
        <f t="array" ref="S116">IFERROR(IF($D116="","",IF(_xll.BDP($D116&amp;" Corp",S$1)="#N/A N/A","",_xll.BDP($D116&amp;" Corp",S$1)))/100,"")</f>
        <v>9.6537773264572024E-2</v>
      </c>
      <c r="T116" s="48" cm="1">
        <f t="array" ref="T116">IF($D116="","",IF(_xll.BDP($D116&amp;" Corp",T$1)="#N/A N/A","",_xll.BDP($D116&amp;" Corp",T$1)))</f>
        <v>484.92950195741651</v>
      </c>
      <c r="U116" s="114" cm="1">
        <f t="array" ref="U116">IF($D116="","",IF(_xll.BDP($D116&amp;" Corp",U$1)="#N/A N/A",0,_xll.BDP($D116&amp;" Corp",U$1)))</f>
        <v>500</v>
      </c>
      <c r="V116" s="114">
        <f>IFERROR(VLOOKUP($L116,Documentation!$J$2:$K$15,2,0),IF(U116=0,0,4200))</f>
        <v>4200</v>
      </c>
      <c r="W116" s="111">
        <f t="shared" si="7"/>
        <v>0</v>
      </c>
      <c r="X116" s="111">
        <f t="shared" si="8"/>
        <v>0</v>
      </c>
    </row>
    <row r="117" spans="1:24" x14ac:dyDescent="0.2">
      <c r="A117" s="2" t="str" cm="1">
        <f t="array" ref="A117">IF($D117="","",IF(_xll.BDP($D117&amp;" Corp",A$1)="#N/A N/A","",_xll.BDP($D117&amp;" Corp",A$1)))</f>
        <v>NOTV US</v>
      </c>
      <c r="B117" s="62">
        <v>113</v>
      </c>
      <c r="C117" s="22">
        <v>264138</v>
      </c>
      <c r="D117" s="23" t="s">
        <v>1723</v>
      </c>
      <c r="E117" s="23" t="s">
        <v>1724</v>
      </c>
      <c r="F117" s="46" t="s">
        <v>1725</v>
      </c>
      <c r="G117" s="47" t="s">
        <v>1726</v>
      </c>
      <c r="H117" s="93" t="str">
        <f>IF(IFERROR(VLOOKUP($E117,Portfolio!$D$4:$D$85,1,0),0)=0,"N","Y")</f>
        <v>N</v>
      </c>
      <c r="I117" s="65" cm="1">
        <f t="array" ref="I117">IF($D117="","",IF(_xll.BDP($D117&amp;" Corp",I$1)="#N/A N/A","0",_xll.BDP($D117&amp;" Corp",I$1)))/1000000</f>
        <v>197.8</v>
      </c>
      <c r="J117" s="101">
        <f>IFERROR(VLOOKUP($E117,Portfolio!$D$45:$O$85,10,0),0)</f>
        <v>0</v>
      </c>
      <c r="K117" s="16" t="str" cm="1">
        <f t="array" ref="K117">IF($D117="","",IF(_xll.BDP($D117&amp;" Corp",K$1)="#N/A N/A","NR",_xll.BDP($D117&amp;" Corp",K$1)))</f>
        <v>NR</v>
      </c>
      <c r="L117" s="16" t="str" cm="1">
        <f t="array" ref="L117">IF($D117="","",IF(_xll.BDP($D117&amp;" Corp",L$1)="#N/A N/A","NR",_xll.BDP($D117&amp;" Corp",L$1)))</f>
        <v>NR</v>
      </c>
      <c r="M117" s="16" t="s">
        <v>1349</v>
      </c>
      <c r="N117" s="16" t="s">
        <v>1334</v>
      </c>
      <c r="O117" s="61">
        <v>0</v>
      </c>
      <c r="P117" s="61">
        <f t="shared" si="6"/>
        <v>0</v>
      </c>
      <c r="Q117" s="27" cm="1">
        <f t="array" ref="Q117">IF($D117="","",IF(_xll.BDP($D117&amp;" Corp",Q$1)="#N/A N/A","",_xll.BDP($D117&amp;" Corp",Q$1)))</f>
        <v>91</v>
      </c>
      <c r="R117" s="27" cm="1">
        <f t="array" ref="R117">IF($D117="","",IF(_xll.BDP($D117&amp;" Corp",R$1)="#N/A N/A","",_xll.BDP($D117&amp;" Corp",R$1)))</f>
        <v>93.75</v>
      </c>
      <c r="S117" s="64" cm="1">
        <f t="array" ref="S117">IFERROR(IF($D117="","",IF(_xll.BDP($D117&amp;" Corp",S$1)="#N/A N/A","",_xll.BDP($D117&amp;" Corp",S$1)))/100,"")</f>
        <v>0.14784027962014079</v>
      </c>
      <c r="T117" s="48" cm="1">
        <f t="array" ref="T117">IF($D117="","",IF(_xll.BDP($D117&amp;" Corp",T$1)="#N/A N/A","",_xll.BDP($D117&amp;" Corp",T$1)))</f>
        <v>1128.9715883367062</v>
      </c>
      <c r="U117" s="114" cm="1">
        <f t="array" ref="U117">IF($D117="","",IF(_xll.BDP($D117&amp;" Corp",U$1)="#N/A N/A",0,_xll.BDP($D117&amp;" Corp",U$1)))</f>
        <v>625</v>
      </c>
      <c r="V117" s="114">
        <f>IFERROR(VLOOKUP($L117,Documentation!$J$2:$K$15,2,0),IF(U117=0,0,4200))</f>
        <v>4200</v>
      </c>
      <c r="W117" s="111">
        <f t="shared" si="7"/>
        <v>0</v>
      </c>
      <c r="X117" s="111">
        <f t="shared" si="8"/>
        <v>0</v>
      </c>
    </row>
    <row r="118" spans="1:24" x14ac:dyDescent="0.2">
      <c r="A118" s="2" t="str" cm="1">
        <f t="array" ref="A118">IF($D118="","",IF(_xll.BDP($D118&amp;" Corp",A$1)="#N/A N/A","",_xll.BDP($D118&amp;" Corp",A$1)))</f>
        <v>PODD US</v>
      </c>
      <c r="B118" s="62">
        <v>114</v>
      </c>
      <c r="C118" s="22">
        <v>423114</v>
      </c>
      <c r="D118" s="23" t="s">
        <v>1727</v>
      </c>
      <c r="E118" s="23" t="s">
        <v>1728</v>
      </c>
      <c r="F118" s="46" t="s">
        <v>1729</v>
      </c>
      <c r="G118" s="47" t="s">
        <v>1730</v>
      </c>
      <c r="H118" s="93" t="str">
        <f>IF(IFERROR(VLOOKUP($E118,Portfolio!$D$4:$D$85,1,0),0)=0,"N","Y")</f>
        <v>Y</v>
      </c>
      <c r="I118" s="65" cm="1">
        <f t="array" ref="I118">IF($D118="","",IF(_xll.BDP($D118&amp;" Corp",I$1)="#N/A N/A","0",_xll.BDP($D118&amp;" Corp",I$1)))/1000000</f>
        <v>482.5</v>
      </c>
      <c r="J118" s="101">
        <f>IFERROR(VLOOKUP($E118,Portfolio!$D$45:$O$85,10,0),0)</f>
        <v>6.4703489999999997</v>
      </c>
      <c r="K118" s="16" t="str" cm="1">
        <f t="array" ref="K118">IF($D118="","",IF(_xll.BDP($D118&amp;" Corp",K$1)="#N/A N/A","NR",_xll.BDP($D118&amp;" Corp",K$1)))</f>
        <v>BB</v>
      </c>
      <c r="L118" s="16" t="str" cm="1">
        <f t="array" ref="L118">IF($D118="","",IF(_xll.BDP($D118&amp;" Corp",L$1)="#N/A N/A","NR",_xll.BDP($D118&amp;" Corp",L$1)))</f>
        <v>Ba2</v>
      </c>
      <c r="M118" s="16" t="s">
        <v>1333</v>
      </c>
      <c r="N118" s="16" t="s">
        <v>1291</v>
      </c>
      <c r="O118" s="61">
        <v>3.3884749472136417E-4</v>
      </c>
      <c r="P118" s="61">
        <f t="shared" si="6"/>
        <v>2.4512711119528833E-3</v>
      </c>
      <c r="Q118" s="27" cm="1">
        <f t="array" ref="Q118">IF($D118="","",IF(_xll.BDP($D118&amp;" Corp",Q$1)="#N/A N/A","",_xll.BDP($D118&amp;" Corp",Q$1)))</f>
        <v>100.625</v>
      </c>
      <c r="R118" s="27" cm="1">
        <f t="array" ref="R118">IF($D118="","",IF(_xll.BDP($D118&amp;" Corp",R$1)="#N/A N/A","",_xll.BDP($D118&amp;" Corp",R$1)))</f>
        <v>101</v>
      </c>
      <c r="S118" s="64" cm="1">
        <f t="array" ref="S118">IFERROR(IF($D118="","",IF(_xll.BDP($D118&amp;" Corp",S$1)="#N/A N/A","",_xll.BDP($D118&amp;" Corp",S$1)))/100,"")</f>
        <v>6.6405833698809147E-2</v>
      </c>
      <c r="T118" s="48" cm="1">
        <f t="array" ref="T118">IF($D118="","",IF(_xll.BDP($D118&amp;" Corp",T$1)="#N/A N/A","",_xll.BDP($D118&amp;" Corp",T$1)))</f>
        <v>219.63797174951435</v>
      </c>
      <c r="U118" s="114" cm="1">
        <f t="array" ref="U118">IF($D118="","",IF(_xll.BDP($D118&amp;" Corp",U$1)="#N/A N/A",0,_xll.BDP($D118&amp;" Corp",U$1)))</f>
        <v>250</v>
      </c>
      <c r="V118" s="114">
        <f>IFERROR(VLOOKUP($L118,Documentation!$J$2:$K$15,2,0),IF(U118=0,0,4200))</f>
        <v>1350</v>
      </c>
      <c r="W118" s="111">
        <f t="shared" si="7"/>
        <v>0.61281777798822079</v>
      </c>
      <c r="X118" s="111">
        <f t="shared" si="8"/>
        <v>3.3092160011363925</v>
      </c>
    </row>
    <row r="119" spans="1:24" x14ac:dyDescent="0.2">
      <c r="A119" s="2" t="str" cm="1">
        <f t="array" ref="A119">IF($D119="","",IF(_xll.BDP($D119&amp;" Corp",A$1)="#N/A N/A","",_xll.BDP($D119&amp;" Corp",A$1)))</f>
        <v>1881351D LX</v>
      </c>
      <c r="B119" s="62">
        <v>115</v>
      </c>
      <c r="C119" s="22">
        <v>408174</v>
      </c>
      <c r="D119" s="23" t="s">
        <v>1731</v>
      </c>
      <c r="E119" s="23" t="s">
        <v>1732</v>
      </c>
      <c r="F119" s="46" t="s">
        <v>1733</v>
      </c>
      <c r="G119" s="47" t="s">
        <v>806</v>
      </c>
      <c r="H119" s="93" t="str">
        <f>IF(IFERROR(VLOOKUP($E119,Portfolio!$D$4:$D$85,1,0),0)=0,"N","Y")</f>
        <v>Y</v>
      </c>
      <c r="I119" s="65" cm="1">
        <f t="array" ref="I119">IF($D119="","",IF(_xll.BDP($D119&amp;" Corp",I$1)="#N/A N/A","0",_xll.BDP($D119&amp;" Corp",I$1)))/1000000</f>
        <v>2691.5</v>
      </c>
      <c r="J119" s="101">
        <f>IFERROR(VLOOKUP($E119,Portfolio!$D$45:$O$85,10,0),0)</f>
        <v>58.357233999999998</v>
      </c>
      <c r="K119" s="16" t="str" cm="1">
        <f t="array" ref="K119">IF($D119="","",IF(_xll.BDP($D119&amp;" Corp",K$1)="#N/A N/A","NR",_xll.BDP($D119&amp;" Corp",K$1)))</f>
        <v>BB</v>
      </c>
      <c r="L119" s="16" t="str" cm="1">
        <f t="array" ref="L119">IF($D119="","",IF(_xll.BDP($D119&amp;" Corp",L$1)="#N/A N/A","NR",_xll.BDP($D119&amp;" Corp",L$1)))</f>
        <v>Ba1</v>
      </c>
      <c r="M119" s="16" t="s">
        <v>1349</v>
      </c>
      <c r="N119" s="16" t="s">
        <v>1355</v>
      </c>
      <c r="O119" s="61">
        <v>1.8880663178039571E-3</v>
      </c>
      <c r="P119" s="61">
        <f t="shared" si="6"/>
        <v>1.3658541067537921E-2</v>
      </c>
      <c r="Q119" s="27" cm="1">
        <f t="array" ref="Q119">IF($D119="","",IF(_xll.BDP($D119&amp;" Corp",Q$1)="#N/A N/A","",_xll.BDP($D119&amp;" Corp",Q$1)))</f>
        <v>100.375</v>
      </c>
      <c r="R119" s="27" cm="1">
        <f t="array" ref="R119">IF($D119="","",IF(_xll.BDP($D119&amp;" Corp",R$1)="#N/A N/A","",_xll.BDP($D119&amp;" Corp",R$1)))</f>
        <v>100.5</v>
      </c>
      <c r="S119" s="64" cm="1">
        <f t="array" ref="S119">IFERROR(IF($D119="","",IF(_xll.BDP($D119&amp;" Corp",S$1)="#N/A N/A","",_xll.BDP($D119&amp;" Corp",S$1)))/100,"")</f>
        <v>6.5446670865640044E-2</v>
      </c>
      <c r="T119" s="48" cm="1">
        <f t="array" ref="T119">IF($D119="","",IF(_xll.BDP($D119&amp;" Corp",T$1)="#N/A N/A","",_xll.BDP($D119&amp;" Corp",T$1)))</f>
        <v>208.59451732116935</v>
      </c>
      <c r="U119" s="114" cm="1">
        <f t="array" ref="U119">IF($D119="","",IF(_xll.BDP($D119&amp;" Corp",U$1)="#N/A N/A",0,_xll.BDP($D119&amp;" Corp",U$1)))</f>
        <v>225</v>
      </c>
      <c r="V119" s="114">
        <f>IFERROR(VLOOKUP($L119,Documentation!$J$2:$K$15,2,0),IF(U119=0,0,4200))</f>
        <v>940</v>
      </c>
      <c r="W119" s="111">
        <f t="shared" si="7"/>
        <v>3.0731717401960323</v>
      </c>
      <c r="X119" s="111">
        <f t="shared" si="8"/>
        <v>12.839028603485646</v>
      </c>
    </row>
    <row r="120" spans="1:24" x14ac:dyDescent="0.2">
      <c r="A120" s="2" t="str" cm="1">
        <f t="array" ref="A120">IF($D120="","",IF(_xll.BDP($D120&amp;" Corp",A$1)="#N/A N/A","",_xll.BDP($D120&amp;" Corp",A$1)))</f>
        <v>1613758D US</v>
      </c>
      <c r="B120" s="62">
        <v>116</v>
      </c>
      <c r="C120" s="22">
        <v>314502</v>
      </c>
      <c r="D120" s="23" t="s">
        <v>1734</v>
      </c>
      <c r="E120" s="23" t="s">
        <v>1735</v>
      </c>
      <c r="F120" s="46" t="s">
        <v>1736</v>
      </c>
      <c r="G120" s="47" t="s">
        <v>1737</v>
      </c>
      <c r="H120" s="93" t="str">
        <f>IF(IFERROR(VLOOKUP($E120,Portfolio!$D$4:$D$85,1,0),0)=0,"N","Y")</f>
        <v>N</v>
      </c>
      <c r="I120" s="65" cm="1">
        <f t="array" ref="I120">IF($D120="","",IF(_xll.BDP($D120&amp;" Corp",I$1)="#N/A N/A","0",_xll.BDP($D120&amp;" Corp",I$1)))/1000000</f>
        <v>238.090282</v>
      </c>
      <c r="J120" s="101">
        <f>IFERROR(VLOOKUP($E120,Portfolio!$D$45:$O$85,10,0),0)</f>
        <v>0</v>
      </c>
      <c r="K120" s="16" t="str" cm="1">
        <f t="array" ref="K120">IF($D120="","",IF(_xll.BDP($D120&amp;" Corp",K$1)="#N/A N/A","NR",_xll.BDP($D120&amp;" Corp",K$1)))</f>
        <v>CC</v>
      </c>
      <c r="L120" s="16" t="str" cm="1">
        <f t="array" ref="L120">IF($D120="","",IF(_xll.BDP($D120&amp;" Corp",L$1)="#N/A N/A","NR",_xll.BDP($D120&amp;" Corp",L$1)))</f>
        <v>C</v>
      </c>
      <c r="M120" s="16" t="s">
        <v>1289</v>
      </c>
      <c r="N120" s="16" t="s">
        <v>1403</v>
      </c>
      <c r="O120" s="61">
        <v>0</v>
      </c>
      <c r="P120" s="61">
        <f t="shared" si="6"/>
        <v>0</v>
      </c>
      <c r="Q120" s="27" t="str" cm="1">
        <f t="array" ref="Q120">IF($D120="","",IF(_xll.BDP($D120&amp;" Corp",Q$1)="#N/A N/A","",_xll.BDP($D120&amp;" Corp",Q$1)))</f>
        <v/>
      </c>
      <c r="R120" s="27" t="str" cm="1">
        <f t="array" ref="R120">IF($D120="","",IF(_xll.BDP($D120&amp;" Corp",R$1)="#N/A N/A","",_xll.BDP($D120&amp;" Corp",R$1)))</f>
        <v/>
      </c>
      <c r="S120" s="64" t="str" cm="1">
        <f t="array" ref="S120">IFERROR(IF($D120="","",IF(_xll.BDP($D120&amp;" Corp",S$1)="#N/A N/A","",_xll.BDP($D120&amp;" Corp",S$1)))/100,"")</f>
        <v/>
      </c>
      <c r="T120" s="48" t="str" cm="1">
        <f t="array" ref="T120">IF($D120="","",IF(_xll.BDP($D120&amp;" Corp",T$1)="#N/A N/A","",_xll.BDP($D120&amp;" Corp",T$1)))</f>
        <v/>
      </c>
      <c r="U120" s="114" cm="1">
        <f t="array" ref="U120">IF($D120="","",IF(_xll.BDP($D120&amp;" Corp",U$1)="#N/A N/A",0,_xll.BDP($D120&amp;" Corp",U$1)))</f>
        <v>0</v>
      </c>
      <c r="V120" s="114">
        <f>IFERROR(VLOOKUP($L120,Documentation!$J$2:$K$15,2,0),IF(U120=0,0,4200))</f>
        <v>0</v>
      </c>
      <c r="W120" s="111">
        <f t="shared" si="7"/>
        <v>0</v>
      </c>
      <c r="X120" s="111">
        <f t="shared" si="8"/>
        <v>0</v>
      </c>
    </row>
    <row r="121" spans="1:24" x14ac:dyDescent="0.2">
      <c r="A121" s="2" t="str" cm="1">
        <f t="array" ref="A121">IF($D121="","",IF(_xll.BDP($D121&amp;" Corp",A$1)="#N/A N/A","",_xll.BDP($D121&amp;" Corp",A$1)))</f>
        <v>1613758D US</v>
      </c>
      <c r="B121" s="62">
        <v>117</v>
      </c>
      <c r="C121" s="22">
        <v>312810</v>
      </c>
      <c r="D121" s="23" t="s">
        <v>1738</v>
      </c>
      <c r="E121" s="23" t="s">
        <v>1739</v>
      </c>
      <c r="F121" s="46" t="s">
        <v>1740</v>
      </c>
      <c r="G121" s="47" t="s">
        <v>1737</v>
      </c>
      <c r="H121" s="93" t="str">
        <f>IF(IFERROR(VLOOKUP($E121,Portfolio!$D$4:$D$85,1,0),0)=0,"N","Y")</f>
        <v>N</v>
      </c>
      <c r="I121" s="65" cm="1">
        <f t="array" ref="I121">IF($D121="","",IF(_xll.BDP($D121&amp;" Corp",I$1)="#N/A N/A","0",_xll.BDP($D121&amp;" Corp",I$1)))/1000000</f>
        <v>631.94884400000001</v>
      </c>
      <c r="J121" s="101">
        <f>IFERROR(VLOOKUP($E121,Portfolio!$D$45:$O$85,10,0),0)</f>
        <v>0</v>
      </c>
      <c r="K121" s="16" t="str" cm="1">
        <f t="array" ref="K121">IF($D121="","",IF(_xll.BDP($D121&amp;" Corp",K$1)="#N/A N/A","NR",_xll.BDP($D121&amp;" Corp",K$1)))</f>
        <v>CCC-</v>
      </c>
      <c r="L121" s="16" t="str" cm="1">
        <f t="array" ref="L121">IF($D121="","",IF(_xll.BDP($D121&amp;" Corp",L$1)="#N/A N/A","NR",_xll.BDP($D121&amp;" Corp",L$1)))</f>
        <v>Ca</v>
      </c>
      <c r="M121" s="16" t="s">
        <v>1289</v>
      </c>
      <c r="N121" s="16" t="s">
        <v>1403</v>
      </c>
      <c r="O121" s="61">
        <v>4.0758375444972453E-4</v>
      </c>
      <c r="P121" s="61">
        <f t="shared" si="6"/>
        <v>2.9485190197598189E-3</v>
      </c>
      <c r="Q121" s="27" cm="1">
        <f t="array" ref="Q121">IF($D121="","",IF(_xll.BDP($D121&amp;" Corp",Q$1)="#N/A N/A","",_xll.BDP($D121&amp;" Corp",Q$1)))</f>
        <v>91</v>
      </c>
      <c r="R121" s="27" cm="1">
        <f t="array" ref="R121">IF($D121="","",IF(_xll.BDP($D121&amp;" Corp",R$1)="#N/A N/A","",_xll.BDP($D121&amp;" Corp",R$1)))</f>
        <v>92.031000000000006</v>
      </c>
      <c r="S121" s="64" cm="1">
        <f t="array" ref="S121">IFERROR(IF($D121="","",IF(_xll.BDP($D121&amp;" Corp",S$1)="#N/A N/A","",_xll.BDP($D121&amp;" Corp",S$1)))/100,"")</f>
        <v>0.1878002374432981</v>
      </c>
      <c r="T121" s="48" cm="1">
        <f t="array" ref="T121">IF($D121="","",IF(_xll.BDP($D121&amp;" Corp",T$1)="#N/A N/A","",_xll.BDP($D121&amp;" Corp",T$1)))</f>
        <v>1568.0874086610975</v>
      </c>
      <c r="U121" s="114" cm="1">
        <f t="array" ref="U121">IF($D121="","",IF(_xll.BDP($D121&amp;" Corp",U$1)="#N/A N/A",0,_xll.BDP($D121&amp;" Corp",U$1)))</f>
        <v>575</v>
      </c>
      <c r="V121" s="114">
        <f>IFERROR(VLOOKUP($L121,Documentation!$J$2:$K$15,2,0),IF(U121=0,0,4200))</f>
        <v>10000</v>
      </c>
      <c r="W121" s="111">
        <f t="shared" si="7"/>
        <v>1.6953984363618959</v>
      </c>
      <c r="X121" s="111">
        <f t="shared" si="8"/>
        <v>29.48519019759819</v>
      </c>
    </row>
    <row r="122" spans="1:24" x14ac:dyDescent="0.2">
      <c r="A122" s="2" t="str" cm="1">
        <f t="array" ref="A122">IF($D122="","",IF(_xll.BDP($D122&amp;" Corp",A$1)="#N/A N/A","",_xll.BDP($D122&amp;" Corp",A$1)))</f>
        <v>2111596D US</v>
      </c>
      <c r="B122" s="62">
        <v>118</v>
      </c>
      <c r="C122" s="22">
        <v>414366</v>
      </c>
      <c r="D122" s="23" t="s">
        <v>1741</v>
      </c>
      <c r="E122" s="23" t="s">
        <v>1742</v>
      </c>
      <c r="F122" s="46" t="s">
        <v>1743</v>
      </c>
      <c r="G122" s="47" t="s">
        <v>1744</v>
      </c>
      <c r="H122" s="93" t="str">
        <f>IF(IFERROR(VLOOKUP($E122,Portfolio!$D$4:$D$85,1,0),0)=0,"N","Y")</f>
        <v>N</v>
      </c>
      <c r="I122" s="65" cm="1">
        <f t="array" ref="I122">IF($D122="","",IF(_xll.BDP($D122&amp;" Corp",I$1)="#N/A N/A","0",_xll.BDP($D122&amp;" Corp",I$1)))/1000000</f>
        <v>2136.26769522</v>
      </c>
      <c r="J122" s="101">
        <f>IFERROR(VLOOKUP($E122,Portfolio!$D$45:$O$85,10,0),0)</f>
        <v>0</v>
      </c>
      <c r="K122" s="16" t="str" cm="1">
        <f t="array" ref="K122">IF($D122="","",IF(_xll.BDP($D122&amp;" Corp",K$1)="#N/A N/A","NR",_xll.BDP($D122&amp;" Corp",K$1)))</f>
        <v>B</v>
      </c>
      <c r="L122" s="16" t="str" cm="1">
        <f t="array" ref="L122">IF($D122="","",IF(_xll.BDP($D122&amp;" Corp",L$1)="#N/A N/A","NR",_xll.BDP($D122&amp;" Corp",L$1)))</f>
        <v>B3</v>
      </c>
      <c r="M122" s="16" t="s">
        <v>1289</v>
      </c>
      <c r="N122" s="16" t="s">
        <v>1391</v>
      </c>
      <c r="O122" s="61">
        <v>1.5017507214611608E-3</v>
      </c>
      <c r="P122" s="61">
        <f t="shared" si="6"/>
        <v>1.0863878937334951E-2</v>
      </c>
      <c r="Q122" s="27" cm="1">
        <f t="array" ref="Q122">IF($D122="","",IF(_xll.BDP($D122&amp;" Corp",Q$1)="#N/A N/A","",_xll.BDP($D122&amp;" Corp",Q$1)))</f>
        <v>100.375</v>
      </c>
      <c r="R122" s="27" cm="1">
        <f t="array" ref="R122">IF($D122="","",IF(_xll.BDP($D122&amp;" Corp",R$1)="#N/A N/A","",_xll.BDP($D122&amp;" Corp",R$1)))</f>
        <v>100.75</v>
      </c>
      <c r="S122" s="64" cm="1">
        <f t="array" ref="S122">IFERROR(IF($D122="","",IF(_xll.BDP($D122&amp;" Corp",S$1)="#N/A N/A","",_xll.BDP($D122&amp;" Corp",S$1)))/100,"")</f>
        <v>8.9643910760059953E-2</v>
      </c>
      <c r="T122" s="48" cm="1">
        <f t="array" ref="T122">IF($D122="","",IF(_xll.BDP($D122&amp;" Corp",T$1)="#N/A N/A","",_xll.BDP($D122&amp;" Corp",T$1)))</f>
        <v>453.24466555005313</v>
      </c>
      <c r="U122" s="114" cm="1">
        <f t="array" ref="U122">IF($D122="","",IF(_xll.BDP($D122&amp;" Corp",U$1)="#N/A N/A",0,_xll.BDP($D122&amp;" Corp",U$1)))</f>
        <v>475</v>
      </c>
      <c r="V122" s="114">
        <f>IFERROR(VLOOKUP($L122,Documentation!$J$2:$K$15,2,0),IF(U122=0,0,4200))</f>
        <v>3490</v>
      </c>
      <c r="W122" s="111">
        <f t="shared" si="7"/>
        <v>5.1603424952341017</v>
      </c>
      <c r="X122" s="111">
        <f t="shared" si="8"/>
        <v>37.914937491298979</v>
      </c>
    </row>
    <row r="123" spans="1:24" x14ac:dyDescent="0.2">
      <c r="A123" s="2" t="str" cm="1">
        <f t="array" ref="A123">IF($D123="","",IF(_xll.BDP($D123&amp;" Corp",A$1)="#N/A N/A","",_xll.BDP($D123&amp;" Corp",A$1)))</f>
        <v>2111596D US</v>
      </c>
      <c r="B123" s="62">
        <v>119</v>
      </c>
      <c r="C123" s="22">
        <v>299526</v>
      </c>
      <c r="D123" s="23" t="s">
        <v>1745</v>
      </c>
      <c r="E123" s="23" t="s">
        <v>1746</v>
      </c>
      <c r="F123" s="46" t="s">
        <v>1747</v>
      </c>
      <c r="G123" s="47" t="s">
        <v>1744</v>
      </c>
      <c r="H123" s="93" t="str">
        <f>IF(IFERROR(VLOOKUP($E123,Portfolio!$D$4:$D$85,1,0),0)=0,"N","Y")</f>
        <v>N</v>
      </c>
      <c r="I123" s="65" cm="1">
        <f t="array" ref="I123">IF($D123="","",IF(_xll.BDP($D123&amp;" Corp",I$1)="#N/A N/A","0",_xll.BDP($D123&amp;" Corp",I$1)))/1000000</f>
        <v>250</v>
      </c>
      <c r="J123" s="101">
        <f>IFERROR(VLOOKUP($E123,Portfolio!$D$45:$O$85,10,0),0)</f>
        <v>0</v>
      </c>
      <c r="K123" s="16" t="str" cm="1">
        <f t="array" ref="K123">IF($D123="","",IF(_xll.BDP($D123&amp;" Corp",K$1)="#N/A N/A","NR",_xll.BDP($D123&amp;" Corp",K$1)))</f>
        <v>CCC+</v>
      </c>
      <c r="L123" s="16" t="str" cm="1">
        <f t="array" ref="L123">IF($D123="","",IF(_xll.BDP($D123&amp;" Corp",L$1)="#N/A N/A","NR",_xll.BDP($D123&amp;" Corp",L$1)))</f>
        <v>Caa2</v>
      </c>
      <c r="M123" s="16" t="s">
        <v>1289</v>
      </c>
      <c r="N123" s="16" t="s">
        <v>1391</v>
      </c>
      <c r="O123" s="61">
        <v>0</v>
      </c>
      <c r="P123" s="61">
        <f t="shared" si="6"/>
        <v>0</v>
      </c>
      <c r="Q123" s="27" cm="1">
        <f t="array" ref="Q123">IF($D123="","",IF(_xll.BDP($D123&amp;" Corp",Q$1)="#N/A N/A","",_xll.BDP($D123&amp;" Corp",Q$1)))</f>
        <v>99.375</v>
      </c>
      <c r="R123" s="27" cm="1">
        <f t="array" ref="R123">IF($D123="","",IF(_xll.BDP($D123&amp;" Corp",R$1)="#N/A N/A","",_xll.BDP($D123&amp;" Corp",R$1)))</f>
        <v>100.125</v>
      </c>
      <c r="S123" s="64" cm="1">
        <f t="array" ref="S123">IFERROR(IF($D123="","",IF(_xll.BDP($D123&amp;" Corp",S$1)="#N/A N/A","",_xll.BDP($D123&amp;" Corp",S$1)))/100,"")</f>
        <v>0.12339898245409131</v>
      </c>
      <c r="T123" s="48" cm="1">
        <f t="array" ref="T123">IF($D123="","",IF(_xll.BDP($D123&amp;" Corp",T$1)="#N/A N/A","",_xll.BDP($D123&amp;" Corp",T$1)))</f>
        <v>834.98900188690436</v>
      </c>
      <c r="U123" s="114" cm="1">
        <f t="array" ref="U123">IF($D123="","",IF(_xll.BDP($D123&amp;" Corp",U$1)="#N/A N/A",0,_xll.BDP($D123&amp;" Corp",U$1)))</f>
        <v>825</v>
      </c>
      <c r="V123" s="114">
        <f>IFERROR(VLOOKUP($L123,Documentation!$J$2:$K$15,2,0),IF(U123=0,0,4200))</f>
        <v>6500</v>
      </c>
      <c r="W123" s="111">
        <f t="shared" si="7"/>
        <v>0</v>
      </c>
      <c r="X123" s="111">
        <f t="shared" si="8"/>
        <v>0</v>
      </c>
    </row>
    <row r="124" spans="1:24" x14ac:dyDescent="0.2">
      <c r="A124" s="2" t="str" cm="1">
        <f t="array" ref="A124">IF($D124="","",IF(_xll.BDP($D124&amp;" Corp",A$1)="#N/A N/A","",_xll.BDP($D124&amp;" Corp",A$1)))</f>
        <v>1778891D LX</v>
      </c>
      <c r="B124" s="62">
        <v>120</v>
      </c>
      <c r="C124" s="22">
        <v>82878</v>
      </c>
      <c r="D124" s="23" t="s">
        <v>1748</v>
      </c>
      <c r="E124" s="23" t="s">
        <v>1749</v>
      </c>
      <c r="F124" s="46" t="s">
        <v>1750</v>
      </c>
      <c r="G124" s="47" t="s">
        <v>1751</v>
      </c>
      <c r="H124" s="93" t="str">
        <f>IF(IFERROR(VLOOKUP($E124,Portfolio!$D$4:$D$85,1,0),0)=0,"N","Y")</f>
        <v>N</v>
      </c>
      <c r="I124" s="65" cm="1">
        <f t="array" ref="I124">IF($D124="","",IF(_xll.BDP($D124&amp;" Corp",I$1)="#N/A N/A","0",_xll.BDP($D124&amp;" Corp",I$1)))/1000000</f>
        <v>850</v>
      </c>
      <c r="J124" s="101">
        <f>IFERROR(VLOOKUP($E124,Portfolio!$D$45:$O$85,10,0),0)</f>
        <v>0</v>
      </c>
      <c r="K124" s="16" t="str" cm="1">
        <f t="array" ref="K124">IF($D124="","",IF(_xll.BDP($D124&amp;" Corp",K$1)="#N/A N/A","NR",_xll.BDP($D124&amp;" Corp",K$1)))</f>
        <v>B-</v>
      </c>
      <c r="L124" s="16" t="str" cm="1">
        <f t="array" ref="L124">IF($D124="","",IF(_xll.BDP($D124&amp;" Corp",L$1)="#N/A N/A","NR",_xll.BDP($D124&amp;" Corp",L$1)))</f>
        <v>B3</v>
      </c>
      <c r="M124" s="16" t="s">
        <v>1333</v>
      </c>
      <c r="N124" s="16" t="s">
        <v>1291</v>
      </c>
      <c r="O124" s="61">
        <v>5.6509030652398238E-4</v>
      </c>
      <c r="P124" s="61">
        <f t="shared" si="6"/>
        <v>4.0879438850975882E-3</v>
      </c>
      <c r="Q124" s="27" cm="1">
        <f t="array" ref="Q124">IF($D124="","",IF(_xll.BDP($D124&amp;" Corp",Q$1)="#N/A N/A","",_xll.BDP($D124&amp;" Corp",Q$1)))</f>
        <v>99.587999999999994</v>
      </c>
      <c r="R124" s="27" cm="1">
        <f t="array" ref="R124">IF($D124="","",IF(_xll.BDP($D124&amp;" Corp",R$1)="#N/A N/A","",_xll.BDP($D124&amp;" Corp",R$1)))</f>
        <v>100.336</v>
      </c>
      <c r="S124" s="64" cm="1">
        <f t="array" ref="S124">IFERROR(IF($D124="","",IF(_xll.BDP($D124&amp;" Corp",S$1)="#N/A N/A","",_xll.BDP($D124&amp;" Corp",S$1)))/100,"")</f>
        <v>7.6994800241664052E-2</v>
      </c>
      <c r="T124" s="48" cm="1">
        <f t="array" ref="T124">IF($D124="","",IF(_xll.BDP($D124&amp;" Corp",T$1)="#N/A N/A","",_xll.BDP($D124&amp;" Corp",T$1)))</f>
        <v>351.7945047151149</v>
      </c>
      <c r="U124" s="114" cm="1">
        <f t="array" ref="U124">IF($D124="","",IF(_xll.BDP($D124&amp;" Corp",U$1)="#N/A N/A",0,_xll.BDP($D124&amp;" Corp",U$1)))</f>
        <v>350.00000000000006</v>
      </c>
      <c r="V124" s="114">
        <f>IFERROR(VLOOKUP($L124,Documentation!$J$2:$K$15,2,0),IF(U124=0,0,4200))</f>
        <v>3490</v>
      </c>
      <c r="W124" s="111">
        <f t="shared" si="7"/>
        <v>1.4307803597841562</v>
      </c>
      <c r="X124" s="111">
        <f t="shared" si="8"/>
        <v>14.266924158990584</v>
      </c>
    </row>
    <row r="125" spans="1:24" x14ac:dyDescent="0.2">
      <c r="A125" s="2" t="str" cm="1">
        <f t="array" ref="A125">IF($D125="","",IF(_xll.BDP($D125&amp;" Corp",A$1)="#N/A N/A","",_xll.BDP($D125&amp;" Corp",A$1)))</f>
        <v>1778891D LX</v>
      </c>
      <c r="B125" s="62">
        <v>121</v>
      </c>
      <c r="C125" s="22">
        <v>178170</v>
      </c>
      <c r="D125" s="23" t="s">
        <v>1752</v>
      </c>
      <c r="E125" s="23" t="s">
        <v>1753</v>
      </c>
      <c r="F125" s="46" t="s">
        <v>1754</v>
      </c>
      <c r="G125" s="47" t="s">
        <v>1751</v>
      </c>
      <c r="H125" s="93" t="str">
        <f>IF(IFERROR(VLOOKUP($E125,Portfolio!$D$4:$D$85,1,0),0)=0,"N","Y")</f>
        <v>N</v>
      </c>
      <c r="I125" s="65" cm="1">
        <f t="array" ref="I125">IF($D125="","",IF(_xll.BDP($D125&amp;" Corp",I$1)="#N/A N/A","0",_xll.BDP($D125&amp;" Corp",I$1)))/1000000</f>
        <v>300</v>
      </c>
      <c r="J125" s="101">
        <f>IFERROR(VLOOKUP($E125,Portfolio!$D$45:$O$85,10,0),0)</f>
        <v>0</v>
      </c>
      <c r="K125" s="16" t="str" cm="1">
        <f t="array" ref="K125">IF($D125="","",IF(_xll.BDP($D125&amp;" Corp",K$1)="#N/A N/A","NR",_xll.BDP($D125&amp;" Corp",K$1)))</f>
        <v>B-</v>
      </c>
      <c r="L125" s="16" t="str" cm="1">
        <f t="array" ref="L125">IF($D125="","",IF(_xll.BDP($D125&amp;" Corp",L$1)="#N/A N/A","NR",_xll.BDP($D125&amp;" Corp",L$1)))</f>
        <v>B3</v>
      </c>
      <c r="M125" s="16" t="s">
        <v>1333</v>
      </c>
      <c r="N125" s="16" t="s">
        <v>1291</v>
      </c>
      <c r="O125" s="61">
        <v>2.0103169068325956E-4</v>
      </c>
      <c r="P125" s="61">
        <f t="shared" si="6"/>
        <v>1.4542919267092106E-3</v>
      </c>
      <c r="Q125" s="27" cm="1">
        <f t="array" ref="Q125">IF($D125="","",IF(_xll.BDP($D125&amp;" Corp",Q$1)="#N/A N/A","",_xll.BDP($D125&amp;" Corp",Q$1)))</f>
        <v>99.5</v>
      </c>
      <c r="R125" s="27" cm="1">
        <f t="array" ref="R125">IF($D125="","",IF(_xll.BDP($D125&amp;" Corp",R$1)="#N/A N/A","",_xll.BDP($D125&amp;" Corp",R$1)))</f>
        <v>100</v>
      </c>
      <c r="S125" s="64" cm="1">
        <f t="array" ref="S125">IFERROR(IF($D125="","",IF(_xll.BDP($D125&amp;" Corp",S$1)="#N/A N/A","",_xll.BDP($D125&amp;" Corp",S$1)))/100,"")</f>
        <v>7.973110256716609E-2</v>
      </c>
      <c r="T125" s="48" cm="1">
        <f t="array" ref="T125">IF($D125="","",IF(_xll.BDP($D125&amp;" Corp",T$1)="#N/A N/A","",_xll.BDP($D125&amp;" Corp",T$1)))</f>
        <v>387.36265680378682</v>
      </c>
      <c r="U125" s="114" cm="1">
        <f t="array" ref="U125">IF($D125="","",IF(_xll.BDP($D125&amp;" Corp",U$1)="#N/A N/A",0,_xll.BDP($D125&amp;" Corp",U$1)))</f>
        <v>375</v>
      </c>
      <c r="V125" s="114">
        <f>IFERROR(VLOOKUP($L125,Documentation!$J$2:$K$15,2,0),IF(U125=0,0,4200))</f>
        <v>3490</v>
      </c>
      <c r="W125" s="111">
        <f t="shared" si="7"/>
        <v>0.54535947251595396</v>
      </c>
      <c r="X125" s="111">
        <f t="shared" si="8"/>
        <v>5.0754788242151445</v>
      </c>
    </row>
    <row r="126" spans="1:24" x14ac:dyDescent="0.2">
      <c r="A126" s="2" t="str" cm="1">
        <f t="array" ref="A126">IF($D126="","",IF(_xll.BDP($D126&amp;" Corp",A$1)="#N/A N/A","",_xll.BDP($D126&amp;" Corp",A$1)))</f>
        <v>1579971D US</v>
      </c>
      <c r="B126" s="62">
        <v>122</v>
      </c>
      <c r="C126" s="22">
        <v>264030</v>
      </c>
      <c r="D126" s="23" t="s">
        <v>1755</v>
      </c>
      <c r="E126" s="23" t="s">
        <v>1756</v>
      </c>
      <c r="F126" s="46" t="s">
        <v>1757</v>
      </c>
      <c r="G126" s="47" t="s">
        <v>1758</v>
      </c>
      <c r="H126" s="93" t="str">
        <f>IF(IFERROR(VLOOKUP($E126,Portfolio!$D$4:$D$85,1,0),0)=0,"N","Y")</f>
        <v>N</v>
      </c>
      <c r="I126" s="65" cm="1">
        <f t="array" ref="I126">IF($D126="","",IF(_xll.BDP($D126&amp;" Corp",I$1)="#N/A N/A","0",_xll.BDP($D126&amp;" Corp",I$1)))/1000000</f>
        <v>725</v>
      </c>
      <c r="J126" s="101">
        <f>IFERROR(VLOOKUP($E126,Portfolio!$D$45:$O$85,10,0),0)</f>
        <v>0</v>
      </c>
      <c r="K126" s="16" t="str" cm="1">
        <f t="array" ref="K126">IF($D126="","",IF(_xll.BDP($D126&amp;" Corp",K$1)="#N/A N/A","NR",_xll.BDP($D126&amp;" Corp",K$1)))</f>
        <v>B-</v>
      </c>
      <c r="L126" s="16" t="str" cm="1">
        <f t="array" ref="L126">IF($D126="","",IF(_xll.BDP($D126&amp;" Corp",L$1)="#N/A N/A","NR",_xll.BDP($D126&amp;" Corp",L$1)))</f>
        <v>B2</v>
      </c>
      <c r="M126" s="16" t="s">
        <v>1349</v>
      </c>
      <c r="N126" s="16" t="s">
        <v>1350</v>
      </c>
      <c r="O126" s="61">
        <v>4.9432952929326119E-4</v>
      </c>
      <c r="P126" s="61">
        <f t="shared" si="6"/>
        <v>3.5760503288898549E-3</v>
      </c>
      <c r="Q126" s="27" cm="1">
        <f t="array" ref="Q126">IF($D126="","",IF(_xll.BDP($D126&amp;" Corp",Q$1)="#N/A N/A","",_xll.BDP($D126&amp;" Corp",Q$1)))</f>
        <v>100.625</v>
      </c>
      <c r="R126" s="27" cm="1">
        <f t="array" ref="R126">IF($D126="","",IF(_xll.BDP($D126&amp;" Corp",R$1)="#N/A N/A","",_xll.BDP($D126&amp;" Corp",R$1)))</f>
        <v>101.125</v>
      </c>
      <c r="S126" s="64" cm="1">
        <f t="array" ref="S126">IFERROR(IF($D126="","",IF(_xll.BDP($D126&amp;" Corp",S$1)="#N/A N/A","",_xll.BDP($D126&amp;" Corp",S$1)))/100,"")</f>
        <v>8.7726214434951544E-2</v>
      </c>
      <c r="T126" s="48" cm="1">
        <f t="array" ref="T126">IF($D126="","",IF(_xll.BDP($D126&amp;" Corp",T$1)="#N/A N/A","",_xll.BDP($D126&amp;" Corp",T$1)))</f>
        <v>416.74493113982675</v>
      </c>
      <c r="U126" s="114" cm="1">
        <f t="array" ref="U126">IF($D126="","",IF(_xll.BDP($D126&amp;" Corp",U$1)="#N/A N/A",0,_xll.BDP($D126&amp;" Corp",U$1)))</f>
        <v>450</v>
      </c>
      <c r="V126" s="114">
        <f>IFERROR(VLOOKUP($L126,Documentation!$J$2:$K$15,2,0),IF(U126=0,0,4200))</f>
        <v>2720</v>
      </c>
      <c r="W126" s="111">
        <f t="shared" si="7"/>
        <v>1.6092226480004348</v>
      </c>
      <c r="X126" s="111">
        <f t="shared" si="8"/>
        <v>9.7268568945804059</v>
      </c>
    </row>
    <row r="127" spans="1:24" x14ac:dyDescent="0.2">
      <c r="A127" s="2" t="str" cm="1">
        <f t="array" ref="A127">IF($D127="","",IF(_xll.BDP($D127&amp;" Corp",A$1)="#N/A N/A","",_xll.BDP($D127&amp;" Corp",A$1)))</f>
        <v>1579971D US</v>
      </c>
      <c r="B127" s="62">
        <v>123</v>
      </c>
      <c r="C127" s="22">
        <v>264066</v>
      </c>
      <c r="D127" s="23" t="s">
        <v>1759</v>
      </c>
      <c r="E127" s="23" t="s">
        <v>1760</v>
      </c>
      <c r="F127" s="46" t="s">
        <v>1761</v>
      </c>
      <c r="G127" s="47" t="s">
        <v>1758</v>
      </c>
      <c r="H127" s="93" t="str">
        <f>IF(IFERROR(VLOOKUP($E127,Portfolio!$D$4:$D$85,1,0),0)=0,"N","Y")</f>
        <v>N</v>
      </c>
      <c r="I127" s="65" cm="1">
        <f t="array" ref="I127">IF($D127="","",IF(_xll.BDP($D127&amp;" Corp",I$1)="#N/A N/A","0",_xll.BDP($D127&amp;" Corp",I$1)))/1000000</f>
        <v>290</v>
      </c>
      <c r="J127" s="101">
        <f>IFERROR(VLOOKUP($E127,Portfolio!$D$45:$O$85,10,0),0)</f>
        <v>0</v>
      </c>
      <c r="K127" s="16" t="str" cm="1">
        <f t="array" ref="K127">IF($D127="","",IF(_xll.BDP($D127&amp;" Corp",K$1)="#N/A N/A","NR",_xll.BDP($D127&amp;" Corp",K$1)))</f>
        <v>CCC</v>
      </c>
      <c r="L127" s="16" t="str" cm="1">
        <f t="array" ref="L127">IF($D127="","",IF(_xll.BDP($D127&amp;" Corp",L$1)="#N/A N/A","NR",_xll.BDP($D127&amp;" Corp",L$1)))</f>
        <v>Caa2</v>
      </c>
      <c r="M127" s="16" t="s">
        <v>1349</v>
      </c>
      <c r="N127" s="16" t="s">
        <v>1350</v>
      </c>
      <c r="O127" s="61">
        <v>0</v>
      </c>
      <c r="P127" s="61">
        <f t="shared" si="6"/>
        <v>0</v>
      </c>
      <c r="Q127" s="27" cm="1">
        <f t="array" ref="Q127">IF($D127="","",IF(_xll.BDP($D127&amp;" Corp",Q$1)="#N/A N/A","",_xll.BDP($D127&amp;" Corp",Q$1)))</f>
        <v>95.75</v>
      </c>
      <c r="R127" s="27" cm="1">
        <f t="array" ref="R127">IF($D127="","",IF(_xll.BDP($D127&amp;" Corp",R$1)="#N/A N/A","",_xll.BDP($D127&amp;" Corp",R$1)))</f>
        <v>96.5</v>
      </c>
      <c r="S127" s="64" cm="1">
        <f t="array" ref="S127">IFERROR(IF($D127="","",IF(_xll.BDP($D127&amp;" Corp",S$1)="#N/A N/A","",_xll.BDP($D127&amp;" Corp",S$1)))/100,"")</f>
        <v>0.14145907736383379</v>
      </c>
      <c r="T127" s="48" cm="1">
        <f t="array" ref="T127">IF($D127="","",IF(_xll.BDP($D127&amp;" Corp",T$1)="#N/A N/A","",_xll.BDP($D127&amp;" Corp",T$1)))</f>
        <v>960.08787904229746</v>
      </c>
      <c r="U127" s="114" cm="1">
        <f t="array" ref="U127">IF($D127="","",IF(_xll.BDP($D127&amp;" Corp",U$1)="#N/A N/A",0,_xll.BDP($D127&amp;" Corp",U$1)))</f>
        <v>800</v>
      </c>
      <c r="V127" s="114">
        <f>IFERROR(VLOOKUP($L127,Documentation!$J$2:$K$15,2,0),IF(U127=0,0,4200))</f>
        <v>6500</v>
      </c>
      <c r="W127" s="111">
        <f t="shared" si="7"/>
        <v>0</v>
      </c>
      <c r="X127" s="111">
        <f t="shared" si="8"/>
        <v>0</v>
      </c>
    </row>
    <row r="128" spans="1:24" x14ac:dyDescent="0.2">
      <c r="A128" s="2" t="str" cm="1">
        <f t="array" ref="A128">IF($D128="","",IF(_xll.BDP($D128&amp;" Corp",A$1)="#N/A N/A","",_xll.BDP($D128&amp;" Corp",A$1)))</f>
        <v>1341684D US</v>
      </c>
      <c r="B128" s="62">
        <v>124</v>
      </c>
      <c r="C128" s="22">
        <v>392874</v>
      </c>
      <c r="D128" s="23" t="s">
        <v>1762</v>
      </c>
      <c r="E128" s="23" t="s">
        <v>1763</v>
      </c>
      <c r="F128" s="46" t="s">
        <v>1764</v>
      </c>
      <c r="G128" s="47" t="s">
        <v>519</v>
      </c>
      <c r="H128" s="93" t="str">
        <f>IF(IFERROR(VLOOKUP($E128,Portfolio!$D$4:$D$85,1,0),0)=0,"N","Y")</f>
        <v>N</v>
      </c>
      <c r="I128" s="65" cm="1">
        <f t="array" ref="I128">IF($D128="","",IF(_xll.BDP($D128&amp;" Corp",I$1)="#N/A N/A","0",_xll.BDP($D128&amp;" Corp",I$1)))/1000000</f>
        <v>0</v>
      </c>
      <c r="J128" s="101">
        <f>IFERROR(VLOOKUP($E128,Portfolio!$D$45:$O$85,10,0),0)</f>
        <v>0</v>
      </c>
      <c r="K128" s="16" t="str" cm="1">
        <f t="array" ref="K128">IF($D128="","",IF(_xll.BDP($D128&amp;" Corp",K$1)="#N/A N/A","NR",_xll.BDP($D128&amp;" Corp",K$1)))</f>
        <v>B</v>
      </c>
      <c r="L128" s="16" t="str" cm="1">
        <f t="array" ref="L128">IF($D128="","",IF(_xll.BDP($D128&amp;" Corp",L$1)="#N/A N/A","NR",_xll.BDP($D128&amp;" Corp",L$1)))</f>
        <v>B2</v>
      </c>
      <c r="M128" s="16" t="s">
        <v>1289</v>
      </c>
      <c r="N128" s="16" t="s">
        <v>1296</v>
      </c>
      <c r="O128" s="61">
        <v>3.4809719861628635E-4</v>
      </c>
      <c r="P128" s="61">
        <f t="shared" si="6"/>
        <v>2.5181847893592495E-3</v>
      </c>
      <c r="Q128" s="27" t="str" cm="1">
        <f t="array" ref="Q128">IF($D128="","",IF(_xll.BDP($D128&amp;" Corp",Q$1)="#N/A N/A","",_xll.BDP($D128&amp;" Corp",Q$1)))</f>
        <v/>
      </c>
      <c r="R128" s="27" t="str" cm="1">
        <f t="array" ref="R128">IF($D128="","",IF(_xll.BDP($D128&amp;" Corp",R$1)="#N/A N/A","",_xll.BDP($D128&amp;" Corp",R$1)))</f>
        <v/>
      </c>
      <c r="S128" s="64" t="str" cm="1">
        <f t="array" ref="S128">IFERROR(IF($D128="","",IF(_xll.BDP($D128&amp;" Corp",S$1)="#N/A N/A","",_xll.BDP($D128&amp;" Corp",S$1)))/100,"")</f>
        <v/>
      </c>
      <c r="T128" s="48" t="str" cm="1">
        <f t="array" ref="T128">IF($D128="","",IF(_xll.BDP($D128&amp;" Corp",T$1)="#N/A N/A","",_xll.BDP($D128&amp;" Corp",T$1)))</f>
        <v/>
      </c>
      <c r="U128" s="114" cm="1">
        <f t="array" ref="U128">IF($D128="","",IF(_xll.BDP($D128&amp;" Corp",U$1)="#N/A N/A",0,_xll.BDP($D128&amp;" Corp",U$1)))</f>
        <v>400</v>
      </c>
      <c r="V128" s="114">
        <f>IFERROR(VLOOKUP($L128,Documentation!$J$2:$K$15,2,0),IF(U128=0,0,4200))</f>
        <v>2720</v>
      </c>
      <c r="W128" s="111">
        <f t="shared" si="7"/>
        <v>1.0072739157436998</v>
      </c>
      <c r="X128" s="111">
        <f t="shared" si="8"/>
        <v>6.849462627057159</v>
      </c>
    </row>
    <row r="129" spans="1:24" x14ac:dyDescent="0.2">
      <c r="A129" s="2" t="str" cm="1">
        <f t="array" ref="A129">IF($D129="","",IF(_xll.BDP($D129&amp;" Corp",A$1)="#N/A N/A","",_xll.BDP($D129&amp;" Corp",A$1)))</f>
        <v>1341684D US</v>
      </c>
      <c r="B129" s="62">
        <v>125</v>
      </c>
      <c r="C129" s="22">
        <v>447126</v>
      </c>
      <c r="D129" s="23" t="s">
        <v>1765</v>
      </c>
      <c r="E129" s="23" t="s">
        <v>1766</v>
      </c>
      <c r="F129" s="46" t="s">
        <v>102</v>
      </c>
      <c r="G129" s="47" t="s">
        <v>519</v>
      </c>
      <c r="H129" s="93" t="str">
        <f>IF(IFERROR(VLOOKUP($E129,Portfolio!$D$4:$D$85,1,0),0)=0,"N","Y")</f>
        <v>Y</v>
      </c>
      <c r="I129" s="65" cm="1">
        <f t="array" ref="I129">IF($D129="","",IF(_xll.BDP($D129&amp;" Corp",I$1)="#N/A N/A","0",_xll.BDP($D129&amp;" Corp",I$1)))/1000000</f>
        <v>497.50312499999995</v>
      </c>
      <c r="J129" s="101">
        <f>IFERROR(VLOOKUP($E129,Portfolio!$D$45:$O$85,10,0),0)</f>
        <v>1.9950000000000001</v>
      </c>
      <c r="K129" s="16" t="str" cm="1">
        <f t="array" ref="K129">IF($D129="","",IF(_xll.BDP($D129&amp;" Corp",K$1)="#N/A N/A","NR",_xll.BDP($D129&amp;" Corp",K$1)))</f>
        <v>B</v>
      </c>
      <c r="L129" s="16" t="str" cm="1">
        <f t="array" ref="L129">IF($D129="","",IF(_xll.BDP($D129&amp;" Corp",L$1)="#N/A N/A","NR",_xll.BDP($D129&amp;" Corp",L$1)))</f>
        <v>B2</v>
      </c>
      <c r="M129" s="16" t="s">
        <v>1289</v>
      </c>
      <c r="N129" s="16" t="s">
        <v>1296</v>
      </c>
      <c r="O129" s="61">
        <v>3.4809719861628635E-4</v>
      </c>
      <c r="P129" s="61">
        <f t="shared" si="6"/>
        <v>2.5181847893592495E-3</v>
      </c>
      <c r="Q129" s="27" cm="1">
        <f t="array" ref="Q129">IF($D129="","",IF(_xll.BDP($D129&amp;" Corp",Q$1)="#N/A N/A","",_xll.BDP($D129&amp;" Corp",Q$1)))</f>
        <v>99.625</v>
      </c>
      <c r="R129" s="27" cm="1">
        <f t="array" ref="R129">IF($D129="","",IF(_xll.BDP($D129&amp;" Corp",R$1)="#N/A N/A","",_xll.BDP($D129&amp;" Corp",R$1)))</f>
        <v>99.875</v>
      </c>
      <c r="S129" s="64" cm="1">
        <f t="array" ref="S129">IFERROR(IF($D129="","",IF(_xll.BDP($D129&amp;" Corp",S$1)="#N/A N/A","",_xll.BDP($D129&amp;" Corp",S$1)))/100,"")</f>
        <v>7.848740485496819E-2</v>
      </c>
      <c r="T129" s="48" cm="1">
        <f t="array" ref="T129">IF($D129="","",IF(_xll.BDP($D129&amp;" Corp",T$1)="#N/A N/A","",_xll.BDP($D129&amp;" Corp",T$1)))</f>
        <v>359.48035903832317</v>
      </c>
      <c r="U129" s="114" cm="1">
        <f t="array" ref="U129">IF($D129="","",IF(_xll.BDP($D129&amp;" Corp",U$1)="#N/A N/A",0,_xll.BDP($D129&amp;" Corp",U$1)))</f>
        <v>350.00000000000006</v>
      </c>
      <c r="V129" s="114">
        <f>IFERROR(VLOOKUP($L129,Documentation!$J$2:$K$15,2,0),IF(U129=0,0,4200))</f>
        <v>2720</v>
      </c>
      <c r="W129" s="111">
        <f t="shared" si="7"/>
        <v>0.88136467627573745</v>
      </c>
      <c r="X129" s="111">
        <f t="shared" si="8"/>
        <v>6.849462627057159</v>
      </c>
    </row>
    <row r="130" spans="1:24" x14ac:dyDescent="0.2">
      <c r="A130" s="2" t="str" cm="1">
        <f t="array" ref="A130">IF($D130="","",IF(_xll.BDP($D130&amp;" Corp",A$1)="#N/A N/A","",_xll.BDP($D130&amp;" Corp",A$1)))</f>
        <v>1341684D US</v>
      </c>
      <c r="B130" s="62">
        <v>126</v>
      </c>
      <c r="C130" s="22">
        <v>430710</v>
      </c>
      <c r="D130" s="23" t="s">
        <v>1767</v>
      </c>
      <c r="E130" s="23" t="s">
        <v>1768</v>
      </c>
      <c r="F130" s="46" t="s">
        <v>1769</v>
      </c>
      <c r="G130" s="47" t="s">
        <v>519</v>
      </c>
      <c r="H130" s="93" t="str">
        <f>IF(IFERROR(VLOOKUP($E130,Portfolio!$D$4:$D$85,1,0),0)=0,"N","Y")</f>
        <v>Y</v>
      </c>
      <c r="I130" s="65" cm="1">
        <f t="array" ref="I130">IF($D130="","",IF(_xll.BDP($D130&amp;" Corp",I$1)="#N/A N/A","0",_xll.BDP($D130&amp;" Corp",I$1)))/1000000</f>
        <v>1940.1375</v>
      </c>
      <c r="J130" s="101">
        <f>IFERROR(VLOOKUP($E130,Portfolio!$D$45:$O$85,10,0),0)</f>
        <v>44.150197000000006</v>
      </c>
      <c r="K130" s="16" t="str" cm="1">
        <f t="array" ref="K130">IF($D130="","",IF(_xll.BDP($D130&amp;" Corp",K$1)="#N/A N/A","NR",_xll.BDP($D130&amp;" Corp",K$1)))</f>
        <v>B</v>
      </c>
      <c r="L130" s="16" t="str" cm="1">
        <f t="array" ref="L130">IF($D130="","",IF(_xll.BDP($D130&amp;" Corp",L$1)="#N/A N/A","NR",_xll.BDP($D130&amp;" Corp",L$1)))</f>
        <v>B2</v>
      </c>
      <c r="M130" s="16" t="s">
        <v>1289</v>
      </c>
      <c r="N130" s="16" t="s">
        <v>1296</v>
      </c>
      <c r="O130" s="61">
        <v>1.3557093768797204E-3</v>
      </c>
      <c r="P130" s="61">
        <f t="shared" si="6"/>
        <v>9.8073950184627886E-3</v>
      </c>
      <c r="Q130" s="27" cm="1">
        <f t="array" ref="Q130">IF($D130="","",IF(_xll.BDP($D130&amp;" Corp",Q$1)="#N/A N/A","",_xll.BDP($D130&amp;" Corp",Q$1)))</f>
        <v>99.75</v>
      </c>
      <c r="R130" s="27" cm="1">
        <f t="array" ref="R130">IF($D130="","",IF(_xll.BDP($D130&amp;" Corp",R$1)="#N/A N/A","",_xll.BDP($D130&amp;" Corp",R$1)))</f>
        <v>100</v>
      </c>
      <c r="S130" s="64" cm="1">
        <f t="array" ref="S130">IFERROR(IF($D130="","",IF(_xll.BDP($D130&amp;" Corp",S$1)="#N/A N/A","",_xll.BDP($D130&amp;" Corp",S$1)))/100,"")</f>
        <v>8.1495665712282062E-2</v>
      </c>
      <c r="T130" s="48" cm="1">
        <f t="array" ref="T130">IF($D130="","",IF(_xll.BDP($D130&amp;" Corp",T$1)="#N/A N/A","",_xll.BDP($D130&amp;" Corp",T$1)))</f>
        <v>379.71848520076276</v>
      </c>
      <c r="U130" s="114" cm="1">
        <f t="array" ref="U130">IF($D130="","",IF(_xll.BDP($D130&amp;" Corp",U$1)="#N/A N/A",0,_xll.BDP($D130&amp;" Corp",U$1)))</f>
        <v>375</v>
      </c>
      <c r="V130" s="114">
        <f>IFERROR(VLOOKUP($L130,Documentation!$J$2:$K$15,2,0),IF(U130=0,0,4200))</f>
        <v>2720</v>
      </c>
      <c r="W130" s="111">
        <f t="shared" si="7"/>
        <v>3.6777731319235456</v>
      </c>
      <c r="X130" s="111">
        <f t="shared" si="8"/>
        <v>26.676114450218783</v>
      </c>
    </row>
    <row r="131" spans="1:24" x14ac:dyDescent="0.2">
      <c r="A131" s="2" t="str" cm="1">
        <f t="array" ref="A131">IF($D131="","",IF(_xll.BDP($D131&amp;" Corp",A$1)="#N/A N/A","",_xll.BDP($D131&amp;" Corp",A$1)))</f>
        <v>1621403D US</v>
      </c>
      <c r="B131" s="62">
        <v>127</v>
      </c>
      <c r="C131" s="22">
        <v>335562</v>
      </c>
      <c r="D131" s="23" t="s">
        <v>1770</v>
      </c>
      <c r="E131" s="23" t="s">
        <v>1771</v>
      </c>
      <c r="F131" s="46" t="s">
        <v>1772</v>
      </c>
      <c r="G131" s="47" t="s">
        <v>1773</v>
      </c>
      <c r="H131" s="93" t="str">
        <f>IF(IFERROR(VLOOKUP($E131,Portfolio!$D$4:$D$85,1,0),0)=0,"N","Y")</f>
        <v>N</v>
      </c>
      <c r="I131" s="65" cm="1">
        <f t="array" ref="I131">IF($D131="","",IF(_xll.BDP($D131&amp;" Corp",I$1)="#N/A N/A","0",_xll.BDP($D131&amp;" Corp",I$1)))/1000000</f>
        <v>821.24021465999999</v>
      </c>
      <c r="J131" s="101">
        <f>IFERROR(VLOOKUP($E131,Portfolio!$D$45:$O$85,10,0),0)</f>
        <v>0</v>
      </c>
      <c r="K131" s="16" t="str" cm="1">
        <f t="array" ref="K131">IF($D131="","",IF(_xll.BDP($D131&amp;" Corp",K$1)="#N/A N/A","NR",_xll.BDP($D131&amp;" Corp",K$1)))</f>
        <v>CCC-</v>
      </c>
      <c r="L131" s="16" t="str" cm="1">
        <f t="array" ref="L131">IF($D131="","",IF(_xll.BDP($D131&amp;" Corp",L$1)="#N/A N/A","NR",_xll.BDP($D131&amp;" Corp",L$1)))</f>
        <v>Caa3</v>
      </c>
      <c r="M131" s="16" t="s">
        <v>1333</v>
      </c>
      <c r="N131" s="16" t="s">
        <v>1291</v>
      </c>
      <c r="O131" s="61">
        <v>0</v>
      </c>
      <c r="P131" s="61">
        <f t="shared" si="6"/>
        <v>0</v>
      </c>
      <c r="Q131" s="27" cm="1">
        <f t="array" ref="Q131">IF($D131="","",IF(_xll.BDP($D131&amp;" Corp",Q$1)="#N/A N/A","",_xll.BDP($D131&amp;" Corp",Q$1)))</f>
        <v>33.875</v>
      </c>
      <c r="R131" s="27" cm="1">
        <f t="array" ref="R131">IF($D131="","",IF(_xll.BDP($D131&amp;" Corp",R$1)="#N/A N/A","",_xll.BDP($D131&amp;" Corp",R$1)))</f>
        <v>36</v>
      </c>
      <c r="S131" s="64" cm="1">
        <f t="array" ref="S131">IFERROR(IF($D131="","",IF(_xll.BDP($D131&amp;" Corp",S$1)="#N/A N/A","",_xll.BDP($D131&amp;" Corp",S$1)))/100,"")</f>
        <v>0.90258228755556047</v>
      </c>
      <c r="T131" s="48" cm="1">
        <f t="array" ref="T131">IF($D131="","",IF(_xll.BDP($D131&amp;" Corp",T$1)="#N/A N/A","",_xll.BDP($D131&amp;" Corp",T$1)))</f>
        <v>8722.5275761514913</v>
      </c>
      <c r="U131" s="114" cm="1">
        <f t="array" ref="U131">IF($D131="","",IF(_xll.BDP($D131&amp;" Corp",U$1)="#N/A N/A",0,_xll.BDP($D131&amp;" Corp",U$1)))</f>
        <v>650</v>
      </c>
      <c r="V131" s="114">
        <f>IFERROR(VLOOKUP($L131,Documentation!$J$2:$K$15,2,0),IF(U131=0,0,4200))</f>
        <v>8070</v>
      </c>
      <c r="W131" s="111">
        <f t="shared" si="7"/>
        <v>0</v>
      </c>
      <c r="X131" s="111">
        <f t="shared" si="8"/>
        <v>0</v>
      </c>
    </row>
    <row r="132" spans="1:24" x14ac:dyDescent="0.2">
      <c r="A132" s="2" t="str" cm="1">
        <f t="array" ref="A132">IF($D132="","",IF(_xll.BDP($D132&amp;" Corp",A$1)="#N/A N/A","",_xll.BDP($D132&amp;" Corp",A$1)))</f>
        <v>1621403D US</v>
      </c>
      <c r="B132" s="62">
        <v>128</v>
      </c>
      <c r="C132" s="22">
        <v>335598</v>
      </c>
      <c r="D132" s="23" t="s">
        <v>1774</v>
      </c>
      <c r="E132" s="23" t="s">
        <v>1775</v>
      </c>
      <c r="F132" s="46" t="s">
        <v>1776</v>
      </c>
      <c r="G132" s="47" t="s">
        <v>1773</v>
      </c>
      <c r="H132" s="93" t="str">
        <f>IF(IFERROR(VLOOKUP($E132,Portfolio!$D$4:$D$85,1,0),0)=0,"N","Y")</f>
        <v>N</v>
      </c>
      <c r="I132" s="65" cm="1">
        <f t="array" ref="I132">IF($D132="","",IF(_xll.BDP($D132&amp;" Corp",I$1)="#N/A N/A","0",_xll.BDP($D132&amp;" Corp",I$1)))/1000000</f>
        <v>275</v>
      </c>
      <c r="J132" s="101">
        <f>IFERROR(VLOOKUP($E132,Portfolio!$D$45:$O$85,10,0),0)</f>
        <v>0</v>
      </c>
      <c r="K132" s="16" t="str" cm="1">
        <f t="array" ref="K132">IF($D132="","",IF(_xll.BDP($D132&amp;" Corp",K$1)="#N/A N/A","NR",_xll.BDP($D132&amp;" Corp",K$1)))</f>
        <v>CC</v>
      </c>
      <c r="L132" s="16" t="str" cm="1">
        <f t="array" ref="L132">IF($D132="","",IF(_xll.BDP($D132&amp;" Corp",L$1)="#N/A N/A","NR",_xll.BDP($D132&amp;" Corp",L$1)))</f>
        <v>Ca</v>
      </c>
      <c r="M132" s="16" t="s">
        <v>1333</v>
      </c>
      <c r="N132" s="16" t="s">
        <v>1291</v>
      </c>
      <c r="O132" s="61">
        <v>0</v>
      </c>
      <c r="P132" s="61">
        <f t="shared" si="6"/>
        <v>0</v>
      </c>
      <c r="Q132" s="27" t="str" cm="1">
        <f t="array" ref="Q132">IF($D132="","",IF(_xll.BDP($D132&amp;" Corp",Q$1)="#N/A N/A","",_xll.BDP($D132&amp;" Corp",Q$1)))</f>
        <v/>
      </c>
      <c r="R132" s="27" t="str" cm="1">
        <f t="array" ref="R132">IF($D132="","",IF(_xll.BDP($D132&amp;" Corp",R$1)="#N/A N/A","",_xll.BDP($D132&amp;" Corp",R$1)))</f>
        <v/>
      </c>
      <c r="S132" s="64" t="str" cm="1">
        <f t="array" ref="S132">IFERROR(IF($D132="","",IF(_xll.BDP($D132&amp;" Corp",S$1)="#N/A N/A","",_xll.BDP($D132&amp;" Corp",S$1)))/100,"")</f>
        <v/>
      </c>
      <c r="T132" s="48" t="str" cm="1">
        <f t="array" ref="T132">IF($D132="","",IF(_xll.BDP($D132&amp;" Corp",T$1)="#N/A N/A","",_xll.BDP($D132&amp;" Corp",T$1)))</f>
        <v/>
      </c>
      <c r="U132" s="114" cm="1">
        <f t="array" ref="U132">IF($D132="","",IF(_xll.BDP($D132&amp;" Corp",U$1)="#N/A N/A",0,_xll.BDP($D132&amp;" Corp",U$1)))</f>
        <v>950</v>
      </c>
      <c r="V132" s="114">
        <f>IFERROR(VLOOKUP($L132,Documentation!$J$2:$K$15,2,0),IF(U132=0,0,4200))</f>
        <v>10000</v>
      </c>
      <c r="W132" s="111">
        <f t="shared" si="7"/>
        <v>0</v>
      </c>
      <c r="X132" s="111">
        <f t="shared" si="8"/>
        <v>0</v>
      </c>
    </row>
    <row r="133" spans="1:24" x14ac:dyDescent="0.2">
      <c r="A133" s="2" t="str" cm="1">
        <f t="array" ref="A133">IF($D133="","",IF(_xll.BDP($D133&amp;" Corp",A$1)="#N/A N/A","",_xll.BDP($D133&amp;" Corp",A$1)))</f>
        <v>1920213D US</v>
      </c>
      <c r="B133" s="62">
        <v>129</v>
      </c>
      <c r="C133" s="22">
        <v>405726</v>
      </c>
      <c r="D133" s="23" t="s">
        <v>1777</v>
      </c>
      <c r="E133" s="23" t="s">
        <v>1778</v>
      </c>
      <c r="F133" s="46" t="s">
        <v>1779</v>
      </c>
      <c r="G133" s="47" t="s">
        <v>1780</v>
      </c>
      <c r="H133" s="93" t="str">
        <f>IF(IFERROR(VLOOKUP($E133,Portfolio!$D$4:$D$85,1,0),0)=0,"N","Y")</f>
        <v>N</v>
      </c>
      <c r="I133" s="65" cm="1">
        <f t="array" ref="I133">IF($D133="","",IF(_xll.BDP($D133&amp;" Corp",I$1)="#N/A N/A","0",_xll.BDP($D133&amp;" Corp",I$1)))/1000000</f>
        <v>0</v>
      </c>
      <c r="J133" s="101">
        <f>IFERROR(VLOOKUP($E133,Portfolio!$D$45:$O$85,10,0),0)</f>
        <v>0</v>
      </c>
      <c r="K133" s="16" t="str" cm="1">
        <f t="array" ref="K133">IF($D133="","",IF(_xll.BDP($D133&amp;" Corp",K$1)="#N/A N/A","NR",_xll.BDP($D133&amp;" Corp",K$1)))</f>
        <v>NR</v>
      </c>
      <c r="L133" s="16" t="str" cm="1">
        <f t="array" ref="L133">IF($D133="","",IF(_xll.BDP($D133&amp;" Corp",L$1)="#N/A N/A","NR",_xll.BDP($D133&amp;" Corp",L$1)))</f>
        <v>NR</v>
      </c>
      <c r="M133" s="16" t="s">
        <v>1289</v>
      </c>
      <c r="N133" s="16" t="s">
        <v>1322</v>
      </c>
      <c r="O133" s="61">
        <v>4.795326865390968E-4</v>
      </c>
      <c r="P133" s="61">
        <f t="shared" si="6"/>
        <v>3.4690078577002174E-3</v>
      </c>
      <c r="Q133" s="27" t="str" cm="1">
        <f t="array" ref="Q133">IF($D133="","",IF(_xll.BDP($D133&amp;" Corp",Q$1)="#N/A N/A","",_xll.BDP($D133&amp;" Corp",Q$1)))</f>
        <v/>
      </c>
      <c r="R133" s="27" t="str" cm="1">
        <f t="array" ref="R133">IF($D133="","",IF(_xll.BDP($D133&amp;" Corp",R$1)="#N/A N/A","",_xll.BDP($D133&amp;" Corp",R$1)))</f>
        <v/>
      </c>
      <c r="S133" s="64" t="str" cm="1">
        <f t="array" ref="S133">IFERROR(IF($D133="","",IF(_xll.BDP($D133&amp;" Corp",S$1)="#N/A N/A","",_xll.BDP($D133&amp;" Corp",S$1)))/100,"")</f>
        <v/>
      </c>
      <c r="T133" s="48" t="str" cm="1">
        <f t="array" ref="T133">IF($D133="","",IF(_xll.BDP($D133&amp;" Corp",T$1)="#N/A N/A","",_xll.BDP($D133&amp;" Corp",T$1)))</f>
        <v/>
      </c>
      <c r="U133" s="114" cm="1">
        <f t="array" ref="U133">IF($D133="","",IF(_xll.BDP($D133&amp;" Corp",U$1)="#N/A N/A",0,_xll.BDP($D133&amp;" Corp",U$1)))</f>
        <v>325</v>
      </c>
      <c r="V133" s="114">
        <f>IFERROR(VLOOKUP($L133,Documentation!$J$2:$K$15,2,0),IF(U133=0,0,4200))</f>
        <v>4200</v>
      </c>
      <c r="W133" s="111">
        <f t="shared" si="7"/>
        <v>1.1274275537525706</v>
      </c>
      <c r="X133" s="111">
        <f t="shared" si="8"/>
        <v>14.569833002340912</v>
      </c>
    </row>
    <row r="134" spans="1:24" x14ac:dyDescent="0.2">
      <c r="A134" s="2" t="str" cm="1">
        <f t="array" ref="A134">IF($D134="","",IF(_xll.BDP($D134&amp;" Corp",A$1)="#N/A N/A","",_xll.BDP($D134&amp;" Corp",A$1)))</f>
        <v>1733885D US</v>
      </c>
      <c r="B134" s="62">
        <v>130</v>
      </c>
      <c r="C134" s="22">
        <v>438522</v>
      </c>
      <c r="D134" s="23" t="s">
        <v>1781</v>
      </c>
      <c r="E134" s="23" t="s">
        <v>1782</v>
      </c>
      <c r="F134" s="46" t="s">
        <v>1783</v>
      </c>
      <c r="G134" s="47" t="s">
        <v>1784</v>
      </c>
      <c r="H134" s="93" t="str">
        <f>IF(IFERROR(VLOOKUP($E134,Portfolio!$D$4:$D$85,1,0),0)=0,"N","Y")</f>
        <v>N</v>
      </c>
      <c r="I134" s="65" cm="1">
        <f t="array" ref="I134">IF($D134="","",IF(_xll.BDP($D134&amp;" Corp",I$1)="#N/A N/A","0",_xll.BDP($D134&amp;" Corp",I$1)))/1000000</f>
        <v>1396.5</v>
      </c>
      <c r="J134" s="101">
        <f>IFERROR(VLOOKUP($E134,Portfolio!$D$45:$O$85,10,0),0)</f>
        <v>0</v>
      </c>
      <c r="K134" s="16" t="str" cm="1">
        <f t="array" ref="K134">IF($D134="","",IF(_xll.BDP($D134&amp;" Corp",K$1)="#N/A N/A","NR",_xll.BDP($D134&amp;" Corp",K$1)))</f>
        <v>B-</v>
      </c>
      <c r="L134" s="16" t="str" cm="1">
        <f t="array" ref="L134">IF($D134="","",IF(_xll.BDP($D134&amp;" Corp",L$1)="#N/A N/A","NR",_xll.BDP($D134&amp;" Corp",L$1)))</f>
        <v>B3</v>
      </c>
      <c r="M134" s="16" t="s">
        <v>1289</v>
      </c>
      <c r="N134" s="16" t="s">
        <v>1322</v>
      </c>
      <c r="O134" s="61">
        <v>9.8255462480828352E-4</v>
      </c>
      <c r="P134" s="61">
        <f t="shared" ref="P134:P197" si="9">O134/$O$265</f>
        <v>7.1079403130566926E-3</v>
      </c>
      <c r="Q134" s="27" cm="1">
        <f t="array" ref="Q134">IF($D134="","",IF(_xll.BDP($D134&amp;" Corp",Q$1)="#N/A N/A","",_xll.BDP($D134&amp;" Corp",Q$1)))</f>
        <v>100.875</v>
      </c>
      <c r="R134" s="27" cm="1">
        <f t="array" ref="R134">IF($D134="","",IF(_xll.BDP($D134&amp;" Corp",R$1)="#N/A N/A","",_xll.BDP($D134&amp;" Corp",R$1)))</f>
        <v>101.125</v>
      </c>
      <c r="S134" s="64" cm="1">
        <f t="array" ref="S134">IFERROR(IF($D134="","",IF(_xll.BDP($D134&amp;" Corp",S$1)="#N/A N/A","",_xll.BDP($D134&amp;" Corp",S$1)))/100,"")</f>
        <v>7.6291547389701009E-2</v>
      </c>
      <c r="T134" s="48" cm="1">
        <f t="array" ref="T134">IF($D134="","",IF(_xll.BDP($D134&amp;" Corp",T$1)="#N/A N/A","",_xll.BDP($D134&amp;" Corp",T$1)))</f>
        <v>312.1199239101112</v>
      </c>
      <c r="U134" s="114" cm="1">
        <f t="array" ref="U134">IF($D134="","",IF(_xll.BDP($D134&amp;" Corp",U$1)="#N/A N/A",0,_xll.BDP($D134&amp;" Corp",U$1)))</f>
        <v>350.00000000000006</v>
      </c>
      <c r="V134" s="114">
        <f>IFERROR(VLOOKUP($L134,Documentation!$J$2:$K$15,2,0),IF(U134=0,0,4200))</f>
        <v>3490</v>
      </c>
      <c r="W134" s="111">
        <f t="shared" ref="W134:W197" si="10">IFERROR(U134*P134,0)</f>
        <v>2.4877791095698427</v>
      </c>
      <c r="X134" s="111">
        <f t="shared" ref="X134:X197" si="11">IFERROR(V134*P134,0)</f>
        <v>24.806711692567859</v>
      </c>
    </row>
    <row r="135" spans="1:24" x14ac:dyDescent="0.2">
      <c r="A135" s="2" t="str" cm="1">
        <f t="array" ref="A135">IF($D135="","",IF(_xll.BDP($D135&amp;" Corp",A$1)="#N/A N/A","",_xll.BDP($D135&amp;" Corp",A$1)))</f>
        <v>MNKTQ US</v>
      </c>
      <c r="B135" s="62">
        <v>131</v>
      </c>
      <c r="C135" s="22">
        <v>355362</v>
      </c>
      <c r="D135" s="23" t="s">
        <v>1785</v>
      </c>
      <c r="E135" s="23" t="s">
        <v>1786</v>
      </c>
      <c r="F135" s="46" t="s">
        <v>1787</v>
      </c>
      <c r="G135" s="47" t="s">
        <v>1213</v>
      </c>
      <c r="H135" s="93" t="str">
        <f>IF(IFERROR(VLOOKUP($E135,Portfolio!$D$4:$D$85,1,0),0)=0,"N","Y")</f>
        <v>N</v>
      </c>
      <c r="I135" s="65" cm="1">
        <f t="array" ref="I135">IF($D135="","",IF(_xll.BDP($D135&amp;" Corp",I$1)="#N/A N/A","0",_xll.BDP($D135&amp;" Corp",I$1)))/1000000</f>
        <v>630.79504552000003</v>
      </c>
      <c r="J135" s="101">
        <f>IFERROR(VLOOKUP($E135,Portfolio!$D$45:$O$85,10,0),0)</f>
        <v>0</v>
      </c>
      <c r="K135" s="16" t="str" cm="1">
        <f t="array" ref="K135">IF($D135="","",IF(_xll.BDP($D135&amp;" Corp",K$1)="#N/A N/A","NR",_xll.BDP($D135&amp;" Corp",K$1)))</f>
        <v>BB</v>
      </c>
      <c r="L135" s="16" t="str" cm="1">
        <f t="array" ref="L135">IF($D135="","",IF(_xll.BDP($D135&amp;" Corp",L$1)="#N/A N/A","NR",_xll.BDP($D135&amp;" Corp",L$1)))</f>
        <v>NR</v>
      </c>
      <c r="M135" s="16" t="s">
        <v>1349</v>
      </c>
      <c r="N135" s="16" t="s">
        <v>1355</v>
      </c>
      <c r="O135" s="61">
        <v>4.7824027654518216E-4</v>
      </c>
      <c r="P135" s="61">
        <f t="shared" si="9"/>
        <v>3.459658379447509E-3</v>
      </c>
      <c r="Q135" s="27" cm="1">
        <f t="array" ref="Q135">IF($D135="","",IF(_xll.BDP($D135&amp;" Corp",Q$1)="#N/A N/A","",_xll.BDP($D135&amp;" Corp",Q$1)))</f>
        <v>106</v>
      </c>
      <c r="R135" s="27" cm="1">
        <f t="array" ref="R135">IF($D135="","",IF(_xll.BDP($D135&amp;" Corp",R$1)="#N/A N/A","",_xll.BDP($D135&amp;" Corp",R$1)))</f>
        <v>106.625</v>
      </c>
      <c r="S135" s="64" cm="1">
        <f t="array" ref="S135">IFERROR(IF($D135="","",IF(_xll.BDP($D135&amp;" Corp",S$1)="#N/A N/A","",_xll.BDP($D135&amp;" Corp",S$1)))/100,"")</f>
        <v>0.1178034592885524</v>
      </c>
      <c r="T135" s="48" cm="1">
        <f t="array" ref="T135">IF($D135="","",IF(_xll.BDP($D135&amp;" Corp",T$1)="#N/A N/A","",_xll.BDP($D135&amp;" Corp",T$1)))</f>
        <v>691.83971630966664</v>
      </c>
      <c r="U135" s="114" cm="1">
        <f t="array" ref="U135">IF($D135="","",IF(_xll.BDP($D135&amp;" Corp",U$1)="#N/A N/A",0,_xll.BDP($D135&amp;" Corp",U$1)))</f>
        <v>950</v>
      </c>
      <c r="V135" s="114">
        <f>IFERROR(VLOOKUP($L135,Documentation!$J$2:$K$15,2,0),IF(U135=0,0,4200))</f>
        <v>4200</v>
      </c>
      <c r="W135" s="111">
        <f t="shared" si="10"/>
        <v>3.2866754604751334</v>
      </c>
      <c r="X135" s="111">
        <f t="shared" si="11"/>
        <v>14.530565193679537</v>
      </c>
    </row>
    <row r="136" spans="1:24" x14ac:dyDescent="0.2">
      <c r="A136" s="2" t="str" cm="1">
        <f t="array" ref="A136">IF($D136="","",IF(_xll.BDP($D136&amp;" Corp",A$1)="#N/A N/A","",_xll.BDP($D136&amp;" Corp",A$1)))</f>
        <v>MNKTQ US</v>
      </c>
      <c r="B136" s="62">
        <v>132</v>
      </c>
      <c r="C136" s="22">
        <v>355506</v>
      </c>
      <c r="D136" s="23" t="s">
        <v>1788</v>
      </c>
      <c r="E136" s="23" t="s">
        <v>1789</v>
      </c>
      <c r="F136" s="46" t="s">
        <v>1790</v>
      </c>
      <c r="G136" s="47" t="s">
        <v>1213</v>
      </c>
      <c r="H136" s="93" t="str">
        <f>IF(IFERROR(VLOOKUP($E136,Portfolio!$D$4:$D$85,1,0),0)=0,"N","Y")</f>
        <v>N</v>
      </c>
      <c r="I136" s="65" cm="1">
        <f t="array" ref="I136">IF($D136="","",IF(_xll.BDP($D136&amp;" Corp",I$1)="#N/A N/A","0",_xll.BDP($D136&amp;" Corp",I$1)))/1000000</f>
        <v>225.42650502999999</v>
      </c>
      <c r="J136" s="101">
        <f>IFERROR(VLOOKUP($E136,Portfolio!$D$45:$O$85,10,0),0)</f>
        <v>0</v>
      </c>
      <c r="K136" s="16" t="str" cm="1">
        <f t="array" ref="K136">IF($D136="","",IF(_xll.BDP($D136&amp;" Corp",K$1)="#N/A N/A","NR",_xll.BDP($D136&amp;" Corp",K$1)))</f>
        <v>NR</v>
      </c>
      <c r="L136" s="16" t="str" cm="1">
        <f t="array" ref="L136">IF($D136="","",IF(_xll.BDP($D136&amp;" Corp",L$1)="#N/A N/A","NR",_xll.BDP($D136&amp;" Corp",L$1)))</f>
        <v>NR</v>
      </c>
      <c r="M136" s="16" t="s">
        <v>1349</v>
      </c>
      <c r="N136" s="16" t="s">
        <v>1355</v>
      </c>
      <c r="O136" s="61">
        <v>1.6755977792088243E-4</v>
      </c>
      <c r="P136" s="61">
        <f t="shared" si="9"/>
        <v>1.2121513351617029E-3</v>
      </c>
      <c r="Q136" s="27" cm="1">
        <f t="array" ref="Q136">IF($D136="","",IF(_xll.BDP($D136&amp;" Corp",Q$1)="#N/A N/A","",_xll.BDP($D136&amp;" Corp",Q$1)))</f>
        <v>101.375</v>
      </c>
      <c r="R136" s="27" cm="1">
        <f t="array" ref="R136">IF($D136="","",IF(_xll.BDP($D136&amp;" Corp",R$1)="#N/A N/A","",_xll.BDP($D136&amp;" Corp",R$1)))</f>
        <v>102.125</v>
      </c>
      <c r="S136" s="64" cm="1">
        <f t="array" ref="S136">IFERROR(IF($D136="","",IF(_xll.BDP($D136&amp;" Corp",S$1)="#N/A N/A","",_xll.BDP($D136&amp;" Corp",S$1)))/100,"")</f>
        <v>9.7764673642814159E-2</v>
      </c>
      <c r="T136" s="48" cm="1">
        <f t="array" ref="T136">IF($D136="","",IF(_xll.BDP($D136&amp;" Corp",T$1)="#N/A N/A","",_xll.BDP($D136&amp;" Corp",T$1)))</f>
        <v>675.22257231733204</v>
      </c>
      <c r="U136" s="114" cm="1">
        <f t="array" ref="U136">IF($D136="","",IF(_xll.BDP($D136&amp;" Corp",U$1)="#N/A N/A",0,_xll.BDP($D136&amp;" Corp",U$1)))</f>
        <v>750</v>
      </c>
      <c r="V136" s="114">
        <f>IFERROR(VLOOKUP($L136,Documentation!$J$2:$K$15,2,0),IF(U136=0,0,4200))</f>
        <v>4200</v>
      </c>
      <c r="W136" s="111">
        <f t="shared" si="10"/>
        <v>0.90911350137127722</v>
      </c>
      <c r="X136" s="111">
        <f t="shared" si="11"/>
        <v>5.0910356076791521</v>
      </c>
    </row>
    <row r="137" spans="1:24" x14ac:dyDescent="0.2">
      <c r="A137" s="2" t="str" cm="1">
        <f t="array" ref="A137">IF($D137="","",IF(_xll.BDP($D137&amp;" Corp",A$1)="#N/A N/A","",_xll.BDP($D137&amp;" Corp",A$1)))</f>
        <v>1643363D US</v>
      </c>
      <c r="B137" s="62">
        <v>133</v>
      </c>
      <c r="C137" s="22">
        <v>276414</v>
      </c>
      <c r="D137" s="23" t="s">
        <v>1791</v>
      </c>
      <c r="E137" s="23" t="s">
        <v>1792</v>
      </c>
      <c r="F137" s="46" t="s">
        <v>1793</v>
      </c>
      <c r="G137" s="47" t="s">
        <v>1794</v>
      </c>
      <c r="H137" s="93" t="str">
        <f>IF(IFERROR(VLOOKUP($E137,Portfolio!$D$4:$D$85,1,0),0)=0,"N","Y")</f>
        <v>N</v>
      </c>
      <c r="I137" s="65" cm="1">
        <f t="array" ref="I137">IF($D137="","",IF(_xll.BDP($D137&amp;" Corp",I$1)="#N/A N/A","0",_xll.BDP($D137&amp;" Corp",I$1)))/1000000</f>
        <v>303.76</v>
      </c>
      <c r="J137" s="101">
        <f>IFERROR(VLOOKUP($E137,Portfolio!$D$45:$O$85,10,0),0)</f>
        <v>0</v>
      </c>
      <c r="K137" s="16" t="str" cm="1">
        <f t="array" ref="K137">IF($D137="","",IF(_xll.BDP($D137&amp;" Corp",K$1)="#N/A N/A","NR",_xll.BDP($D137&amp;" Corp",K$1)))</f>
        <v>B</v>
      </c>
      <c r="L137" s="16" t="str" cm="1">
        <f t="array" ref="L137">IF($D137="","",IF(_xll.BDP($D137&amp;" Corp",L$1)="#N/A N/A","NR",_xll.BDP($D137&amp;" Corp",L$1)))</f>
        <v>B2</v>
      </c>
      <c r="M137" s="16" t="s">
        <v>1349</v>
      </c>
      <c r="N137" s="16" t="s">
        <v>1328</v>
      </c>
      <c r="O137" s="61">
        <v>3.6078706936714489E-4</v>
      </c>
      <c r="P137" s="61">
        <f t="shared" si="9"/>
        <v>2.6099851245264738E-3</v>
      </c>
      <c r="Q137" s="27" cm="1">
        <f t="array" ref="Q137">IF($D137="","",IF(_xll.BDP($D137&amp;" Corp",Q$1)="#N/A N/A","",_xll.BDP($D137&amp;" Corp",Q$1)))</f>
        <v>99.75</v>
      </c>
      <c r="R137" s="27" cm="1">
        <f t="array" ref="R137">IF($D137="","",IF(_xll.BDP($D137&amp;" Corp",R$1)="#N/A N/A","",_xll.BDP($D137&amp;" Corp",R$1)))</f>
        <v>100.125</v>
      </c>
      <c r="S137" s="64" cm="1">
        <f t="array" ref="S137">IFERROR(IF($D137="","",IF(_xll.BDP($D137&amp;" Corp",S$1)="#N/A N/A","",_xll.BDP($D137&amp;" Corp",S$1)))/100,"")</f>
        <v>7.2711995569989085E-2</v>
      </c>
      <c r="T137" s="48" cm="1">
        <f t="array" ref="T137">IF($D137="","",IF(_xll.BDP($D137&amp;" Corp",T$1)="#N/A N/A","",_xll.BDP($D137&amp;" Corp",T$1)))</f>
        <v>321.32119347080589</v>
      </c>
      <c r="U137" s="114" cm="1">
        <f t="array" ref="U137">IF($D137="","",IF(_xll.BDP($D137&amp;" Corp",U$1)="#N/A N/A",0,_xll.BDP($D137&amp;" Corp",U$1)))</f>
        <v>300</v>
      </c>
      <c r="V137" s="114">
        <f>IFERROR(VLOOKUP($L137,Documentation!$J$2:$K$15,2,0),IF(U137=0,0,4200))</f>
        <v>2720</v>
      </c>
      <c r="W137" s="111">
        <f t="shared" si="10"/>
        <v>0.78299553735794214</v>
      </c>
      <c r="X137" s="111">
        <f t="shared" si="11"/>
        <v>7.0991595387120086</v>
      </c>
    </row>
    <row r="138" spans="1:24" x14ac:dyDescent="0.2">
      <c r="A138" s="2" t="str" cm="1">
        <f t="array" ref="A138">IF($D138="","",IF(_xll.BDP($D138&amp;" Corp",A$1)="#N/A N/A","",_xll.BDP($D138&amp;" Corp",A$1)))</f>
        <v>1501426D US</v>
      </c>
      <c r="B138" s="62">
        <v>134</v>
      </c>
      <c r="C138" s="22">
        <v>425238</v>
      </c>
      <c r="D138" s="23" t="s">
        <v>1795</v>
      </c>
      <c r="E138" s="23" t="s">
        <v>1796</v>
      </c>
      <c r="F138" s="46" t="s">
        <v>1797</v>
      </c>
      <c r="G138" s="47" t="s">
        <v>1798</v>
      </c>
      <c r="H138" s="93" t="str">
        <f>IF(IFERROR(VLOOKUP($E138,Portfolio!$D$4:$D$85,1,0),0)=0,"N","Y")</f>
        <v>N</v>
      </c>
      <c r="I138" s="65" cm="1">
        <f t="array" ref="I138">IF($D138="","",IF(_xll.BDP($D138&amp;" Corp",I$1)="#N/A N/A","0",_xll.BDP($D138&amp;" Corp",I$1)))/1000000</f>
        <v>0</v>
      </c>
      <c r="J138" s="101">
        <f>IFERROR(VLOOKUP($E138,Portfolio!$D$45:$O$85,10,0),0)</f>
        <v>0</v>
      </c>
      <c r="K138" s="16" t="str" cm="1">
        <f t="array" ref="K138">IF($D138="","",IF(_xll.BDP($D138&amp;" Corp",K$1)="#N/A N/A","NR",_xll.BDP($D138&amp;" Corp",K$1)))</f>
        <v>B+</v>
      </c>
      <c r="L138" s="16" t="str" cm="1">
        <f t="array" ref="L138">IF($D138="","",IF(_xll.BDP($D138&amp;" Corp",L$1)="#N/A N/A","NR",_xll.BDP($D138&amp;" Corp",L$1)))</f>
        <v>B2</v>
      </c>
      <c r="M138" s="16" t="s">
        <v>1516</v>
      </c>
      <c r="N138" s="16" t="s">
        <v>1323</v>
      </c>
      <c r="O138" s="61">
        <v>0</v>
      </c>
      <c r="P138" s="61">
        <f t="shared" si="9"/>
        <v>0</v>
      </c>
      <c r="Q138" s="27" cm="1">
        <f t="array" ref="Q138">IF($D138="","",IF(_xll.BDP($D138&amp;" Corp",Q$1)="#N/A N/A","",_xll.BDP($D138&amp;" Corp",Q$1)))</f>
        <v>102.25</v>
      </c>
      <c r="R138" s="27" cm="1">
        <f t="array" ref="R138">IF($D138="","",IF(_xll.BDP($D138&amp;" Corp",R$1)="#N/A N/A","",_xll.BDP($D138&amp;" Corp",R$1)))</f>
        <v>103</v>
      </c>
      <c r="S138" s="64" cm="1">
        <f t="array" ref="S138">IFERROR(IF($D138="","",IF(_xll.BDP($D138&amp;" Corp",S$1)="#N/A N/A","",_xll.BDP($D138&amp;" Corp",S$1)))/100,"")</f>
        <v>0.10546329524368048</v>
      </c>
      <c r="T138" s="48" cm="1">
        <f t="array" ref="T138">IF($D138="","",IF(_xll.BDP($D138&amp;" Corp",T$1)="#N/A N/A","",_xll.BDP($D138&amp;" Corp",T$1)))</f>
        <v>622.37148933669926</v>
      </c>
      <c r="U138" s="114" cm="1">
        <f t="array" ref="U138">IF($D138="","",IF(_xll.BDP($D138&amp;" Corp",U$1)="#N/A N/A",0,_xll.BDP($D138&amp;" Corp",U$1)))</f>
        <v>725</v>
      </c>
      <c r="V138" s="114">
        <f>IFERROR(VLOOKUP($L138,Documentation!$J$2:$K$15,2,0),IF(U138=0,0,4200))</f>
        <v>2720</v>
      </c>
      <c r="W138" s="111">
        <f t="shared" si="10"/>
        <v>0</v>
      </c>
      <c r="X138" s="111">
        <f t="shared" si="11"/>
        <v>0</v>
      </c>
    </row>
    <row r="139" spans="1:24" x14ac:dyDescent="0.2">
      <c r="A139" s="2" t="str" cm="1">
        <f t="array" ref="A139">IF($D139="","",IF(_xll.BDP($D139&amp;" Corp",A$1)="#N/A N/A","",_xll.BDP($D139&amp;" Corp",A$1)))</f>
        <v>1175528D US</v>
      </c>
      <c r="B139" s="62">
        <v>135</v>
      </c>
      <c r="C139" s="22">
        <v>443526</v>
      </c>
      <c r="D139" s="23" t="s">
        <v>1799</v>
      </c>
      <c r="E139" s="23" t="s">
        <v>1800</v>
      </c>
      <c r="F139" s="46" t="s">
        <v>1801</v>
      </c>
      <c r="G139" s="47" t="s">
        <v>1802</v>
      </c>
      <c r="H139" s="93" t="str">
        <f>IF(IFERROR(VLOOKUP($E139,Portfolio!$D$4:$D$85,1,0),0)=0,"N","Y")</f>
        <v>N</v>
      </c>
      <c r="I139" s="65" cm="1">
        <f t="array" ref="I139">IF($D139="","",IF(_xll.BDP($D139&amp;" Corp",I$1)="#N/A N/A","0",_xll.BDP($D139&amp;" Corp",I$1)))/1000000</f>
        <v>0</v>
      </c>
      <c r="J139" s="101">
        <f>IFERROR(VLOOKUP($E139,Portfolio!$D$45:$O$85,10,0),0)</f>
        <v>0</v>
      </c>
      <c r="K139" s="16" t="str" cm="1">
        <f t="array" ref="K139">IF($D139="","",IF(_xll.BDP($D139&amp;" Corp",K$1)="#N/A N/A","NR",_xll.BDP($D139&amp;" Corp",K$1)))</f>
        <v>B-</v>
      </c>
      <c r="L139" s="16" t="str" cm="1">
        <f t="array" ref="L139">IF($D139="","",IF(_xll.BDP($D139&amp;" Corp",L$1)="#N/A N/A","NR",_xll.BDP($D139&amp;" Corp",L$1)))</f>
        <v>B2</v>
      </c>
      <c r="M139" s="16" t="s">
        <v>1333</v>
      </c>
      <c r="N139" s="16" t="s">
        <v>1302</v>
      </c>
      <c r="O139" s="61">
        <v>0</v>
      </c>
      <c r="P139" s="61">
        <f t="shared" si="9"/>
        <v>0</v>
      </c>
      <c r="Q139" s="27" cm="1">
        <f t="array" ref="Q139">IF($D139="","",IF(_xll.BDP($D139&amp;" Corp",Q$1)="#N/A N/A","",_xll.BDP($D139&amp;" Corp",Q$1)))</f>
        <v>99.625</v>
      </c>
      <c r="R139" s="27" cm="1">
        <f t="array" ref="R139">IF($D139="","",IF(_xll.BDP($D139&amp;" Corp",R$1)="#N/A N/A","",_xll.BDP($D139&amp;" Corp",R$1)))</f>
        <v>100.375</v>
      </c>
      <c r="S139" s="64" cm="1">
        <f t="array" ref="S139">IFERROR(IF($D139="","",IF(_xll.BDP($D139&amp;" Corp",S$1)="#N/A N/A","",_xll.BDP($D139&amp;" Corp",S$1)))/100,"")</f>
        <v>8.2871963735669851E-2</v>
      </c>
      <c r="T139" s="48" cm="1">
        <f t="array" ref="T139">IF($D139="","",IF(_xll.BDP($D139&amp;" Corp",T$1)="#N/A N/A","",_xll.BDP($D139&amp;" Corp",T$1)))</f>
        <v>399.94426202586294</v>
      </c>
      <c r="U139" s="114" cm="1">
        <f t="array" ref="U139">IF($D139="","",IF(_xll.BDP($D139&amp;" Corp",U$1)="#N/A N/A",0,_xll.BDP($D139&amp;" Corp",U$1)))</f>
        <v>400</v>
      </c>
      <c r="V139" s="114">
        <f>IFERROR(VLOOKUP($L139,Documentation!$J$2:$K$15,2,0),IF(U139=0,0,4200))</f>
        <v>2720</v>
      </c>
      <c r="W139" s="111">
        <f t="shared" si="10"/>
        <v>0</v>
      </c>
      <c r="X139" s="111">
        <f t="shared" si="11"/>
        <v>0</v>
      </c>
    </row>
    <row r="140" spans="1:24" x14ac:dyDescent="0.2">
      <c r="A140" s="2" t="str" cm="1">
        <f t="array" ref="A140">IF($D140="","",IF(_xll.BDP($D140&amp;" Corp",A$1)="#N/A N/A","",_xll.BDP($D140&amp;" Corp",A$1)))</f>
        <v>1175528D US</v>
      </c>
      <c r="B140" s="62">
        <v>136</v>
      </c>
      <c r="C140" s="22">
        <v>438990</v>
      </c>
      <c r="D140" s="23" t="s">
        <v>1803</v>
      </c>
      <c r="E140" s="23" t="s">
        <v>1804</v>
      </c>
      <c r="F140" s="46" t="s">
        <v>1805</v>
      </c>
      <c r="G140" s="47" t="s">
        <v>1802</v>
      </c>
      <c r="H140" s="93" t="str">
        <f>IF(IFERROR(VLOOKUP($E140,Portfolio!$D$4:$D$85,1,0),0)=0,"N","Y")</f>
        <v>N</v>
      </c>
      <c r="I140" s="65" cm="1">
        <f t="array" ref="I140">IF($D140="","",IF(_xll.BDP($D140&amp;" Corp",I$1)="#N/A N/A","0",_xll.BDP($D140&amp;" Corp",I$1)))/1000000</f>
        <v>680</v>
      </c>
      <c r="J140" s="101">
        <f>IFERROR(VLOOKUP($E140,Portfolio!$D$45:$O$85,10,0),0)</f>
        <v>0</v>
      </c>
      <c r="K140" s="16" t="str" cm="1">
        <f t="array" ref="K140">IF($D140="","",IF(_xll.BDP($D140&amp;" Corp",K$1)="#N/A N/A","NR",_xll.BDP($D140&amp;" Corp",K$1)))</f>
        <v>B-</v>
      </c>
      <c r="L140" s="16" t="str" cm="1">
        <f t="array" ref="L140">IF($D140="","",IF(_xll.BDP($D140&amp;" Corp",L$1)="#N/A N/A","NR",_xll.BDP($D140&amp;" Corp",L$1)))</f>
        <v>B2</v>
      </c>
      <c r="M140" s="16" t="s">
        <v>1333</v>
      </c>
      <c r="N140" s="16" t="s">
        <v>1302</v>
      </c>
      <c r="O140" s="61">
        <v>4.785334732184294E-4</v>
      </c>
      <c r="P140" s="61">
        <f t="shared" si="9"/>
        <v>3.4617794060050246E-3</v>
      </c>
      <c r="Q140" s="27" cm="1">
        <f t="array" ref="Q140">IF($D140="","",IF(_xll.BDP($D140&amp;" Corp",Q$1)="#N/A N/A","",_xll.BDP($D140&amp;" Corp",Q$1)))</f>
        <v>101.25</v>
      </c>
      <c r="R140" s="27" cm="1">
        <f t="array" ref="R140">IF($D140="","",IF(_xll.BDP($D140&amp;" Corp",R$1)="#N/A N/A","",_xll.BDP($D140&amp;" Corp",R$1)))</f>
        <v>101.625</v>
      </c>
      <c r="S140" s="64" cm="1">
        <f t="array" ref="S140">IFERROR(IF($D140="","",IF(_xll.BDP($D140&amp;" Corp",S$1)="#N/A N/A","",_xll.BDP($D140&amp;" Corp",S$1)))/100,"")</f>
        <v>7.9996480606496334E-2</v>
      </c>
      <c r="T140" s="48" cm="1">
        <f t="array" ref="T140">IF($D140="","",IF(_xll.BDP($D140&amp;" Corp",T$1)="#N/A N/A","",_xll.BDP($D140&amp;" Corp",T$1)))</f>
        <v>346.07395893520118</v>
      </c>
      <c r="U140" s="114" cm="1">
        <f t="array" ref="U140">IF($D140="","",IF(_xll.BDP($D140&amp;" Corp",U$1)="#N/A N/A",0,_xll.BDP($D140&amp;" Corp",U$1)))</f>
        <v>400</v>
      </c>
      <c r="V140" s="114">
        <f>IFERROR(VLOOKUP($L140,Documentation!$J$2:$K$15,2,0),IF(U140=0,0,4200))</f>
        <v>2720</v>
      </c>
      <c r="W140" s="111">
        <f t="shared" si="10"/>
        <v>1.3847117624020098</v>
      </c>
      <c r="X140" s="111">
        <f t="shared" si="11"/>
        <v>9.4160399843336666</v>
      </c>
    </row>
    <row r="141" spans="1:24" x14ac:dyDescent="0.2">
      <c r="A141" s="2" t="str" cm="1">
        <f t="array" ref="A141">IF($D141="","",IF(_xll.BDP($D141&amp;" Corp",A$1)="#N/A N/A","",_xll.BDP($D141&amp;" Corp",A$1)))</f>
        <v>1573125D US</v>
      </c>
      <c r="B141" s="62">
        <v>137</v>
      </c>
      <c r="C141" s="22">
        <v>176046</v>
      </c>
      <c r="D141" s="23" t="s">
        <v>1806</v>
      </c>
      <c r="E141" s="23" t="s">
        <v>1807</v>
      </c>
      <c r="F141" s="46" t="s">
        <v>1808</v>
      </c>
      <c r="G141" s="47" t="s">
        <v>1809</v>
      </c>
      <c r="H141" s="93" t="str">
        <f>IF(IFERROR(VLOOKUP($E141,Portfolio!$D$4:$D$85,1,0),0)=0,"N","Y")</f>
        <v>Y</v>
      </c>
      <c r="I141" s="65" cm="1">
        <f t="array" ref="I141">IF($D141="","",IF(_xll.BDP($D141&amp;" Corp",I$1)="#N/A N/A","0",_xll.BDP($D141&amp;" Corp",I$1)))/1000000</f>
        <v>1168.4000000000001</v>
      </c>
      <c r="J141" s="101">
        <f>IFERROR(VLOOKUP($E141,Portfolio!$D$45:$O$85,10,0),0)</f>
        <v>0</v>
      </c>
      <c r="K141" s="16" t="str" cm="1">
        <f t="array" ref="K141">IF($D141="","",IF(_xll.BDP($D141&amp;" Corp",K$1)="#N/A N/A","NR",_xll.BDP($D141&amp;" Corp",K$1)))</f>
        <v>B-</v>
      </c>
      <c r="L141" s="16" t="str" cm="1">
        <f t="array" ref="L141">IF($D141="","",IF(_xll.BDP($D141&amp;" Corp",L$1)="#N/A N/A","NR",_xll.BDP($D141&amp;" Corp",L$1)))</f>
        <v>B3</v>
      </c>
      <c r="M141" s="16" t="s">
        <v>1516</v>
      </c>
      <c r="N141" s="16" t="s">
        <v>1317</v>
      </c>
      <c r="O141" s="61">
        <v>8.2001490625749384E-4</v>
      </c>
      <c r="P141" s="61">
        <f t="shared" si="9"/>
        <v>5.9321048034681302E-3</v>
      </c>
      <c r="Q141" s="27" cm="1">
        <f t="array" ref="Q141">IF($D141="","",IF(_xll.BDP($D141&amp;" Corp",Q$1)="#N/A N/A","",_xll.BDP($D141&amp;" Corp",Q$1)))</f>
        <v>100.625</v>
      </c>
      <c r="R141" s="27" cm="1">
        <f t="array" ref="R141">IF($D141="","",IF(_xll.BDP($D141&amp;" Corp",R$1)="#N/A N/A","",_xll.BDP($D141&amp;" Corp",R$1)))</f>
        <v>100.875</v>
      </c>
      <c r="S141" s="64" cm="1">
        <f t="array" ref="S141">IFERROR(IF($D141="","",IF(_xll.BDP($D141&amp;" Corp",S$1)="#N/A N/A","",_xll.BDP($D141&amp;" Corp",S$1)))/100,"")</f>
        <v>7.7914548572152853E-2</v>
      </c>
      <c r="T141" s="48" cm="1">
        <f t="array" ref="T141">IF($D141="","",IF(_xll.BDP($D141&amp;" Corp",T$1)="#N/A N/A","",_xll.BDP($D141&amp;" Corp",T$1)))</f>
        <v>340.49544079786546</v>
      </c>
      <c r="U141" s="114" cm="1">
        <f t="array" ref="U141">IF($D141="","",IF(_xll.BDP($D141&amp;" Corp",U$1)="#N/A N/A",0,_xll.BDP($D141&amp;" Corp",U$1)))</f>
        <v>375</v>
      </c>
      <c r="V141" s="114">
        <f>IFERROR(VLOOKUP($L141,Documentation!$J$2:$K$15,2,0),IF(U141=0,0,4200))</f>
        <v>3490</v>
      </c>
      <c r="W141" s="111">
        <f t="shared" si="10"/>
        <v>2.224539301300549</v>
      </c>
      <c r="X141" s="111">
        <f t="shared" si="11"/>
        <v>20.703045764103774</v>
      </c>
    </row>
    <row r="142" spans="1:24" x14ac:dyDescent="0.2">
      <c r="A142" s="2" t="str" cm="1">
        <f t="array" ref="A142">IF($D142="","",IF(_xll.BDP($D142&amp;" Corp",A$1)="#N/A N/A","",_xll.BDP($D142&amp;" Corp",A$1)))</f>
        <v>1513598D US</v>
      </c>
      <c r="B142" s="62">
        <v>138</v>
      </c>
      <c r="C142" s="22">
        <v>253842</v>
      </c>
      <c r="D142" s="23" t="s">
        <v>1810</v>
      </c>
      <c r="E142" s="23" t="s">
        <v>1811</v>
      </c>
      <c r="F142" s="46" t="s">
        <v>1812</v>
      </c>
      <c r="G142" s="47" t="s">
        <v>1813</v>
      </c>
      <c r="H142" s="93" t="str">
        <f>IF(IFERROR(VLOOKUP($E142,Portfolio!$D$4:$D$85,1,0),0)=0,"N","Y")</f>
        <v>N</v>
      </c>
      <c r="I142" s="65" cm="1">
        <f t="array" ref="I142">IF($D142="","",IF(_xll.BDP($D142&amp;" Corp",I$1)="#N/A N/A","0",_xll.BDP($D142&amp;" Corp",I$1)))/1000000</f>
        <v>270</v>
      </c>
      <c r="J142" s="101">
        <f>IFERROR(VLOOKUP($E142,Portfolio!$D$45:$O$85,10,0),0)</f>
        <v>0</v>
      </c>
      <c r="K142" s="16" t="str" cm="1">
        <f t="array" ref="K142">IF($D142="","",IF(_xll.BDP($D142&amp;" Corp",K$1)="#N/A N/A","NR",_xll.BDP($D142&amp;" Corp",K$1)))</f>
        <v>CCC</v>
      </c>
      <c r="L142" s="16" t="str" cm="1">
        <f t="array" ref="L142">IF($D142="","",IF(_xll.BDP($D142&amp;" Corp",L$1)="#N/A N/A","NR",_xll.BDP($D142&amp;" Corp",L$1)))</f>
        <v>Caa3</v>
      </c>
      <c r="M142" s="16" t="s">
        <v>1289</v>
      </c>
      <c r="N142" s="16" t="s">
        <v>1380</v>
      </c>
      <c r="O142" s="61">
        <v>0</v>
      </c>
      <c r="P142" s="61">
        <f t="shared" si="9"/>
        <v>0</v>
      </c>
      <c r="Q142" s="27" cm="1">
        <f t="array" ref="Q142">IF($D142="","",IF(_xll.BDP($D142&amp;" Corp",Q$1)="#N/A N/A","",_xll.BDP($D142&amp;" Corp",Q$1)))</f>
        <v>50</v>
      </c>
      <c r="R142" s="27" cm="1">
        <f t="array" ref="R142">IF($D142="","",IF(_xll.BDP($D142&amp;" Corp",R$1)="#N/A N/A","",_xll.BDP($D142&amp;" Corp",R$1)))</f>
        <v>54.625</v>
      </c>
      <c r="S142" s="64" cm="1">
        <f t="array" ref="S142">IFERROR(IF($D142="","",IF(_xll.BDP($D142&amp;" Corp",S$1)="#N/A N/A","",_xll.BDP($D142&amp;" Corp",S$1)))/100,"")</f>
        <v>0.29086450370959938</v>
      </c>
      <c r="T142" s="48" cm="1">
        <f t="array" ref="T142">IF($D142="","",IF(_xll.BDP($D142&amp;" Corp",T$1)="#N/A N/A","",_xll.BDP($D142&amp;" Corp",T$1)))</f>
        <v>3395.0124717373251</v>
      </c>
      <c r="U142" s="114" cm="1">
        <f t="array" ref="U142">IF($D142="","",IF(_xll.BDP($D142&amp;" Corp",U$1)="#N/A N/A",0,_xll.BDP($D142&amp;" Corp",U$1)))</f>
        <v>700.00000000000011</v>
      </c>
      <c r="V142" s="114">
        <f>IFERROR(VLOOKUP($L142,Documentation!$J$2:$K$15,2,0),IF(U142=0,0,4200))</f>
        <v>8070</v>
      </c>
      <c r="W142" s="111">
        <f t="shared" si="10"/>
        <v>0</v>
      </c>
      <c r="X142" s="111">
        <f t="shared" si="11"/>
        <v>0</v>
      </c>
    </row>
    <row r="143" spans="1:24" x14ac:dyDescent="0.2">
      <c r="A143" s="2" t="str" cm="1">
        <f t="array" ref="A143">IF($D143="","",IF(_xll.BDP($D143&amp;" Corp",A$1)="#N/A N/A","",_xll.BDP($D143&amp;" Corp",A$1)))</f>
        <v>1513598D US</v>
      </c>
      <c r="B143" s="62">
        <v>139</v>
      </c>
      <c r="C143" s="22">
        <v>242394</v>
      </c>
      <c r="D143" s="23" t="s">
        <v>1814</v>
      </c>
      <c r="E143" s="23" t="s">
        <v>1815</v>
      </c>
      <c r="F143" s="46" t="s">
        <v>1816</v>
      </c>
      <c r="G143" s="47" t="s">
        <v>1813</v>
      </c>
      <c r="H143" s="93" t="str">
        <f>IF(IFERROR(VLOOKUP($E143,Portfolio!$D$4:$D$85,1,0),0)=0,"N","Y")</f>
        <v>N</v>
      </c>
      <c r="I143" s="65" cm="1">
        <f t="array" ref="I143">IF($D143="","",IF(_xll.BDP($D143&amp;" Corp",I$1)="#N/A N/A","0",_xll.BDP($D143&amp;" Corp",I$1)))/1000000</f>
        <v>1050</v>
      </c>
      <c r="J143" s="101">
        <f>IFERROR(VLOOKUP($E143,Portfolio!$D$45:$O$85,10,0),0)</f>
        <v>0</v>
      </c>
      <c r="K143" s="16" t="str" cm="1">
        <f t="array" ref="K143">IF($D143="","",IF(_xll.BDP($D143&amp;" Corp",K$1)="#N/A N/A","NR",_xll.BDP($D143&amp;" Corp",K$1)))</f>
        <v>B-</v>
      </c>
      <c r="L143" s="16" t="str" cm="1">
        <f t="array" ref="L143">IF($D143="","",IF(_xll.BDP($D143&amp;" Corp",L$1)="#N/A N/A","NR",_xll.BDP($D143&amp;" Corp",L$1)))</f>
        <v>Caa1</v>
      </c>
      <c r="M143" s="16" t="s">
        <v>1289</v>
      </c>
      <c r="N143" s="16" t="s">
        <v>1380</v>
      </c>
      <c r="O143" s="61">
        <v>5.7568708373738526E-4</v>
      </c>
      <c r="P143" s="61">
        <f t="shared" si="9"/>
        <v>4.1646024830440621E-3</v>
      </c>
      <c r="Q143" s="27" cm="1">
        <f t="array" ref="Q143">IF($D143="","",IF(_xll.BDP($D143&amp;" Corp",Q$1)="#N/A N/A","",_xll.BDP($D143&amp;" Corp",Q$1)))</f>
        <v>70.625</v>
      </c>
      <c r="R143" s="27" cm="1">
        <f t="array" ref="R143">IF($D143="","",IF(_xll.BDP($D143&amp;" Corp",R$1)="#N/A N/A","",_xll.BDP($D143&amp;" Corp",R$1)))</f>
        <v>72.125</v>
      </c>
      <c r="S143" s="64" cm="1">
        <f t="array" ref="S143">IFERROR(IF($D143="","",IF(_xll.BDP($D143&amp;" Corp",S$1)="#N/A N/A","",_xll.BDP($D143&amp;" Corp",S$1)))/100,"")</f>
        <v>0.19032529555261135</v>
      </c>
      <c r="T143" s="48" cm="1">
        <f t="array" ref="T143">IF($D143="","",IF(_xll.BDP($D143&amp;" Corp",T$1)="#N/A N/A","",_xll.BDP($D143&amp;" Corp",T$1)))</f>
        <v>1629.4972632333636</v>
      </c>
      <c r="U143" s="114" cm="1">
        <f t="array" ref="U143">IF($D143="","",IF(_xll.BDP($D143&amp;" Corp",U$1)="#N/A N/A",0,_xll.BDP($D143&amp;" Corp",U$1)))</f>
        <v>325</v>
      </c>
      <c r="V143" s="114">
        <f>IFERROR(VLOOKUP($L143,Documentation!$J$2:$K$15,2,0),IF(U143=0,0,4200))</f>
        <v>4770</v>
      </c>
      <c r="W143" s="111">
        <f t="shared" si="10"/>
        <v>1.3534958069893201</v>
      </c>
      <c r="X143" s="111">
        <f t="shared" si="11"/>
        <v>19.865153844120176</v>
      </c>
    </row>
    <row r="144" spans="1:24" x14ac:dyDescent="0.2">
      <c r="A144" s="2" t="str" cm="1">
        <f t="array" ref="A144">IF($D144="","",IF(_xll.BDP($D144&amp;" Corp",A$1)="#N/A N/A","",_xll.BDP($D144&amp;" Corp",A$1)))</f>
        <v>1487763D US</v>
      </c>
      <c r="B144" s="62">
        <v>140</v>
      </c>
      <c r="C144" s="22">
        <v>445470</v>
      </c>
      <c r="D144" s="23" t="s">
        <v>1817</v>
      </c>
      <c r="E144" s="23" t="s">
        <v>1818</v>
      </c>
      <c r="F144" s="46" t="s">
        <v>102</v>
      </c>
      <c r="G144" s="47" t="s">
        <v>1819</v>
      </c>
      <c r="H144" s="93" t="str">
        <f>IF(IFERROR(VLOOKUP($E144,Portfolio!$D$4:$D$85,1,0),0)=0,"N","Y")</f>
        <v>N</v>
      </c>
      <c r="I144" s="65" cm="1">
        <f t="array" ref="I144">IF($D144="","",IF(_xll.BDP($D144&amp;" Corp",I$1)="#N/A N/A","0",_xll.BDP($D144&amp;" Corp",I$1)))/1000000</f>
        <v>0</v>
      </c>
      <c r="J144" s="101">
        <f>IFERROR(VLOOKUP($E144,Portfolio!$D$45:$O$85,10,0),0)</f>
        <v>0</v>
      </c>
      <c r="K144" s="16" t="str" cm="1">
        <f t="array" ref="K144">IF($D144="","",IF(_xll.BDP($D144&amp;" Corp",K$1)="#N/A N/A","NR",_xll.BDP($D144&amp;" Corp",K$1)))</f>
        <v>B</v>
      </c>
      <c r="L144" s="16" t="str" cm="1">
        <f t="array" ref="L144">IF($D144="","",IF(_xll.BDP($D144&amp;" Corp",L$1)="#N/A N/A","NR",_xll.BDP($D144&amp;" Corp",L$1)))</f>
        <v>B2</v>
      </c>
      <c r="M144" s="16" t="s">
        <v>1524</v>
      </c>
      <c r="N144" s="16" t="s">
        <v>1365</v>
      </c>
      <c r="O144" s="61">
        <v>1.2600404426320283E-3</v>
      </c>
      <c r="P144" s="61">
        <f t="shared" si="9"/>
        <v>9.1153123013527591E-3</v>
      </c>
      <c r="Q144" s="27" cm="1">
        <f t="array" ref="Q144">IF($D144="","",IF(_xll.BDP($D144&amp;" Corp",Q$1)="#N/A N/A","",_xll.BDP($D144&amp;" Corp",Q$1)))</f>
        <v>100.375</v>
      </c>
      <c r="R144" s="27" cm="1">
        <f t="array" ref="R144">IF($D144="","",IF(_xll.BDP($D144&amp;" Corp",R$1)="#N/A N/A","",_xll.BDP($D144&amp;" Corp",R$1)))</f>
        <v>101.125</v>
      </c>
      <c r="S144" s="64" cm="1">
        <f t="array" ref="S144">IFERROR(IF($D144="","",IF(_xll.BDP($D144&amp;" Corp",S$1)="#N/A N/A","",_xll.BDP($D144&amp;" Corp",S$1)))/100,"")</f>
        <v>6.9946655537933111E-2</v>
      </c>
      <c r="T144" s="48" cm="1">
        <f t="array" ref="T144">IF($D144="","",IF(_xll.BDP($D144&amp;" Corp",T$1)="#N/A N/A","",_xll.BDP($D144&amp;" Corp",T$1)))</f>
        <v>272.17106093278528</v>
      </c>
      <c r="U144" s="114" cm="1">
        <f t="array" ref="U144">IF($D144="","",IF(_xll.BDP($D144&amp;" Corp",U$1)="#N/A N/A",0,_xll.BDP($D144&amp;" Corp",U$1)))</f>
        <v>300</v>
      </c>
      <c r="V144" s="114">
        <f>IFERROR(VLOOKUP($L144,Documentation!$J$2:$K$15,2,0),IF(U144=0,0,4200))</f>
        <v>2720</v>
      </c>
      <c r="W144" s="111">
        <f t="shared" si="10"/>
        <v>2.7345936904058279</v>
      </c>
      <c r="X144" s="111">
        <f t="shared" si="11"/>
        <v>24.793649459679504</v>
      </c>
    </row>
    <row r="145" spans="1:24" x14ac:dyDescent="0.2">
      <c r="A145" s="2" t="str" cm="1">
        <f t="array" ref="A145">IF($D145="","",IF(_xll.BDP($D145&amp;" Corp",A$1)="#N/A N/A","",_xll.BDP($D145&amp;" Corp",A$1)))</f>
        <v>1920261D US</v>
      </c>
      <c r="B145" s="62">
        <v>141</v>
      </c>
      <c r="C145" s="22">
        <v>398886</v>
      </c>
      <c r="D145" s="23" t="s">
        <v>1820</v>
      </c>
      <c r="E145" s="23" t="s">
        <v>1821</v>
      </c>
      <c r="F145" s="46" t="s">
        <v>1822</v>
      </c>
      <c r="G145" s="47" t="s">
        <v>814</v>
      </c>
      <c r="H145" s="93" t="str">
        <f>IF(IFERROR(VLOOKUP($E145,Portfolio!$D$4:$D$85,1,0),0)=0,"N","Y")</f>
        <v>Y</v>
      </c>
      <c r="I145" s="65" cm="1">
        <f t="array" ref="I145">IF($D145="","",IF(_xll.BDP($D145&amp;" Corp",I$1)="#N/A N/A","0",_xll.BDP($D145&amp;" Corp",I$1)))/1000000</f>
        <v>7611.9834721875004</v>
      </c>
      <c r="J145" s="101">
        <f>IFERROR(VLOOKUP($E145,Portfolio!$D$45:$O$85,10,0),0)</f>
        <v>109.383206</v>
      </c>
      <c r="K145" s="16" t="str" cm="1">
        <f t="array" ref="K145">IF($D145="","",IF(_xll.BDP($D145&amp;" Corp",K$1)="#N/A N/A","NR",_xll.BDP($D145&amp;" Corp",K$1)))</f>
        <v>BB- *+</v>
      </c>
      <c r="L145" s="16" t="str" cm="1">
        <f t="array" ref="L145">IF($D145="","",IF(_xll.BDP($D145&amp;" Corp",L$1)="#N/A N/A","NR",_xll.BDP($D145&amp;" Corp",L$1)))</f>
        <v>Ba3</v>
      </c>
      <c r="M145" s="16" t="s">
        <v>1333</v>
      </c>
      <c r="N145" s="16" t="s">
        <v>1291</v>
      </c>
      <c r="O145" s="61">
        <v>5.3463684727275366E-3</v>
      </c>
      <c r="P145" s="61">
        <f t="shared" si="9"/>
        <v>3.8676392168191465E-2</v>
      </c>
      <c r="Q145" s="27" cm="1">
        <f t="array" ref="Q145">IF($D145="","",IF(_xll.BDP($D145&amp;" Corp",Q$1)="#N/A N/A","",_xll.BDP($D145&amp;" Corp",Q$1)))</f>
        <v>100.375</v>
      </c>
      <c r="R145" s="27" cm="1">
        <f t="array" ref="R145">IF($D145="","",IF(_xll.BDP($D145&amp;" Corp",R$1)="#N/A N/A","",_xll.BDP($D145&amp;" Corp",R$1)))</f>
        <v>100.625</v>
      </c>
      <c r="S145" s="64" cm="1">
        <f t="array" ref="S145">IFERROR(IF($D145="","",IF(_xll.BDP($D145&amp;" Corp",S$1)="#N/A N/A","",_xll.BDP($D145&amp;" Corp",S$1)))/100,"")</f>
        <v>6.3684082357212901E-2</v>
      </c>
      <c r="T145" s="48" cm="1">
        <f t="array" ref="T145">IF($D145="","",IF(_xll.BDP($D145&amp;" Corp",T$1)="#N/A N/A","",_xll.BDP($D145&amp;" Corp",T$1)))</f>
        <v>206.36400571650267</v>
      </c>
      <c r="U145" s="114" cm="1">
        <f t="array" ref="U145">IF($D145="","",IF(_xll.BDP($D145&amp;" Corp",U$1)="#N/A N/A",0,_xll.BDP($D145&amp;" Corp",U$1)))</f>
        <v>225</v>
      </c>
      <c r="V145" s="114">
        <f>IFERROR(VLOOKUP($L145,Documentation!$J$2:$K$15,2,0),IF(U145=0,0,4200))</f>
        <v>1766</v>
      </c>
      <c r="W145" s="111">
        <f t="shared" si="10"/>
        <v>8.7021882378430799</v>
      </c>
      <c r="X145" s="111">
        <f t="shared" si="11"/>
        <v>68.302508569026131</v>
      </c>
    </row>
    <row r="146" spans="1:24" x14ac:dyDescent="0.2">
      <c r="A146" s="2" t="str" cm="1">
        <f t="array" ref="A146">IF($D146="","",IF(_xll.BDP($D146&amp;" Corp",A$1)="#N/A N/A","",_xll.BDP($D146&amp;" Corp",A$1)))</f>
        <v>1819089D US</v>
      </c>
      <c r="B146" s="62">
        <v>142</v>
      </c>
      <c r="C146" s="22">
        <v>117654</v>
      </c>
      <c r="D146" s="23" t="s">
        <v>1823</v>
      </c>
      <c r="E146" s="23" t="s">
        <v>1824</v>
      </c>
      <c r="F146" s="46" t="s">
        <v>1825</v>
      </c>
      <c r="G146" s="47" t="s">
        <v>1826</v>
      </c>
      <c r="H146" s="93" t="str">
        <f>IF(IFERROR(VLOOKUP($E146,Portfolio!$D$4:$D$85,1,0),0)=0,"N","Y")</f>
        <v>Y</v>
      </c>
      <c r="I146" s="65" cm="1">
        <f t="array" ref="I146">IF($D146="","",IF(_xll.BDP($D146&amp;" Corp",I$1)="#N/A N/A","0",_xll.BDP($D146&amp;" Corp",I$1)))/1000000</f>
        <v>4062.4875000000002</v>
      </c>
      <c r="J146" s="101">
        <f>IFERROR(VLOOKUP($E146,Portfolio!$D$45:$O$85,10,0),0)</f>
        <v>86.428670000000011</v>
      </c>
      <c r="K146" s="16" t="str" cm="1">
        <f t="array" ref="K146">IF($D146="","",IF(_xll.BDP($D146&amp;" Corp",K$1)="#N/A N/A","NR",_xll.BDP($D146&amp;" Corp",K$1)))</f>
        <v>B-</v>
      </c>
      <c r="L146" s="16" t="str" cm="1">
        <f t="array" ref="L146">IF($D146="","",IF(_xll.BDP($D146&amp;" Corp",L$1)="#N/A N/A","NR",_xll.BDP($D146&amp;" Corp",L$1)))</f>
        <v>B3</v>
      </c>
      <c r="M146" s="16" t="s">
        <v>1524</v>
      </c>
      <c r="N146" s="16" t="s">
        <v>1365</v>
      </c>
      <c r="O146" s="61">
        <v>2.7545168987499835E-3</v>
      </c>
      <c r="P146" s="61">
        <f t="shared" si="9"/>
        <v>1.9926568165552279E-2</v>
      </c>
      <c r="Q146" s="27" cm="1">
        <f t="array" ref="Q146">IF($D146="","",IF(_xll.BDP($D146&amp;" Corp",Q$1)="#N/A N/A","",_xll.BDP($D146&amp;" Corp",Q$1)))</f>
        <v>96.375</v>
      </c>
      <c r="R146" s="27" cm="1">
        <f t="array" ref="R146">IF($D146="","",IF(_xll.BDP($D146&amp;" Corp",R$1)="#N/A N/A","",_xll.BDP($D146&amp;" Corp",R$1)))</f>
        <v>97.25</v>
      </c>
      <c r="S146" s="64" cm="1">
        <f t="array" ref="S146">IFERROR(IF($D146="","",IF(_xll.BDP($D146&amp;" Corp",S$1)="#N/A N/A","",_xll.BDP($D146&amp;" Corp",S$1)))/100,"")</f>
        <v>0.10935694561339915</v>
      </c>
      <c r="T146" s="48" cm="1">
        <f t="array" ref="T146">IF($D146="","",IF(_xll.BDP($D146&amp;" Corp",T$1)="#N/A N/A","",_xll.BDP($D146&amp;" Corp",T$1)))</f>
        <v>537.80031495466835</v>
      </c>
      <c r="U146" s="114" cm="1">
        <f t="array" ref="U146">IF($D146="","",IF(_xll.BDP($D146&amp;" Corp",U$1)="#N/A N/A",0,_xll.BDP($D146&amp;" Corp",U$1)))</f>
        <v>400</v>
      </c>
      <c r="V146" s="114">
        <f>IFERROR(VLOOKUP($L146,Documentation!$J$2:$K$15,2,0),IF(U146=0,0,4200))</f>
        <v>3490</v>
      </c>
      <c r="W146" s="111">
        <f t="shared" si="10"/>
        <v>7.9706272662209114</v>
      </c>
      <c r="X146" s="111">
        <f t="shared" si="11"/>
        <v>69.543722897777457</v>
      </c>
    </row>
    <row r="147" spans="1:24" x14ac:dyDescent="0.2">
      <c r="A147" s="2" t="str" cm="1">
        <f t="array" ref="A147">IF($D147="","",IF(_xll.BDP($D147&amp;" Corp",A$1)="#N/A N/A","",_xll.BDP($D147&amp;" Corp",A$1)))</f>
        <v>1819089D US</v>
      </c>
      <c r="B147" s="62">
        <v>143</v>
      </c>
      <c r="C147" s="22">
        <v>343554</v>
      </c>
      <c r="D147" s="23" t="s">
        <v>1827</v>
      </c>
      <c r="E147" s="23" t="s">
        <v>1828</v>
      </c>
      <c r="F147" s="46" t="s">
        <v>1829</v>
      </c>
      <c r="G147" s="47" t="s">
        <v>1826</v>
      </c>
      <c r="H147" s="93" t="str">
        <f>IF(IFERROR(VLOOKUP($E147,Portfolio!$D$4:$D$85,1,0),0)=0,"N","Y")</f>
        <v>N</v>
      </c>
      <c r="I147" s="65" cm="1">
        <f t="array" ref="I147">IF($D147="","",IF(_xll.BDP($D147&amp;" Corp",I$1)="#N/A N/A","0",_xll.BDP($D147&amp;" Corp",I$1)))/1000000</f>
        <v>1459</v>
      </c>
      <c r="J147" s="101">
        <f>IFERROR(VLOOKUP($E147,Portfolio!$D$45:$O$85,10,0),0)</f>
        <v>0</v>
      </c>
      <c r="K147" s="16" t="str" cm="1">
        <f t="array" ref="K147">IF($D147="","",IF(_xll.BDP($D147&amp;" Corp",K$1)="#N/A N/A","NR",_xll.BDP($D147&amp;" Corp",K$1)))</f>
        <v>NR</v>
      </c>
      <c r="L147" s="16" t="str" cm="1">
        <f t="array" ref="L147">IF($D147="","",IF(_xll.BDP($D147&amp;" Corp",L$1)="#N/A N/A","NR",_xll.BDP($D147&amp;" Corp",L$1)))</f>
        <v>NR</v>
      </c>
      <c r="M147" s="16" t="s">
        <v>1524</v>
      </c>
      <c r="N147" s="16" t="s">
        <v>1365</v>
      </c>
      <c r="O147" s="61">
        <v>0</v>
      </c>
      <c r="P147" s="61">
        <f t="shared" si="9"/>
        <v>0</v>
      </c>
      <c r="Q147" s="27" cm="1">
        <f t="array" ref="Q147">IF($D147="","",IF(_xll.BDP($D147&amp;" Corp",Q$1)="#N/A N/A","",_xll.BDP($D147&amp;" Corp",Q$1)))</f>
        <v>86.125</v>
      </c>
      <c r="R147" s="27" cm="1">
        <f t="array" ref="R147">IF($D147="","",IF(_xll.BDP($D147&amp;" Corp",R$1)="#N/A N/A","",_xll.BDP($D147&amp;" Corp",R$1)))</f>
        <v>86.875</v>
      </c>
      <c r="S147" s="64" cm="1">
        <f t="array" ref="S147">IFERROR(IF($D147="","",IF(_xll.BDP($D147&amp;" Corp",S$1)="#N/A N/A","",_xll.BDP($D147&amp;" Corp",S$1)))/100,"")</f>
        <v>0.16280152625404298</v>
      </c>
      <c r="T147" s="48" cm="1">
        <f t="array" ref="T147">IF($D147="","",IF(_xll.BDP($D147&amp;" Corp",T$1)="#N/A N/A","",_xll.BDP($D147&amp;" Corp",T$1)))</f>
        <v>1393.4046280264856</v>
      </c>
      <c r="U147" s="114" cm="1">
        <f t="array" ref="U147">IF($D147="","",IF(_xll.BDP($D147&amp;" Corp",U$1)="#N/A N/A",0,_xll.BDP($D147&amp;" Corp",U$1)))</f>
        <v>800</v>
      </c>
      <c r="V147" s="114">
        <f>IFERROR(VLOOKUP($L147,Documentation!$J$2:$K$15,2,0),IF(U147=0,0,4200))</f>
        <v>4200</v>
      </c>
      <c r="W147" s="111">
        <f t="shared" si="10"/>
        <v>0</v>
      </c>
      <c r="X147" s="111">
        <f t="shared" si="11"/>
        <v>0</v>
      </c>
    </row>
    <row r="148" spans="1:24" x14ac:dyDescent="0.2">
      <c r="A148" s="2" t="str" cm="1">
        <f t="array" ref="A148">IF($D148="","",IF(_xll.BDP($D148&amp;" Corp",A$1)="#N/A N/A","",_xll.BDP($D148&amp;" Corp",A$1)))</f>
        <v>1579545D US</v>
      </c>
      <c r="B148" s="62">
        <v>144</v>
      </c>
      <c r="C148" s="22">
        <v>404286</v>
      </c>
      <c r="D148" s="23" t="s">
        <v>1830</v>
      </c>
      <c r="E148" s="23" t="s">
        <v>1831</v>
      </c>
      <c r="F148" s="46" t="s">
        <v>1832</v>
      </c>
      <c r="G148" s="47" t="s">
        <v>1833</v>
      </c>
      <c r="H148" s="93" t="str">
        <f>IF(IFERROR(VLOOKUP($E148,Portfolio!$D$4:$D$85,1,0),0)=0,"N","Y")</f>
        <v>N</v>
      </c>
      <c r="I148" s="65" cm="1">
        <f t="array" ref="I148">IF($D148="","",IF(_xll.BDP($D148&amp;" Corp",I$1)="#N/A N/A","0",_xll.BDP($D148&amp;" Corp",I$1)))/1000000</f>
        <v>0</v>
      </c>
      <c r="J148" s="101">
        <f>IFERROR(VLOOKUP($E148,Portfolio!$D$45:$O$85,10,0),0)</f>
        <v>0</v>
      </c>
      <c r="K148" s="16" t="str" cm="1">
        <f t="array" ref="K148">IF($D148="","",IF(_xll.BDP($D148&amp;" Corp",K$1)="#N/A N/A","NR",_xll.BDP($D148&amp;" Corp",K$1)))</f>
        <v>B-</v>
      </c>
      <c r="L148" s="16" t="str" cm="1">
        <f t="array" ref="L148">IF($D148="","",IF(_xll.BDP($D148&amp;" Corp",L$1)="#N/A N/A","NR",_xll.BDP($D148&amp;" Corp",L$1)))</f>
        <v>WR</v>
      </c>
      <c r="M148" s="16" t="s">
        <v>1289</v>
      </c>
      <c r="N148" s="16" t="s">
        <v>1374</v>
      </c>
      <c r="O148" s="61">
        <v>7.9137285616428328E-4</v>
      </c>
      <c r="P148" s="61">
        <f t="shared" si="9"/>
        <v>5.7249041274285211E-3</v>
      </c>
      <c r="Q148" s="27" t="str" cm="1">
        <f t="array" ref="Q148">IF($D148="","",IF(_xll.BDP($D148&amp;" Corp",Q$1)="#N/A N/A","",_xll.BDP($D148&amp;" Corp",Q$1)))</f>
        <v/>
      </c>
      <c r="R148" s="27" t="str" cm="1">
        <f t="array" ref="R148">IF($D148="","",IF(_xll.BDP($D148&amp;" Corp",R$1)="#N/A N/A","",_xll.BDP($D148&amp;" Corp",R$1)))</f>
        <v/>
      </c>
      <c r="S148" s="64" t="str" cm="1">
        <f t="array" ref="S148">IFERROR(IF($D148="","",IF(_xll.BDP($D148&amp;" Corp",S$1)="#N/A N/A","",_xll.BDP($D148&amp;" Corp",S$1)))/100,"")</f>
        <v/>
      </c>
      <c r="T148" s="48" t="str" cm="1">
        <f t="array" ref="T148">IF($D148="","",IF(_xll.BDP($D148&amp;" Corp",T$1)="#N/A N/A","",_xll.BDP($D148&amp;" Corp",T$1)))</f>
        <v/>
      </c>
      <c r="U148" s="114" cm="1">
        <f t="array" ref="U148">IF($D148="","",IF(_xll.BDP($D148&amp;" Corp",U$1)="#N/A N/A",0,_xll.BDP($D148&amp;" Corp",U$1)))</f>
        <v>375</v>
      </c>
      <c r="V148" s="114">
        <f>IFERROR(VLOOKUP($L148,Documentation!$J$2:$K$15,2,0),IF(U148=0,0,4200))</f>
        <v>4200</v>
      </c>
      <c r="W148" s="111">
        <f t="shared" si="10"/>
        <v>2.1468390477856953</v>
      </c>
      <c r="X148" s="111">
        <f t="shared" si="11"/>
        <v>24.044597335199789</v>
      </c>
    </row>
    <row r="149" spans="1:24" x14ac:dyDescent="0.2">
      <c r="A149" s="2" t="str" cm="1">
        <f t="array" ref="A149">IF($D149="","",IF(_xll.BDP($D149&amp;" Corp",A$1)="#N/A N/A","",_xll.BDP($D149&amp;" Corp",A$1)))</f>
        <v>1579545D US</v>
      </c>
      <c r="B149" s="62">
        <v>145</v>
      </c>
      <c r="C149" s="22">
        <v>404322</v>
      </c>
      <c r="D149" s="23" t="s">
        <v>1834</v>
      </c>
      <c r="E149" s="23" t="s">
        <v>1835</v>
      </c>
      <c r="F149" s="46" t="s">
        <v>1836</v>
      </c>
      <c r="G149" s="47" t="s">
        <v>1833</v>
      </c>
      <c r="H149" s="93" t="str">
        <f>IF(IFERROR(VLOOKUP($E149,Portfolio!$D$4:$D$85,1,0),0)=0,"N","Y")</f>
        <v>N</v>
      </c>
      <c r="I149" s="65" cm="1">
        <f t="array" ref="I149">IF($D149="","",IF(_xll.BDP($D149&amp;" Corp",I$1)="#N/A N/A","0",_xll.BDP($D149&amp;" Corp",I$1)))/1000000</f>
        <v>0</v>
      </c>
      <c r="J149" s="101">
        <f>IFERROR(VLOOKUP($E149,Portfolio!$D$45:$O$85,10,0),0)</f>
        <v>0</v>
      </c>
      <c r="K149" s="16" t="str" cm="1">
        <f t="array" ref="K149">IF($D149="","",IF(_xll.BDP($D149&amp;" Corp",K$1)="#N/A N/A","NR",_xll.BDP($D149&amp;" Corp",K$1)))</f>
        <v>B-</v>
      </c>
      <c r="L149" s="16" t="str" cm="1">
        <f t="array" ref="L149">IF($D149="","",IF(_xll.BDP($D149&amp;" Corp",L$1)="#N/A N/A","NR",_xll.BDP($D149&amp;" Corp",L$1)))</f>
        <v>WR</v>
      </c>
      <c r="M149" s="16" t="s">
        <v>1289</v>
      </c>
      <c r="N149" s="16" t="s">
        <v>1374</v>
      </c>
      <c r="O149" s="61">
        <v>0</v>
      </c>
      <c r="P149" s="61">
        <f t="shared" si="9"/>
        <v>0</v>
      </c>
      <c r="Q149" s="27" t="str" cm="1">
        <f t="array" ref="Q149">IF($D149="","",IF(_xll.BDP($D149&amp;" Corp",Q$1)="#N/A N/A","",_xll.BDP($D149&amp;" Corp",Q$1)))</f>
        <v/>
      </c>
      <c r="R149" s="27" t="str" cm="1">
        <f t="array" ref="R149">IF($D149="","",IF(_xll.BDP($D149&amp;" Corp",R$1)="#N/A N/A","",_xll.BDP($D149&amp;" Corp",R$1)))</f>
        <v/>
      </c>
      <c r="S149" s="64" t="str" cm="1">
        <f t="array" ref="S149">IFERROR(IF($D149="","",IF(_xll.BDP($D149&amp;" Corp",S$1)="#N/A N/A","",_xll.BDP($D149&amp;" Corp",S$1)))/100,"")</f>
        <v/>
      </c>
      <c r="T149" s="48" t="str" cm="1">
        <f t="array" ref="T149">IF($D149="","",IF(_xll.BDP($D149&amp;" Corp",T$1)="#N/A N/A","",_xll.BDP($D149&amp;" Corp",T$1)))</f>
        <v/>
      </c>
      <c r="U149" s="114" cm="1">
        <f t="array" ref="U149">IF($D149="","",IF(_xll.BDP($D149&amp;" Corp",U$1)="#N/A N/A",0,_xll.BDP($D149&amp;" Corp",U$1)))</f>
        <v>375</v>
      </c>
      <c r="V149" s="114">
        <f>IFERROR(VLOOKUP($L149,Documentation!$J$2:$K$15,2,0),IF(U149=0,0,4200))</f>
        <v>4200</v>
      </c>
      <c r="W149" s="111">
        <f t="shared" si="10"/>
        <v>0</v>
      </c>
      <c r="X149" s="111">
        <f t="shared" si="11"/>
        <v>0</v>
      </c>
    </row>
    <row r="150" spans="1:24" x14ac:dyDescent="0.2">
      <c r="A150" s="2" t="str" cm="1">
        <f t="array" ref="A150">IF($D150="","",IF(_xll.BDP($D150&amp;" Corp",A$1)="#N/A N/A","",_xll.BDP($D150&amp;" Corp",A$1)))</f>
        <v>MODV US</v>
      </c>
      <c r="B150" s="62">
        <v>146</v>
      </c>
      <c r="C150" s="22">
        <v>407022</v>
      </c>
      <c r="D150" s="23" t="s">
        <v>1837</v>
      </c>
      <c r="E150" s="23" t="s">
        <v>1838</v>
      </c>
      <c r="F150" s="46" t="s">
        <v>1839</v>
      </c>
      <c r="G150" s="47" t="s">
        <v>741</v>
      </c>
      <c r="H150" s="93" t="str">
        <f>IF(IFERROR(VLOOKUP($E150,Portfolio!$D$4:$D$85,1,0),0)=0,"N","Y")</f>
        <v>N</v>
      </c>
      <c r="I150" s="65" cm="1">
        <f t="array" ref="I150">IF($D150="","",IF(_xll.BDP($D150&amp;" Corp",I$1)="#N/A N/A","0",_xll.BDP($D150&amp;" Corp",I$1)))/1000000</f>
        <v>522.375</v>
      </c>
      <c r="J150" s="101">
        <f>IFERROR(VLOOKUP($E150,Portfolio!$D$45:$O$85,10,0),0)</f>
        <v>0</v>
      </c>
      <c r="K150" s="16" t="str" cm="1">
        <f t="array" ref="K150">IF($D150="","",IF(_xll.BDP($D150&amp;" Corp",K$1)="#N/A N/A","NR",_xll.BDP($D150&amp;" Corp",K$1)))</f>
        <v>B-</v>
      </c>
      <c r="L150" s="16" t="str" cm="1">
        <f t="array" ref="L150">IF($D150="","",IF(_xll.BDP($D150&amp;" Corp",L$1)="#N/A N/A","NR",_xll.BDP($D150&amp;" Corp",L$1)))</f>
        <v>B3</v>
      </c>
      <c r="M150" s="16" t="s">
        <v>1289</v>
      </c>
      <c r="N150" s="16" t="s">
        <v>1290</v>
      </c>
      <c r="O150" s="61">
        <v>3.4847626726930105E-4</v>
      </c>
      <c r="P150" s="61">
        <f t="shared" si="9"/>
        <v>2.520927026067672E-3</v>
      </c>
      <c r="Q150" s="27" cm="1">
        <f t="array" ref="Q150">IF($D150="","",IF(_xll.BDP($D150&amp;" Corp",Q$1)="#N/A N/A","",_xll.BDP($D150&amp;" Corp",Q$1)))</f>
        <v>83.25</v>
      </c>
      <c r="R150" s="27" cm="1">
        <f t="array" ref="R150">IF($D150="","",IF(_xll.BDP($D150&amp;" Corp",R$1)="#N/A N/A","",_xll.BDP($D150&amp;" Corp",R$1)))</f>
        <v>84.25</v>
      </c>
      <c r="S150" s="64" cm="1">
        <f t="array" ref="S150">IFERROR(IF($D150="","",IF(_xll.BDP($D150&amp;" Corp",S$1)="#N/A N/A","",_xll.BDP($D150&amp;" Corp",S$1)))/100,"")</f>
        <v>0.13114963960833848</v>
      </c>
      <c r="T150" s="48" cm="1">
        <f t="array" ref="T150">IF($D150="","",IF(_xll.BDP($D150&amp;" Corp",T$1)="#N/A N/A","",_xll.BDP($D150&amp;" Corp",T$1)))</f>
        <v>1178.5033681683242</v>
      </c>
      <c r="U150" s="114" cm="1">
        <f t="array" ref="U150">IF($D150="","",IF(_xll.BDP($D150&amp;" Corp",U$1)="#N/A N/A",0,_xll.BDP($D150&amp;" Corp",U$1)))</f>
        <v>475</v>
      </c>
      <c r="V150" s="114">
        <f>IFERROR(VLOOKUP($L150,Documentation!$J$2:$K$15,2,0),IF(U150=0,0,4200))</f>
        <v>3490</v>
      </c>
      <c r="W150" s="111">
        <f t="shared" si="10"/>
        <v>1.1974403373821443</v>
      </c>
      <c r="X150" s="111">
        <f t="shared" si="11"/>
        <v>8.7980353209761759</v>
      </c>
    </row>
    <row r="151" spans="1:24" x14ac:dyDescent="0.2">
      <c r="A151" s="2" t="str" cm="1">
        <f t="array" ref="A151">IF($D151="","",IF(_xll.BDP($D151&amp;" Corp",A$1)="#N/A N/A","",_xll.BDP($D151&amp;" Corp",A$1)))</f>
        <v>0961804D US</v>
      </c>
      <c r="B151" s="62">
        <v>147</v>
      </c>
      <c r="C151" s="22">
        <v>226122</v>
      </c>
      <c r="D151" s="23" t="s">
        <v>1840</v>
      </c>
      <c r="E151" s="23" t="s">
        <v>1841</v>
      </c>
      <c r="F151" s="46" t="s">
        <v>1842</v>
      </c>
      <c r="G151" s="47" t="s">
        <v>747</v>
      </c>
      <c r="H151" s="93" t="str">
        <f>IF(IFERROR(VLOOKUP($E151,Portfolio!$D$4:$D$85,1,0),0)=0,"N","Y")</f>
        <v>Y</v>
      </c>
      <c r="I151" s="65" cm="1">
        <f t="array" ref="I151">IF($D151="","",IF(_xll.BDP($D151&amp;" Corp",I$1)="#N/A N/A","0",_xll.BDP($D151&amp;" Corp",I$1)))/1000000</f>
        <v>1281.9375</v>
      </c>
      <c r="J151" s="101">
        <f>IFERROR(VLOOKUP($E151,Portfolio!$D$45:$O$85,10,0),0)</f>
        <v>0</v>
      </c>
      <c r="K151" s="16" t="str" cm="1">
        <f t="array" ref="K151">IF($D151="","",IF(_xll.BDP($D151&amp;" Corp",K$1)="#N/A N/A","NR",_xll.BDP($D151&amp;" Corp",K$1)))</f>
        <v>CC *-</v>
      </c>
      <c r="L151" s="16" t="str" cm="1">
        <f t="array" ref="L151">IF($D151="","",IF(_xll.BDP($D151&amp;" Corp",L$1)="#N/A N/A","NR",_xll.BDP($D151&amp;" Corp",L$1)))</f>
        <v>B2</v>
      </c>
      <c r="M151" s="16" t="s">
        <v>1516</v>
      </c>
      <c r="N151" s="16" t="s">
        <v>1317</v>
      </c>
      <c r="O151" s="61">
        <v>6.5331359546754765E-4</v>
      </c>
      <c r="P151" s="61">
        <f t="shared" si="9"/>
        <v>4.7261637419882662E-3</v>
      </c>
      <c r="Q151" s="27" cm="1">
        <f t="array" ref="Q151">IF($D151="","",IF(_xll.BDP($D151&amp;" Corp",Q$1)="#N/A N/A","",_xll.BDP($D151&amp;" Corp",Q$1)))</f>
        <v>80.25</v>
      </c>
      <c r="R151" s="27" cm="1">
        <f t="array" ref="R151">IF($D151="","",IF(_xll.BDP($D151&amp;" Corp",R$1)="#N/A N/A","",_xll.BDP($D151&amp;" Corp",R$1)))</f>
        <v>81.75</v>
      </c>
      <c r="S151" s="64" t="str" cm="1">
        <f t="array" ref="S151">IFERROR(IF($D151="","",IF(_xll.BDP($D151&amp;" Corp",S$1)="#N/A N/A","",_xll.BDP($D151&amp;" Corp",S$1)))/100,"")</f>
        <v/>
      </c>
      <c r="T151" s="48" cm="1">
        <f t="array" ref="T151">IF($D151="","",IF(_xll.BDP($D151&amp;" Corp",T$1)="#N/A N/A","",_xll.BDP($D151&amp;" Corp",T$1)))</f>
        <v>1259.5943147405385</v>
      </c>
      <c r="U151" s="114" cm="1">
        <f t="array" ref="U151">IF($D151="","",IF(_xll.BDP($D151&amp;" Corp",U$1)="#N/A N/A",0,_xll.BDP($D151&amp;" Corp",U$1)))</f>
        <v>425.00000000000006</v>
      </c>
      <c r="V151" s="114">
        <f>IFERROR(VLOOKUP($L151,Documentation!$J$2:$K$15,2,0),IF(U151=0,0,4200))</f>
        <v>2720</v>
      </c>
      <c r="W151" s="111">
        <f t="shared" si="10"/>
        <v>2.0086195903450133</v>
      </c>
      <c r="X151" s="111">
        <f t="shared" si="11"/>
        <v>12.855165378208085</v>
      </c>
    </row>
    <row r="152" spans="1:24" x14ac:dyDescent="0.2">
      <c r="A152" s="2" t="str" cm="1">
        <f t="array" ref="A152">IF($D152="","",IF(_xll.BDP($D152&amp;" Corp",A$1)="#N/A N/A","",_xll.BDP($D152&amp;" Corp",A$1)))</f>
        <v>8766413Z US</v>
      </c>
      <c r="B152" s="62">
        <v>148</v>
      </c>
      <c r="C152" s="22">
        <v>280986</v>
      </c>
      <c r="D152" s="23" t="s">
        <v>1843</v>
      </c>
      <c r="E152" s="23" t="s">
        <v>1844</v>
      </c>
      <c r="F152" s="46" t="s">
        <v>1845</v>
      </c>
      <c r="G152" s="47" t="s">
        <v>1846</v>
      </c>
      <c r="H152" s="93" t="str">
        <f>IF(IFERROR(VLOOKUP($E152,Portfolio!$D$4:$D$85,1,0),0)=0,"N","Y")</f>
        <v>N</v>
      </c>
      <c r="I152" s="65" cm="1">
        <f t="array" ref="I152">IF($D152="","",IF(_xll.BDP($D152&amp;" Corp",I$1)="#N/A N/A","0",_xll.BDP($D152&amp;" Corp",I$1)))/1000000</f>
        <v>610</v>
      </c>
      <c r="J152" s="101">
        <f>IFERROR(VLOOKUP($E152,Portfolio!$D$45:$O$85,10,0),0)</f>
        <v>0</v>
      </c>
      <c r="K152" s="16" t="str" cm="1">
        <f t="array" ref="K152">IF($D152="","",IF(_xll.BDP($D152&amp;" Corp",K$1)="#N/A N/A","NR",_xll.BDP($D152&amp;" Corp",K$1)))</f>
        <v>B-</v>
      </c>
      <c r="L152" s="16" t="str" cm="1">
        <f t="array" ref="L152">IF($D152="","",IF(_xll.BDP($D152&amp;" Corp",L$1)="#N/A N/A","NR",_xll.BDP($D152&amp;" Corp",L$1)))</f>
        <v>B3</v>
      </c>
      <c r="M152" s="16" t="s">
        <v>1289</v>
      </c>
      <c r="N152" s="16" t="s">
        <v>1322</v>
      </c>
      <c r="O152" s="61">
        <v>3.8553815542125366E-4</v>
      </c>
      <c r="P152" s="61">
        <f t="shared" si="9"/>
        <v>2.7890380116779257E-3</v>
      </c>
      <c r="Q152" s="27" cm="1">
        <f t="array" ref="Q152">IF($D152="","",IF(_xll.BDP($D152&amp;" Corp",Q$1)="#N/A N/A","",_xll.BDP($D152&amp;" Corp",Q$1)))</f>
        <v>93</v>
      </c>
      <c r="R152" s="27" cm="1">
        <f t="array" ref="R152">IF($D152="","",IF(_xll.BDP($D152&amp;" Corp",R$1)="#N/A N/A","",_xll.BDP($D152&amp;" Corp",R$1)))</f>
        <v>94</v>
      </c>
      <c r="S152" s="64" cm="1">
        <f t="array" ref="S152">IFERROR(IF($D152="","",IF(_xll.BDP($D152&amp;" Corp",S$1)="#N/A N/A","",_xll.BDP($D152&amp;" Corp",S$1)))/100,"")</f>
        <v>0.11401700368151069</v>
      </c>
      <c r="T152" s="48" cm="1">
        <f t="array" ref="T152">IF($D152="","",IF(_xll.BDP($D152&amp;" Corp",T$1)="#N/A N/A","",_xll.BDP($D152&amp;" Corp",T$1)))</f>
        <v>784.91381664386392</v>
      </c>
      <c r="U152" s="114" cm="1">
        <f t="array" ref="U152">IF($D152="","",IF(_xll.BDP($D152&amp;" Corp",U$1)="#N/A N/A",0,_xll.BDP($D152&amp;" Corp",U$1)))</f>
        <v>525</v>
      </c>
      <c r="V152" s="114">
        <f>IFERROR(VLOOKUP($L152,Documentation!$J$2:$K$15,2,0),IF(U152=0,0,4200))</f>
        <v>3490</v>
      </c>
      <c r="W152" s="111">
        <f t="shared" si="10"/>
        <v>1.464244956130911</v>
      </c>
      <c r="X152" s="111">
        <f t="shared" si="11"/>
        <v>9.7337426607559614</v>
      </c>
    </row>
    <row r="153" spans="1:24" x14ac:dyDescent="0.2">
      <c r="A153" s="2" t="str" cm="1">
        <f t="array" ref="A153">IF($D153="","",IF(_xll.BDP($D153&amp;" Corp",A$1)="#N/A N/A","",_xll.BDP($D153&amp;" Corp",A$1)))</f>
        <v>1672020D US</v>
      </c>
      <c r="B153" s="62">
        <v>149</v>
      </c>
      <c r="C153" s="22">
        <v>20655</v>
      </c>
      <c r="D153" s="23" t="s">
        <v>1847</v>
      </c>
      <c r="E153" s="23" t="s">
        <v>1848</v>
      </c>
      <c r="F153" s="46" t="s">
        <v>1849</v>
      </c>
      <c r="G153" s="47" t="s">
        <v>1850</v>
      </c>
      <c r="H153" s="93" t="str">
        <f>IF(IFERROR(VLOOKUP($E153,Portfolio!$D$4:$D$85,1,0),0)=0,"N","Y")</f>
        <v>N</v>
      </c>
      <c r="I153" s="65" cm="1">
        <f t="array" ref="I153">IF($D153="","",IF(_xll.BDP($D153&amp;" Corp",I$1)="#N/A N/A","0",_xll.BDP($D153&amp;" Corp",I$1)))/1000000</f>
        <v>0</v>
      </c>
      <c r="J153" s="101">
        <f>IFERROR(VLOOKUP($E153,Portfolio!$D$45:$O$85,10,0),0)</f>
        <v>0</v>
      </c>
      <c r="K153" s="16" t="str" cm="1">
        <f t="array" ref="K153">IF($D153="","",IF(_xll.BDP($D153&amp;" Corp",K$1)="#N/A N/A","NR",_xll.BDP($D153&amp;" Corp",K$1)))</f>
        <v>NR</v>
      </c>
      <c r="L153" s="16" t="str" cm="1">
        <f t="array" ref="L153">IF($D153="","",IF(_xll.BDP($D153&amp;" Corp",L$1)="#N/A N/A","NR",_xll.BDP($D153&amp;" Corp",L$1)))</f>
        <v>NR</v>
      </c>
      <c r="M153" s="16" t="s">
        <v>1349</v>
      </c>
      <c r="N153" s="16" t="s">
        <v>1313</v>
      </c>
      <c r="O153" s="61">
        <v>0</v>
      </c>
      <c r="P153" s="61">
        <f t="shared" si="9"/>
        <v>0</v>
      </c>
      <c r="Q153" s="27" t="str" cm="1">
        <f t="array" ref="Q153">IF($D153="","",IF(_xll.BDP($D153&amp;" Corp",Q$1)="#N/A N/A","",_xll.BDP($D153&amp;" Corp",Q$1)))</f>
        <v/>
      </c>
      <c r="R153" s="27" t="str" cm="1">
        <f t="array" ref="R153">IF($D153="","",IF(_xll.BDP($D153&amp;" Corp",R$1)="#N/A N/A","",_xll.BDP($D153&amp;" Corp",R$1)))</f>
        <v/>
      </c>
      <c r="S153" s="64" t="str" cm="1">
        <f t="array" ref="S153">IFERROR(IF($D153="","",IF(_xll.BDP($D153&amp;" Corp",S$1)="#N/A N/A","",_xll.BDP($D153&amp;" Corp",S$1)))/100,"")</f>
        <v/>
      </c>
      <c r="T153" s="48" t="str" cm="1">
        <f t="array" ref="T153">IF($D153="","",IF(_xll.BDP($D153&amp;" Corp",T$1)="#N/A N/A","",_xll.BDP($D153&amp;" Corp",T$1)))</f>
        <v/>
      </c>
      <c r="U153" s="114" cm="1">
        <f t="array" ref="U153">IF($D153="","",IF(_xll.BDP($D153&amp;" Corp",U$1)="#N/A N/A",0,_xll.BDP($D153&amp;" Corp",U$1)))</f>
        <v>500</v>
      </c>
      <c r="V153" s="114">
        <f>IFERROR(VLOOKUP($L153,Documentation!$J$2:$K$15,2,0),IF(U153=0,0,4200))</f>
        <v>4200</v>
      </c>
      <c r="W153" s="111">
        <f t="shared" si="10"/>
        <v>0</v>
      </c>
      <c r="X153" s="111">
        <f t="shared" si="11"/>
        <v>0</v>
      </c>
    </row>
    <row r="154" spans="1:24" x14ac:dyDescent="0.2">
      <c r="A154" s="2" t="str" cm="1">
        <f t="array" ref="A154">IF($D154="","",IF(_xll.BDP($D154&amp;" Corp",A$1)="#N/A N/A","",_xll.BDP($D154&amp;" Corp",A$1)))</f>
        <v>537703Z US</v>
      </c>
      <c r="B154" s="62">
        <v>150</v>
      </c>
      <c r="C154" s="22">
        <v>164922</v>
      </c>
      <c r="D154" s="23" t="s">
        <v>1851</v>
      </c>
      <c r="E154" s="23" t="s">
        <v>1852</v>
      </c>
      <c r="F154" s="46" t="s">
        <v>1853</v>
      </c>
      <c r="G154" s="47" t="s">
        <v>1854</v>
      </c>
      <c r="H154" s="93" t="str">
        <f>IF(IFERROR(VLOOKUP($E154,Portfolio!$D$4:$D$85,1,0),0)=0,"N","Y")</f>
        <v>N</v>
      </c>
      <c r="I154" s="65" cm="1">
        <f t="array" ref="I154">IF($D154="","",IF(_xll.BDP($D154&amp;" Corp",I$1)="#N/A N/A","0",_xll.BDP($D154&amp;" Corp",I$1)))/1000000</f>
        <v>180</v>
      </c>
      <c r="J154" s="101">
        <f>IFERROR(VLOOKUP($E154,Portfolio!$D$45:$O$85,10,0),0)</f>
        <v>0</v>
      </c>
      <c r="K154" s="16" t="str" cm="1">
        <f t="array" ref="K154">IF($D154="","",IF(_xll.BDP($D154&amp;" Corp",K$1)="#N/A N/A","NR",_xll.BDP($D154&amp;" Corp",K$1)))</f>
        <v>CCC</v>
      </c>
      <c r="L154" s="16" t="str" cm="1">
        <f t="array" ref="L154">IF($D154="","",IF(_xll.BDP($D154&amp;" Corp",L$1)="#N/A N/A","NR",_xll.BDP($D154&amp;" Corp",L$1)))</f>
        <v>Caa2</v>
      </c>
      <c r="M154" s="16" t="s">
        <v>1289</v>
      </c>
      <c r="N154" s="16" t="s">
        <v>1312</v>
      </c>
      <c r="O154" s="61">
        <v>0</v>
      </c>
      <c r="P154" s="61">
        <f t="shared" si="9"/>
        <v>0</v>
      </c>
      <c r="Q154" s="27" cm="1">
        <f t="array" ref="Q154">IF($D154="","",IF(_xll.BDP($D154&amp;" Corp",Q$1)="#N/A N/A","",_xll.BDP($D154&amp;" Corp",Q$1)))</f>
        <v>94.5</v>
      </c>
      <c r="R154" s="27" cm="1">
        <f t="array" ref="R154">IF($D154="","",IF(_xll.BDP($D154&amp;" Corp",R$1)="#N/A N/A","",_xll.BDP($D154&amp;" Corp",R$1)))</f>
        <v>96.442999999999998</v>
      </c>
      <c r="S154" s="64" cm="1">
        <f t="array" ref="S154">IFERROR(IF($D154="","",IF(_xll.BDP($D154&amp;" Corp",S$1)="#N/A N/A","",_xll.BDP($D154&amp;" Corp",S$1)))/100,"")</f>
        <v>0.12485772068612278</v>
      </c>
      <c r="T154" s="48" cm="1">
        <f t="array" ref="T154">IF($D154="","",IF(_xll.BDP($D154&amp;" Corp",T$1)="#N/A N/A","",_xll.BDP($D154&amp;" Corp",T$1)))</f>
        <v>910.37736913859851</v>
      </c>
      <c r="U154" s="114" cm="1">
        <f t="array" ref="U154">IF($D154="","",IF(_xll.BDP($D154&amp;" Corp",U$1)="#N/A N/A",0,_xll.BDP($D154&amp;" Corp",U$1)))</f>
        <v>725</v>
      </c>
      <c r="V154" s="114">
        <f>IFERROR(VLOOKUP($L154,Documentation!$J$2:$K$15,2,0),IF(U154=0,0,4200))</f>
        <v>6500</v>
      </c>
      <c r="W154" s="111">
        <f t="shared" si="10"/>
        <v>0</v>
      </c>
      <c r="X154" s="111">
        <f t="shared" si="11"/>
        <v>0</v>
      </c>
    </row>
    <row r="155" spans="1:24" x14ac:dyDescent="0.2">
      <c r="A155" s="2" t="str" cm="1">
        <f t="array" ref="A155">IF($D155="","",IF(_xll.BDP($D155&amp;" Corp",A$1)="#N/A N/A","",_xll.BDP($D155&amp;" Corp",A$1)))</f>
        <v>537703Z US</v>
      </c>
      <c r="B155" s="62">
        <v>151</v>
      </c>
      <c r="C155" s="22">
        <v>164958</v>
      </c>
      <c r="D155" s="23" t="s">
        <v>1855</v>
      </c>
      <c r="E155" s="23" t="s">
        <v>1856</v>
      </c>
      <c r="F155" s="46" t="s">
        <v>1857</v>
      </c>
      <c r="G155" s="47" t="s">
        <v>1854</v>
      </c>
      <c r="H155" s="93" t="str">
        <f>IF(IFERROR(VLOOKUP($E155,Portfolio!$D$4:$D$85,1,0),0)=0,"N","Y")</f>
        <v>Y</v>
      </c>
      <c r="I155" s="65" cm="1">
        <f t="array" ref="I155">IF($D155="","",IF(_xll.BDP($D155&amp;" Corp",I$1)="#N/A N/A","0",_xll.BDP($D155&amp;" Corp",I$1)))/1000000</f>
        <v>1637.25</v>
      </c>
      <c r="J155" s="101">
        <f>IFERROR(VLOOKUP($E155,Portfolio!$D$45:$O$85,10,0),0)</f>
        <v>3.8863709999999996</v>
      </c>
      <c r="K155" s="16" t="str" cm="1">
        <f t="array" ref="K155">IF($D155="","",IF(_xll.BDP($D155&amp;" Corp",K$1)="#N/A N/A","NR",_xll.BDP($D155&amp;" Corp",K$1)))</f>
        <v>B-</v>
      </c>
      <c r="L155" s="16" t="str" cm="1">
        <f t="array" ref="L155">IF($D155="","",IF(_xll.BDP($D155&amp;" Corp",L$1)="#N/A N/A","NR",_xll.BDP($D155&amp;" Corp",L$1)))</f>
        <v>B3</v>
      </c>
      <c r="M155" s="16" t="s">
        <v>1289</v>
      </c>
      <c r="N155" s="16" t="s">
        <v>1312</v>
      </c>
      <c r="O155" s="61">
        <v>1.1925664925452081E-3</v>
      </c>
      <c r="P155" s="61">
        <f t="shared" si="9"/>
        <v>8.6271961215557691E-3</v>
      </c>
      <c r="Q155" s="27" cm="1">
        <f t="array" ref="Q155">IF($D155="","",IF(_xll.BDP($D155&amp;" Corp",Q$1)="#N/A N/A","",_xll.BDP($D155&amp;" Corp",Q$1)))</f>
        <v>99</v>
      </c>
      <c r="R155" s="27" cm="1">
        <f t="array" ref="R155">IF($D155="","",IF(_xll.BDP($D155&amp;" Corp",R$1)="#N/A N/A","",_xll.BDP($D155&amp;" Corp",R$1)))</f>
        <v>99.25</v>
      </c>
      <c r="S155" s="64" cm="1">
        <f t="array" ref="S155">IFERROR(IF($D155="","",IF(_xll.BDP($D155&amp;" Corp",S$1)="#N/A N/A","",_xll.BDP($D155&amp;" Corp",S$1)))/100,"")</f>
        <v>8.6755657102912664E-2</v>
      </c>
      <c r="T155" s="48" cm="1">
        <f t="array" ref="T155">IF($D155="","",IF(_xll.BDP($D155&amp;" Corp",T$1)="#N/A N/A","",_xll.BDP($D155&amp;" Corp",T$1)))</f>
        <v>407.82776490411169</v>
      </c>
      <c r="U155" s="114" cm="1">
        <f t="array" ref="U155">IF($D155="","",IF(_xll.BDP($D155&amp;" Corp",U$1)="#N/A N/A",0,_xll.BDP($D155&amp;" Corp",U$1)))</f>
        <v>375</v>
      </c>
      <c r="V155" s="114">
        <f>IFERROR(VLOOKUP($L155,Documentation!$J$2:$K$15,2,0),IF(U155=0,0,4200))</f>
        <v>3490</v>
      </c>
      <c r="W155" s="111">
        <f t="shared" si="10"/>
        <v>3.2351985455834136</v>
      </c>
      <c r="X155" s="111">
        <f t="shared" si="11"/>
        <v>30.108914464229635</v>
      </c>
    </row>
    <row r="156" spans="1:24" x14ac:dyDescent="0.2">
      <c r="A156" s="2" t="str" cm="1">
        <f t="array" ref="A156">IF($D156="","",IF(_xll.BDP($D156&amp;" Corp",A$1)="#N/A N/A","",_xll.BDP($D156&amp;" Corp",A$1)))</f>
        <v>1762312D US</v>
      </c>
      <c r="B156" s="62">
        <v>152</v>
      </c>
      <c r="C156" s="22">
        <v>425166</v>
      </c>
      <c r="D156" s="23" t="s">
        <v>1858</v>
      </c>
      <c r="E156" s="23" t="s">
        <v>1859</v>
      </c>
      <c r="F156" s="46" t="s">
        <v>1860</v>
      </c>
      <c r="G156" s="47" t="s">
        <v>1861</v>
      </c>
      <c r="H156" s="93" t="str">
        <f>IF(IFERROR(VLOOKUP($E156,Portfolio!$D$4:$D$85,1,0),0)=0,"N","Y")</f>
        <v>N</v>
      </c>
      <c r="I156" s="65" cm="1">
        <f t="array" ref="I156">IF($D156="","",IF(_xll.BDP($D156&amp;" Corp",I$1)="#N/A N/A","0",_xll.BDP($D156&amp;" Corp",I$1)))/1000000</f>
        <v>555</v>
      </c>
      <c r="J156" s="101">
        <f>IFERROR(VLOOKUP($E156,Portfolio!$D$45:$O$85,10,0),0)</f>
        <v>0</v>
      </c>
      <c r="K156" s="16" t="str" cm="1">
        <f t="array" ref="K156">IF($D156="","",IF(_xll.BDP($D156&amp;" Corp",K$1)="#N/A N/A","NR",_xll.BDP($D156&amp;" Corp",K$1)))</f>
        <v>B-</v>
      </c>
      <c r="L156" s="16" t="str" cm="1">
        <f t="array" ref="L156">IF($D156="","",IF(_xll.BDP($D156&amp;" Corp",L$1)="#N/A N/A","NR",_xll.BDP($D156&amp;" Corp",L$1)))</f>
        <v>NR</v>
      </c>
      <c r="M156" s="16" t="s">
        <v>1289</v>
      </c>
      <c r="N156" s="16" t="s">
        <v>1290</v>
      </c>
      <c r="O156" s="61">
        <v>3.8984894619765136E-4</v>
      </c>
      <c r="P156" s="61">
        <f t="shared" si="9"/>
        <v>2.8202228870701602E-3</v>
      </c>
      <c r="Q156" s="27" cm="1">
        <f t="array" ref="Q156">IF($D156="","",IF(_xll.BDP($D156&amp;" Corp",Q$1)="#N/A N/A","",_xll.BDP($D156&amp;" Corp",Q$1)))</f>
        <v>101</v>
      </c>
      <c r="R156" s="27" cm="1">
        <f t="array" ref="R156">IF($D156="","",IF(_xll.BDP($D156&amp;" Corp",R$1)="#N/A N/A","",_xll.BDP($D156&amp;" Corp",R$1)))</f>
        <v>101.75</v>
      </c>
      <c r="S156" s="64" cm="1">
        <f t="array" ref="S156">IFERROR(IF($D156="","",IF(_xll.BDP($D156&amp;" Corp",S$1)="#N/A N/A","",_xll.BDP($D156&amp;" Corp",S$1)))/100,"")</f>
        <v>9.1398436576128006E-2</v>
      </c>
      <c r="T156" s="48" cm="1">
        <f t="array" ref="T156">IF($D156="","",IF(_xll.BDP($D156&amp;" Corp",T$1)="#N/A N/A","",_xll.BDP($D156&amp;" Corp",T$1)))</f>
        <v>472.14916149824859</v>
      </c>
      <c r="U156" s="114" cm="1">
        <f t="array" ref="U156">IF($D156="","",IF(_xll.BDP($D156&amp;" Corp",U$1)="#N/A N/A",0,_xll.BDP($D156&amp;" Corp",U$1)))</f>
        <v>525</v>
      </c>
      <c r="V156" s="114">
        <f>IFERROR(VLOOKUP($L156,Documentation!$J$2:$K$15,2,0),IF(U156=0,0,4200))</f>
        <v>4200</v>
      </c>
      <c r="W156" s="111">
        <f t="shared" si="10"/>
        <v>1.4806170157118341</v>
      </c>
      <c r="X156" s="111">
        <f t="shared" si="11"/>
        <v>11.844936125694673</v>
      </c>
    </row>
    <row r="157" spans="1:24" x14ac:dyDescent="0.2">
      <c r="A157" s="2" t="str" cm="1">
        <f t="array" ref="A157">IF($D157="","",IF(_xll.BDP($D157&amp;" Corp",A$1)="#N/A N/A","",_xll.BDP($D157&amp;" Corp",A$1)))</f>
        <v>2099205D US</v>
      </c>
      <c r="B157" s="62">
        <v>153</v>
      </c>
      <c r="C157" s="22">
        <v>298410</v>
      </c>
      <c r="D157" s="23" t="s">
        <v>1862</v>
      </c>
      <c r="E157" s="23" t="s">
        <v>1863</v>
      </c>
      <c r="F157" s="46" t="s">
        <v>1864</v>
      </c>
      <c r="G157" s="47" t="s">
        <v>1865</v>
      </c>
      <c r="H157" s="93" t="str">
        <f>IF(IFERROR(VLOOKUP($E157,Portfolio!$D$4:$D$85,1,0),0)=0,"N","Y")</f>
        <v>N</v>
      </c>
      <c r="I157" s="65" cm="1">
        <f t="array" ref="I157">IF($D157="","",IF(_xll.BDP($D157&amp;" Corp",I$1)="#N/A N/A","0",_xll.BDP($D157&amp;" Corp",I$1)))/1000000</f>
        <v>412.63157895000001</v>
      </c>
      <c r="J157" s="101">
        <f>IFERROR(VLOOKUP($E157,Portfolio!$D$45:$O$85,10,0),0)</f>
        <v>0</v>
      </c>
      <c r="K157" s="16" t="str" cm="1">
        <f t="array" ref="K157">IF($D157="","",IF(_xll.BDP($D157&amp;" Corp",K$1)="#N/A N/A","NR",_xll.BDP($D157&amp;" Corp",K$1)))</f>
        <v>B</v>
      </c>
      <c r="L157" s="16" t="str" cm="1">
        <f t="array" ref="L157">IF($D157="","",IF(_xll.BDP($D157&amp;" Corp",L$1)="#N/A N/A","NR",_xll.BDP($D157&amp;" Corp",L$1)))</f>
        <v>B3</v>
      </c>
      <c r="M157" s="16" t="s">
        <v>1333</v>
      </c>
      <c r="N157" s="16" t="s">
        <v>1291</v>
      </c>
      <c r="O157" s="61">
        <v>2.7523956307525877E-4</v>
      </c>
      <c r="P157" s="61">
        <f t="shared" si="9"/>
        <v>1.9911222610269359E-3</v>
      </c>
      <c r="Q157" s="27" cm="1">
        <f t="array" ref="Q157">IF($D157="","",IF(_xll.BDP($D157&amp;" Corp",Q$1)="#N/A N/A","",_xll.BDP($D157&amp;" Corp",Q$1)))</f>
        <v>98.625</v>
      </c>
      <c r="R157" s="27" cm="1">
        <f t="array" ref="R157">IF($D157="","",IF(_xll.BDP($D157&amp;" Corp",R$1)="#N/A N/A","",_xll.BDP($D157&amp;" Corp",R$1)))</f>
        <v>99.375</v>
      </c>
      <c r="S157" s="64" cm="1">
        <f t="array" ref="S157">IFERROR(IF($D157="","",IF(_xll.BDP($D157&amp;" Corp",S$1)="#N/A N/A","",_xll.BDP($D157&amp;" Corp",S$1)))/100,"")</f>
        <v>9.9934552097693086E-2</v>
      </c>
      <c r="T157" s="48" cm="1">
        <f t="array" ref="T157">IF($D157="","",IF(_xll.BDP($D157&amp;" Corp",T$1)="#N/A N/A","",_xll.BDP($D157&amp;" Corp",T$1)))</f>
        <v>589.36335251405842</v>
      </c>
      <c r="U157" s="114" cm="1">
        <f t="array" ref="U157">IF($D157="","",IF(_xll.BDP($D157&amp;" Corp",U$1)="#N/A N/A",0,_xll.BDP($D157&amp;" Corp",U$1)))</f>
        <v>550</v>
      </c>
      <c r="V157" s="114">
        <f>IFERROR(VLOOKUP($L157,Documentation!$J$2:$K$15,2,0),IF(U157=0,0,4200))</f>
        <v>3490</v>
      </c>
      <c r="W157" s="111">
        <f t="shared" si="10"/>
        <v>1.0951172435648147</v>
      </c>
      <c r="X157" s="111">
        <f t="shared" si="11"/>
        <v>6.9490166909840063</v>
      </c>
    </row>
    <row r="158" spans="1:24" x14ac:dyDescent="0.2">
      <c r="A158" s="2" t="str" cm="1">
        <f t="array" ref="A158">IF($D158="","",IF(_xll.BDP($D158&amp;" Corp",A$1)="#N/A N/A","",_xll.BDP($D158&amp;" Corp",A$1)))</f>
        <v>1890146D US</v>
      </c>
      <c r="B158" s="62">
        <v>154</v>
      </c>
      <c r="C158" s="22">
        <v>183966</v>
      </c>
      <c r="D158" s="23" t="s">
        <v>1866</v>
      </c>
      <c r="E158" s="23" t="s">
        <v>1867</v>
      </c>
      <c r="F158" s="46" t="s">
        <v>1868</v>
      </c>
      <c r="G158" s="47" t="s">
        <v>1869</v>
      </c>
      <c r="H158" s="93" t="str">
        <f>IF(IFERROR(VLOOKUP($E158,Portfolio!$D$4:$D$85,1,0),0)=0,"N","Y")</f>
        <v>N</v>
      </c>
      <c r="I158" s="65" cm="1">
        <f t="array" ref="I158">IF($D158="","",IF(_xll.BDP($D158&amp;" Corp",I$1)="#N/A N/A","0",_xll.BDP($D158&amp;" Corp",I$1)))/1000000</f>
        <v>0</v>
      </c>
      <c r="J158" s="101">
        <f>IFERROR(VLOOKUP($E158,Portfolio!$D$45:$O$85,10,0),0)</f>
        <v>0</v>
      </c>
      <c r="K158" s="16" t="str" cm="1">
        <f t="array" ref="K158">IF($D158="","",IF(_xll.BDP($D158&amp;" Corp",K$1)="#N/A N/A","NR",_xll.BDP($D158&amp;" Corp",K$1)))</f>
        <v>NR</v>
      </c>
      <c r="L158" s="16" t="str" cm="1">
        <f t="array" ref="L158">IF($D158="","",IF(_xll.BDP($D158&amp;" Corp",L$1)="#N/A N/A","NR",_xll.BDP($D158&amp;" Corp",L$1)))</f>
        <v>Caa3</v>
      </c>
      <c r="M158" s="16" t="s">
        <v>1289</v>
      </c>
      <c r="N158" s="16" t="s">
        <v>1290</v>
      </c>
      <c r="O158" s="61">
        <v>2.2038477915676795E-4</v>
      </c>
      <c r="P158" s="61">
        <f t="shared" si="9"/>
        <v>1.5942949293614487E-3</v>
      </c>
      <c r="Q158" s="27" t="str" cm="1">
        <f t="array" ref="Q158">IF($D158="","",IF(_xll.BDP($D158&amp;" Corp",Q$1)="#N/A N/A","",_xll.BDP($D158&amp;" Corp",Q$1)))</f>
        <v/>
      </c>
      <c r="R158" s="27" t="str" cm="1">
        <f t="array" ref="R158">IF($D158="","",IF(_xll.BDP($D158&amp;" Corp",R$1)="#N/A N/A","",_xll.BDP($D158&amp;" Corp",R$1)))</f>
        <v/>
      </c>
      <c r="S158" s="64" t="str" cm="1">
        <f t="array" ref="S158">IFERROR(IF($D158="","",IF(_xll.BDP($D158&amp;" Corp",S$1)="#N/A N/A","",_xll.BDP($D158&amp;" Corp",S$1)))/100,"")</f>
        <v/>
      </c>
      <c r="T158" s="48" t="str" cm="1">
        <f t="array" ref="T158">IF($D158="","",IF(_xll.BDP($D158&amp;" Corp",T$1)="#N/A N/A","",_xll.BDP($D158&amp;" Corp",T$1)))</f>
        <v/>
      </c>
      <c r="U158" s="114" cm="1">
        <f t="array" ref="U158">IF($D158="","",IF(_xll.BDP($D158&amp;" Corp",U$1)="#N/A N/A",0,_xll.BDP($D158&amp;" Corp",U$1)))</f>
        <v>625</v>
      </c>
      <c r="V158" s="114">
        <f>IFERROR(VLOOKUP($L158,Documentation!$J$2:$K$15,2,0),IF(U158=0,0,4200))</f>
        <v>8070</v>
      </c>
      <c r="W158" s="111">
        <f t="shared" si="10"/>
        <v>0.99643433085090549</v>
      </c>
      <c r="X158" s="111">
        <f t="shared" si="11"/>
        <v>12.865960079946891</v>
      </c>
    </row>
    <row r="159" spans="1:24" x14ac:dyDescent="0.2">
      <c r="A159" s="2" t="str" cm="1">
        <f t="array" ref="A159">IF($D159="","",IF(_xll.BDP($D159&amp;" Corp",A$1)="#N/A N/A","",_xll.BDP($D159&amp;" Corp",A$1)))</f>
        <v>0090303D US</v>
      </c>
      <c r="B159" s="62">
        <v>155</v>
      </c>
      <c r="C159" s="22">
        <v>299814</v>
      </c>
      <c r="D159" s="23" t="s">
        <v>1870</v>
      </c>
      <c r="E159" s="23" t="s">
        <v>1871</v>
      </c>
      <c r="F159" s="46" t="s">
        <v>1872</v>
      </c>
      <c r="G159" s="47" t="s">
        <v>1873</v>
      </c>
      <c r="H159" s="93" t="str">
        <f>IF(IFERROR(VLOOKUP($E159,Portfolio!$D$4:$D$85,1,0),0)=0,"N","Y")</f>
        <v>N</v>
      </c>
      <c r="I159" s="65" cm="1">
        <f t="array" ref="I159">IF($D159="","",IF(_xll.BDP($D159&amp;" Corp",I$1)="#N/A N/A","0",_xll.BDP($D159&amp;" Corp",I$1)))/1000000</f>
        <v>0</v>
      </c>
      <c r="J159" s="101">
        <f>IFERROR(VLOOKUP($E159,Portfolio!$D$45:$O$85,10,0),0)</f>
        <v>0</v>
      </c>
      <c r="K159" s="16" t="str" cm="1">
        <f t="array" ref="K159">IF($D159="","",IF(_xll.BDP($D159&amp;" Corp",K$1)="#N/A N/A","NR",_xll.BDP($D159&amp;" Corp",K$1)))</f>
        <v>NR</v>
      </c>
      <c r="L159" s="16" t="str" cm="1">
        <f t="array" ref="L159">IF($D159="","",IF(_xll.BDP($D159&amp;" Corp",L$1)="#N/A N/A","NR",_xll.BDP($D159&amp;" Corp",L$1)))</f>
        <v>NR</v>
      </c>
      <c r="M159" s="16" t="s">
        <v>1289</v>
      </c>
      <c r="N159" s="16" t="s">
        <v>1322</v>
      </c>
      <c r="O159" s="61">
        <v>3.7999920269841546E-4</v>
      </c>
      <c r="P159" s="61">
        <f t="shared" si="9"/>
        <v>2.7489684375731184E-3</v>
      </c>
      <c r="Q159" s="27" t="str" cm="1">
        <f t="array" ref="Q159">IF($D159="","",IF(_xll.BDP($D159&amp;" Corp",Q$1)="#N/A N/A","",_xll.BDP($D159&amp;" Corp",Q$1)))</f>
        <v/>
      </c>
      <c r="R159" s="27" t="str" cm="1">
        <f t="array" ref="R159">IF($D159="","",IF(_xll.BDP($D159&amp;" Corp",R$1)="#N/A N/A","",_xll.BDP($D159&amp;" Corp",R$1)))</f>
        <v/>
      </c>
      <c r="S159" s="64" t="str" cm="1">
        <f t="array" ref="S159">IFERROR(IF($D159="","",IF(_xll.BDP($D159&amp;" Corp",S$1)="#N/A N/A","",_xll.BDP($D159&amp;" Corp",S$1)))/100,"")</f>
        <v/>
      </c>
      <c r="T159" s="48" t="str" cm="1">
        <f t="array" ref="T159">IF($D159="","",IF(_xll.BDP($D159&amp;" Corp",T$1)="#N/A N/A","",_xll.BDP($D159&amp;" Corp",T$1)))</f>
        <v/>
      </c>
      <c r="U159" s="114" cm="1">
        <f t="array" ref="U159">IF($D159="","",IF(_xll.BDP($D159&amp;" Corp",U$1)="#N/A N/A",0,_xll.BDP($D159&amp;" Corp",U$1)))</f>
        <v>550</v>
      </c>
      <c r="V159" s="114">
        <f>IFERROR(VLOOKUP($L159,Documentation!$J$2:$K$15,2,0),IF(U159=0,0,4200))</f>
        <v>4200</v>
      </c>
      <c r="W159" s="111">
        <f t="shared" si="10"/>
        <v>1.5119326406652152</v>
      </c>
      <c r="X159" s="111">
        <f t="shared" si="11"/>
        <v>11.545667437807097</v>
      </c>
    </row>
    <row r="160" spans="1:24" x14ac:dyDescent="0.2">
      <c r="A160" s="2" t="str" cm="1">
        <f t="array" ref="A160">IF($D160="","",IF(_xll.BDP($D160&amp;" Corp",A$1)="#N/A N/A","",_xll.BDP($D160&amp;" Corp",A$1)))</f>
        <v>0895295D US</v>
      </c>
      <c r="B160" s="62">
        <v>156</v>
      </c>
      <c r="C160" s="22">
        <v>179538</v>
      </c>
      <c r="D160" s="23" t="s">
        <v>1874</v>
      </c>
      <c r="E160" s="23" t="s">
        <v>1875</v>
      </c>
      <c r="F160" s="46" t="s">
        <v>1876</v>
      </c>
      <c r="G160" s="47" t="s">
        <v>1877</v>
      </c>
      <c r="H160" s="93" t="str">
        <f>IF(IFERROR(VLOOKUP($E160,Portfolio!$D$4:$D$85,1,0),0)=0,"N","Y")</f>
        <v>Y</v>
      </c>
      <c r="I160" s="65" cm="1">
        <f t="array" ref="I160">IF($D160="","",IF(_xll.BDP($D160&amp;" Corp",I$1)="#N/A N/A","0",_xll.BDP($D160&amp;" Corp",I$1)))/1000000</f>
        <v>700</v>
      </c>
      <c r="J160" s="101">
        <f>IFERROR(VLOOKUP($E160,Portfolio!$D$45:$O$85,10,0),0)</f>
        <v>0</v>
      </c>
      <c r="K160" s="16" t="str" cm="1">
        <f t="array" ref="K160">IF($D160="","",IF(_xll.BDP($D160&amp;" Corp",K$1)="#N/A N/A","NR",_xll.BDP($D160&amp;" Corp",K$1)))</f>
        <v>CCC+</v>
      </c>
      <c r="L160" s="16" t="str" cm="1">
        <f t="array" ref="L160">IF($D160="","",IF(_xll.BDP($D160&amp;" Corp",L$1)="#N/A N/A","NR",_xll.BDP($D160&amp;" Corp",L$1)))</f>
        <v>B2</v>
      </c>
      <c r="M160" s="16" t="s">
        <v>1516</v>
      </c>
      <c r="N160" s="16" t="s">
        <v>1317</v>
      </c>
      <c r="O160" s="61">
        <v>4.5822526519898911E-4</v>
      </c>
      <c r="P160" s="61">
        <f t="shared" si="9"/>
        <v>3.3148669323138174E-3</v>
      </c>
      <c r="Q160" s="27" cm="1">
        <f t="array" ref="Q160">IF($D160="","",IF(_xll.BDP($D160&amp;" Corp",Q$1)="#N/A N/A","",_xll.BDP($D160&amp;" Corp",Q$1)))</f>
        <v>97.5</v>
      </c>
      <c r="R160" s="27" cm="1">
        <f t="array" ref="R160">IF($D160="","",IF(_xll.BDP($D160&amp;" Corp",R$1)="#N/A N/A","",_xll.BDP($D160&amp;" Corp",R$1)))</f>
        <v>98.25</v>
      </c>
      <c r="S160" s="64" cm="1">
        <f t="array" ref="S160">IFERROR(IF($D160="","",IF(_xll.BDP($D160&amp;" Corp",S$1)="#N/A N/A","",_xll.BDP($D160&amp;" Corp",S$1)))/100,"")</f>
        <v>0.10725438920781016</v>
      </c>
      <c r="T160" s="48" cm="1">
        <f t="array" ref="T160">IF($D160="","",IF(_xll.BDP($D160&amp;" Corp",T$1)="#N/A N/A","",_xll.BDP($D160&amp;" Corp",T$1)))</f>
        <v>658.35815562605853</v>
      </c>
      <c r="U160" s="114" cm="1">
        <f t="array" ref="U160">IF($D160="","",IF(_xll.BDP($D160&amp;" Corp",U$1)="#N/A N/A",0,_xll.BDP($D160&amp;" Corp",U$1)))</f>
        <v>550</v>
      </c>
      <c r="V160" s="114">
        <f>IFERROR(VLOOKUP($L160,Documentation!$J$2:$K$15,2,0),IF(U160=0,0,4200))</f>
        <v>2720</v>
      </c>
      <c r="W160" s="111">
        <f t="shared" si="10"/>
        <v>1.8231768127725996</v>
      </c>
      <c r="X160" s="111">
        <f t="shared" si="11"/>
        <v>9.0164380558935839</v>
      </c>
    </row>
    <row r="161" spans="1:24" x14ac:dyDescent="0.2">
      <c r="A161" s="2" t="str" cm="1">
        <f t="array" ref="A161">IF($D161="","",IF(_xll.BDP($D161&amp;" Corp",A$1)="#N/A N/A","",_xll.BDP($D161&amp;" Corp",A$1)))</f>
        <v>1315589D US</v>
      </c>
      <c r="B161" s="62">
        <v>157</v>
      </c>
      <c r="C161" s="22">
        <v>162114</v>
      </c>
      <c r="D161" s="23" t="s">
        <v>1878</v>
      </c>
      <c r="E161" s="23" t="s">
        <v>1879</v>
      </c>
      <c r="F161" s="46" t="s">
        <v>1880</v>
      </c>
      <c r="G161" s="47" t="s">
        <v>1881</v>
      </c>
      <c r="H161" s="93" t="str">
        <f>IF(IFERROR(VLOOKUP($E161,Portfolio!$D$4:$D$85,1,0),0)=0,"N","Y")</f>
        <v>Y</v>
      </c>
      <c r="I161" s="65" cm="1">
        <f t="array" ref="I161">IF($D161="","",IF(_xll.BDP($D161&amp;" Corp",I$1)="#N/A N/A","0",_xll.BDP($D161&amp;" Corp",I$1)))/1000000</f>
        <v>530</v>
      </c>
      <c r="J161" s="101">
        <f>IFERROR(VLOOKUP($E161,Portfolio!$D$45:$O$85,10,0),0)</f>
        <v>0</v>
      </c>
      <c r="K161" s="16" t="str" cm="1">
        <f t="array" ref="K161">IF($D161="","",IF(_xll.BDP($D161&amp;" Corp",K$1)="#N/A N/A","NR",_xll.BDP($D161&amp;" Corp",K$1)))</f>
        <v>B</v>
      </c>
      <c r="L161" s="16" t="str" cm="1">
        <f t="array" ref="L161">IF($D161="","",IF(_xll.BDP($D161&amp;" Corp",L$1)="#N/A N/A","NR",_xll.BDP($D161&amp;" Corp",L$1)))</f>
        <v>B2</v>
      </c>
      <c r="M161" s="16" t="s">
        <v>1289</v>
      </c>
      <c r="N161" s="16" t="s">
        <v>1322</v>
      </c>
      <c r="O161" s="61">
        <v>3.5928903220587219E-4</v>
      </c>
      <c r="P161" s="61">
        <f t="shared" si="9"/>
        <v>2.5991481100132653E-3</v>
      </c>
      <c r="Q161" s="27" cm="1">
        <f t="array" ref="Q161">IF($D161="","",IF(_xll.BDP($D161&amp;" Corp",Q$1)="#N/A N/A","",_xll.BDP($D161&amp;" Corp",Q$1)))</f>
        <v>100.625</v>
      </c>
      <c r="R161" s="27" cm="1">
        <f t="array" ref="R161">IF($D161="","",IF(_xll.BDP($D161&amp;" Corp",R$1)="#N/A N/A","",_xll.BDP($D161&amp;" Corp",R$1)))</f>
        <v>101.125</v>
      </c>
      <c r="S161" s="64" cm="1">
        <f t="array" ref="S161">IFERROR(IF($D161="","",IF(_xll.BDP($D161&amp;" Corp",S$1)="#N/A N/A","",_xll.BDP($D161&amp;" Corp",S$1)))/100,"")</f>
        <v>8.7537945713847876E-2</v>
      </c>
      <c r="T161" s="48" cm="1">
        <f t="array" ref="T161">IF($D161="","",IF(_xll.BDP($D161&amp;" Corp",T$1)="#N/A N/A","",_xll.BDP($D161&amp;" Corp",T$1)))</f>
        <v>441.6076676033735</v>
      </c>
      <c r="U161" s="114" cm="1">
        <f t="array" ref="U161">IF($D161="","",IF(_xll.BDP($D161&amp;" Corp",U$1)="#N/A N/A",0,_xll.BDP($D161&amp;" Corp",U$1)))</f>
        <v>475</v>
      </c>
      <c r="V161" s="114">
        <f>IFERROR(VLOOKUP($L161,Documentation!$J$2:$K$15,2,0),IF(U161=0,0,4200))</f>
        <v>2720</v>
      </c>
      <c r="W161" s="111">
        <f t="shared" si="10"/>
        <v>1.2345953522563011</v>
      </c>
      <c r="X161" s="111">
        <f t="shared" si="11"/>
        <v>7.0696828592360816</v>
      </c>
    </row>
    <row r="162" spans="1:24" x14ac:dyDescent="0.2">
      <c r="A162" s="2" t="str" cm="1">
        <f t="array" ref="A162">IF($D162="","",IF(_xll.BDP($D162&amp;" Corp",A$1)="#N/A N/A","",_xll.BDP($D162&amp;" Corp",A$1)))</f>
        <v>OPCH US</v>
      </c>
      <c r="B162" s="62">
        <v>158</v>
      </c>
      <c r="C162" s="22">
        <v>244698</v>
      </c>
      <c r="D162" s="23" t="s">
        <v>1882</v>
      </c>
      <c r="E162" s="23" t="s">
        <v>1883</v>
      </c>
      <c r="F162" s="46" t="s">
        <v>1884</v>
      </c>
      <c r="G162" s="47" t="s">
        <v>722</v>
      </c>
      <c r="H162" s="93" t="str">
        <f>IF(IFERROR(VLOOKUP($E162,Portfolio!$D$4:$D$85,1,0),0)=0,"N","Y")</f>
        <v>Y</v>
      </c>
      <c r="I162" s="65" cm="1">
        <f t="array" ref="I162">IF($D162="","",IF(_xll.BDP($D162&amp;" Corp",I$1)="#N/A N/A","0",_xll.BDP($D162&amp;" Corp",I$1)))/1000000</f>
        <v>631.61612276000005</v>
      </c>
      <c r="J162" s="101">
        <f>IFERROR(VLOOKUP($E162,Portfolio!$D$45:$O$85,10,0),0)</f>
        <v>13.828962999999996</v>
      </c>
      <c r="K162" s="16" t="str" cm="1">
        <f t="array" ref="K162">IF($D162="","",IF(_xll.BDP($D162&amp;" Corp",K$1)="#N/A N/A","NR",_xll.BDP($D162&amp;" Corp",K$1)))</f>
        <v>BB</v>
      </c>
      <c r="L162" s="16" t="str" cm="1">
        <f t="array" ref="L162">IF($D162="","",IF(_xll.BDP($D162&amp;" Corp",L$1)="#N/A N/A","NR",_xll.BDP($D162&amp;" Corp",L$1)))</f>
        <v>Ba2</v>
      </c>
      <c r="M162" s="16" t="s">
        <v>1289</v>
      </c>
      <c r="N162" s="16" t="s">
        <v>1427</v>
      </c>
      <c r="O162" s="61">
        <v>4.4347844539285381E-4</v>
      </c>
      <c r="P162" s="61">
        <f t="shared" si="9"/>
        <v>3.2081863342657804E-3</v>
      </c>
      <c r="Q162" s="27" cm="1">
        <f t="array" ref="Q162">IF($D162="","",IF(_xll.BDP($D162&amp;" Corp",Q$1)="#N/A N/A","",_xll.BDP($D162&amp;" Corp",Q$1)))</f>
        <v>100.5</v>
      </c>
      <c r="R162" s="27" cm="1">
        <f t="array" ref="R162">IF($D162="","",IF(_xll.BDP($D162&amp;" Corp",R$1)="#N/A N/A","",_xll.BDP($D162&amp;" Corp",R$1)))</f>
        <v>101.25</v>
      </c>
      <c r="S162" s="64" cm="1">
        <f t="array" ref="S162">IFERROR(IF($D162="","",IF(_xll.BDP($D162&amp;" Corp",S$1)="#N/A N/A","",_xll.BDP($D162&amp;" Corp",S$1)))/100,"")</f>
        <v>6.3293411629274487E-2</v>
      </c>
      <c r="T162" s="48" cm="1">
        <f t="array" ref="T162">IF($D162="","",IF(_xll.BDP($D162&amp;" Corp",T$1)="#N/A N/A","",_xll.BDP($D162&amp;" Corp",T$1)))</f>
        <v>192.39653833660481</v>
      </c>
      <c r="U162" s="114" cm="1">
        <f t="array" ref="U162">IF($D162="","",IF(_xll.BDP($D162&amp;" Corp",U$1)="#N/A N/A",0,_xll.BDP($D162&amp;" Corp",U$1)))</f>
        <v>225</v>
      </c>
      <c r="V162" s="114">
        <f>IFERROR(VLOOKUP($L162,Documentation!$J$2:$K$15,2,0),IF(U162=0,0,4200))</f>
        <v>1350</v>
      </c>
      <c r="W162" s="111">
        <f t="shared" si="10"/>
        <v>0.72184192520980062</v>
      </c>
      <c r="X162" s="111">
        <f t="shared" si="11"/>
        <v>4.3310515512588035</v>
      </c>
    </row>
    <row r="163" spans="1:24" x14ac:dyDescent="0.2">
      <c r="A163" s="2" t="str" cm="1">
        <f t="array" ref="A163">IF($D163="","",IF(_xll.BDP($D163&amp;" Corp",A$1)="#N/A N/A","",_xll.BDP($D163&amp;" Corp",A$1)))</f>
        <v>OGN US</v>
      </c>
      <c r="B163" s="62">
        <v>159</v>
      </c>
      <c r="C163" s="22">
        <v>395142</v>
      </c>
      <c r="D163" s="23" t="s">
        <v>1885</v>
      </c>
      <c r="E163" s="23" t="s">
        <v>1886</v>
      </c>
      <c r="F163" s="46" t="s">
        <v>1887</v>
      </c>
      <c r="G163" s="47" t="s">
        <v>716</v>
      </c>
      <c r="H163" s="93" t="str">
        <f>IF(IFERROR(VLOOKUP($E163,Portfolio!$D$4:$D$85,1,0),0)=0,"N","Y")</f>
        <v>Y</v>
      </c>
      <c r="I163" s="65" cm="1">
        <f t="array" ref="I163">IF($D163="","",IF(_xll.BDP($D163&amp;" Corp",I$1)="#N/A N/A","0",_xll.BDP($D163&amp;" Corp",I$1)))/1000000</f>
        <v>0</v>
      </c>
      <c r="J163" s="101">
        <f>IFERROR(VLOOKUP($E163,Portfolio!$D$45:$O$85,10,0),0)</f>
        <v>0</v>
      </c>
      <c r="K163" s="16" t="str" cm="1">
        <f t="array" ref="K163">IF($D163="","",IF(_xll.BDP($D163&amp;" Corp",K$1)="#N/A N/A","NR",_xll.BDP($D163&amp;" Corp",K$1)))</f>
        <v>BB</v>
      </c>
      <c r="L163" s="16" t="str" cm="1">
        <f t="array" ref="L163">IF($D163="","",IF(_xll.BDP($D163&amp;" Corp",L$1)="#N/A N/A","NR",_xll.BDP($D163&amp;" Corp",L$1)))</f>
        <v>Ba1</v>
      </c>
      <c r="M163" s="16" t="s">
        <v>1349</v>
      </c>
      <c r="N163" s="16" t="s">
        <v>1355</v>
      </c>
      <c r="O163" s="61">
        <v>1.0848202159046709E-3</v>
      </c>
      <c r="P163" s="61">
        <f t="shared" si="9"/>
        <v>7.8477441867949253E-3</v>
      </c>
      <c r="Q163" s="27" t="str" cm="1">
        <f t="array" ref="Q163">IF($D163="","",IF(_xll.BDP($D163&amp;" Corp",Q$1)="#N/A N/A","",_xll.BDP($D163&amp;" Corp",Q$1)))</f>
        <v/>
      </c>
      <c r="R163" s="27" t="str" cm="1">
        <f t="array" ref="R163">IF($D163="","",IF(_xll.BDP($D163&amp;" Corp",R$1)="#N/A N/A","",_xll.BDP($D163&amp;" Corp",R$1)))</f>
        <v/>
      </c>
      <c r="S163" s="64" t="str" cm="1">
        <f t="array" ref="S163">IFERROR(IF($D163="","",IF(_xll.BDP($D163&amp;" Corp",S$1)="#N/A N/A","",_xll.BDP($D163&amp;" Corp",S$1)))/100,"")</f>
        <v/>
      </c>
      <c r="T163" s="48" t="str" cm="1">
        <f t="array" ref="T163">IF($D163="","",IF(_xll.BDP($D163&amp;" Corp",T$1)="#N/A N/A","",_xll.BDP($D163&amp;" Corp",T$1)))</f>
        <v/>
      </c>
      <c r="U163" s="114" cm="1">
        <f t="array" ref="U163">IF($D163="","",IF(_xll.BDP($D163&amp;" Corp",U$1)="#N/A N/A",0,_xll.BDP($D163&amp;" Corp",U$1)))</f>
        <v>250</v>
      </c>
      <c r="V163" s="114">
        <f>IFERROR(VLOOKUP($L163,Documentation!$J$2:$K$15,2,0),IF(U163=0,0,4200))</f>
        <v>940</v>
      </c>
      <c r="W163" s="111">
        <f t="shared" si="10"/>
        <v>1.9619360466987312</v>
      </c>
      <c r="X163" s="111">
        <f t="shared" si="11"/>
        <v>7.3768795355872294</v>
      </c>
    </row>
    <row r="164" spans="1:24" x14ac:dyDescent="0.2">
      <c r="A164" s="2" t="str" cm="1">
        <f t="array" ref="A164">IF($D164="","",IF(_xll.BDP($D164&amp;" Corp",A$1)="#N/A N/A","",_xll.BDP($D164&amp;" Corp",A$1)))</f>
        <v>OMI US</v>
      </c>
      <c r="B164" s="62">
        <v>160</v>
      </c>
      <c r="C164" s="22">
        <v>288294</v>
      </c>
      <c r="D164" s="23" t="s">
        <v>1888</v>
      </c>
      <c r="E164" s="23" t="s">
        <v>1889</v>
      </c>
      <c r="F164" s="46" t="s">
        <v>1890</v>
      </c>
      <c r="G164" s="47" t="s">
        <v>795</v>
      </c>
      <c r="H164" s="93" t="str">
        <f>IF(IFERROR(VLOOKUP($E164,Portfolio!$D$4:$D$85,1,0),0)=0,"N","Y")</f>
        <v>N</v>
      </c>
      <c r="I164" s="65" cm="1">
        <f t="array" ref="I164">IF($D164="","",IF(_xll.BDP($D164&amp;" Corp",I$1)="#N/A N/A","0",_xll.BDP($D164&amp;" Corp",I$1)))/1000000</f>
        <v>351.25</v>
      </c>
      <c r="J164" s="101">
        <f>IFERROR(VLOOKUP($E164,Portfolio!$D$45:$O$85,10,0),0)</f>
        <v>0</v>
      </c>
      <c r="K164" s="16" t="str" cm="1">
        <f t="array" ref="K164">IF($D164="","",IF(_xll.BDP($D164&amp;" Corp",K$1)="#N/A N/A","NR",_xll.BDP($D164&amp;" Corp",K$1)))</f>
        <v>NR</v>
      </c>
      <c r="L164" s="16" t="str" cm="1">
        <f t="array" ref="L164">IF($D164="","",IF(_xll.BDP($D164&amp;" Corp",L$1)="#N/A N/A","NR",_xll.BDP($D164&amp;" Corp",L$1)))</f>
        <v>Ba3</v>
      </c>
      <c r="M164" s="16" t="s">
        <v>1333</v>
      </c>
      <c r="N164" s="16" t="s">
        <v>1291</v>
      </c>
      <c r="O164" s="61">
        <v>0</v>
      </c>
      <c r="P164" s="61">
        <f t="shared" si="9"/>
        <v>0</v>
      </c>
      <c r="Q164" s="27" cm="1">
        <f t="array" ref="Q164">IF($D164="","",IF(_xll.BDP($D164&amp;" Corp",Q$1)="#N/A N/A","",_xll.BDP($D164&amp;" Corp",Q$1)))</f>
        <v>100.125</v>
      </c>
      <c r="R164" s="27" cm="1">
        <f t="array" ref="R164">IF($D164="","",IF(_xll.BDP($D164&amp;" Corp",R$1)="#N/A N/A","",_xll.BDP($D164&amp;" Corp",R$1)))</f>
        <v>100.875</v>
      </c>
      <c r="S164" s="64" cm="1">
        <f t="array" ref="S164">IFERROR(IF($D164="","",IF(_xll.BDP($D164&amp;" Corp",S$1)="#N/A N/A","",_xll.BDP($D164&amp;" Corp",S$1)))/100,"")</f>
        <v>6.4120915019884706E-2</v>
      </c>
      <c r="T164" s="48" cm="1">
        <f t="array" ref="T164">IF($D164="","",IF(_xll.BDP($D164&amp;" Corp",T$1)="#N/A N/A","",_xll.BDP($D164&amp;" Corp",T$1)))</f>
        <v>221.97838934695727</v>
      </c>
      <c r="U164" s="114" cm="1">
        <f t="array" ref="U164">IF($D164="","",IF(_xll.BDP($D164&amp;" Corp",U$1)="#N/A N/A",0,_xll.BDP($D164&amp;" Corp",U$1)))</f>
        <v>250</v>
      </c>
      <c r="V164" s="114">
        <f>IFERROR(VLOOKUP($L164,Documentation!$J$2:$K$15,2,0),IF(U164=0,0,4200))</f>
        <v>1766</v>
      </c>
      <c r="W164" s="111">
        <f t="shared" si="10"/>
        <v>0</v>
      </c>
      <c r="X164" s="111">
        <f t="shared" si="11"/>
        <v>0</v>
      </c>
    </row>
    <row r="165" spans="1:24" x14ac:dyDescent="0.2">
      <c r="A165" s="2" t="str" cm="1">
        <f t="array" ref="A165">IF($D165="","",IF(_xll.BDP($D165&amp;" Corp",A$1)="#N/A N/A","",_xll.BDP($D165&amp;" Corp",A$1)))</f>
        <v>OMI US</v>
      </c>
      <c r="B165" s="62">
        <v>161</v>
      </c>
      <c r="C165" s="22">
        <v>284838</v>
      </c>
      <c r="D165" s="23" t="s">
        <v>1891</v>
      </c>
      <c r="E165" s="23" t="s">
        <v>1892</v>
      </c>
      <c r="F165" s="46" t="s">
        <v>1893</v>
      </c>
      <c r="G165" s="47" t="s">
        <v>795</v>
      </c>
      <c r="H165" s="93" t="str">
        <f>IF(IFERROR(VLOOKUP($E165,Portfolio!$D$4:$D$85,1,0),0)=0,"N","Y")</f>
        <v>N</v>
      </c>
      <c r="I165" s="65" cm="1">
        <f t="array" ref="I165">IF($D165="","",IF(_xll.BDP($D165&amp;" Corp",I$1)="#N/A N/A","0",_xll.BDP($D165&amp;" Corp",I$1)))/1000000</f>
        <v>511</v>
      </c>
      <c r="J165" s="101">
        <f>IFERROR(VLOOKUP($E165,Portfolio!$D$45:$O$85,10,0),0)</f>
        <v>0</v>
      </c>
      <c r="K165" s="16" t="str" cm="1">
        <f t="array" ref="K165">IF($D165="","",IF(_xll.BDP($D165&amp;" Corp",K$1)="#N/A N/A","NR",_xll.BDP($D165&amp;" Corp",K$1)))</f>
        <v>BB-</v>
      </c>
      <c r="L165" s="16" t="str" cm="1">
        <f t="array" ref="L165">IF($D165="","",IF(_xll.BDP($D165&amp;" Corp",L$1)="#N/A N/A","NR",_xll.BDP($D165&amp;" Corp",L$1)))</f>
        <v>Ba3</v>
      </c>
      <c r="M165" s="16" t="s">
        <v>1333</v>
      </c>
      <c r="N165" s="16" t="s">
        <v>1291</v>
      </c>
      <c r="O165" s="61">
        <v>3.6088067603284451E-4</v>
      </c>
      <c r="P165" s="61">
        <f t="shared" si="9"/>
        <v>2.6106622884987333E-3</v>
      </c>
      <c r="Q165" s="27" cm="1">
        <f t="array" ref="Q165">IF($D165="","",IF(_xll.BDP($D165&amp;" Corp",Q$1)="#N/A N/A","",_xll.BDP($D165&amp;" Corp",Q$1)))</f>
        <v>101</v>
      </c>
      <c r="R165" s="27" cm="1">
        <f t="array" ref="R165">IF($D165="","",IF(_xll.BDP($D165&amp;" Corp",R$1)="#N/A N/A","",_xll.BDP($D165&amp;" Corp",R$1)))</f>
        <v>101.5</v>
      </c>
      <c r="S165" s="64" cm="1">
        <f t="array" ref="S165">IFERROR(IF($D165="","",IF(_xll.BDP($D165&amp;" Corp",S$1)="#N/A N/A","",_xll.BDP($D165&amp;" Corp",S$1)))/100,"")</f>
        <v>8.3812814205884933E-2</v>
      </c>
      <c r="T165" s="48" cm="1">
        <f t="array" ref="T165">IF($D165="","",IF(_xll.BDP($D165&amp;" Corp",T$1)="#N/A N/A","",_xll.BDP($D165&amp;" Corp",T$1)))</f>
        <v>327.37347359395034</v>
      </c>
      <c r="U165" s="114" cm="1">
        <f t="array" ref="U165">IF($D165="","",IF(_xll.BDP($D165&amp;" Corp",U$1)="#N/A N/A",0,_xll.BDP($D165&amp;" Corp",U$1)))</f>
        <v>375</v>
      </c>
      <c r="V165" s="114">
        <f>IFERROR(VLOOKUP($L165,Documentation!$J$2:$K$15,2,0),IF(U165=0,0,4200))</f>
        <v>1766</v>
      </c>
      <c r="W165" s="111">
        <f t="shared" si="10"/>
        <v>0.97899835818702496</v>
      </c>
      <c r="X165" s="111">
        <f t="shared" si="11"/>
        <v>4.6104296014887627</v>
      </c>
    </row>
    <row r="166" spans="1:24" x14ac:dyDescent="0.2">
      <c r="A166" s="2" t="str" cm="1">
        <f t="array" ref="A166">IF($D166="","",IF(_xll.BDP($D166&amp;" Corp",A$1)="#N/A N/A","",_xll.BDP($D166&amp;" Corp",A$1)))</f>
        <v>1414985D US</v>
      </c>
      <c r="B166" s="62">
        <v>162</v>
      </c>
      <c r="C166" s="22">
        <v>395682</v>
      </c>
      <c r="D166" s="23" t="s">
        <v>1894</v>
      </c>
      <c r="E166" s="23" t="s">
        <v>1895</v>
      </c>
      <c r="F166" s="46" t="s">
        <v>1896</v>
      </c>
      <c r="G166" s="47" t="s">
        <v>1897</v>
      </c>
      <c r="H166" s="93" t="str">
        <f>IF(IFERROR(VLOOKUP($E166,Portfolio!$D$4:$D$85,1,0),0)=0,"N","Y")</f>
        <v>Y</v>
      </c>
      <c r="I166" s="65" cm="1">
        <f t="array" ref="I166">IF($D166="","",IF(_xll.BDP($D166&amp;" Corp",I$1)="#N/A N/A","0",_xll.BDP($D166&amp;" Corp",I$1)))/1000000</f>
        <v>1932.1722866</v>
      </c>
      <c r="J166" s="101">
        <f>IFERROR(VLOOKUP($E166,Portfolio!$D$45:$O$85,10,0),0)</f>
        <v>44.687221999999998</v>
      </c>
      <c r="K166" s="16" t="str" cm="1">
        <f t="array" ref="K166">IF($D166="","",IF(_xll.BDP($D166&amp;" Corp",K$1)="#N/A N/A","NR",_xll.BDP($D166&amp;" Corp",K$1)))</f>
        <v>B-</v>
      </c>
      <c r="L166" s="16" t="str" cm="1">
        <f t="array" ref="L166">IF($D166="","",IF(_xll.BDP($D166&amp;" Corp",L$1)="#N/A N/A","NR",_xll.BDP($D166&amp;" Corp",L$1)))</f>
        <v>WR</v>
      </c>
      <c r="M166" s="16" t="s">
        <v>1349</v>
      </c>
      <c r="N166" s="16" t="s">
        <v>1328</v>
      </c>
      <c r="O166" s="61">
        <v>1.3626604529064633E-3</v>
      </c>
      <c r="P166" s="61">
        <f t="shared" si="9"/>
        <v>9.8576800939813615E-3</v>
      </c>
      <c r="Q166" s="27" cm="1">
        <f t="array" ref="Q166">IF($D166="","",IF(_xll.BDP($D166&amp;" Corp",Q$1)="#N/A N/A","",_xll.BDP($D166&amp;" Corp",Q$1)))</f>
        <v>100</v>
      </c>
      <c r="R166" s="27" cm="1">
        <f t="array" ref="R166">IF($D166="","",IF(_xll.BDP($D166&amp;" Corp",R$1)="#N/A N/A","",_xll.BDP($D166&amp;" Corp",R$1)))</f>
        <v>100.25</v>
      </c>
      <c r="S166" s="64" cm="1">
        <f t="array" ref="S166">IFERROR(IF($D166="","",IF(_xll.BDP($D166&amp;" Corp",S$1)="#N/A N/A","",_xll.BDP($D166&amp;" Corp",S$1)))/100,"")</f>
        <v>7.4211638886481524E-2</v>
      </c>
      <c r="T166" s="48" cm="1">
        <f t="array" ref="T166">IF($D166="","",IF(_xll.BDP($D166&amp;" Corp",T$1)="#N/A N/A","",_xll.BDP($D166&amp;" Corp",T$1)))</f>
        <v>320.30333007425071</v>
      </c>
      <c r="U166" s="114" cm="1">
        <f t="array" ref="U166">IF($D166="","",IF(_xll.BDP($D166&amp;" Corp",U$1)="#N/A N/A",0,_xll.BDP($D166&amp;" Corp",U$1)))</f>
        <v>325</v>
      </c>
      <c r="V166" s="114">
        <f>IFERROR(VLOOKUP($L166,Documentation!$J$2:$K$15,2,0),IF(U166=0,0,4200))</f>
        <v>4200</v>
      </c>
      <c r="W166" s="111">
        <f t="shared" si="10"/>
        <v>3.2037460305439427</v>
      </c>
      <c r="X166" s="111">
        <f t="shared" si="11"/>
        <v>41.402256394721718</v>
      </c>
    </row>
    <row r="167" spans="1:24" x14ac:dyDescent="0.2">
      <c r="A167" s="2" t="str" cm="1">
        <f t="array" ref="A167">IF($D167="","",IF(_xll.BDP($D167&amp;" Corp",A$1)="#N/A N/A","",_xll.BDP($D167&amp;" Corp",A$1)))</f>
        <v>0201562D US</v>
      </c>
      <c r="B167" s="62">
        <v>163</v>
      </c>
      <c r="C167" s="22">
        <v>377250</v>
      </c>
      <c r="D167" s="23" t="s">
        <v>1898</v>
      </c>
      <c r="E167" s="23" t="s">
        <v>1899</v>
      </c>
      <c r="F167" s="46" t="s">
        <v>1900</v>
      </c>
      <c r="G167" s="47" t="s">
        <v>1901</v>
      </c>
      <c r="H167" s="93" t="str">
        <f>IF(IFERROR(VLOOKUP($E167,Portfolio!$D$4:$D$85,1,0),0)=0,"N","Y")</f>
        <v>N</v>
      </c>
      <c r="I167" s="65" cm="1">
        <f t="array" ref="I167">IF($D167="","",IF(_xll.BDP($D167&amp;" Corp",I$1)="#N/A N/A","0",_xll.BDP($D167&amp;" Corp",I$1)))/1000000</f>
        <v>992.5</v>
      </c>
      <c r="J167" s="101">
        <f>IFERROR(VLOOKUP($E167,Portfolio!$D$45:$O$85,10,0),0)</f>
        <v>0</v>
      </c>
      <c r="K167" s="16" t="str" cm="1">
        <f t="array" ref="K167">IF($D167="","",IF(_xll.BDP($D167&amp;" Corp",K$1)="#N/A N/A","NR",_xll.BDP($D167&amp;" Corp",K$1)))</f>
        <v>B</v>
      </c>
      <c r="L167" s="16" t="str" cm="1">
        <f t="array" ref="L167">IF($D167="","",IF(_xll.BDP($D167&amp;" Corp",L$1)="#N/A N/A","NR",_xll.BDP($D167&amp;" Corp",L$1)))</f>
        <v>B1</v>
      </c>
      <c r="M167" s="16" t="s">
        <v>1289</v>
      </c>
      <c r="N167" s="16" t="s">
        <v>1360</v>
      </c>
      <c r="O167" s="61">
        <v>6.9890452417790819E-4</v>
      </c>
      <c r="P167" s="61">
        <f t="shared" si="9"/>
        <v>5.0559750236290153E-3</v>
      </c>
      <c r="Q167" s="27" cm="1">
        <f t="array" ref="Q167">IF($D167="","",IF(_xll.BDP($D167&amp;" Corp",Q$1)="#N/A N/A","",_xll.BDP($D167&amp;" Corp",Q$1)))</f>
        <v>100.75</v>
      </c>
      <c r="R167" s="27" cm="1">
        <f t="array" ref="R167">IF($D167="","",IF(_xll.BDP($D167&amp;" Corp",R$1)="#N/A N/A","",_xll.BDP($D167&amp;" Corp",R$1)))</f>
        <v>101.125</v>
      </c>
      <c r="S167" s="64" cm="1">
        <f t="array" ref="S167">IFERROR(IF($D167="","",IF(_xll.BDP($D167&amp;" Corp",S$1)="#N/A N/A","",_xll.BDP($D167&amp;" Corp",S$1)))/100,"")</f>
        <v>6.8811465054750443E-2</v>
      </c>
      <c r="T167" s="48" cm="1">
        <f t="array" ref="T167">IF($D167="","",IF(_xll.BDP($D167&amp;" Corp",T$1)="#N/A N/A","",_xll.BDP($D167&amp;" Corp",T$1)))</f>
        <v>239.86879867127539</v>
      </c>
      <c r="U167" s="114" cm="1">
        <f t="array" ref="U167">IF($D167="","",IF(_xll.BDP($D167&amp;" Corp",U$1)="#N/A N/A",0,_xll.BDP($D167&amp;" Corp",U$1)))</f>
        <v>275</v>
      </c>
      <c r="V167" s="114">
        <f>IFERROR(VLOOKUP($L167,Documentation!$J$2:$K$15,2,0),IF(U167=0,0,4200))</f>
        <v>2220</v>
      </c>
      <c r="W167" s="111">
        <f t="shared" si="10"/>
        <v>1.3903931314979792</v>
      </c>
      <c r="X167" s="111">
        <f t="shared" si="11"/>
        <v>11.224264552456415</v>
      </c>
    </row>
    <row r="168" spans="1:24" x14ac:dyDescent="0.2">
      <c r="A168" s="2" t="str" cm="1">
        <f t="array" ref="A168">IF($D168="","",IF(_xll.BDP($D168&amp;" Corp",A$1)="#N/A N/A","",_xll.BDP($D168&amp;" Corp",A$1)))</f>
        <v>1895972D US</v>
      </c>
      <c r="B168" s="62">
        <v>164</v>
      </c>
      <c r="C168" s="22">
        <v>212370</v>
      </c>
      <c r="D168" s="23" t="s">
        <v>1902</v>
      </c>
      <c r="E168" s="23" t="s">
        <v>1903</v>
      </c>
      <c r="F168" s="46" t="s">
        <v>1904</v>
      </c>
      <c r="G168" s="47" t="s">
        <v>1905</v>
      </c>
      <c r="H168" s="93" t="str">
        <f>IF(IFERROR(VLOOKUP($E168,Portfolio!$D$4:$D$85,1,0),0)=0,"N","Y")</f>
        <v>N</v>
      </c>
      <c r="I168" s="65" cm="1">
        <f t="array" ref="I168">IF($D168="","",IF(_xll.BDP($D168&amp;" Corp",I$1)="#N/A N/A","0",_xll.BDP($D168&amp;" Corp",I$1)))/1000000</f>
        <v>822.375</v>
      </c>
      <c r="J168" s="101">
        <f>IFERROR(VLOOKUP($E168,Portfolio!$D$45:$O$85,10,0),0)</f>
        <v>0</v>
      </c>
      <c r="K168" s="16" t="str" cm="1">
        <f t="array" ref="K168">IF($D168="","",IF(_xll.BDP($D168&amp;" Corp",K$1)="#N/A N/A","NR",_xll.BDP($D168&amp;" Corp",K$1)))</f>
        <v>B</v>
      </c>
      <c r="L168" s="16" t="str" cm="1">
        <f t="array" ref="L168">IF($D168="","",IF(_xll.BDP($D168&amp;" Corp",L$1)="#N/A N/A","NR",_xll.BDP($D168&amp;" Corp",L$1)))</f>
        <v>B2</v>
      </c>
      <c r="M168" s="16" t="s">
        <v>1349</v>
      </c>
      <c r="N168" s="16" t="s">
        <v>1313</v>
      </c>
      <c r="O168" s="61">
        <v>5.0831635515856659E-4</v>
      </c>
      <c r="P168" s="61">
        <f t="shared" si="9"/>
        <v>3.6772330223600594E-3</v>
      </c>
      <c r="Q168" s="27" cm="1">
        <f t="array" ref="Q168">IF($D168="","",IF(_xll.BDP($D168&amp;" Corp",Q$1)="#N/A N/A","",_xll.BDP($D168&amp;" Corp",Q$1)))</f>
        <v>94.375</v>
      </c>
      <c r="R168" s="27" cm="1">
        <f t="array" ref="R168">IF($D168="","",IF(_xll.BDP($D168&amp;" Corp",R$1)="#N/A N/A","",_xll.BDP($D168&amp;" Corp",R$1)))</f>
        <v>95.625</v>
      </c>
      <c r="S168" s="64" cm="1">
        <f t="array" ref="S168">IFERROR(IF($D168="","",IF(_xll.BDP($D168&amp;" Corp",S$1)="#N/A N/A","",_xll.BDP($D168&amp;" Corp",S$1)))/100,"")</f>
        <v>0.10827448149211705</v>
      </c>
      <c r="T168" s="48" cm="1">
        <f t="array" ref="T168">IF($D168="","",IF(_xll.BDP($D168&amp;" Corp",T$1)="#N/A N/A","",_xll.BDP($D168&amp;" Corp",T$1)))</f>
        <v>675.67372868508096</v>
      </c>
      <c r="U168" s="114" cm="1">
        <f t="array" ref="U168">IF($D168="","",IF(_xll.BDP($D168&amp;" Corp",U$1)="#N/A N/A",0,_xll.BDP($D168&amp;" Corp",U$1)))</f>
        <v>475</v>
      </c>
      <c r="V168" s="114">
        <f>IFERROR(VLOOKUP($L168,Documentation!$J$2:$K$15,2,0),IF(U168=0,0,4200))</f>
        <v>2720</v>
      </c>
      <c r="W168" s="111">
        <f t="shared" si="10"/>
        <v>1.7466856856210282</v>
      </c>
      <c r="X168" s="111">
        <f t="shared" si="11"/>
        <v>10.002073820819362</v>
      </c>
    </row>
    <row r="169" spans="1:24" x14ac:dyDescent="0.2">
      <c r="A169" s="2" t="str" cm="1">
        <f t="array" ref="A169">IF($D169="","",IF(_xll.BDP($D169&amp;" Corp",A$1)="#N/A N/A","",_xll.BDP($D169&amp;" Corp",A$1)))</f>
        <v>1906153D US</v>
      </c>
      <c r="B169" s="62">
        <v>165</v>
      </c>
      <c r="C169" s="22">
        <v>416922</v>
      </c>
      <c r="D169" s="23" t="s">
        <v>1906</v>
      </c>
      <c r="E169" s="23" t="s">
        <v>1907</v>
      </c>
      <c r="F169" s="46" t="s">
        <v>1908</v>
      </c>
      <c r="G169" s="47" t="s">
        <v>1909</v>
      </c>
      <c r="H169" s="93" t="str">
        <f>IF(IFERROR(VLOOKUP($E169,Portfolio!$D$4:$D$85,1,0),0)=0,"N","Y")</f>
        <v>Y</v>
      </c>
      <c r="I169" s="65" cm="1">
        <f t="array" ref="I169">IF($D169="","",IF(_xll.BDP($D169&amp;" Corp",I$1)="#N/A N/A","0",_xll.BDP($D169&amp;" Corp",I$1)))/1000000</f>
        <v>0</v>
      </c>
      <c r="J169" s="101">
        <f>IFERROR(VLOOKUP($E169,Portfolio!$D$45:$O$85,10,0),0)</f>
        <v>30.090785000000004</v>
      </c>
      <c r="K169" s="16" t="str" cm="1">
        <f t="array" ref="K169">IF($D169="","",IF(_xll.BDP($D169&amp;" Corp",K$1)="#N/A N/A","NR",_xll.BDP($D169&amp;" Corp",K$1)))</f>
        <v>B+</v>
      </c>
      <c r="L169" s="16" t="str" cm="1">
        <f t="array" ref="L169">IF($D169="","",IF(_xll.BDP($D169&amp;" Corp",L$1)="#N/A N/A","NR",_xll.BDP($D169&amp;" Corp",L$1)))</f>
        <v>B1</v>
      </c>
      <c r="M169" s="16" t="s">
        <v>1349</v>
      </c>
      <c r="N169" s="16" t="s">
        <v>1334</v>
      </c>
      <c r="O169" s="61">
        <v>2.1792626943317253E-3</v>
      </c>
      <c r="P169" s="61">
        <f t="shared" si="9"/>
        <v>1.5765097193251157E-2</v>
      </c>
      <c r="Q169" s="27" cm="1">
        <f t="array" ref="Q169">IF($D169="","",IF(_xll.BDP($D169&amp;" Corp",Q$1)="#N/A N/A","",_xll.BDP($D169&amp;" Corp",Q$1)))</f>
        <v>100.375</v>
      </c>
      <c r="R169" s="27" cm="1">
        <f t="array" ref="R169">IF($D169="","",IF(_xll.BDP($D169&amp;" Corp",R$1)="#N/A N/A","",_xll.BDP($D169&amp;" Corp",R$1)))</f>
        <v>100.75</v>
      </c>
      <c r="S169" s="64" t="str" cm="1">
        <f t="array" ref="S169">IFERROR(IF($D169="","",IF(_xll.BDP($D169&amp;" Corp",S$1)="#N/A N/A","",_xll.BDP($D169&amp;" Corp",S$1)))/100,"")</f>
        <v/>
      </c>
      <c r="T169" s="48" cm="1">
        <f t="array" ref="T169">IF($D169="","",IF(_xll.BDP($D169&amp;" Corp",T$1)="#N/A N/A","",_xll.BDP($D169&amp;" Corp",T$1)))</f>
        <v>279.04869886672498</v>
      </c>
      <c r="U169" s="114" cm="1">
        <f t="array" ref="U169">IF($D169="","",IF(_xll.BDP($D169&amp;" Corp",U$1)="#N/A N/A",0,_xll.BDP($D169&amp;" Corp",U$1)))</f>
        <v>300</v>
      </c>
      <c r="V169" s="114">
        <f>IFERROR(VLOOKUP($L169,Documentation!$J$2:$K$15,2,0),IF(U169=0,0,4200))</f>
        <v>2220</v>
      </c>
      <c r="W169" s="111">
        <f t="shared" si="10"/>
        <v>4.7295291579753469</v>
      </c>
      <c r="X169" s="111">
        <f t="shared" si="11"/>
        <v>34.998515769017565</v>
      </c>
    </row>
    <row r="170" spans="1:24" x14ac:dyDescent="0.2">
      <c r="A170" s="2" t="str" cm="1">
        <f t="array" ref="A170">IF($D170="","",IF(_xll.BDP($D170&amp;" Corp",A$1)="#N/A N/A","",_xll.BDP($D170&amp;" Corp",A$1)))</f>
        <v>1534767D US</v>
      </c>
      <c r="B170" s="62">
        <v>166</v>
      </c>
      <c r="C170" s="22">
        <v>147858</v>
      </c>
      <c r="D170" s="23" t="s">
        <v>1910</v>
      </c>
      <c r="E170" s="23" t="s">
        <v>1911</v>
      </c>
      <c r="F170" s="46" t="s">
        <v>1912</v>
      </c>
      <c r="G170" s="47" t="s">
        <v>1913</v>
      </c>
      <c r="H170" s="93" t="str">
        <f>IF(IFERROR(VLOOKUP($E170,Portfolio!$D$4:$D$85,1,0),0)=0,"N","Y")</f>
        <v>N</v>
      </c>
      <c r="I170" s="65" cm="1">
        <f t="array" ref="I170">IF($D170="","",IF(_xll.BDP($D170&amp;" Corp",I$1)="#N/A N/A","0",_xll.BDP($D170&amp;" Corp",I$1)))/1000000</f>
        <v>1265</v>
      </c>
      <c r="J170" s="101">
        <f>IFERROR(VLOOKUP($E170,Portfolio!$D$45:$O$85,10,0),0)</f>
        <v>0</v>
      </c>
      <c r="K170" s="16" t="str" cm="1">
        <f t="array" ref="K170">IF($D170="","",IF(_xll.BDP($D170&amp;" Corp",K$1)="#N/A N/A","NR",_xll.BDP($D170&amp;" Corp",K$1)))</f>
        <v>CCC+</v>
      </c>
      <c r="L170" s="16" t="str" cm="1">
        <f t="array" ref="L170">IF($D170="","",IF(_xll.BDP($D170&amp;" Corp",L$1)="#N/A N/A","NR",_xll.BDP($D170&amp;" Corp",L$1)))</f>
        <v>Caa1</v>
      </c>
      <c r="M170" s="16" t="s">
        <v>1289</v>
      </c>
      <c r="N170" s="16" t="s">
        <v>1374</v>
      </c>
      <c r="O170" s="61">
        <v>8.7590377420964033E-4</v>
      </c>
      <c r="P170" s="61">
        <f t="shared" si="9"/>
        <v>6.3364128465407243E-3</v>
      </c>
      <c r="Q170" s="27" cm="1">
        <f t="array" ref="Q170">IF($D170="","",IF(_xll.BDP($D170&amp;" Corp",Q$1)="#N/A N/A","",_xll.BDP($D170&amp;" Corp",Q$1)))</f>
        <v>81.625</v>
      </c>
      <c r="R170" s="27" cm="1">
        <f t="array" ref="R170">IF($D170="","",IF(_xll.BDP($D170&amp;" Corp",R$1)="#N/A N/A","",_xll.BDP($D170&amp;" Corp",R$1)))</f>
        <v>82.5</v>
      </c>
      <c r="S170" s="64" cm="1">
        <f t="array" ref="S170">IFERROR(IF($D170="","",IF(_xll.BDP($D170&amp;" Corp",S$1)="#N/A N/A","",_xll.BDP($D170&amp;" Corp",S$1)))/100,"")</f>
        <v>0.18266685330308974</v>
      </c>
      <c r="T170" s="48" cm="1">
        <f t="array" ref="T170">IF($D170="","",IF(_xll.BDP($D170&amp;" Corp",T$1)="#N/A N/A","",_xll.BDP($D170&amp;" Corp",T$1)))</f>
        <v>1384.7033283718229</v>
      </c>
      <c r="U170" s="114" cm="1">
        <f t="array" ref="U170">IF($D170="","",IF(_xll.BDP($D170&amp;" Corp",U$1)="#N/A N/A",0,_xll.BDP($D170&amp;" Corp",U$1)))</f>
        <v>375</v>
      </c>
      <c r="V170" s="114">
        <f>IFERROR(VLOOKUP($L170,Documentation!$J$2:$K$15,2,0),IF(U170=0,0,4200))</f>
        <v>4770</v>
      </c>
      <c r="W170" s="111">
        <f t="shared" si="10"/>
        <v>2.3761548174527718</v>
      </c>
      <c r="X170" s="111">
        <f t="shared" si="11"/>
        <v>30.224689277999254</v>
      </c>
    </row>
    <row r="171" spans="1:24" x14ac:dyDescent="0.2">
      <c r="A171" s="2" t="str" cm="1">
        <f t="array" ref="A171">IF($D171="","",IF(_xll.BDP($D171&amp;" Corp",A$1)="#N/A N/A","",_xll.BDP($D171&amp;" Corp",A$1)))</f>
        <v>1985073D US</v>
      </c>
      <c r="B171" s="62">
        <v>167</v>
      </c>
      <c r="C171" s="22">
        <v>330234</v>
      </c>
      <c r="D171" s="23" t="s">
        <v>1914</v>
      </c>
      <c r="E171" s="23" t="s">
        <v>1915</v>
      </c>
      <c r="F171" s="46" t="s">
        <v>1916</v>
      </c>
      <c r="G171" s="47" t="s">
        <v>1917</v>
      </c>
      <c r="H171" s="93" t="str">
        <f>IF(IFERROR(VLOOKUP($E171,Portfolio!$D$4:$D$85,1,0),0)=0,"N","Y")</f>
        <v>N</v>
      </c>
      <c r="I171" s="65" cm="1">
        <f t="array" ref="I171">IF($D171="","",IF(_xll.BDP($D171&amp;" Corp",I$1)="#N/A N/A","0",_xll.BDP($D171&amp;" Corp",I$1)))/1000000</f>
        <v>98.5</v>
      </c>
      <c r="J171" s="101">
        <f>IFERROR(VLOOKUP($E171,Portfolio!$D$45:$O$85,10,0),0)</f>
        <v>0</v>
      </c>
      <c r="K171" s="16" t="str" cm="1">
        <f t="array" ref="K171">IF($D171="","",IF(_xll.BDP($D171&amp;" Corp",K$1)="#N/A N/A","NR",_xll.BDP($D171&amp;" Corp",K$1)))</f>
        <v>B</v>
      </c>
      <c r="L171" s="16" t="str" cm="1">
        <f t="array" ref="L171">IF($D171="","",IF(_xll.BDP($D171&amp;" Corp",L$1)="#N/A N/A","NR",_xll.BDP($D171&amp;" Corp",L$1)))</f>
        <v>B2</v>
      </c>
      <c r="M171" s="16" t="s">
        <v>1289</v>
      </c>
      <c r="N171" s="16" t="s">
        <v>1322</v>
      </c>
      <c r="O171" s="61">
        <v>0</v>
      </c>
      <c r="P171" s="61">
        <f t="shared" si="9"/>
        <v>0</v>
      </c>
      <c r="Q171" s="27" cm="1">
        <f t="array" ref="Q171">IF($D171="","",IF(_xll.BDP($D171&amp;" Corp",Q$1)="#N/A N/A","",_xll.BDP($D171&amp;" Corp",Q$1)))</f>
        <v>98.75</v>
      </c>
      <c r="R171" s="27" cm="1">
        <f t="array" ref="R171">IF($D171="","",IF(_xll.BDP($D171&amp;" Corp",R$1)="#N/A N/A","",_xll.BDP($D171&amp;" Corp",R$1)))</f>
        <v>99.5</v>
      </c>
      <c r="S171" s="64" cm="1">
        <f t="array" ref="S171">IFERROR(IF($D171="","",IF(_xll.BDP($D171&amp;" Corp",S$1)="#N/A N/A","",_xll.BDP($D171&amp;" Corp",S$1)))/100,"")</f>
        <v>9.67893295455724E-2</v>
      </c>
      <c r="T171" s="48" cm="1">
        <f t="array" ref="T171">IF($D171="","",IF(_xll.BDP($D171&amp;" Corp",T$1)="#N/A N/A","",_xll.BDP($D171&amp;" Corp",T$1)))</f>
        <v>484.64992037931086</v>
      </c>
      <c r="U171" s="114" cm="1">
        <f t="array" ref="U171">IF($D171="","",IF(_xll.BDP($D171&amp;" Corp",U$1)="#N/A N/A",0,_xll.BDP($D171&amp;" Corp",U$1)))</f>
        <v>450</v>
      </c>
      <c r="V171" s="114">
        <f>IFERROR(VLOOKUP($L171,Documentation!$J$2:$K$15,2,0),IF(U171=0,0,4200))</f>
        <v>2720</v>
      </c>
      <c r="W171" s="111">
        <f t="shared" si="10"/>
        <v>0</v>
      </c>
      <c r="X171" s="111">
        <f t="shared" si="11"/>
        <v>0</v>
      </c>
    </row>
    <row r="172" spans="1:24" x14ac:dyDescent="0.2">
      <c r="A172" s="2" t="str" cm="1">
        <f t="array" ref="A172">IF($D172="","",IF(_xll.BDP($D172&amp;" Corp",A$1)="#N/A N/A","",_xll.BDP($D172&amp;" Corp",A$1)))</f>
        <v>1985073D US</v>
      </c>
      <c r="B172" s="62">
        <v>168</v>
      </c>
      <c r="C172" s="22">
        <v>277710</v>
      </c>
      <c r="D172" s="23" t="s">
        <v>1918</v>
      </c>
      <c r="E172" s="23" t="s">
        <v>1919</v>
      </c>
      <c r="F172" s="46" t="s">
        <v>1920</v>
      </c>
      <c r="G172" s="47" t="s">
        <v>1917</v>
      </c>
      <c r="H172" s="93" t="str">
        <f>IF(IFERROR(VLOOKUP($E172,Portfolio!$D$4:$D$85,1,0),0)=0,"N","Y")</f>
        <v>N</v>
      </c>
      <c r="I172" s="65" cm="1">
        <f t="array" ref="I172">IF($D172="","",IF(_xll.BDP($D172&amp;" Corp",I$1)="#N/A N/A","0",_xll.BDP($D172&amp;" Corp",I$1)))/1000000</f>
        <v>660</v>
      </c>
      <c r="J172" s="101">
        <f>IFERROR(VLOOKUP($E172,Portfolio!$D$45:$O$85,10,0),0)</f>
        <v>0</v>
      </c>
      <c r="K172" s="16" t="str" cm="1">
        <f t="array" ref="K172">IF($D172="","",IF(_xll.BDP($D172&amp;" Corp",K$1)="#N/A N/A","NR",_xll.BDP($D172&amp;" Corp",K$1)))</f>
        <v>B</v>
      </c>
      <c r="L172" s="16" t="str" cm="1">
        <f t="array" ref="L172">IF($D172="","",IF(_xll.BDP($D172&amp;" Corp",L$1)="#N/A N/A","NR",_xll.BDP($D172&amp;" Corp",L$1)))</f>
        <v>B2</v>
      </c>
      <c r="M172" s="16" t="s">
        <v>1289</v>
      </c>
      <c r="N172" s="16" t="s">
        <v>1322</v>
      </c>
      <c r="O172" s="61">
        <v>5.0230610610976193E-4</v>
      </c>
      <c r="P172" s="61">
        <f t="shared" si="9"/>
        <v>3.6337540234048157E-3</v>
      </c>
      <c r="Q172" s="27" cm="1">
        <f t="array" ref="Q172">IF($D172="","",IF(_xll.BDP($D172&amp;" Corp",Q$1)="#N/A N/A","",_xll.BDP($D172&amp;" Corp",Q$1)))</f>
        <v>96.875</v>
      </c>
      <c r="R172" s="27" cm="1">
        <f t="array" ref="R172">IF($D172="","",IF(_xll.BDP($D172&amp;" Corp",R$1)="#N/A N/A","",_xll.BDP($D172&amp;" Corp",R$1)))</f>
        <v>97.25</v>
      </c>
      <c r="S172" s="64" cm="1">
        <f t="array" ref="S172">IFERROR(IF($D172="","",IF(_xll.BDP($D172&amp;" Corp",S$1)="#N/A N/A","",_xll.BDP($D172&amp;" Corp",S$1)))/100,"")</f>
        <v>8.8298490969464183E-2</v>
      </c>
      <c r="T172" s="48" cm="1">
        <f t="array" ref="T172">IF($D172="","",IF(_xll.BDP($D172&amp;" Corp",T$1)="#N/A N/A","",_xll.BDP($D172&amp;" Corp",T$1)))</f>
        <v>438.01690871784092</v>
      </c>
      <c r="U172" s="114" cm="1">
        <f t="array" ref="U172">IF($D172="","",IF(_xll.BDP($D172&amp;" Corp",U$1)="#N/A N/A",0,_xll.BDP($D172&amp;" Corp",U$1)))</f>
        <v>325</v>
      </c>
      <c r="V172" s="114">
        <f>IFERROR(VLOOKUP($L172,Documentation!$J$2:$K$15,2,0),IF(U172=0,0,4200))</f>
        <v>2720</v>
      </c>
      <c r="W172" s="111">
        <f t="shared" si="10"/>
        <v>1.1809700576065651</v>
      </c>
      <c r="X172" s="111">
        <f t="shared" si="11"/>
        <v>9.8838109436610981</v>
      </c>
    </row>
    <row r="173" spans="1:24" x14ac:dyDescent="0.2">
      <c r="A173" s="2" t="str" cm="1">
        <f t="array" ref="A173">IF($D173="","",IF(_xll.BDP($D173&amp;" Corp",A$1)="#N/A N/A","",_xll.BDP($D173&amp;" Corp",A$1)))</f>
        <v>0566203D US</v>
      </c>
      <c r="B173" s="62">
        <v>169</v>
      </c>
      <c r="C173" s="22">
        <v>355254</v>
      </c>
      <c r="D173" s="23" t="s">
        <v>1921</v>
      </c>
      <c r="E173" s="23" t="s">
        <v>1922</v>
      </c>
      <c r="F173" s="46" t="s">
        <v>1923</v>
      </c>
      <c r="G173" s="47" t="s">
        <v>1924</v>
      </c>
      <c r="H173" s="93" t="str">
        <f>IF(IFERROR(VLOOKUP($E173,Portfolio!$D$4:$D$85,1,0),0)=0,"N","Y")</f>
        <v>N</v>
      </c>
      <c r="I173" s="65" cm="1">
        <f t="array" ref="I173">IF($D173="","",IF(_xll.BDP($D173&amp;" Corp",I$1)="#N/A N/A","0",_xll.BDP($D173&amp;" Corp",I$1)))/1000000</f>
        <v>2300</v>
      </c>
      <c r="J173" s="101">
        <f>IFERROR(VLOOKUP($E173,Portfolio!$D$45:$O$85,10,0),0)</f>
        <v>0</v>
      </c>
      <c r="K173" s="16" t="str" cm="1">
        <f t="array" ref="K173">IF($D173="","",IF(_xll.BDP($D173&amp;" Corp",K$1)="#N/A N/A","NR",_xll.BDP($D173&amp;" Corp",K$1)))</f>
        <v>NR</v>
      </c>
      <c r="L173" s="16" t="str" cm="1">
        <f t="array" ref="L173">IF($D173="","",IF(_xll.BDP($D173&amp;" Corp",L$1)="#N/A N/A","NR",_xll.BDP($D173&amp;" Corp",L$1)))</f>
        <v>NR</v>
      </c>
      <c r="M173" s="16" t="s">
        <v>1289</v>
      </c>
      <c r="N173" s="16" t="s">
        <v>1374</v>
      </c>
      <c r="O173" s="61">
        <v>1.5875461791623904E-3</v>
      </c>
      <c r="P173" s="61">
        <f t="shared" si="9"/>
        <v>1.1484535516698882E-2</v>
      </c>
      <c r="Q173" s="27" cm="1">
        <f t="array" ref="Q173">IF($D173="","",IF(_xll.BDP($D173&amp;" Corp",Q$1)="#N/A N/A","",_xll.BDP($D173&amp;" Corp",Q$1)))</f>
        <v>101.125</v>
      </c>
      <c r="R173" s="27" cm="1">
        <f t="array" ref="R173">IF($D173="","",IF(_xll.BDP($D173&amp;" Corp",R$1)="#N/A N/A","",_xll.BDP($D173&amp;" Corp",R$1)))</f>
        <v>101.875</v>
      </c>
      <c r="S173" s="64" cm="1">
        <f t="array" ref="S173">IFERROR(IF($D173="","",IF(_xll.BDP($D173&amp;" Corp",S$1)="#N/A N/A","",_xll.BDP($D173&amp;" Corp",S$1)))/100,"")</f>
        <v>9.8817978519946337E-2</v>
      </c>
      <c r="T173" s="48" cm="1">
        <f t="array" ref="T173">IF($D173="","",IF(_xll.BDP($D173&amp;" Corp",T$1)="#N/A N/A","",_xll.BDP($D173&amp;" Corp",T$1)))</f>
        <v>542.06070155462623</v>
      </c>
      <c r="U173" s="114" cm="1">
        <f t="array" ref="U173">IF($D173="","",IF(_xll.BDP($D173&amp;" Corp",U$1)="#N/A N/A",0,_xll.BDP($D173&amp;" Corp",U$1)))</f>
        <v>600</v>
      </c>
      <c r="V173" s="114">
        <f>IFERROR(VLOOKUP($L173,Documentation!$J$2:$K$15,2,0),IF(U173=0,0,4200))</f>
        <v>4200</v>
      </c>
      <c r="W173" s="111">
        <f t="shared" si="10"/>
        <v>6.8907213100193294</v>
      </c>
      <c r="X173" s="111">
        <f t="shared" si="11"/>
        <v>48.235049170135305</v>
      </c>
    </row>
    <row r="174" spans="1:24" x14ac:dyDescent="0.2">
      <c r="A174" s="2" t="str" cm="1">
        <f t="array" ref="A174">IF($D174="","",IF(_xll.BDP($D174&amp;" Corp",A$1)="#N/A N/A","",_xll.BDP($D174&amp;" Corp",A$1)))</f>
        <v>1975925D US</v>
      </c>
      <c r="B174" s="62">
        <v>170</v>
      </c>
      <c r="C174" s="22">
        <v>277206</v>
      </c>
      <c r="D174" s="23" t="s">
        <v>1925</v>
      </c>
      <c r="E174" s="23" t="s">
        <v>1926</v>
      </c>
      <c r="F174" s="46" t="s">
        <v>1927</v>
      </c>
      <c r="G174" s="47" t="s">
        <v>1928</v>
      </c>
      <c r="H174" s="93" t="str">
        <f>IF(IFERROR(VLOOKUP($E174,Portfolio!$D$4:$D$85,1,0),0)=0,"N","Y")</f>
        <v>N</v>
      </c>
      <c r="I174" s="65" cm="1">
        <f t="array" ref="I174">IF($D174="","",IF(_xll.BDP($D174&amp;" Corp",I$1)="#N/A N/A","0",_xll.BDP($D174&amp;" Corp",I$1)))/1000000</f>
        <v>600</v>
      </c>
      <c r="J174" s="101">
        <f>IFERROR(VLOOKUP($E174,Portfolio!$D$45:$O$85,10,0),0)</f>
        <v>0</v>
      </c>
      <c r="K174" s="16" t="str" cm="1">
        <f t="array" ref="K174">IF($D174="","",IF(_xll.BDP($D174&amp;" Corp",K$1)="#N/A N/A","NR",_xll.BDP($D174&amp;" Corp",K$1)))</f>
        <v>CCC-</v>
      </c>
      <c r="L174" s="16" t="str" cm="1">
        <f t="array" ref="L174">IF($D174="","",IF(_xll.BDP($D174&amp;" Corp",L$1)="#N/A N/A","NR",_xll.BDP($D174&amp;" Corp",L$1)))</f>
        <v>Caa2</v>
      </c>
      <c r="M174" s="16" t="s">
        <v>1289</v>
      </c>
      <c r="N174" s="16" t="s">
        <v>1322</v>
      </c>
      <c r="O174" s="61">
        <v>1.6192138964066463E-4</v>
      </c>
      <c r="P174" s="61">
        <f t="shared" si="9"/>
        <v>1.1713624300507567E-3</v>
      </c>
      <c r="Q174" s="27" cm="1">
        <f t="array" ref="Q174">IF($D174="","",IF(_xll.BDP($D174&amp;" Corp",Q$1)="#N/A N/A","",_xll.BDP($D174&amp;" Corp",Q$1)))</f>
        <v>40</v>
      </c>
      <c r="R174" s="27" cm="1">
        <f t="array" ref="R174">IF($D174="","",IF(_xll.BDP($D174&amp;" Corp",R$1)="#N/A N/A","",_xll.BDP($D174&amp;" Corp",R$1)))</f>
        <v>43.125</v>
      </c>
      <c r="S174" s="64" cm="1">
        <f t="array" ref="S174">IFERROR(IF($D174="","",IF(_xll.BDP($D174&amp;" Corp",S$1)="#N/A N/A","",_xll.BDP($D174&amp;" Corp",S$1)))/100,"")</f>
        <v>0.36771168210543692</v>
      </c>
      <c r="T174" s="48" cm="1">
        <f t="array" ref="T174">IF($D174="","",IF(_xll.BDP($D174&amp;" Corp",T$1)="#N/A N/A","",_xll.BDP($D174&amp;" Corp",T$1)))</f>
        <v>4181.854532364785</v>
      </c>
      <c r="U174" s="114" cm="1">
        <f t="array" ref="U174">IF($D174="","",IF(_xll.BDP($D174&amp;" Corp",U$1)="#N/A N/A",0,_xll.BDP($D174&amp;" Corp",U$1)))</f>
        <v>400</v>
      </c>
      <c r="V174" s="114">
        <f>IFERROR(VLOOKUP($L174,Documentation!$J$2:$K$15,2,0),IF(U174=0,0,4200))</f>
        <v>6500</v>
      </c>
      <c r="W174" s="111">
        <f t="shared" si="10"/>
        <v>0.46854497202030271</v>
      </c>
      <c r="X174" s="111">
        <f t="shared" si="11"/>
        <v>7.6138557953299184</v>
      </c>
    </row>
    <row r="175" spans="1:24" x14ac:dyDescent="0.2">
      <c r="A175" s="2" t="str" cm="1">
        <f t="array" ref="A175">IF($D175="","",IF(_xll.BDP($D175&amp;" Corp",A$1)="#N/A N/A","",_xll.BDP($D175&amp;" Corp",A$1)))</f>
        <v>1975925D US</v>
      </c>
      <c r="B175" s="62">
        <v>171</v>
      </c>
      <c r="C175" s="22">
        <v>347694</v>
      </c>
      <c r="D175" s="23" t="s">
        <v>1929</v>
      </c>
      <c r="E175" s="23" t="s">
        <v>1930</v>
      </c>
      <c r="F175" s="46" t="s">
        <v>1931</v>
      </c>
      <c r="G175" s="47" t="s">
        <v>1928</v>
      </c>
      <c r="H175" s="93" t="str">
        <f>IF(IFERROR(VLOOKUP($E175,Portfolio!$D$4:$D$85,1,0),0)=0,"N","Y")</f>
        <v>N</v>
      </c>
      <c r="I175" s="65" cm="1">
        <f t="array" ref="I175">IF($D175="","",IF(_xll.BDP($D175&amp;" Corp",I$1)="#N/A N/A","0",_xll.BDP($D175&amp;" Corp",I$1)))/1000000</f>
        <v>148.5</v>
      </c>
      <c r="J175" s="101">
        <f>IFERROR(VLOOKUP($E175,Portfolio!$D$45:$O$85,10,0),0)</f>
        <v>0</v>
      </c>
      <c r="K175" s="16" t="str" cm="1">
        <f t="array" ref="K175">IF($D175="","",IF(_xll.BDP($D175&amp;" Corp",K$1)="#N/A N/A","NR",_xll.BDP($D175&amp;" Corp",K$1)))</f>
        <v>CCC-</v>
      </c>
      <c r="L175" s="16" t="str" cm="1">
        <f t="array" ref="L175">IF($D175="","",IF(_xll.BDP($D175&amp;" Corp",L$1)="#N/A N/A","NR",_xll.BDP($D175&amp;" Corp",L$1)))</f>
        <v>Caa2</v>
      </c>
      <c r="M175" s="16" t="s">
        <v>1289</v>
      </c>
      <c r="N175" s="16" t="s">
        <v>1322</v>
      </c>
      <c r="O175" s="61">
        <v>0</v>
      </c>
      <c r="P175" s="61">
        <f t="shared" si="9"/>
        <v>0</v>
      </c>
      <c r="Q175" s="27" cm="1">
        <f t="array" ref="Q175">IF($D175="","",IF(_xll.BDP($D175&amp;" Corp",Q$1)="#N/A N/A","",_xll.BDP($D175&amp;" Corp",Q$1)))</f>
        <v>44.5</v>
      </c>
      <c r="R175" s="27" cm="1">
        <f t="array" ref="R175">IF($D175="","",IF(_xll.BDP($D175&amp;" Corp",R$1)="#N/A N/A","",_xll.BDP($D175&amp;" Corp",R$1)))</f>
        <v>46</v>
      </c>
      <c r="S175" s="64" cm="1">
        <f t="array" ref="S175">IFERROR(IF($D175="","",IF(_xll.BDP($D175&amp;" Corp",S$1)="#N/A N/A","",_xll.BDP($D175&amp;" Corp",S$1)))/100,"")</f>
        <v>0.4070614967495203</v>
      </c>
      <c r="T175" s="48" cm="1">
        <f t="array" ref="T175">IF($D175="","",IF(_xll.BDP($D175&amp;" Corp",T$1)="#N/A N/A","",_xll.BDP($D175&amp;" Corp",T$1)))</f>
        <v>4105.0162368119063</v>
      </c>
      <c r="U175" s="114" cm="1">
        <f t="array" ref="U175">IF($D175="","",IF(_xll.BDP($D175&amp;" Corp",U$1)="#N/A N/A",0,_xll.BDP($D175&amp;" Corp",U$1)))</f>
        <v>550</v>
      </c>
      <c r="V175" s="114">
        <f>IFERROR(VLOOKUP($L175,Documentation!$J$2:$K$15,2,0),IF(U175=0,0,4200))</f>
        <v>6500</v>
      </c>
      <c r="W175" s="111">
        <f t="shared" si="10"/>
        <v>0</v>
      </c>
      <c r="X175" s="111">
        <f t="shared" si="11"/>
        <v>0</v>
      </c>
    </row>
    <row r="176" spans="1:24" x14ac:dyDescent="0.2">
      <c r="A176" s="2" t="str" cm="1">
        <f t="array" ref="A176">IF($D176="","",IF(_xll.BDP($D176&amp;" Corp",A$1)="#N/A N/A","",_xll.BDP($D176&amp;" Corp",A$1)))</f>
        <v>1702047D CN</v>
      </c>
      <c r="B176" s="62">
        <v>172</v>
      </c>
      <c r="C176" s="22">
        <v>438414</v>
      </c>
      <c r="D176" s="23" t="s">
        <v>1932</v>
      </c>
      <c r="E176" s="23" t="s">
        <v>1933</v>
      </c>
      <c r="F176" s="46" t="s">
        <v>1934</v>
      </c>
      <c r="G176" s="47" t="s">
        <v>1935</v>
      </c>
      <c r="H176" s="93" t="str">
        <f>IF(IFERROR(VLOOKUP($E176,Portfolio!$D$4:$D$85,1,0),0)=0,"N","Y")</f>
        <v>N</v>
      </c>
      <c r="I176" s="65" cm="1">
        <f t="array" ref="I176">IF($D176="","",IF(_xll.BDP($D176&amp;" Corp",I$1)="#N/A N/A","0",_xll.BDP($D176&amp;" Corp",I$1)))/1000000</f>
        <v>1620.9375</v>
      </c>
      <c r="J176" s="101">
        <f>IFERROR(VLOOKUP($E176,Portfolio!$D$45:$O$85,10,0),0)</f>
        <v>0</v>
      </c>
      <c r="K176" s="16" t="str" cm="1">
        <f t="array" ref="K176">IF($D176="","",IF(_xll.BDP($D176&amp;" Corp",K$1)="#N/A N/A","NR",_xll.BDP($D176&amp;" Corp",K$1)))</f>
        <v>B</v>
      </c>
      <c r="L176" s="16" t="str" cm="1">
        <f t="array" ref="L176">IF($D176="","",IF(_xll.BDP($D176&amp;" Corp",L$1)="#N/A N/A","NR",_xll.BDP($D176&amp;" Corp",L$1)))</f>
        <v>B3</v>
      </c>
      <c r="M176" s="16" t="s">
        <v>1524</v>
      </c>
      <c r="N176" s="16" t="s">
        <v>1365</v>
      </c>
      <c r="O176" s="61">
        <v>1.1400125790563913E-3</v>
      </c>
      <c r="P176" s="61">
        <f t="shared" si="9"/>
        <v>8.2470136147878206E-3</v>
      </c>
      <c r="Q176" s="27" cm="1">
        <f t="array" ref="Q176">IF($D176="","",IF(_xll.BDP($D176&amp;" Corp",Q$1)="#N/A N/A","",_xll.BDP($D176&amp;" Corp",Q$1)))</f>
        <v>100.625</v>
      </c>
      <c r="R176" s="27" cm="1">
        <f t="array" ref="R176">IF($D176="","",IF(_xll.BDP($D176&amp;" Corp",R$1)="#N/A N/A","",_xll.BDP($D176&amp;" Corp",R$1)))</f>
        <v>101.125</v>
      </c>
      <c r="S176" s="64" cm="1">
        <f t="array" ref="S176">IFERROR(IF($D176="","",IF(_xll.BDP($D176&amp;" Corp",S$1)="#N/A N/A","",_xll.BDP($D176&amp;" Corp",S$1)))/100,"")</f>
        <v>7.3675614781677723E-2</v>
      </c>
      <c r="T176" s="48" cm="1">
        <f t="array" ref="T176">IF($D176="","",IF(_xll.BDP($D176&amp;" Corp",T$1)="#N/A N/A","",_xll.BDP($D176&amp;" Corp",T$1)))</f>
        <v>291.96167728489638</v>
      </c>
      <c r="U176" s="114" cm="1">
        <f t="array" ref="U176">IF($D176="","",IF(_xll.BDP($D176&amp;" Corp",U$1)="#N/A N/A",0,_xll.BDP($D176&amp;" Corp",U$1)))</f>
        <v>325</v>
      </c>
      <c r="V176" s="114">
        <f>IFERROR(VLOOKUP($L176,Documentation!$J$2:$K$15,2,0),IF(U176=0,0,4200))</f>
        <v>3490</v>
      </c>
      <c r="W176" s="111">
        <f t="shared" si="10"/>
        <v>2.6802794248060415</v>
      </c>
      <c r="X176" s="111">
        <f t="shared" si="11"/>
        <v>28.782077515609494</v>
      </c>
    </row>
    <row r="177" spans="1:24" x14ac:dyDescent="0.2">
      <c r="A177" s="2" t="str" cm="1">
        <f t="array" ref="A177">IF($D177="","",IF(_xll.BDP($D177&amp;" Corp",A$1)="#N/A N/A","",_xll.BDP($D177&amp;" Corp",A$1)))</f>
        <v>1478097D US</v>
      </c>
      <c r="B177" s="62">
        <v>173</v>
      </c>
      <c r="C177" s="22">
        <v>154950</v>
      </c>
      <c r="D177" s="23" t="s">
        <v>1936</v>
      </c>
      <c r="E177" s="23" t="s">
        <v>1937</v>
      </c>
      <c r="F177" s="46" t="s">
        <v>1938</v>
      </c>
      <c r="G177" s="47" t="s">
        <v>1939</v>
      </c>
      <c r="H177" s="93" t="str">
        <f>IF(IFERROR(VLOOKUP($E177,Portfolio!$D$4:$D$85,1,0),0)=0,"N","Y")</f>
        <v>N</v>
      </c>
      <c r="I177" s="65" cm="1">
        <f t="array" ref="I177">IF($D177="","",IF(_xll.BDP($D177&amp;" Corp",I$1)="#N/A N/A","0",_xll.BDP($D177&amp;" Corp",I$1)))/1000000</f>
        <v>624</v>
      </c>
      <c r="J177" s="101">
        <f>IFERROR(VLOOKUP($E177,Portfolio!$D$45:$O$85,10,0),0)</f>
        <v>0</v>
      </c>
      <c r="K177" s="16" t="str" cm="1">
        <f t="array" ref="K177">IF($D177="","",IF(_xll.BDP($D177&amp;" Corp",K$1)="#N/A N/A","NR",_xll.BDP($D177&amp;" Corp",K$1)))</f>
        <v>B-</v>
      </c>
      <c r="L177" s="16" t="str" cm="1">
        <f t="array" ref="L177">IF($D177="","",IF(_xll.BDP($D177&amp;" Corp",L$1)="#N/A N/A","NR",_xll.BDP($D177&amp;" Corp",L$1)))</f>
        <v>B2</v>
      </c>
      <c r="M177" s="16" t="s">
        <v>1349</v>
      </c>
      <c r="N177" s="16" t="s">
        <v>1334</v>
      </c>
      <c r="O177" s="61">
        <v>4.8630612728989769E-4</v>
      </c>
      <c r="P177" s="61">
        <f t="shared" si="9"/>
        <v>3.5180078942937173E-3</v>
      </c>
      <c r="Q177" s="27" cm="1">
        <f t="array" ref="Q177">IF($D177="","",IF(_xll.BDP($D177&amp;" Corp",Q$1)="#N/A N/A","",_xll.BDP($D177&amp;" Corp",Q$1)))</f>
        <v>100</v>
      </c>
      <c r="R177" s="27" cm="1">
        <f t="array" ref="R177">IF($D177="","",IF(_xll.BDP($D177&amp;" Corp",R$1)="#N/A N/A","",_xll.BDP($D177&amp;" Corp",R$1)))</f>
        <v>100.25</v>
      </c>
      <c r="S177" s="64" cm="1">
        <f t="array" ref="S177">IFERROR(IF($D177="","",IF(_xll.BDP($D177&amp;" Corp",S$1)="#N/A N/A","",_xll.BDP($D177&amp;" Corp",S$1)))/100,"")</f>
        <v>7.420632615685463E-2</v>
      </c>
      <c r="T177" s="48" cm="1">
        <f t="array" ref="T177">IF($D177="","",IF(_xll.BDP($D177&amp;" Corp",T$1)="#N/A N/A","",_xll.BDP($D177&amp;" Corp",T$1)))</f>
        <v>294.98742066994311</v>
      </c>
      <c r="U177" s="114" cm="1">
        <f t="array" ref="U177">IF($D177="","",IF(_xll.BDP($D177&amp;" Corp",U$1)="#N/A N/A",0,_xll.BDP($D177&amp;" Corp",U$1)))</f>
        <v>300</v>
      </c>
      <c r="V177" s="114">
        <f>IFERROR(VLOOKUP($L177,Documentation!$J$2:$K$15,2,0),IF(U177=0,0,4200))</f>
        <v>2720</v>
      </c>
      <c r="W177" s="111">
        <f t="shared" si="10"/>
        <v>1.0554023682881153</v>
      </c>
      <c r="X177" s="111">
        <f t="shared" si="11"/>
        <v>9.5689814724789102</v>
      </c>
    </row>
    <row r="178" spans="1:24" x14ac:dyDescent="0.2">
      <c r="A178" s="2" t="str" cm="1">
        <f t="array" ref="A178">IF($D178="","",IF(_xll.BDP($D178&amp;" Corp",A$1)="#N/A N/A","",_xll.BDP($D178&amp;" Corp",A$1)))</f>
        <v>1730003D US</v>
      </c>
      <c r="B178" s="62">
        <v>174</v>
      </c>
      <c r="C178" s="22">
        <v>445722</v>
      </c>
      <c r="D178" s="23" t="s">
        <v>1940</v>
      </c>
      <c r="E178" s="23" t="s">
        <v>1941</v>
      </c>
      <c r="F178" s="46" t="s">
        <v>102</v>
      </c>
      <c r="G178" s="47" t="s">
        <v>1942</v>
      </c>
      <c r="H178" s="93" t="str">
        <f>IF(IFERROR(VLOOKUP($E178,Portfolio!$D$4:$D$85,1,0),0)=0,"N","Y")</f>
        <v>Y</v>
      </c>
      <c r="I178" s="65" cm="1">
        <f t="array" ref="I178">IF($D178="","",IF(_xll.BDP($D178&amp;" Corp",I$1)="#N/A N/A","0",_xll.BDP($D178&amp;" Corp",I$1)))/1000000</f>
        <v>1820.4375</v>
      </c>
      <c r="J178" s="101">
        <f>IFERROR(VLOOKUP($E178,Portfolio!$D$45:$O$85,10,0),0)</f>
        <v>40.593833000000004</v>
      </c>
      <c r="K178" s="16" t="str" cm="1">
        <f t="array" ref="K178">IF($D178="","",IF(_xll.BDP($D178&amp;" Corp",K$1)="#N/A N/A","NR",_xll.BDP($D178&amp;" Corp",K$1)))</f>
        <v>B-</v>
      </c>
      <c r="L178" s="16" t="str" cm="1">
        <f t="array" ref="L178">IF($D178="","",IF(_xll.BDP($D178&amp;" Corp",L$1)="#N/A N/A","NR",_xll.BDP($D178&amp;" Corp",L$1)))</f>
        <v>B3</v>
      </c>
      <c r="M178" s="16" t="s">
        <v>1289</v>
      </c>
      <c r="N178" s="16" t="s">
        <v>1290</v>
      </c>
      <c r="O178" s="61">
        <v>1.2779454405952733E-3</v>
      </c>
      <c r="P178" s="61">
        <f t="shared" si="9"/>
        <v>9.2448396106898662E-3</v>
      </c>
      <c r="Q178" s="27" cm="1">
        <f t="array" ref="Q178">IF($D178="","",IF(_xll.BDP($D178&amp;" Corp",Q$1)="#N/A N/A","",_xll.BDP($D178&amp;" Corp",Q$1)))</f>
        <v>100</v>
      </c>
      <c r="R178" s="27" cm="1">
        <f t="array" ref="R178">IF($D178="","",IF(_xll.BDP($D178&amp;" Corp",R$1)="#N/A N/A","",_xll.BDP($D178&amp;" Corp",R$1)))</f>
        <v>100.375</v>
      </c>
      <c r="S178" s="64" cm="1">
        <f t="array" ref="S178">IFERROR(IF($D178="","",IF(_xll.BDP($D178&amp;" Corp",S$1)="#N/A N/A","",_xll.BDP($D178&amp;" Corp",S$1)))/100,"")</f>
        <v>7.5098174624145031E-2</v>
      </c>
      <c r="T178" s="48" cm="1">
        <f t="array" ref="T178">IF($D178="","",IF(_xll.BDP($D178&amp;" Corp",T$1)="#N/A N/A","",_xll.BDP($D178&amp;" Corp",T$1)))</f>
        <v>317.84527367538215</v>
      </c>
      <c r="U178" s="114" cm="1">
        <f t="array" ref="U178">IF($D178="","",IF(_xll.BDP($D178&amp;" Corp",U$1)="#N/A N/A",0,_xll.BDP($D178&amp;" Corp",U$1)))</f>
        <v>325</v>
      </c>
      <c r="V178" s="114">
        <f>IFERROR(VLOOKUP($L178,Documentation!$J$2:$K$15,2,0),IF(U178=0,0,4200))</f>
        <v>3490</v>
      </c>
      <c r="W178" s="111">
        <f t="shared" si="10"/>
        <v>3.0045728734742063</v>
      </c>
      <c r="X178" s="111">
        <f t="shared" si="11"/>
        <v>32.264490241307634</v>
      </c>
    </row>
    <row r="179" spans="1:24" x14ac:dyDescent="0.2">
      <c r="A179" s="2" t="str" cm="1">
        <f t="array" ref="A179">IF($D179="","",IF(_xll.BDP($D179&amp;" Corp",A$1)="#N/A N/A","",_xll.BDP($D179&amp;" Corp",A$1)))</f>
        <v>0605532D US</v>
      </c>
      <c r="B179" s="62">
        <v>175</v>
      </c>
      <c r="C179" s="22">
        <v>209814</v>
      </c>
      <c r="D179" s="23" t="s">
        <v>1943</v>
      </c>
      <c r="E179" s="23" t="s">
        <v>1944</v>
      </c>
      <c r="F179" s="46" t="s">
        <v>1945</v>
      </c>
      <c r="G179" s="47" t="s">
        <v>1946</v>
      </c>
      <c r="H179" s="93" t="str">
        <f>IF(IFERROR(VLOOKUP($E179,Portfolio!$D$4:$D$85,1,0),0)=0,"N","Y")</f>
        <v>N</v>
      </c>
      <c r="I179" s="65" cm="1">
        <f t="array" ref="I179">IF($D179="","",IF(_xll.BDP($D179&amp;" Corp",I$1)="#N/A N/A","0",_xll.BDP($D179&amp;" Corp",I$1)))/1000000</f>
        <v>300</v>
      </c>
      <c r="J179" s="101">
        <f>IFERROR(VLOOKUP($E179,Portfolio!$D$45:$O$85,10,0),0)</f>
        <v>0</v>
      </c>
      <c r="K179" s="16" t="str" cm="1">
        <f t="array" ref="K179">IF($D179="","",IF(_xll.BDP($D179&amp;" Corp",K$1)="#N/A N/A","NR",_xll.BDP($D179&amp;" Corp",K$1)))</f>
        <v>B-</v>
      </c>
      <c r="L179" s="16" t="str" cm="1">
        <f t="array" ref="L179">IF($D179="","",IF(_xll.BDP($D179&amp;" Corp",L$1)="#N/A N/A","NR",_xll.BDP($D179&amp;" Corp",L$1)))</f>
        <v>B3</v>
      </c>
      <c r="M179" s="16" t="s">
        <v>1516</v>
      </c>
      <c r="N179" s="16" t="s">
        <v>1317</v>
      </c>
      <c r="O179" s="61">
        <v>2.010817682963822E-4</v>
      </c>
      <c r="P179" s="61">
        <f t="shared" si="9"/>
        <v>1.4546541953058959E-3</v>
      </c>
      <c r="Q179" s="27" cm="1">
        <f t="array" ref="Q179">IF($D179="","",IF(_xll.BDP($D179&amp;" Corp",Q$1)="#N/A N/A","",_xll.BDP($D179&amp;" Corp",Q$1)))</f>
        <v>99.75</v>
      </c>
      <c r="R179" s="27" cm="1">
        <f t="array" ref="R179">IF($D179="","",IF(_xll.BDP($D179&amp;" Corp",R$1)="#N/A N/A","",_xll.BDP($D179&amp;" Corp",R$1)))</f>
        <v>100.375</v>
      </c>
      <c r="S179" s="64" cm="1">
        <f t="array" ref="S179">IFERROR(IF($D179="","",IF(_xll.BDP($D179&amp;" Corp",S$1)="#N/A N/A","",_xll.BDP($D179&amp;" Corp",S$1)))/100,"")</f>
        <v>8.3747239783406258E-2</v>
      </c>
      <c r="T179" s="48" cm="1">
        <f t="array" ref="T179">IF($D179="","",IF(_xll.BDP($D179&amp;" Corp",T$1)="#N/A N/A","",_xll.BDP($D179&amp;" Corp",T$1)))</f>
        <v>422.8158708356321</v>
      </c>
      <c r="U179" s="114" cm="1">
        <f t="array" ref="U179">IF($D179="","",IF(_xll.BDP($D179&amp;" Corp",U$1)="#N/A N/A",0,_xll.BDP($D179&amp;" Corp",U$1)))</f>
        <v>425.00000000000006</v>
      </c>
      <c r="V179" s="114">
        <f>IFERROR(VLOOKUP($L179,Documentation!$J$2:$K$15,2,0),IF(U179=0,0,4200))</f>
        <v>3490</v>
      </c>
      <c r="W179" s="111">
        <f t="shared" si="10"/>
        <v>0.61822803300500584</v>
      </c>
      <c r="X179" s="111">
        <f t="shared" si="11"/>
        <v>5.0767431416175768</v>
      </c>
    </row>
    <row r="180" spans="1:24" x14ac:dyDescent="0.2">
      <c r="A180" s="2" t="str" cm="1">
        <f t="array" ref="A180">IF($D180="","",IF(_xll.BDP($D180&amp;" Corp",A$1)="#N/A N/A","",_xll.BDP($D180&amp;" Corp",A$1)))</f>
        <v>QHCCQ US</v>
      </c>
      <c r="B180" s="62">
        <v>176</v>
      </c>
      <c r="C180" s="22">
        <v>112362</v>
      </c>
      <c r="D180" s="23" t="s">
        <v>1947</v>
      </c>
      <c r="E180" s="23" t="s">
        <v>1948</v>
      </c>
      <c r="F180" s="46" t="s">
        <v>1949</v>
      </c>
      <c r="G180" s="47" t="s">
        <v>1950</v>
      </c>
      <c r="H180" s="93" t="str">
        <f>IF(IFERROR(VLOOKUP($E180,Portfolio!$D$4:$D$85,1,0),0)=0,"N","Y")</f>
        <v>N</v>
      </c>
      <c r="I180" s="65" cm="1">
        <f t="array" ref="I180">IF($D180="","",IF(_xll.BDP($D180&amp;" Corp",I$1)="#N/A N/A","0",_xll.BDP($D180&amp;" Corp",I$1)))/1000000</f>
        <v>607.35693032000006</v>
      </c>
      <c r="J180" s="101">
        <f>IFERROR(VLOOKUP($E180,Portfolio!$D$45:$O$85,10,0),0)</f>
        <v>0</v>
      </c>
      <c r="K180" s="16" t="str" cm="1">
        <f t="array" ref="K180">IF($D180="","",IF(_xll.BDP($D180&amp;" Corp",K$1)="#N/A N/A","NR",_xll.BDP($D180&amp;" Corp",K$1)))</f>
        <v>CCC-</v>
      </c>
      <c r="L180" s="16" t="str" cm="1">
        <f t="array" ref="L180">IF($D180="","",IF(_xll.BDP($D180&amp;" Corp",L$1)="#N/A N/A","NR",_xll.BDP($D180&amp;" Corp",L$1)))</f>
        <v>Ca</v>
      </c>
      <c r="M180" s="16" t="s">
        <v>1289</v>
      </c>
      <c r="N180" s="16" t="s">
        <v>1296</v>
      </c>
      <c r="O180" s="61">
        <v>0</v>
      </c>
      <c r="P180" s="61">
        <f t="shared" si="9"/>
        <v>0</v>
      </c>
      <c r="Q180" s="27" cm="1">
        <f t="array" ref="Q180">IF($D180="","",IF(_xll.BDP($D180&amp;" Corp",Q$1)="#N/A N/A","",_xll.BDP($D180&amp;" Corp",Q$1)))</f>
        <v>78.5</v>
      </c>
      <c r="R180" s="27" cm="1">
        <f t="array" ref="R180">IF($D180="","",IF(_xll.BDP($D180&amp;" Corp",R$1)="#N/A N/A","",_xll.BDP($D180&amp;" Corp",R$1)))</f>
        <v>80.063999999999993</v>
      </c>
      <c r="S180" s="64" cm="1">
        <f t="array" ref="S180">IFERROR(IF($D180="","",IF(_xll.BDP($D180&amp;" Corp",S$1)="#N/A N/A","",_xll.BDP($D180&amp;" Corp",S$1)))/100,"")</f>
        <v>1.6585045163519681</v>
      </c>
      <c r="T180" s="48" cm="1">
        <f t="array" ref="T180">IF($D180="","",IF(_xll.BDP($D180&amp;" Corp",T$1)="#N/A N/A","",_xll.BDP($D180&amp;" Corp",T$1)))</f>
        <v>13358.057980544121</v>
      </c>
      <c r="U180" s="114" cm="1">
        <f t="array" ref="U180">IF($D180="","",IF(_xll.BDP($D180&amp;" Corp",U$1)="#N/A N/A",0,_xll.BDP($D180&amp;" Corp",U$1)))</f>
        <v>825</v>
      </c>
      <c r="V180" s="114">
        <f>IFERROR(VLOOKUP($L180,Documentation!$J$2:$K$15,2,0),IF(U180=0,0,4200))</f>
        <v>10000</v>
      </c>
      <c r="W180" s="111">
        <f t="shared" si="10"/>
        <v>0</v>
      </c>
      <c r="X180" s="111">
        <f t="shared" si="11"/>
        <v>0</v>
      </c>
    </row>
    <row r="181" spans="1:24" x14ac:dyDescent="0.2">
      <c r="A181" s="2" t="str" cm="1">
        <f t="array" ref="A181">IF($D181="","",IF(_xll.BDP($D181&amp;" Corp",A$1)="#N/A N/A","",_xll.BDP($D181&amp;" Corp",A$1)))</f>
        <v>2503072D US</v>
      </c>
      <c r="B181" s="62">
        <v>177</v>
      </c>
      <c r="C181" s="22">
        <v>439962</v>
      </c>
      <c r="D181" s="23" t="s">
        <v>1951</v>
      </c>
      <c r="E181" s="23" t="s">
        <v>1952</v>
      </c>
      <c r="F181" s="46" t="s">
        <v>102</v>
      </c>
      <c r="G181" s="47" t="s">
        <v>942</v>
      </c>
      <c r="H181" s="93" t="str">
        <f>IF(IFERROR(VLOOKUP($E181,Portfolio!$D$4:$D$85,1,0),0)=0,"N","Y")</f>
        <v>Y</v>
      </c>
      <c r="I181" s="65" cm="1">
        <f t="array" ref="I181">IF($D181="","",IF(_xll.BDP($D181&amp;" Corp",I$1)="#N/A N/A","0",_xll.BDP($D181&amp;" Corp",I$1)))/1000000</f>
        <v>2800</v>
      </c>
      <c r="J181" s="101">
        <f>IFERROR(VLOOKUP($E181,Portfolio!$D$45:$O$85,10,0),0)</f>
        <v>82.379131000000001</v>
      </c>
      <c r="K181" s="16" t="str" cm="1">
        <f t="array" ref="K181">IF($D181="","",IF(_xll.BDP($D181&amp;" Corp",K$1)="#N/A N/A","NR",_xll.BDP($D181&amp;" Corp",K$1)))</f>
        <v>B-</v>
      </c>
      <c r="L181" s="16" t="str" cm="1">
        <f t="array" ref="L181">IF($D181="","",IF(_xll.BDP($D181&amp;" Corp",L$1)="#N/A N/A","NR",_xll.BDP($D181&amp;" Corp",L$1)))</f>
        <v>B3</v>
      </c>
      <c r="M181" s="16" t="s">
        <v>1524</v>
      </c>
      <c r="N181" s="16" t="s">
        <v>1439</v>
      </c>
      <c r="O181" s="61">
        <v>1.9599425272120784E-3</v>
      </c>
      <c r="P181" s="61">
        <f t="shared" si="9"/>
        <v>1.4178503819228572E-2</v>
      </c>
      <c r="Q181" s="27" cm="1">
        <f t="array" ref="Q181">IF($D181="","",IF(_xll.BDP($D181&amp;" Corp",Q$1)="#N/A N/A","",_xll.BDP($D181&amp;" Corp",Q$1)))</f>
        <v>100.375</v>
      </c>
      <c r="R181" s="27" cm="1">
        <f t="array" ref="R181">IF($D181="","",IF(_xll.BDP($D181&amp;" Corp",R$1)="#N/A N/A","",_xll.BDP($D181&amp;" Corp",R$1)))</f>
        <v>100.625</v>
      </c>
      <c r="S181" s="64" cm="1">
        <f t="array" ref="S181">IFERROR(IF($D181="","",IF(_xll.BDP($D181&amp;" Corp",S$1)="#N/A N/A","",_xll.BDP($D181&amp;" Corp",S$1)))/100,"")</f>
        <v>7.512977859005332E-2</v>
      </c>
      <c r="T181" s="48" cm="1">
        <f t="array" ref="T181">IF($D181="","",IF(_xll.BDP($D181&amp;" Corp",T$1)="#N/A N/A","",_xll.BDP($D181&amp;" Corp",T$1)))</f>
        <v>306.04699059015513</v>
      </c>
      <c r="U181" s="114" cm="1">
        <f t="array" ref="U181">IF($D181="","",IF(_xll.BDP($D181&amp;" Corp",U$1)="#N/A N/A",0,_xll.BDP($D181&amp;" Corp",U$1)))</f>
        <v>325</v>
      </c>
      <c r="V181" s="114">
        <f>IFERROR(VLOOKUP($L181,Documentation!$J$2:$K$15,2,0),IF(U181=0,0,4200))</f>
        <v>3490</v>
      </c>
      <c r="W181" s="111">
        <f t="shared" si="10"/>
        <v>4.6080137412492856</v>
      </c>
      <c r="X181" s="111">
        <f t="shared" si="11"/>
        <v>49.482978329107716</v>
      </c>
    </row>
    <row r="182" spans="1:24" x14ac:dyDescent="0.2">
      <c r="A182" s="2" t="str" cm="1">
        <f t="array" ref="A182">IF($D182="","",IF(_xll.BDP($D182&amp;" Corp",A$1)="#N/A N/A","",_xll.BDP($D182&amp;" Corp",A$1)))</f>
        <v>2503072D US</v>
      </c>
      <c r="B182" s="62">
        <v>178</v>
      </c>
      <c r="C182" s="22">
        <v>441834</v>
      </c>
      <c r="D182" s="23" t="s">
        <v>1953</v>
      </c>
      <c r="E182" s="23" t="s">
        <v>1954</v>
      </c>
      <c r="F182" s="46" t="s">
        <v>102</v>
      </c>
      <c r="G182" s="47" t="s">
        <v>942</v>
      </c>
      <c r="H182" s="93" t="str">
        <f>IF(IFERROR(VLOOKUP($E182,Portfolio!$D$4:$D$85,1,0),0)=0,"N","Y")</f>
        <v>Y</v>
      </c>
      <c r="I182" s="65" cm="1">
        <f t="array" ref="I182">IF($D182="","",IF(_xll.BDP($D182&amp;" Corp",I$1)="#N/A N/A","0",_xll.BDP($D182&amp;" Corp",I$1)))/1000000</f>
        <v>0</v>
      </c>
      <c r="J182" s="101">
        <f>IFERROR(VLOOKUP($E182,Portfolio!$D$45:$O$85,10,0),0)</f>
        <v>0</v>
      </c>
      <c r="K182" s="16" t="str" cm="1">
        <f t="array" ref="K182">IF($D182="","",IF(_xll.BDP($D182&amp;" Corp",K$1)="#N/A N/A","NR",_xll.BDP($D182&amp;" Corp",K$1)))</f>
        <v>B-</v>
      </c>
      <c r="L182" s="16" t="str" cm="1">
        <f t="array" ref="L182">IF($D182="","",IF(_xll.BDP($D182&amp;" Corp",L$1)="#N/A N/A","NR",_xll.BDP($D182&amp;" Corp",L$1)))</f>
        <v>B3</v>
      </c>
      <c r="M182" s="16" t="s">
        <v>1524</v>
      </c>
      <c r="N182" s="16" t="s">
        <v>1439</v>
      </c>
      <c r="O182" s="61">
        <v>0</v>
      </c>
      <c r="P182" s="61">
        <f t="shared" si="9"/>
        <v>0</v>
      </c>
      <c r="Q182" s="27" cm="1">
        <f t="array" ref="Q182">IF($D182="","",IF(_xll.BDP($D182&amp;" Corp",Q$1)="#N/A N/A","",_xll.BDP($D182&amp;" Corp",Q$1)))</f>
        <v>100.125</v>
      </c>
      <c r="R182" s="27" cm="1">
        <f t="array" ref="R182">IF($D182="","",IF(_xll.BDP($D182&amp;" Corp",R$1)="#N/A N/A","",_xll.BDP($D182&amp;" Corp",R$1)))</f>
        <v>100.875</v>
      </c>
      <c r="S182" s="64" cm="1">
        <f t="array" ref="S182">IFERROR(IF($D182="","",IF(_xll.BDP($D182&amp;" Corp",S$1)="#N/A N/A","",_xll.BDP($D182&amp;" Corp",S$1)))/100,"")</f>
        <v>7.4265233473852277E-2</v>
      </c>
      <c r="T182" s="48" cm="1">
        <f t="array" ref="T182">IF($D182="","",IF(_xll.BDP($D182&amp;" Corp",T$1)="#N/A N/A","",_xll.BDP($D182&amp;" Corp",T$1)))</f>
        <v>306.57755807599426</v>
      </c>
      <c r="U182" s="114" cm="1">
        <f t="array" ref="U182">IF($D182="","",IF(_xll.BDP($D182&amp;" Corp",U$1)="#N/A N/A",0,_xll.BDP($D182&amp;" Corp",U$1)))</f>
        <v>325</v>
      </c>
      <c r="V182" s="114">
        <f>IFERROR(VLOOKUP($L182,Documentation!$J$2:$K$15,2,0),IF(U182=0,0,4200))</f>
        <v>3490</v>
      </c>
      <c r="W182" s="111">
        <f t="shared" si="10"/>
        <v>0</v>
      </c>
      <c r="X182" s="111">
        <f t="shared" si="11"/>
        <v>0</v>
      </c>
    </row>
    <row r="183" spans="1:24" x14ac:dyDescent="0.2">
      <c r="A183" s="2" t="str" cm="1">
        <f t="array" ref="A183">IF($D183="","",IF(_xll.BDP($D183&amp;" Corp",A$1)="#N/A N/A","",_xll.BDP($D183&amp;" Corp",A$1)))</f>
        <v>1507738D US</v>
      </c>
      <c r="B183" s="62">
        <v>179</v>
      </c>
      <c r="C183" s="22">
        <v>19393</v>
      </c>
      <c r="D183" s="23" t="s">
        <v>1955</v>
      </c>
      <c r="E183" s="23" t="s">
        <v>1956</v>
      </c>
      <c r="F183" s="46" t="s">
        <v>1957</v>
      </c>
      <c r="G183" s="47" t="s">
        <v>514</v>
      </c>
      <c r="H183" s="93" t="str">
        <f>IF(IFERROR(VLOOKUP($E183,Portfolio!$D$4:$D$85,1,0),0)=0,"N","Y")</f>
        <v>N</v>
      </c>
      <c r="I183" s="65" cm="1">
        <f t="array" ref="I183">IF($D183="","",IF(_xll.BDP($D183&amp;" Corp",I$1)="#N/A N/A","0",_xll.BDP($D183&amp;" Corp",I$1)))/1000000</f>
        <v>0</v>
      </c>
      <c r="J183" s="101">
        <f>IFERROR(VLOOKUP($E183,Portfolio!$D$45:$O$85,10,0),0)</f>
        <v>0</v>
      </c>
      <c r="K183" s="16" t="str" cm="1">
        <f t="array" ref="K183">IF($D183="","",IF(_xll.BDP($D183&amp;" Corp",K$1)="#N/A N/A","NR",_xll.BDP($D183&amp;" Corp",K$1)))</f>
        <v>NR</v>
      </c>
      <c r="L183" s="16" t="str" cm="1">
        <f t="array" ref="L183">IF($D183="","",IF(_xll.BDP($D183&amp;" Corp",L$1)="#N/A N/A","NR",_xll.BDP($D183&amp;" Corp",L$1)))</f>
        <v>NR</v>
      </c>
      <c r="M183" s="16" t="s">
        <v>1289</v>
      </c>
      <c r="N183" s="16" t="s">
        <v>1322</v>
      </c>
      <c r="O183" s="61">
        <v>0</v>
      </c>
      <c r="P183" s="61">
        <f t="shared" si="9"/>
        <v>0</v>
      </c>
      <c r="Q183" s="27" t="str" cm="1">
        <f t="array" ref="Q183">IF($D183="","",IF(_xll.BDP($D183&amp;" Corp",Q$1)="#N/A N/A","",_xll.BDP($D183&amp;" Corp",Q$1)))</f>
        <v/>
      </c>
      <c r="R183" s="27" t="str" cm="1">
        <f t="array" ref="R183">IF($D183="","",IF(_xll.BDP($D183&amp;" Corp",R$1)="#N/A N/A","",_xll.BDP($D183&amp;" Corp",R$1)))</f>
        <v/>
      </c>
      <c r="S183" s="64" t="str" cm="1">
        <f t="array" ref="S183">IFERROR(IF($D183="","",IF(_xll.BDP($D183&amp;" Corp",S$1)="#N/A N/A","",_xll.BDP($D183&amp;" Corp",S$1)))/100,"")</f>
        <v/>
      </c>
      <c r="T183" s="48" t="str" cm="1">
        <f t="array" ref="T183">IF($D183="","",IF(_xll.BDP($D183&amp;" Corp",T$1)="#N/A N/A","",_xll.BDP($D183&amp;" Corp",T$1)))</f>
        <v/>
      </c>
      <c r="U183" s="114" cm="1">
        <f t="array" ref="U183">IF($D183="","",IF(_xll.BDP($D183&amp;" Corp",U$1)="#N/A N/A",0,_xll.BDP($D183&amp;" Corp",U$1)))</f>
        <v>725</v>
      </c>
      <c r="V183" s="114">
        <f>IFERROR(VLOOKUP($L183,Documentation!$J$2:$K$15,2,0),IF(U183=0,0,4200))</f>
        <v>4200</v>
      </c>
      <c r="W183" s="111">
        <f t="shared" si="10"/>
        <v>0</v>
      </c>
      <c r="X183" s="111">
        <f t="shared" si="11"/>
        <v>0</v>
      </c>
    </row>
    <row r="184" spans="1:24" x14ac:dyDescent="0.2">
      <c r="A184" s="2" t="str" cm="1">
        <f t="array" ref="A184">IF($D184="","",IF(_xll.BDP($D184&amp;" Corp",A$1)="#N/A N/A","",_xll.BDP($D184&amp;" Corp",A$1)))</f>
        <v>1507738D US</v>
      </c>
      <c r="B184" s="62">
        <v>180</v>
      </c>
      <c r="C184" s="22">
        <v>378978</v>
      </c>
      <c r="D184" s="23" t="s">
        <v>1958</v>
      </c>
      <c r="E184" s="23" t="s">
        <v>1959</v>
      </c>
      <c r="F184" s="46" t="s">
        <v>1960</v>
      </c>
      <c r="G184" s="47" t="s">
        <v>514</v>
      </c>
      <c r="H184" s="93" t="str">
        <f>IF(IFERROR(VLOOKUP($E184,Portfolio!$D$4:$D$85,1,0),0)=0,"N","Y")</f>
        <v>Y</v>
      </c>
      <c r="I184" s="65" cm="1">
        <f t="array" ref="I184">IF($D184="","",IF(_xll.BDP($D184&amp;" Corp",I$1)="#N/A N/A","0",_xll.BDP($D184&amp;" Corp",I$1)))/1000000</f>
        <v>1497.23540024</v>
      </c>
      <c r="J184" s="101">
        <f>IFERROR(VLOOKUP($E184,Portfolio!$D$45:$O$85,10,0),0)</f>
        <v>0</v>
      </c>
      <c r="K184" s="16" t="str" cm="1">
        <f t="array" ref="K184">IF($D184="","",IF(_xll.BDP($D184&amp;" Corp",K$1)="#N/A N/A","NR",_xll.BDP($D184&amp;" Corp",K$1)))</f>
        <v>B-</v>
      </c>
      <c r="L184" s="16" t="str" cm="1">
        <f t="array" ref="L184">IF($D184="","",IF(_xll.BDP($D184&amp;" Corp",L$1)="#N/A N/A","NR",_xll.BDP($D184&amp;" Corp",L$1)))</f>
        <v>B3</v>
      </c>
      <c r="M184" s="16" t="s">
        <v>1289</v>
      </c>
      <c r="N184" s="16" t="s">
        <v>1322</v>
      </c>
      <c r="O184" s="61">
        <v>0</v>
      </c>
      <c r="P184" s="61">
        <f t="shared" si="9"/>
        <v>0</v>
      </c>
      <c r="Q184" s="27" cm="1">
        <f t="array" ref="Q184">IF($D184="","",IF(_xll.BDP($D184&amp;" Corp",Q$1)="#N/A N/A","",_xll.BDP($D184&amp;" Corp",Q$1)))</f>
        <v>98.875</v>
      </c>
      <c r="R184" s="27" cm="1">
        <f t="array" ref="R184">IF($D184="","",IF(_xll.BDP($D184&amp;" Corp",R$1)="#N/A N/A","",_xll.BDP($D184&amp;" Corp",R$1)))</f>
        <v>99.125</v>
      </c>
      <c r="S184" s="64" cm="1">
        <f t="array" ref="S184">IFERROR(IF($D184="","",IF(_xll.BDP($D184&amp;" Corp",S$1)="#N/A N/A","",_xll.BDP($D184&amp;" Corp",S$1)))/100,"")</f>
        <v>9.9227576283738017E-2</v>
      </c>
      <c r="T184" s="48" cm="1">
        <f t="array" ref="T184">IF($D184="","",IF(_xll.BDP($D184&amp;" Corp",T$1)="#N/A N/A","",_xll.BDP($D184&amp;" Corp",T$1)))</f>
        <v>551.07376492539049</v>
      </c>
      <c r="U184" s="114" cm="1">
        <f t="array" ref="U184">IF($D184="","",IF(_xll.BDP($D184&amp;" Corp",U$1)="#N/A N/A",0,_xll.BDP($D184&amp;" Corp",U$1)))</f>
        <v>350.00000000000006</v>
      </c>
      <c r="V184" s="114">
        <f>IFERROR(VLOOKUP($L184,Documentation!$J$2:$K$15,2,0),IF(U184=0,0,4200))</f>
        <v>3490</v>
      </c>
      <c r="W184" s="111">
        <f t="shared" si="10"/>
        <v>0</v>
      </c>
      <c r="X184" s="111">
        <f t="shared" si="11"/>
        <v>0</v>
      </c>
    </row>
    <row r="185" spans="1:24" x14ac:dyDescent="0.2">
      <c r="A185" s="2" t="str" cm="1">
        <f t="array" ref="A185">IF($D185="","",IF(_xll.BDP($D185&amp;" Corp",A$1)="#N/A N/A","",_xll.BDP($D185&amp;" Corp",A$1)))</f>
        <v>0218652D US</v>
      </c>
      <c r="B185" s="62">
        <v>181</v>
      </c>
      <c r="C185" s="22">
        <v>446334</v>
      </c>
      <c r="D185" s="23" t="s">
        <v>1961</v>
      </c>
      <c r="E185" s="23" t="s">
        <v>1962</v>
      </c>
      <c r="F185" s="46" t="s">
        <v>102</v>
      </c>
      <c r="G185" s="47" t="s">
        <v>1963</v>
      </c>
      <c r="H185" s="93" t="str">
        <f>IF(IFERROR(VLOOKUP($E185,Portfolio!$D$4:$D$85,1,0),0)=0,"N","Y")</f>
        <v>N</v>
      </c>
      <c r="I185" s="65" cm="1">
        <f t="array" ref="I185">IF($D185="","",IF(_xll.BDP($D185&amp;" Corp",I$1)="#N/A N/A","0",_xll.BDP($D185&amp;" Corp",I$1)))/1000000</f>
        <v>870.625</v>
      </c>
      <c r="J185" s="101">
        <f>IFERROR(VLOOKUP($E185,Portfolio!$D$45:$O$85,10,0),0)</f>
        <v>0</v>
      </c>
      <c r="K185" s="16" t="str" cm="1">
        <f t="array" ref="K185">IF($D185="","",IF(_xll.BDP($D185&amp;" Corp",K$1)="#N/A N/A","NR",_xll.BDP($D185&amp;" Corp",K$1)))</f>
        <v>B+</v>
      </c>
      <c r="L185" s="16" t="str" cm="1">
        <f t="array" ref="L185">IF($D185="","",IF(_xll.BDP($D185&amp;" Corp",L$1)="#N/A N/A","NR",_xll.BDP($D185&amp;" Corp",L$1)))</f>
        <v>Ba3</v>
      </c>
      <c r="M185" s="16" t="s">
        <v>1289</v>
      </c>
      <c r="N185" s="16" t="s">
        <v>1423</v>
      </c>
      <c r="O185" s="61">
        <v>6.1036738496399645E-4</v>
      </c>
      <c r="P185" s="61">
        <f t="shared" si="9"/>
        <v>4.4154847291132593E-3</v>
      </c>
      <c r="Q185" s="27" cm="1">
        <f t="array" ref="Q185">IF($D185="","",IF(_xll.BDP($D185&amp;" Corp",Q$1)="#N/A N/A","",_xll.BDP($D185&amp;" Corp",Q$1)))</f>
        <v>100.75</v>
      </c>
      <c r="R185" s="27" cm="1">
        <f t="array" ref="R185">IF($D185="","",IF(_xll.BDP($D185&amp;" Corp",R$1)="#N/A N/A","",_xll.BDP($D185&amp;" Corp",R$1)))</f>
        <v>101</v>
      </c>
      <c r="S185" s="64" cm="1">
        <f t="array" ref="S185">IFERROR(IF($D185="","",IF(_xll.BDP($D185&amp;" Corp",S$1)="#N/A N/A","",_xll.BDP($D185&amp;" Corp",S$1)))/100,"")</f>
        <v>6.3608783530071378E-2</v>
      </c>
      <c r="T185" s="48" cm="1">
        <f t="array" ref="T185">IF($D185="","",IF(_xll.BDP($D185&amp;" Corp",T$1)="#N/A N/A","",_xll.BDP($D185&amp;" Corp",T$1)))</f>
        <v>192.43871691262723</v>
      </c>
      <c r="U185" s="114" cm="1">
        <f t="array" ref="U185">IF($D185="","",IF(_xll.BDP($D185&amp;" Corp",U$1)="#N/A N/A",0,_xll.BDP($D185&amp;" Corp",U$1)))</f>
        <v>225</v>
      </c>
      <c r="V185" s="114">
        <f>IFERROR(VLOOKUP($L185,Documentation!$J$2:$K$15,2,0),IF(U185=0,0,4200))</f>
        <v>1766</v>
      </c>
      <c r="W185" s="111">
        <f t="shared" si="10"/>
        <v>0.99348406405048328</v>
      </c>
      <c r="X185" s="111">
        <f t="shared" si="11"/>
        <v>7.7977460316140155</v>
      </c>
    </row>
    <row r="186" spans="1:24" x14ac:dyDescent="0.2">
      <c r="A186" s="2" t="str" cm="1">
        <f t="array" ref="A186">IF($D186="","",IF(_xll.BDP($D186&amp;" Corp",A$1)="#N/A N/A","",_xll.BDP($D186&amp;" Corp",A$1)))</f>
        <v>1850442D US</v>
      </c>
      <c r="B186" s="62">
        <v>182</v>
      </c>
      <c r="C186" s="22">
        <v>139038</v>
      </c>
      <c r="D186" s="23" t="s">
        <v>1964</v>
      </c>
      <c r="E186" s="23" t="s">
        <v>1965</v>
      </c>
      <c r="F186" s="46" t="s">
        <v>1966</v>
      </c>
      <c r="G186" s="47" t="s">
        <v>1967</v>
      </c>
      <c r="H186" s="93" t="str">
        <f>IF(IFERROR(VLOOKUP($E186,Portfolio!$D$4:$D$85,1,0),0)=0,"N","Y")</f>
        <v>Y</v>
      </c>
      <c r="I186" s="65" cm="1">
        <f t="array" ref="I186">IF($D186="","",IF(_xll.BDP($D186&amp;" Corp",I$1)="#N/A N/A","0",_xll.BDP($D186&amp;" Corp",I$1)))/1000000</f>
        <v>399.03658906999999</v>
      </c>
      <c r="J186" s="101">
        <f>IFERROR(VLOOKUP($E186,Portfolio!$D$45:$O$85,10,0),0)</f>
        <v>0</v>
      </c>
      <c r="K186" s="16" t="str" cm="1">
        <f t="array" ref="K186">IF($D186="","",IF(_xll.BDP($D186&amp;" Corp",K$1)="#N/A N/A","NR",_xll.BDP($D186&amp;" Corp",K$1)))</f>
        <v>B</v>
      </c>
      <c r="L186" s="16" t="str" cm="1">
        <f t="array" ref="L186">IF($D186="","",IF(_xll.BDP($D186&amp;" Corp",L$1)="#N/A N/A","NR",_xll.BDP($D186&amp;" Corp",L$1)))</f>
        <v>B3</v>
      </c>
      <c r="M186" s="16" t="s">
        <v>1516</v>
      </c>
      <c r="N186" s="16" t="s">
        <v>1323</v>
      </c>
      <c r="O186" s="61">
        <v>2.7857533223674076E-4</v>
      </c>
      <c r="P186" s="61">
        <f t="shared" si="9"/>
        <v>2.0152536909742282E-3</v>
      </c>
      <c r="Q186" s="27" cm="1">
        <f t="array" ref="Q186">IF($D186="","",IF(_xll.BDP($D186&amp;" Corp",Q$1)="#N/A N/A","",_xll.BDP($D186&amp;" Corp",Q$1)))</f>
        <v>99.125</v>
      </c>
      <c r="R186" s="27" cm="1">
        <f t="array" ref="R186">IF($D186="","",IF(_xll.BDP($D186&amp;" Corp",R$1)="#N/A N/A","",_xll.BDP($D186&amp;" Corp",R$1)))</f>
        <v>99.875</v>
      </c>
      <c r="S186" s="64" cm="1">
        <f t="array" ref="S186">IFERROR(IF($D186="","",IF(_xll.BDP($D186&amp;" Corp",S$1)="#N/A N/A","",_xll.BDP($D186&amp;" Corp",S$1)))/100,"")</f>
        <v>9.1791823739185929E-2</v>
      </c>
      <c r="T186" s="48" cm="1">
        <f t="array" ref="T186">IF($D186="","",IF(_xll.BDP($D186&amp;" Corp",T$1)="#N/A N/A","",_xll.BDP($D186&amp;" Corp",T$1)))</f>
        <v>469.94377393725512</v>
      </c>
      <c r="U186" s="114" cm="1">
        <f t="array" ref="U186">IF($D186="","",IF(_xll.BDP($D186&amp;" Corp",U$1)="#N/A N/A",0,_xll.BDP($D186&amp;" Corp",U$1)))</f>
        <v>450</v>
      </c>
      <c r="V186" s="114">
        <f>IFERROR(VLOOKUP($L186,Documentation!$J$2:$K$15,2,0),IF(U186=0,0,4200))</f>
        <v>3490</v>
      </c>
      <c r="W186" s="111">
        <f t="shared" si="10"/>
        <v>0.90686416093840272</v>
      </c>
      <c r="X186" s="111">
        <f t="shared" si="11"/>
        <v>7.0332353815000568</v>
      </c>
    </row>
    <row r="187" spans="1:24" x14ac:dyDescent="0.2">
      <c r="A187" s="2" t="str" cm="1">
        <f t="array" ref="A187">IF($D187="","",IF(_xll.BDP($D187&amp;" Corp",A$1)="#N/A N/A","",_xll.BDP($D187&amp;" Corp",A$1)))</f>
        <v>1850442D US</v>
      </c>
      <c r="B187" s="62">
        <v>183</v>
      </c>
      <c r="C187" s="22">
        <v>333006</v>
      </c>
      <c r="D187" s="23" t="s">
        <v>1968</v>
      </c>
      <c r="E187" s="23" t="s">
        <v>1969</v>
      </c>
      <c r="F187" s="46" t="s">
        <v>1970</v>
      </c>
      <c r="G187" s="47" t="s">
        <v>1967</v>
      </c>
      <c r="H187" s="93" t="str">
        <f>IF(IFERROR(VLOOKUP($E187,Portfolio!$D$4:$D$85,1,0),0)=0,"N","Y")</f>
        <v>N</v>
      </c>
      <c r="I187" s="65" cm="1">
        <f t="array" ref="I187">IF($D187="","",IF(_xll.BDP($D187&amp;" Corp",I$1)="#N/A N/A","0",_xll.BDP($D187&amp;" Corp",I$1)))/1000000</f>
        <v>0</v>
      </c>
      <c r="J187" s="101">
        <f>IFERROR(VLOOKUP($E187,Portfolio!$D$45:$O$85,10,0),0)</f>
        <v>0</v>
      </c>
      <c r="K187" s="16" t="str" cm="1">
        <f t="array" ref="K187">IF($D187="","",IF(_xll.BDP($D187&amp;" Corp",K$1)="#N/A N/A","NR",_xll.BDP($D187&amp;" Corp",K$1)))</f>
        <v>B</v>
      </c>
      <c r="L187" s="16" t="str" cm="1">
        <f t="array" ref="L187">IF($D187="","",IF(_xll.BDP($D187&amp;" Corp",L$1)="#N/A N/A","NR",_xll.BDP($D187&amp;" Corp",L$1)))</f>
        <v>B3</v>
      </c>
      <c r="M187" s="16" t="s">
        <v>1516</v>
      </c>
      <c r="N187" s="16" t="s">
        <v>1323</v>
      </c>
      <c r="O187" s="61">
        <v>0</v>
      </c>
      <c r="P187" s="61">
        <f t="shared" si="9"/>
        <v>0</v>
      </c>
      <c r="Q187" s="27" cm="1">
        <f t="array" ref="Q187">IF($D187="","",IF(_xll.BDP($D187&amp;" Corp",Q$1)="#N/A N/A","",_xll.BDP($D187&amp;" Corp",Q$1)))</f>
        <v>97.5</v>
      </c>
      <c r="R187" s="27" cm="1">
        <f t="array" ref="R187">IF($D187="","",IF(_xll.BDP($D187&amp;" Corp",R$1)="#N/A N/A","",_xll.BDP($D187&amp;" Corp",R$1)))</f>
        <v>98.5</v>
      </c>
      <c r="S187" s="64" cm="1">
        <f t="array" ref="S187">IFERROR(IF($D187="","",IF(_xll.BDP($D187&amp;" Corp",S$1)="#N/A N/A","",_xll.BDP($D187&amp;" Corp",S$1)))/100,"")</f>
        <v>0.10271621937863529</v>
      </c>
      <c r="T187" s="48" cm="1">
        <f t="array" ref="T187">IF($D187="","",IF(_xll.BDP($D187&amp;" Corp",T$1)="#N/A N/A","",_xll.BDP($D187&amp;" Corp",T$1)))</f>
        <v>605.13983844405413</v>
      </c>
      <c r="U187" s="114" cm="1">
        <f t="array" ref="U187">IF($D187="","",IF(_xll.BDP($D187&amp;" Corp",U$1)="#N/A N/A",0,_xll.BDP($D187&amp;" Corp",U$1)))</f>
        <v>525</v>
      </c>
      <c r="V187" s="114">
        <f>IFERROR(VLOOKUP($L187,Documentation!$J$2:$K$15,2,0),IF(U187=0,0,4200))</f>
        <v>3490</v>
      </c>
      <c r="W187" s="111">
        <f t="shared" si="10"/>
        <v>0</v>
      </c>
      <c r="X187" s="111">
        <f t="shared" si="11"/>
        <v>0</v>
      </c>
    </row>
    <row r="188" spans="1:24" x14ac:dyDescent="0.2">
      <c r="A188" s="2" t="str" cm="1">
        <f t="array" ref="A188">IF($D188="","",IF(_xll.BDP($D188&amp;" Corp",A$1)="#N/A N/A","",_xll.BDP($D188&amp;" Corp",A$1)))</f>
        <v>1822063D US</v>
      </c>
      <c r="B188" s="62">
        <v>184</v>
      </c>
      <c r="C188" s="22">
        <v>368034</v>
      </c>
      <c r="D188" s="23" t="s">
        <v>1971</v>
      </c>
      <c r="E188" s="23" t="s">
        <v>1972</v>
      </c>
      <c r="F188" s="46" t="s">
        <v>1973</v>
      </c>
      <c r="G188" s="47" t="s">
        <v>1974</v>
      </c>
      <c r="H188" s="93" t="str">
        <f>IF(IFERROR(VLOOKUP($E188,Portfolio!$D$4:$D$85,1,0),0)=0,"N","Y")</f>
        <v>N</v>
      </c>
      <c r="I188" s="65" cm="1">
        <f t="array" ref="I188">IF($D188="","",IF(_xll.BDP($D188&amp;" Corp",I$1)="#N/A N/A","0",_xll.BDP($D188&amp;" Corp",I$1)))/1000000</f>
        <v>0</v>
      </c>
      <c r="J188" s="101">
        <f>IFERROR(VLOOKUP($E188,Portfolio!$D$45:$O$85,10,0),0)</f>
        <v>0</v>
      </c>
      <c r="K188" s="16" t="str" cm="1">
        <f t="array" ref="K188">IF($D188="","",IF(_xll.BDP($D188&amp;" Corp",K$1)="#N/A N/A","NR",_xll.BDP($D188&amp;" Corp",K$1)))</f>
        <v>NR</v>
      </c>
      <c r="L188" s="16" t="str" cm="1">
        <f t="array" ref="L188">IF($D188="","",IF(_xll.BDP($D188&amp;" Corp",L$1)="#N/A N/A","NR",_xll.BDP($D188&amp;" Corp",L$1)))</f>
        <v>NR</v>
      </c>
      <c r="M188" s="16" t="s">
        <v>1289</v>
      </c>
      <c r="N188" s="16" t="s">
        <v>1322</v>
      </c>
      <c r="O188" s="61">
        <v>2.5944227405995862E-4</v>
      </c>
      <c r="P188" s="61">
        <f t="shared" si="9"/>
        <v>1.8768424188748834E-3</v>
      </c>
      <c r="Q188" s="27" t="str" cm="1">
        <f t="array" ref="Q188">IF($D188="","",IF(_xll.BDP($D188&amp;" Corp",Q$1)="#N/A N/A","",_xll.BDP($D188&amp;" Corp",Q$1)))</f>
        <v/>
      </c>
      <c r="R188" s="27" t="str" cm="1">
        <f t="array" ref="R188">IF($D188="","",IF(_xll.BDP($D188&amp;" Corp",R$1)="#N/A N/A","",_xll.BDP($D188&amp;" Corp",R$1)))</f>
        <v/>
      </c>
      <c r="S188" s="64" t="str" cm="1">
        <f t="array" ref="S188">IFERROR(IF($D188="","",IF(_xll.BDP($D188&amp;" Corp",S$1)="#N/A N/A","",_xll.BDP($D188&amp;" Corp",S$1)))/100,"")</f>
        <v/>
      </c>
      <c r="T188" s="48" t="str" cm="1">
        <f t="array" ref="T188">IF($D188="","",IF(_xll.BDP($D188&amp;" Corp",T$1)="#N/A N/A","",_xll.BDP($D188&amp;" Corp",T$1)))</f>
        <v/>
      </c>
      <c r="U188" s="114" cm="1">
        <f t="array" ref="U188">IF($D188="","",IF(_xll.BDP($D188&amp;" Corp",U$1)="#N/A N/A",0,_xll.BDP($D188&amp;" Corp",U$1)))</f>
        <v>0</v>
      </c>
      <c r="V188" s="114">
        <f>IFERROR(VLOOKUP($L188,Documentation!$J$2:$K$15,2,0),IF(U188=0,0,4200))</f>
        <v>0</v>
      </c>
      <c r="W188" s="111">
        <f t="shared" si="10"/>
        <v>0</v>
      </c>
      <c r="X188" s="111">
        <f t="shared" si="11"/>
        <v>0</v>
      </c>
    </row>
    <row r="189" spans="1:24" x14ac:dyDescent="0.2">
      <c r="A189" s="2" t="str" cm="1">
        <f t="array" ref="A189">IF($D189="","",IF(_xll.BDP($D189&amp;" Corp",A$1)="#N/A N/A","",_xll.BDP($D189&amp;" Corp",A$1)))</f>
        <v>1728075D US</v>
      </c>
      <c r="B189" s="62">
        <v>185</v>
      </c>
      <c r="C189" s="22">
        <v>175938</v>
      </c>
      <c r="D189" s="23" t="s">
        <v>1975</v>
      </c>
      <c r="E189" s="23" t="s">
        <v>1976</v>
      </c>
      <c r="F189" s="46" t="s">
        <v>1977</v>
      </c>
      <c r="G189" s="47" t="s">
        <v>1978</v>
      </c>
      <c r="H189" s="93" t="str">
        <f>IF(IFERROR(VLOOKUP($E189,Portfolio!$D$4:$D$85,1,0),0)=0,"N","Y")</f>
        <v>N</v>
      </c>
      <c r="I189" s="65" cm="1">
        <f t="array" ref="I189">IF($D189="","",IF(_xll.BDP($D189&amp;" Corp",I$1)="#N/A N/A","0",_xll.BDP($D189&amp;" Corp",I$1)))/1000000</f>
        <v>289.5</v>
      </c>
      <c r="J189" s="101">
        <f>IFERROR(VLOOKUP($E189,Portfolio!$D$45:$O$85,10,0),0)</f>
        <v>0</v>
      </c>
      <c r="K189" s="16" t="str" cm="1">
        <f t="array" ref="K189">IF($D189="","",IF(_xll.BDP($D189&amp;" Corp",K$1)="#N/A N/A","NR",_xll.BDP($D189&amp;" Corp",K$1)))</f>
        <v>B-</v>
      </c>
      <c r="L189" s="16" t="str" cm="1">
        <f t="array" ref="L189">IF($D189="","",IF(_xll.BDP($D189&amp;" Corp",L$1)="#N/A N/A","NR",_xll.BDP($D189&amp;" Corp",L$1)))</f>
        <v>B2</v>
      </c>
      <c r="M189" s="16" t="s">
        <v>1289</v>
      </c>
      <c r="N189" s="16" t="s">
        <v>1423</v>
      </c>
      <c r="O189" s="61">
        <v>2.1543019354960957E-4</v>
      </c>
      <c r="P189" s="61">
        <f t="shared" si="9"/>
        <v>1.5584527503289263E-3</v>
      </c>
      <c r="Q189" s="27" cm="1">
        <f t="array" ref="Q189">IF($D189="","",IF(_xll.BDP($D189&amp;" Corp",Q$1)="#N/A N/A","",_xll.BDP($D189&amp;" Corp",Q$1)))</f>
        <v>98.75</v>
      </c>
      <c r="R189" s="27" cm="1">
        <f t="array" ref="R189">IF($D189="","",IF(_xll.BDP($D189&amp;" Corp",R$1)="#N/A N/A","",_xll.BDP($D189&amp;" Corp",R$1)))</f>
        <v>100</v>
      </c>
      <c r="S189" s="64" cm="1">
        <f t="array" ref="S189">IFERROR(IF($D189="","",IF(_xll.BDP($D189&amp;" Corp",S$1)="#N/A N/A","",_xll.BDP($D189&amp;" Corp",S$1)))/100,"")</f>
        <v>8.7763814255595207E-2</v>
      </c>
      <c r="T189" s="48" cm="1">
        <f t="array" ref="T189">IF($D189="","",IF(_xll.BDP($D189&amp;" Corp",T$1)="#N/A N/A","",_xll.BDP($D189&amp;" Corp",T$1)))</f>
        <v>474.60908942595125</v>
      </c>
      <c r="U189" s="114" cm="1">
        <f t="array" ref="U189">IF($D189="","",IF(_xll.BDP($D189&amp;" Corp",U$1)="#N/A N/A",0,_xll.BDP($D189&amp;" Corp",U$1)))</f>
        <v>450</v>
      </c>
      <c r="V189" s="114">
        <f>IFERROR(VLOOKUP($L189,Documentation!$J$2:$K$15,2,0),IF(U189=0,0,4200))</f>
        <v>2720</v>
      </c>
      <c r="W189" s="111">
        <f t="shared" si="10"/>
        <v>0.70130373764801679</v>
      </c>
      <c r="X189" s="111">
        <f t="shared" si="11"/>
        <v>4.2389914808946791</v>
      </c>
    </row>
    <row r="190" spans="1:24" x14ac:dyDescent="0.2">
      <c r="A190" s="2" t="str" cm="1">
        <f t="array" ref="A190">IF($D190="","",IF(_xll.BDP($D190&amp;" Corp",A$1)="#N/A N/A","",_xll.BDP($D190&amp;" Corp",A$1)))</f>
        <v>1728075D US</v>
      </c>
      <c r="B190" s="62">
        <v>186</v>
      </c>
      <c r="C190" s="22">
        <v>175974</v>
      </c>
      <c r="D190" s="23" t="s">
        <v>1979</v>
      </c>
      <c r="E190" s="23" t="s">
        <v>1980</v>
      </c>
      <c r="F190" s="46" t="s">
        <v>1981</v>
      </c>
      <c r="G190" s="47" t="s">
        <v>1978</v>
      </c>
      <c r="H190" s="93" t="str">
        <f>IF(IFERROR(VLOOKUP($E190,Portfolio!$D$4:$D$85,1,0),0)=0,"N","Y")</f>
        <v>N</v>
      </c>
      <c r="I190" s="65" cm="1">
        <f t="array" ref="I190">IF($D190="","",IF(_xll.BDP($D190&amp;" Corp",I$1)="#N/A N/A","0",_xll.BDP($D190&amp;" Corp",I$1)))/1000000</f>
        <v>100</v>
      </c>
      <c r="J190" s="101">
        <f>IFERROR(VLOOKUP($E190,Portfolio!$D$45:$O$85,10,0),0)</f>
        <v>0</v>
      </c>
      <c r="K190" s="16" t="str" cm="1">
        <f t="array" ref="K190">IF($D190="","",IF(_xll.BDP($D190&amp;" Corp",K$1)="#N/A N/A","NR",_xll.BDP($D190&amp;" Corp",K$1)))</f>
        <v>CCC</v>
      </c>
      <c r="L190" s="16" t="str" cm="1">
        <f t="array" ref="L190">IF($D190="","",IF(_xll.BDP($D190&amp;" Corp",L$1)="#N/A N/A","NR",_xll.BDP($D190&amp;" Corp",L$1)))</f>
        <v>Caa2</v>
      </c>
      <c r="M190" s="16" t="s">
        <v>1289</v>
      </c>
      <c r="N190" s="16" t="s">
        <v>1423</v>
      </c>
      <c r="O190" s="61">
        <v>0</v>
      </c>
      <c r="P190" s="61">
        <f t="shared" si="9"/>
        <v>0</v>
      </c>
      <c r="Q190" s="27" cm="1">
        <f t="array" ref="Q190">IF($D190="","",IF(_xll.BDP($D190&amp;" Corp",Q$1)="#N/A N/A","",_xll.BDP($D190&amp;" Corp",Q$1)))</f>
        <v>98.5</v>
      </c>
      <c r="R190" s="27" cm="1">
        <f t="array" ref="R190">IF($D190="","",IF(_xll.BDP($D190&amp;" Corp",R$1)="#N/A N/A","",_xll.BDP($D190&amp;" Corp",R$1)))</f>
        <v>99.5</v>
      </c>
      <c r="S190" s="64" cm="1">
        <f t="array" ref="S190">IFERROR(IF($D190="","",IF(_xll.BDP($D190&amp;" Corp",S$1)="#N/A N/A","",_xll.BDP($D190&amp;" Corp",S$1)))/100,"")</f>
        <v>0.13114293338730931</v>
      </c>
      <c r="T190" s="48" cm="1">
        <f t="array" ref="T190">IF($D190="","",IF(_xll.BDP($D190&amp;" Corp",T$1)="#N/A N/A","",_xll.BDP($D190&amp;" Corp",T$1)))</f>
        <v>840.54951364469514</v>
      </c>
      <c r="U190" s="114" cm="1">
        <f t="array" ref="U190">IF($D190="","",IF(_xll.BDP($D190&amp;" Corp",U$1)="#N/A N/A",0,_xll.BDP($D190&amp;" Corp",U$1)))</f>
        <v>800</v>
      </c>
      <c r="V190" s="114">
        <f>IFERROR(VLOOKUP($L190,Documentation!$J$2:$K$15,2,0),IF(U190=0,0,4200))</f>
        <v>6500</v>
      </c>
      <c r="W190" s="111">
        <f t="shared" si="10"/>
        <v>0</v>
      </c>
      <c r="X190" s="111">
        <f t="shared" si="11"/>
        <v>0</v>
      </c>
    </row>
    <row r="191" spans="1:24" x14ac:dyDescent="0.2">
      <c r="A191" s="2" t="str" cm="1">
        <f t="array" ref="A191">IF($D191="","",IF(_xll.BDP($D191&amp;" Corp",A$1)="#N/A N/A","",_xll.BDP($D191&amp;" Corp",A$1)))</f>
        <v>1946740D US</v>
      </c>
      <c r="B191" s="62">
        <v>187</v>
      </c>
      <c r="C191" s="22">
        <v>269682</v>
      </c>
      <c r="D191" s="23" t="s">
        <v>1982</v>
      </c>
      <c r="E191" s="23" t="s">
        <v>1983</v>
      </c>
      <c r="F191" s="46" t="s">
        <v>1984</v>
      </c>
      <c r="G191" s="47" t="s">
        <v>1985</v>
      </c>
      <c r="H191" s="93" t="str">
        <f>IF(IFERROR(VLOOKUP($E191,Portfolio!$D$4:$D$85,1,0),0)=0,"N","Y")</f>
        <v>N</v>
      </c>
      <c r="I191" s="65" cm="1">
        <f t="array" ref="I191">IF($D191="","",IF(_xll.BDP($D191&amp;" Corp",I$1)="#N/A N/A","0",_xll.BDP($D191&amp;" Corp",I$1)))/1000000</f>
        <v>450</v>
      </c>
      <c r="J191" s="101">
        <f>IFERROR(VLOOKUP($E191,Portfolio!$D$45:$O$85,10,0),0)</f>
        <v>0</v>
      </c>
      <c r="K191" s="16" t="str" cm="1">
        <f t="array" ref="K191">IF($D191="","",IF(_xll.BDP($D191&amp;" Corp",K$1)="#N/A N/A","NR",_xll.BDP($D191&amp;" Corp",K$1)))</f>
        <v>CCC+</v>
      </c>
      <c r="L191" s="16" t="str" cm="1">
        <f t="array" ref="L191">IF($D191="","",IF(_xll.BDP($D191&amp;" Corp",L$1)="#N/A N/A","NR",_xll.BDP($D191&amp;" Corp",L$1)))</f>
        <v>Caa2</v>
      </c>
      <c r="M191" s="16" t="s">
        <v>1289</v>
      </c>
      <c r="N191" s="16" t="s">
        <v>1404</v>
      </c>
      <c r="O191" s="61">
        <v>1.8258429019379701E-4</v>
      </c>
      <c r="P191" s="61">
        <f t="shared" si="9"/>
        <v>1.3208408001260576E-3</v>
      </c>
      <c r="Q191" s="27" cm="1">
        <f t="array" ref="Q191">IF($D191="","",IF(_xll.BDP($D191&amp;" Corp",Q$1)="#N/A N/A","",_xll.BDP($D191&amp;" Corp",Q$1)))</f>
        <v>58.875</v>
      </c>
      <c r="R191" s="27" cm="1">
        <f t="array" ref="R191">IF($D191="","",IF(_xll.BDP($D191&amp;" Corp",R$1)="#N/A N/A","",_xll.BDP($D191&amp;" Corp",R$1)))</f>
        <v>61.375</v>
      </c>
      <c r="S191" s="64" cm="1">
        <f t="array" ref="S191">IFERROR(IF($D191="","",IF(_xll.BDP($D191&amp;" Corp",S$1)="#N/A N/A","",_xll.BDP($D191&amp;" Corp",S$1)))/100,"")</f>
        <v>0.2667709612287581</v>
      </c>
      <c r="T191" s="48" cm="1">
        <f t="array" ref="T191">IF($D191="","",IF(_xll.BDP($D191&amp;" Corp",T$1)="#N/A N/A","",_xll.BDP($D191&amp;" Corp",T$1)))</f>
        <v>2555.4792932279706</v>
      </c>
      <c r="U191" s="114" cm="1">
        <f t="array" ref="U191">IF($D191="","",IF(_xll.BDP($D191&amp;" Corp",U$1)="#N/A N/A",0,_xll.BDP($D191&amp;" Corp",U$1)))</f>
        <v>525</v>
      </c>
      <c r="V191" s="114">
        <f>IFERROR(VLOOKUP($L191,Documentation!$J$2:$K$15,2,0),IF(U191=0,0,4200))</f>
        <v>6500</v>
      </c>
      <c r="W191" s="111">
        <f t="shared" si="10"/>
        <v>0.69344142006618026</v>
      </c>
      <c r="X191" s="111">
        <f t="shared" si="11"/>
        <v>8.5854652008193746</v>
      </c>
    </row>
    <row r="192" spans="1:24" x14ac:dyDescent="0.2">
      <c r="A192" s="2" t="str" cm="1">
        <f t="array" ref="A192">IF($D192="","",IF(_xll.BDP($D192&amp;" Corp",A$1)="#N/A N/A","",_xll.BDP($D192&amp;" Corp",A$1)))</f>
        <v>0052138D US</v>
      </c>
      <c r="B192" s="62">
        <v>188</v>
      </c>
      <c r="C192" s="22">
        <v>363318</v>
      </c>
      <c r="D192" s="23" t="s">
        <v>1986</v>
      </c>
      <c r="E192" s="23" t="s">
        <v>1987</v>
      </c>
      <c r="F192" s="46" t="s">
        <v>1988</v>
      </c>
      <c r="G192" s="47" t="s">
        <v>1989</v>
      </c>
      <c r="H192" s="93" t="str">
        <f>IF(IFERROR(VLOOKUP($E192,Portfolio!$D$4:$D$85,1,0),0)=0,"N","Y")</f>
        <v>N</v>
      </c>
      <c r="I192" s="65" cm="1">
        <f t="array" ref="I192">IF($D192="","",IF(_xll.BDP($D192&amp;" Corp",I$1)="#N/A N/A","0",_xll.BDP($D192&amp;" Corp",I$1)))/1000000</f>
        <v>250</v>
      </c>
      <c r="J192" s="101">
        <f>IFERROR(VLOOKUP($E192,Portfolio!$D$45:$O$85,10,0),0)</f>
        <v>0</v>
      </c>
      <c r="K192" s="16" t="str" cm="1">
        <f t="array" ref="K192">IF($D192="","",IF(_xll.BDP($D192&amp;" Corp",K$1)="#N/A N/A","NR",_xll.BDP($D192&amp;" Corp",K$1)))</f>
        <v>NR</v>
      </c>
      <c r="L192" s="16" t="str" cm="1">
        <f t="array" ref="L192">IF($D192="","",IF(_xll.BDP($D192&amp;" Corp",L$1)="#N/A N/A","NR",_xll.BDP($D192&amp;" Corp",L$1)))</f>
        <v>B2</v>
      </c>
      <c r="M192" s="16" t="s">
        <v>1333</v>
      </c>
      <c r="N192" s="16" t="s">
        <v>1291</v>
      </c>
      <c r="O192" s="61">
        <v>1.741906145418892E-4</v>
      </c>
      <c r="P192" s="61">
        <f t="shared" si="9"/>
        <v>1.2601197531384063E-3</v>
      </c>
      <c r="Q192" s="27" cm="1">
        <f t="array" ref="Q192">IF($D192="","",IF(_xll.BDP($D192&amp;" Corp",Q$1)="#N/A N/A","",_xll.BDP($D192&amp;" Corp",Q$1)))</f>
        <v>100.25</v>
      </c>
      <c r="R192" s="27" cm="1">
        <f t="array" ref="R192">IF($D192="","",IF(_xll.BDP($D192&amp;" Corp",R$1)="#N/A N/A","",_xll.BDP($D192&amp;" Corp",R$1)))</f>
        <v>100.75</v>
      </c>
      <c r="S192" s="64" cm="1">
        <f t="array" ref="S192">IFERROR(IF($D192="","",IF(_xll.BDP($D192&amp;" Corp",S$1)="#N/A N/A","",_xll.BDP($D192&amp;" Corp",S$1)))/100,"")</f>
        <v>8.1695551052689552E-2</v>
      </c>
      <c r="T192" s="48" cm="1">
        <f t="array" ref="T192">IF($D192="","",IF(_xll.BDP($D192&amp;" Corp",T$1)="#N/A N/A","",_xll.BDP($D192&amp;" Corp",T$1)))</f>
        <v>405.14241845086218</v>
      </c>
      <c r="U192" s="114" cm="1">
        <f t="array" ref="U192">IF($D192="","",IF(_xll.BDP($D192&amp;" Corp",U$1)="#N/A N/A",0,_xll.BDP($D192&amp;" Corp",U$1)))</f>
        <v>425.00000000000006</v>
      </c>
      <c r="V192" s="114">
        <f>IFERROR(VLOOKUP($L192,Documentation!$J$2:$K$15,2,0),IF(U192=0,0,4200))</f>
        <v>2720</v>
      </c>
      <c r="W192" s="111">
        <f t="shared" si="10"/>
        <v>0.53555089508382281</v>
      </c>
      <c r="X192" s="111">
        <f t="shared" si="11"/>
        <v>3.4275257285364651</v>
      </c>
    </row>
    <row r="193" spans="1:24" x14ac:dyDescent="0.2">
      <c r="A193" s="2" t="str" cm="1">
        <f t="array" ref="A193">IF($D193="","",IF(_xll.BDP($D193&amp;" Corp",A$1)="#N/A N/A","",_xll.BDP($D193&amp;" Corp",A$1)))</f>
        <v>753397Q US</v>
      </c>
      <c r="B193" s="62">
        <v>189</v>
      </c>
      <c r="C193" s="22">
        <v>446730</v>
      </c>
      <c r="D193" s="23" t="s">
        <v>1990</v>
      </c>
      <c r="E193" s="23" t="s">
        <v>1991</v>
      </c>
      <c r="F193" s="46" t="s">
        <v>102</v>
      </c>
      <c r="G193" s="47" t="s">
        <v>1097</v>
      </c>
      <c r="H193" s="93" t="str">
        <f>IF(IFERROR(VLOOKUP($E193,Portfolio!$D$4:$D$85,1,0),0)=0,"N","Y")</f>
        <v>Y</v>
      </c>
      <c r="I193" s="65" cm="1">
        <f t="array" ref="I193">IF($D193="","",IF(_xll.BDP($D193&amp;" Corp",I$1)="#N/A N/A","0",_xll.BDP($D193&amp;" Corp",I$1)))/1000000</f>
        <v>1050</v>
      </c>
      <c r="J193" s="101">
        <f>IFERROR(VLOOKUP($E193,Portfolio!$D$45:$O$85,10,0),0)</f>
        <v>24.355447999999996</v>
      </c>
      <c r="K193" s="16" t="str" cm="1">
        <f t="array" ref="K193">IF($D193="","",IF(_xll.BDP($D193&amp;" Corp",K$1)="#N/A N/A","NR",_xll.BDP($D193&amp;" Corp",K$1)))</f>
        <v>BB</v>
      </c>
      <c r="L193" s="16" t="str" cm="1">
        <f t="array" ref="L193">IF($D193="","",IF(_xll.BDP($D193&amp;" Corp",L$1)="#N/A N/A","NR",_xll.BDP($D193&amp;" Corp",L$1)))</f>
        <v>Ba1</v>
      </c>
      <c r="M193" s="16" t="s">
        <v>1289</v>
      </c>
      <c r="N193" s="16" t="s">
        <v>1408</v>
      </c>
      <c r="O193" s="61">
        <v>7.3296781280655639E-4</v>
      </c>
      <c r="P193" s="61">
        <f t="shared" si="9"/>
        <v>5.3023937125503528E-3</v>
      </c>
      <c r="Q193" s="27" cm="1">
        <f t="array" ref="Q193">IF($D193="","",IF(_xll.BDP($D193&amp;" Corp",Q$1)="#N/A N/A","",_xll.BDP($D193&amp;" Corp",Q$1)))</f>
        <v>100.375</v>
      </c>
      <c r="R193" s="27" cm="1">
        <f t="array" ref="R193">IF($D193="","",IF(_xll.BDP($D193&amp;" Corp",R$1)="#N/A N/A","",_xll.BDP($D193&amp;" Corp",R$1)))</f>
        <v>100.625</v>
      </c>
      <c r="S193" s="64" cm="1">
        <f t="array" ref="S193">IFERROR(IF($D193="","",IF(_xll.BDP($D193&amp;" Corp",S$1)="#N/A N/A","",_xll.BDP($D193&amp;" Corp",S$1)))/100,"")</f>
        <v>6.2189077027142048E-2</v>
      </c>
      <c r="T193" s="48" cm="1">
        <f t="array" ref="T193">IF($D193="","",IF(_xll.BDP($D193&amp;" Corp",T$1)="#N/A N/A","",_xll.BDP($D193&amp;" Corp",T$1)))</f>
        <v>181.42061438968778</v>
      </c>
      <c r="U193" s="114" cm="1">
        <f t="array" ref="U193">IF($D193="","",IF(_xll.BDP($D193&amp;" Corp",U$1)="#N/A N/A",0,_xll.BDP($D193&amp;" Corp",U$1)))</f>
        <v>200</v>
      </c>
      <c r="V193" s="114">
        <f>IFERROR(VLOOKUP($L193,Documentation!$J$2:$K$15,2,0),IF(U193=0,0,4200))</f>
        <v>940</v>
      </c>
      <c r="W193" s="111">
        <f t="shared" si="10"/>
        <v>1.0604787425100706</v>
      </c>
      <c r="X193" s="111">
        <f t="shared" si="11"/>
        <v>4.9842500897973316</v>
      </c>
    </row>
    <row r="194" spans="1:24" x14ac:dyDescent="0.2">
      <c r="A194" s="2" t="str" cm="1">
        <f t="array" ref="A194">IF($D194="","",IF(_xll.BDP($D194&amp;" Corp",A$1)="#N/A N/A","",_xll.BDP($D194&amp;" Corp",A$1)))</f>
        <v>1946625D US</v>
      </c>
      <c r="B194" s="62">
        <v>190</v>
      </c>
      <c r="C194" s="22">
        <v>438738</v>
      </c>
      <c r="D194" s="23" t="s">
        <v>1992</v>
      </c>
      <c r="E194" s="23" t="s">
        <v>1993</v>
      </c>
      <c r="F194" s="46" t="s">
        <v>1994</v>
      </c>
      <c r="G194" s="47" t="s">
        <v>1995</v>
      </c>
      <c r="H194" s="93" t="str">
        <f>IF(IFERROR(VLOOKUP($E194,Portfolio!$D$4:$D$85,1,0),0)=0,"N","Y")</f>
        <v>Y</v>
      </c>
      <c r="I194" s="65" cm="1">
        <f t="array" ref="I194">IF($D194="","",IF(_xll.BDP($D194&amp;" Corp",I$1)="#N/A N/A","0",_xll.BDP($D194&amp;" Corp",I$1)))/1000000</f>
        <v>844.43789331247501</v>
      </c>
      <c r="J194" s="101">
        <f>IFERROR(VLOOKUP($E194,Portfolio!$D$45:$O$85,10,0),0)</f>
        <v>0</v>
      </c>
      <c r="K194" s="16" t="str" cm="1">
        <f t="array" ref="K194">IF($D194="","",IF(_xll.BDP($D194&amp;" Corp",K$1)="#N/A N/A","NR",_xll.BDP($D194&amp;" Corp",K$1)))</f>
        <v>B-</v>
      </c>
      <c r="L194" s="16" t="str" cm="1">
        <f t="array" ref="L194">IF($D194="","",IF(_xll.BDP($D194&amp;" Corp",L$1)="#N/A N/A","NR",_xll.BDP($D194&amp;" Corp",L$1)))</f>
        <v>B3</v>
      </c>
      <c r="M194" s="16" t="s">
        <v>1349</v>
      </c>
      <c r="N194" s="16" t="s">
        <v>1328</v>
      </c>
      <c r="O194" s="61">
        <v>5.9279461976135281E-4</v>
      </c>
      <c r="P194" s="61">
        <f t="shared" si="9"/>
        <v>4.2883608389579176E-3</v>
      </c>
      <c r="Q194" s="27" cm="1">
        <f t="array" ref="Q194">IF($D194="","",IF(_xll.BDP($D194&amp;" Corp",Q$1)="#N/A N/A","",_xll.BDP($D194&amp;" Corp",Q$1)))</f>
        <v>100.375</v>
      </c>
      <c r="R194" s="27" cm="1">
        <f t="array" ref="R194">IF($D194="","",IF(_xll.BDP($D194&amp;" Corp",R$1)="#N/A N/A","",_xll.BDP($D194&amp;" Corp",R$1)))</f>
        <v>100.875</v>
      </c>
      <c r="S194" s="64" cm="1">
        <f t="array" ref="S194">IFERROR(IF($D194="","",IF(_xll.BDP($D194&amp;" Corp",S$1)="#N/A N/A","",_xll.BDP($D194&amp;" Corp",S$1)))/100,"")</f>
        <v>7.3352944338694215E-2</v>
      </c>
      <c r="T194" s="48" cm="1">
        <f t="array" ref="T194">IF($D194="","",IF(_xll.BDP($D194&amp;" Corp",T$1)="#N/A N/A","",_xll.BDP($D194&amp;" Corp",T$1)))</f>
        <v>301.34472894108296</v>
      </c>
      <c r="U194" s="114" cm="1">
        <f t="array" ref="U194">IF($D194="","",IF(_xll.BDP($D194&amp;" Corp",U$1)="#N/A N/A",0,_xll.BDP($D194&amp;" Corp",U$1)))</f>
        <v>325</v>
      </c>
      <c r="V194" s="114">
        <f>IFERROR(VLOOKUP($L194,Documentation!$J$2:$K$15,2,0),IF(U194=0,0,4200))</f>
        <v>3490</v>
      </c>
      <c r="W194" s="111">
        <f t="shared" si="10"/>
        <v>1.3937172726613232</v>
      </c>
      <c r="X194" s="111">
        <f t="shared" si="11"/>
        <v>14.966379327963132</v>
      </c>
    </row>
    <row r="195" spans="1:24" x14ac:dyDescent="0.2">
      <c r="A195" s="2" t="str" cm="1">
        <f t="array" ref="A195">IF($D195="","",IF(_xll.BDP($D195&amp;" Corp",A$1)="#N/A N/A","",_xll.BDP($D195&amp;" Corp",A$1)))</f>
        <v>1210214D LX</v>
      </c>
      <c r="B195" s="62">
        <v>191</v>
      </c>
      <c r="C195" s="22">
        <v>439746</v>
      </c>
      <c r="D195" s="23" t="s">
        <v>1996</v>
      </c>
      <c r="E195" s="23" t="s">
        <v>1997</v>
      </c>
      <c r="F195" s="46" t="s">
        <v>1998</v>
      </c>
      <c r="G195" s="47" t="s">
        <v>1999</v>
      </c>
      <c r="H195" s="93" t="str">
        <f>IF(IFERROR(VLOOKUP($E195,Portfolio!$D$4:$D$85,1,0),0)=0,"N","Y")</f>
        <v>N</v>
      </c>
      <c r="I195" s="65" cm="1">
        <f t="array" ref="I195">IF($D195="","",IF(_xll.BDP($D195&amp;" Corp",I$1)="#N/A N/A","0",_xll.BDP($D195&amp;" Corp",I$1)))/1000000</f>
        <v>1085</v>
      </c>
      <c r="J195" s="101">
        <f>IFERROR(VLOOKUP($E195,Portfolio!$D$45:$O$85,10,0),0)</f>
        <v>0</v>
      </c>
      <c r="K195" s="16" t="str" cm="1">
        <f t="array" ref="K195">IF($D195="","",IF(_xll.BDP($D195&amp;" Corp",K$1)="#N/A N/A","NR",_xll.BDP($D195&amp;" Corp",K$1)))</f>
        <v>B-</v>
      </c>
      <c r="L195" s="16" t="str" cm="1">
        <f t="array" ref="L195">IF($D195="","",IF(_xll.BDP($D195&amp;" Corp",L$1)="#N/A N/A","NR",_xll.BDP($D195&amp;" Corp",L$1)))</f>
        <v>B3</v>
      </c>
      <c r="M195" s="16" t="s">
        <v>1333</v>
      </c>
      <c r="N195" s="16" t="s">
        <v>1291</v>
      </c>
      <c r="O195" s="61">
        <v>7.6401079706465611E-4</v>
      </c>
      <c r="P195" s="61">
        <f t="shared" si="9"/>
        <v>5.526963088821708E-3</v>
      </c>
      <c r="Q195" s="27" cm="1">
        <f t="array" ref="Q195">IF($D195="","",IF(_xll.BDP($D195&amp;" Corp",Q$1)="#N/A N/A","",_xll.BDP($D195&amp;" Corp",Q$1)))</f>
        <v>101.375</v>
      </c>
      <c r="R195" s="27" cm="1">
        <f t="array" ref="R195">IF($D195="","",IF(_xll.BDP($D195&amp;" Corp",R$1)="#N/A N/A","",_xll.BDP($D195&amp;" Corp",R$1)))</f>
        <v>101.625</v>
      </c>
      <c r="S195" s="64" cm="1">
        <f t="array" ref="S195">IFERROR(IF($D195="","",IF(_xll.BDP($D195&amp;" Corp",S$1)="#N/A N/A","",_xll.BDP($D195&amp;" Corp",S$1)))/100,"")</f>
        <v>7.8094841213896871E-2</v>
      </c>
      <c r="T195" s="48" cm="1">
        <f t="array" ref="T195">IF($D195="","",IF(_xll.BDP($D195&amp;" Corp",T$1)="#N/A N/A","",_xll.BDP($D195&amp;" Corp",T$1)))</f>
        <v>318.95584092101456</v>
      </c>
      <c r="U195" s="114" cm="1">
        <f t="array" ref="U195">IF($D195="","",IF(_xll.BDP($D195&amp;" Corp",U$1)="#N/A N/A",0,_xll.BDP($D195&amp;" Corp",U$1)))</f>
        <v>375</v>
      </c>
      <c r="V195" s="114">
        <f>IFERROR(VLOOKUP($L195,Documentation!$J$2:$K$15,2,0),IF(U195=0,0,4200))</f>
        <v>3490</v>
      </c>
      <c r="W195" s="111">
        <f t="shared" si="10"/>
        <v>2.0726111583081406</v>
      </c>
      <c r="X195" s="111">
        <f t="shared" si="11"/>
        <v>19.28910117998776</v>
      </c>
    </row>
    <row r="196" spans="1:24" x14ac:dyDescent="0.2">
      <c r="A196" s="2" t="str" cm="1">
        <f t="array" ref="A196">IF($D196="","",IF(_xll.BDP($D196&amp;" Corp",A$1)="#N/A N/A","",_xll.BDP($D196&amp;" Corp",A$1)))</f>
        <v>327556Z US</v>
      </c>
      <c r="B196" s="62">
        <v>192</v>
      </c>
      <c r="C196" s="22">
        <v>20972</v>
      </c>
      <c r="D196" s="23" t="s">
        <v>2000</v>
      </c>
      <c r="E196" s="23" t="s">
        <v>2001</v>
      </c>
      <c r="F196" s="46" t="s">
        <v>2002</v>
      </c>
      <c r="G196" s="47" t="s">
        <v>2003</v>
      </c>
      <c r="H196" s="93" t="str">
        <f>IF(IFERROR(VLOOKUP($E196,Portfolio!$D$4:$D$85,1,0),0)=0,"N","Y")</f>
        <v>N</v>
      </c>
      <c r="I196" s="65" cm="1">
        <f t="array" ref="I196">IF($D196="","",IF(_xll.BDP($D196&amp;" Corp",I$1)="#N/A N/A","0",_xll.BDP($D196&amp;" Corp",I$1)))/1000000</f>
        <v>305</v>
      </c>
      <c r="J196" s="101">
        <f>IFERROR(VLOOKUP($E196,Portfolio!$D$45:$O$85,10,0),0)</f>
        <v>0</v>
      </c>
      <c r="K196" s="16" t="str" cm="1">
        <f t="array" ref="K196">IF($D196="","",IF(_xll.BDP($D196&amp;" Corp",K$1)="#N/A N/A","NR",_xll.BDP($D196&amp;" Corp",K$1)))</f>
        <v>NR</v>
      </c>
      <c r="L196" s="16" t="str" cm="1">
        <f t="array" ref="L196">IF($D196="","",IF(_xll.BDP($D196&amp;" Corp",L$1)="#N/A N/A","NR",_xll.BDP($D196&amp;" Corp",L$1)))</f>
        <v>NR</v>
      </c>
      <c r="M196" s="16" t="s">
        <v>1289</v>
      </c>
      <c r="N196" s="16" t="s">
        <v>1360</v>
      </c>
      <c r="O196" s="61">
        <v>0</v>
      </c>
      <c r="P196" s="61">
        <f t="shared" si="9"/>
        <v>0</v>
      </c>
      <c r="Q196" s="27" cm="1">
        <f t="array" ref="Q196">IF($D196="","",IF(_xll.BDP($D196&amp;" Corp",Q$1)="#N/A N/A","",_xll.BDP($D196&amp;" Corp",Q$1)))</f>
        <v>99.25</v>
      </c>
      <c r="R196" s="27" cm="1">
        <f t="array" ref="R196">IF($D196="","",IF(_xll.BDP($D196&amp;" Corp",R$1)="#N/A N/A","",_xll.BDP($D196&amp;" Corp",R$1)))</f>
        <v>101.25</v>
      </c>
      <c r="S196" s="64" cm="1">
        <f t="array" ref="S196">IFERROR(IF($D196="","",IF(_xll.BDP($D196&amp;" Corp",S$1)="#N/A N/A","",_xll.BDP($D196&amp;" Corp",S$1)))/100,"")</f>
        <v>7.432292471639812E-2</v>
      </c>
      <c r="T196" s="48" cm="1">
        <f t="array" ref="T196">IF($D196="","",IF(_xll.BDP($D196&amp;" Corp",T$1)="#N/A N/A","",_xll.BDP($D196&amp;" Corp",T$1)))</f>
        <v>411.76079580855367</v>
      </c>
      <c r="U196" s="114" cm="1">
        <f t="array" ref="U196">IF($D196="","",IF(_xll.BDP($D196&amp;" Corp",U$1)="#N/A N/A",0,_xll.BDP($D196&amp;" Corp",U$1)))</f>
        <v>450</v>
      </c>
      <c r="V196" s="114">
        <f>IFERROR(VLOOKUP($L196,Documentation!$J$2:$K$15,2,0),IF(U196=0,0,4200))</f>
        <v>4200</v>
      </c>
      <c r="W196" s="111">
        <f t="shared" si="10"/>
        <v>0</v>
      </c>
      <c r="X196" s="111">
        <f t="shared" si="11"/>
        <v>0</v>
      </c>
    </row>
    <row r="197" spans="1:24" x14ac:dyDescent="0.2">
      <c r="A197" s="2" t="str" cm="1">
        <f t="array" ref="A197">IF($D197="","",IF(_xll.BDP($D197&amp;" Corp",A$1)="#N/A N/A","",_xll.BDP($D197&amp;" Corp",A$1)))</f>
        <v>327556Z US</v>
      </c>
      <c r="B197" s="62">
        <v>193</v>
      </c>
      <c r="C197" s="22">
        <v>299958</v>
      </c>
      <c r="D197" s="23" t="s">
        <v>2000</v>
      </c>
      <c r="E197" s="23" t="s">
        <v>2004</v>
      </c>
      <c r="F197" s="46" t="s">
        <v>2005</v>
      </c>
      <c r="G197" s="47" t="s">
        <v>2003</v>
      </c>
      <c r="H197" s="93" t="str">
        <f>IF(IFERROR(VLOOKUP($E197,Portfolio!$D$4:$D$85,1,0),0)=0,"N","Y")</f>
        <v>N</v>
      </c>
      <c r="I197" s="65" cm="1">
        <f t="array" ref="I197">IF($D197="","",IF(_xll.BDP($D197&amp;" Corp",I$1)="#N/A N/A","0",_xll.BDP($D197&amp;" Corp",I$1)))/1000000</f>
        <v>305</v>
      </c>
      <c r="J197" s="101">
        <f>IFERROR(VLOOKUP($E197,Portfolio!$D$45:$O$85,10,0),0)</f>
        <v>0</v>
      </c>
      <c r="K197" s="16" t="str" cm="1">
        <f t="array" ref="K197">IF($D197="","",IF(_xll.BDP($D197&amp;" Corp",K$1)="#N/A N/A","NR",_xll.BDP($D197&amp;" Corp",K$1)))</f>
        <v>NR</v>
      </c>
      <c r="L197" s="16" t="str" cm="1">
        <f t="array" ref="L197">IF($D197="","",IF(_xll.BDP($D197&amp;" Corp",L$1)="#N/A N/A","NR",_xll.BDP($D197&amp;" Corp",L$1)))</f>
        <v>NR</v>
      </c>
      <c r="M197" s="16" t="s">
        <v>1289</v>
      </c>
      <c r="N197" s="16" t="s">
        <v>1360</v>
      </c>
      <c r="O197" s="61">
        <v>1.8896279007103877E-4</v>
      </c>
      <c r="P197" s="61">
        <f t="shared" si="9"/>
        <v>1.366983778103613E-3</v>
      </c>
      <c r="Q197" s="27" cm="1">
        <f t="array" ref="Q197">IF($D197="","",IF(_xll.BDP($D197&amp;" Corp",Q$1)="#N/A N/A","",_xll.BDP($D197&amp;" Corp",Q$1)))</f>
        <v>99.25</v>
      </c>
      <c r="R197" s="27" cm="1">
        <f t="array" ref="R197">IF($D197="","",IF(_xll.BDP($D197&amp;" Corp",R$1)="#N/A N/A","",_xll.BDP($D197&amp;" Corp",R$1)))</f>
        <v>101.25</v>
      </c>
      <c r="S197" s="64" cm="1">
        <f t="array" ref="S197">IFERROR(IF($D197="","",IF(_xll.BDP($D197&amp;" Corp",S$1)="#N/A N/A","",_xll.BDP($D197&amp;" Corp",S$1)))/100,"")</f>
        <v>7.432292471639812E-2</v>
      </c>
      <c r="T197" s="48" cm="1">
        <f t="array" ref="T197">IF($D197="","",IF(_xll.BDP($D197&amp;" Corp",T$1)="#N/A N/A","",_xll.BDP($D197&amp;" Corp",T$1)))</f>
        <v>411.76079580855367</v>
      </c>
      <c r="U197" s="114" cm="1">
        <f t="array" ref="U197">IF($D197="","",IF(_xll.BDP($D197&amp;" Corp",U$1)="#N/A N/A",0,_xll.BDP($D197&amp;" Corp",U$1)))</f>
        <v>450</v>
      </c>
      <c r="V197" s="114">
        <f>IFERROR(VLOOKUP($L197,Documentation!$J$2:$K$15,2,0),IF(U197=0,0,4200))</f>
        <v>4200</v>
      </c>
      <c r="W197" s="111">
        <f t="shared" si="10"/>
        <v>0.61514270014662586</v>
      </c>
      <c r="X197" s="111">
        <f t="shared" si="11"/>
        <v>5.741331868035175</v>
      </c>
    </row>
    <row r="198" spans="1:24" x14ac:dyDescent="0.2">
      <c r="A198" s="2" t="str" cm="1">
        <f t="array" ref="A198">IF($D198="","",IF(_xll.BDP($D198&amp;" Corp",A$1)="#N/A N/A","",_xll.BDP($D198&amp;" Corp",A$1)))</f>
        <v>1344532D US</v>
      </c>
      <c r="B198" s="62">
        <v>194</v>
      </c>
      <c r="C198" s="22">
        <v>316518</v>
      </c>
      <c r="D198" s="23" t="s">
        <v>2006</v>
      </c>
      <c r="E198" s="23" t="s">
        <v>2007</v>
      </c>
      <c r="F198" s="46" t="s">
        <v>2008</v>
      </c>
      <c r="G198" s="47" t="s">
        <v>2009</v>
      </c>
      <c r="H198" s="93" t="str">
        <f>IF(IFERROR(VLOOKUP($E198,Portfolio!$D$4:$D$85,1,0),0)=0,"N","Y")</f>
        <v>N</v>
      </c>
      <c r="I198" s="65" cm="1">
        <f t="array" ref="I198">IF($D198="","",IF(_xll.BDP($D198&amp;" Corp",I$1)="#N/A N/A","0",_xll.BDP($D198&amp;" Corp",I$1)))/1000000</f>
        <v>0</v>
      </c>
      <c r="J198" s="101">
        <f>IFERROR(VLOOKUP($E198,Portfolio!$D$45:$O$85,10,0),0)</f>
        <v>0</v>
      </c>
      <c r="K198" s="16" t="str" cm="1">
        <f t="array" ref="K198">IF($D198="","",IF(_xll.BDP($D198&amp;" Corp",K$1)="#N/A N/A","NR",_xll.BDP($D198&amp;" Corp",K$1)))</f>
        <v>NR</v>
      </c>
      <c r="L198" s="16" t="str" cm="1">
        <f t="array" ref="L198">IF($D198="","",IF(_xll.BDP($D198&amp;" Corp",L$1)="#N/A N/A","NR",_xll.BDP($D198&amp;" Corp",L$1)))</f>
        <v>NR</v>
      </c>
      <c r="M198" s="16" t="s">
        <v>1289</v>
      </c>
      <c r="N198" s="16" t="s">
        <v>1360</v>
      </c>
      <c r="O198" s="61">
        <v>0</v>
      </c>
      <c r="P198" s="61">
        <f t="shared" ref="P198:P261" si="12">O198/$O$265</f>
        <v>0</v>
      </c>
      <c r="Q198" s="27" cm="1">
        <f t="array" ref="Q198">IF($D198="","",IF(_xll.BDP($D198&amp;" Corp",Q$1)="#N/A N/A","",_xll.BDP($D198&amp;" Corp",Q$1)))</f>
        <v>101.125</v>
      </c>
      <c r="R198" s="27" cm="1">
        <f t="array" ref="R198">IF($D198="","",IF(_xll.BDP($D198&amp;" Corp",R$1)="#N/A N/A","",_xll.BDP($D198&amp;" Corp",R$1)))</f>
        <v>101.875</v>
      </c>
      <c r="S198" s="64" cm="1">
        <f t="array" ref="S198">IFERROR(IF($D198="","",IF(_xll.BDP($D198&amp;" Corp",S$1)="#N/A N/A","",_xll.BDP($D198&amp;" Corp",S$1)))/100,"")</f>
        <v>9.4895532121881843E-2</v>
      </c>
      <c r="T198" s="48" cm="1">
        <f t="array" ref="T198">IF($D198="","",IF(_xll.BDP($D198&amp;" Corp",T$1)="#N/A N/A","",_xll.BDP($D198&amp;" Corp",T$1)))</f>
        <v>516.30583024209739</v>
      </c>
      <c r="U198" s="114" cm="1">
        <f t="array" ref="U198">IF($D198="","",IF(_xll.BDP($D198&amp;" Corp",U$1)="#N/A N/A",0,_xll.BDP($D198&amp;" Corp",U$1)))</f>
        <v>575</v>
      </c>
      <c r="V198" s="114">
        <f>IFERROR(VLOOKUP($L198,Documentation!$J$2:$K$15,2,0),IF(U198=0,0,4200))</f>
        <v>4200</v>
      </c>
      <c r="W198" s="111">
        <f t="shared" ref="W198:W261" si="13">IFERROR(U198*P198,0)</f>
        <v>0</v>
      </c>
      <c r="X198" s="111">
        <f t="shared" ref="X198:X261" si="14">IFERROR(V198*P198,0)</f>
        <v>0</v>
      </c>
    </row>
    <row r="199" spans="1:24" x14ac:dyDescent="0.2">
      <c r="A199" s="2" t="str" cm="1">
        <f t="array" ref="A199">IF($D199="","",IF(_xll.BDP($D199&amp;" Corp",A$1)="#N/A N/A","",_xll.BDP($D199&amp;" Corp",A$1)))</f>
        <v>1344532D US</v>
      </c>
      <c r="B199" s="62">
        <v>195</v>
      </c>
      <c r="C199" s="22">
        <v>280878</v>
      </c>
      <c r="D199" s="23" t="s">
        <v>2010</v>
      </c>
      <c r="E199" s="23" t="s">
        <v>2011</v>
      </c>
      <c r="F199" s="46" t="s">
        <v>2012</v>
      </c>
      <c r="G199" s="47" t="s">
        <v>2009</v>
      </c>
      <c r="H199" s="93" t="str">
        <f>IF(IFERROR(VLOOKUP($E199,Portfolio!$D$4:$D$85,1,0),0)=0,"N","Y")</f>
        <v>N</v>
      </c>
      <c r="I199" s="65" cm="1">
        <f t="array" ref="I199">IF($D199="","",IF(_xll.BDP($D199&amp;" Corp",I$1)="#N/A N/A","0",_xll.BDP($D199&amp;" Corp",I$1)))/1000000</f>
        <v>1115</v>
      </c>
      <c r="J199" s="101">
        <f>IFERROR(VLOOKUP($E199,Portfolio!$D$45:$O$85,10,0),0)</f>
        <v>0</v>
      </c>
      <c r="K199" s="16" t="str" cm="1">
        <f t="array" ref="K199">IF($D199="","",IF(_xll.BDP($D199&amp;" Corp",K$1)="#N/A N/A","NR",_xll.BDP($D199&amp;" Corp",K$1)))</f>
        <v>NR</v>
      </c>
      <c r="L199" s="16" t="str" cm="1">
        <f t="array" ref="L199">IF($D199="","",IF(_xll.BDP($D199&amp;" Corp",L$1)="#N/A N/A","NR",_xll.BDP($D199&amp;" Corp",L$1)))</f>
        <v>NR</v>
      </c>
      <c r="M199" s="16" t="s">
        <v>1289</v>
      </c>
      <c r="N199" s="16" t="s">
        <v>1360</v>
      </c>
      <c r="O199" s="61">
        <v>2.0017942770269079E-4</v>
      </c>
      <c r="P199" s="61">
        <f t="shared" si="12"/>
        <v>1.4481265347361255E-3</v>
      </c>
      <c r="Q199" s="27" cm="1">
        <f t="array" ref="Q199">IF($D199="","",IF(_xll.BDP($D199&amp;" Corp",Q$1)="#N/A N/A","",_xll.BDP($D199&amp;" Corp",Q$1)))</f>
        <v>99.375</v>
      </c>
      <c r="R199" s="27" cm="1">
        <f t="array" ref="R199">IF($D199="","",IF(_xll.BDP($D199&amp;" Corp",R$1)="#N/A N/A","",_xll.BDP($D199&amp;" Corp",R$1)))</f>
        <v>100.25</v>
      </c>
      <c r="S199" s="64" cm="1">
        <f t="array" ref="S199">IFERROR(IF($D199="","",IF(_xll.BDP($D199&amp;" Corp",S$1)="#N/A N/A","",_xll.BDP($D199&amp;" Corp",S$1)))/100,"")</f>
        <v>9.9831831874325871E-2</v>
      </c>
      <c r="T199" s="48" cm="1">
        <f t="array" ref="T199">IF($D199="","",IF(_xll.BDP($D199&amp;" Corp",T$1)="#N/A N/A","",_xll.BDP($D199&amp;" Corp",T$1)))</f>
        <v>582.208990963161</v>
      </c>
      <c r="U199" s="114" cm="1">
        <f t="array" ref="U199">IF($D199="","",IF(_xll.BDP($D199&amp;" Corp",U$1)="#N/A N/A",0,_xll.BDP($D199&amp;" Corp",U$1)))</f>
        <v>575</v>
      </c>
      <c r="V199" s="114">
        <f>IFERROR(VLOOKUP($L199,Documentation!$J$2:$K$15,2,0),IF(U199=0,0,4200))</f>
        <v>4200</v>
      </c>
      <c r="W199" s="111">
        <f t="shared" si="13"/>
        <v>0.83267275747327218</v>
      </c>
      <c r="X199" s="111">
        <f t="shared" si="14"/>
        <v>6.0821314458917275</v>
      </c>
    </row>
    <row r="200" spans="1:24" x14ac:dyDescent="0.2">
      <c r="A200" s="2" t="str" cm="1">
        <f t="array" ref="A200">IF($D200="","",IF(_xll.BDP($D200&amp;" Corp",A$1)="#N/A N/A","",_xll.BDP($D200&amp;" Corp",A$1)))</f>
        <v>2455233D US</v>
      </c>
      <c r="B200" s="62">
        <v>196</v>
      </c>
      <c r="C200" s="22">
        <v>416094</v>
      </c>
      <c r="D200" s="23" t="s">
        <v>2013</v>
      </c>
      <c r="E200" s="23" t="s">
        <v>2014</v>
      </c>
      <c r="F200" s="46" t="s">
        <v>2015</v>
      </c>
      <c r="G200" s="47" t="s">
        <v>2016</v>
      </c>
      <c r="H200" s="93" t="str">
        <f>IF(IFERROR(VLOOKUP($E200,Portfolio!$D$4:$D$85,1,0),0)=0,"N","Y")</f>
        <v>Y</v>
      </c>
      <c r="I200" s="65" cm="1">
        <f t="array" ref="I200">IF($D200="","",IF(_xll.BDP($D200&amp;" Corp",I$1)="#N/A N/A","0",_xll.BDP($D200&amp;" Corp",I$1)))/1000000</f>
        <v>552.50634373000003</v>
      </c>
      <c r="J200" s="101">
        <f>IFERROR(VLOOKUP($E200,Portfolio!$D$45:$O$85,10,0),0)</f>
        <v>0</v>
      </c>
      <c r="K200" s="16" t="str" cm="1">
        <f t="array" ref="K200">IF($D200="","",IF(_xll.BDP($D200&amp;" Corp",K$1)="#N/A N/A","NR",_xll.BDP($D200&amp;" Corp",K$1)))</f>
        <v>NR</v>
      </c>
      <c r="L200" s="16" t="str" cm="1">
        <f t="array" ref="L200">IF($D200="","",IF(_xll.BDP($D200&amp;" Corp",L$1)="#N/A N/A","NR",_xll.BDP($D200&amp;" Corp",L$1)))</f>
        <v>Caa2</v>
      </c>
      <c r="M200" s="16" t="s">
        <v>1289</v>
      </c>
      <c r="N200" s="16" t="s">
        <v>1360</v>
      </c>
      <c r="O200" s="61">
        <v>0</v>
      </c>
      <c r="P200" s="61">
        <f t="shared" si="12"/>
        <v>0</v>
      </c>
      <c r="Q200" s="27" cm="1">
        <f t="array" ref="Q200">IF($D200="","",IF(_xll.BDP($D200&amp;" Corp",Q$1)="#N/A N/A","",_xll.BDP($D200&amp;" Corp",Q$1)))</f>
        <v>42</v>
      </c>
      <c r="R200" s="27" cm="1">
        <f t="array" ref="R200">IF($D200="","",IF(_xll.BDP($D200&amp;" Corp",R$1)="#N/A N/A","",_xll.BDP($D200&amp;" Corp",R$1)))</f>
        <v>45.25</v>
      </c>
      <c r="S200" s="64" cm="1">
        <f t="array" ref="S200">IFERROR(IF($D200="","",IF(_xll.BDP($D200&amp;" Corp",S$1)="#N/A N/A","",_xll.BDP($D200&amp;" Corp",S$1)))/100,"")</f>
        <v>0.43354619643650949</v>
      </c>
      <c r="T200" s="48" cm="1">
        <f t="array" ref="T200">IF($D200="","",IF(_xll.BDP($D200&amp;" Corp",T$1)="#N/A N/A","",_xll.BDP($D200&amp;" Corp",T$1)))</f>
        <v>4255.8655272293681</v>
      </c>
      <c r="U200" s="114" cm="1">
        <f t="array" ref="U200">IF($D200="","",IF(_xll.BDP($D200&amp;" Corp",U$1)="#N/A N/A",0,_xll.BDP($D200&amp;" Corp",U$1)))</f>
        <v>725</v>
      </c>
      <c r="V200" s="114">
        <f>IFERROR(VLOOKUP($L200,Documentation!$J$2:$K$15,2,0),IF(U200=0,0,4200))</f>
        <v>6500</v>
      </c>
      <c r="W200" s="111">
        <f t="shared" si="13"/>
        <v>0</v>
      </c>
      <c r="X200" s="111">
        <f t="shared" si="14"/>
        <v>0</v>
      </c>
    </row>
    <row r="201" spans="1:24" x14ac:dyDescent="0.2">
      <c r="A201" s="2" t="str" cm="1">
        <f t="array" ref="A201">IF($D201="","",IF(_xll.BDP($D201&amp;" Corp",A$1)="#N/A N/A","",_xll.BDP($D201&amp;" Corp",A$1)))</f>
        <v>1261324D US</v>
      </c>
      <c r="B201" s="62">
        <v>197</v>
      </c>
      <c r="C201" s="22">
        <v>395934</v>
      </c>
      <c r="D201" s="23" t="s">
        <v>2017</v>
      </c>
      <c r="E201" s="23" t="s">
        <v>2018</v>
      </c>
      <c r="F201" s="46" t="s">
        <v>2019</v>
      </c>
      <c r="G201" s="47" t="s">
        <v>1247</v>
      </c>
      <c r="H201" s="93" t="str">
        <f>IF(IFERROR(VLOOKUP($E201,Portfolio!$D$4:$D$85,1,0),0)=0,"N","Y")</f>
        <v>Y</v>
      </c>
      <c r="I201" s="65" cm="1">
        <f t="array" ref="I201">IF($D201="","",IF(_xll.BDP($D201&amp;" Corp",I$1)="#N/A N/A","0",_xll.BDP($D201&amp;" Corp",I$1)))/1000000</f>
        <v>1505.5766249999999</v>
      </c>
      <c r="J201" s="101">
        <f>IFERROR(VLOOKUP($E201,Portfolio!$D$45:$O$85,10,0),0)</f>
        <v>0</v>
      </c>
      <c r="K201" s="16" t="str" cm="1">
        <f t="array" ref="K201">IF($D201="","",IF(_xll.BDP($D201&amp;" Corp",K$1)="#N/A N/A","NR",_xll.BDP($D201&amp;" Corp",K$1)))</f>
        <v>BB-</v>
      </c>
      <c r="L201" s="16" t="str" cm="1">
        <f t="array" ref="L201">IF($D201="","",IF(_xll.BDP($D201&amp;" Corp",L$1)="#N/A N/A","NR",_xll.BDP($D201&amp;" Corp",L$1)))</f>
        <v>B1</v>
      </c>
      <c r="M201" s="16" t="s">
        <v>1333</v>
      </c>
      <c r="N201" s="16" t="s">
        <v>1297</v>
      </c>
      <c r="O201" s="61">
        <v>1.050344670874485E-3</v>
      </c>
      <c r="P201" s="61">
        <f t="shared" si="12"/>
        <v>7.5983431762582593E-3</v>
      </c>
      <c r="Q201" s="27" cm="1">
        <f t="array" ref="Q201">IF($D201="","",IF(_xll.BDP($D201&amp;" Corp",Q$1)="#N/A N/A","",_xll.BDP($D201&amp;" Corp",Q$1)))</f>
        <v>100.25</v>
      </c>
      <c r="R201" s="27" cm="1">
        <f t="array" ref="R201">IF($D201="","",IF(_xll.BDP($D201&amp;" Corp",R$1)="#N/A N/A","",_xll.BDP($D201&amp;" Corp",R$1)))</f>
        <v>100.75</v>
      </c>
      <c r="S201" s="64" cm="1">
        <f t="array" ref="S201">IFERROR(IF($D201="","",IF(_xll.BDP($D201&amp;" Corp",S$1)="#N/A N/A","",_xll.BDP($D201&amp;" Corp",S$1)))/100,"")</f>
        <v>7.4084528721868992E-2</v>
      </c>
      <c r="T201" s="48" cm="1">
        <f t="array" ref="T201">IF($D201="","",IF(_xll.BDP($D201&amp;" Corp",T$1)="#N/A N/A","",_xll.BDP($D201&amp;" Corp",T$1)))</f>
        <v>306.05889987757803</v>
      </c>
      <c r="U201" s="114" cm="1">
        <f t="array" ref="U201">IF($D201="","",IF(_xll.BDP($D201&amp;" Corp",U$1)="#N/A N/A",0,_xll.BDP($D201&amp;" Corp",U$1)))</f>
        <v>325</v>
      </c>
      <c r="V201" s="114">
        <f>IFERROR(VLOOKUP($L201,Documentation!$J$2:$K$15,2,0),IF(U201=0,0,4200))</f>
        <v>2220</v>
      </c>
      <c r="W201" s="111">
        <f t="shared" si="13"/>
        <v>2.4694615322839342</v>
      </c>
      <c r="X201" s="111">
        <f t="shared" si="14"/>
        <v>16.868321851293334</v>
      </c>
    </row>
    <row r="202" spans="1:24" x14ac:dyDescent="0.2">
      <c r="A202" s="2" t="str" cm="1">
        <f t="array" ref="A202">IF($D202="","",IF(_xll.BDP($D202&amp;" Corp",A$1)="#N/A N/A","",_xll.BDP($D202&amp;" Corp",A$1)))</f>
        <v>917693Z US</v>
      </c>
      <c r="B202" s="62">
        <v>198</v>
      </c>
      <c r="C202" s="22">
        <v>405942</v>
      </c>
      <c r="D202" s="23" t="s">
        <v>2020</v>
      </c>
      <c r="E202" s="23" t="s">
        <v>2021</v>
      </c>
      <c r="F202" s="46" t="s">
        <v>2022</v>
      </c>
      <c r="G202" s="47" t="s">
        <v>2023</v>
      </c>
      <c r="H202" s="93" t="str">
        <f>IF(IFERROR(VLOOKUP($E202,Portfolio!$D$4:$D$85,1,0),0)=0,"N","Y")</f>
        <v>N</v>
      </c>
      <c r="I202" s="65" cm="1">
        <f t="array" ref="I202">IF($D202="","",IF(_xll.BDP($D202&amp;" Corp",I$1)="#N/A N/A","0",_xll.BDP($D202&amp;" Corp",I$1)))/1000000</f>
        <v>726.74436645900005</v>
      </c>
      <c r="J202" s="101">
        <f>IFERROR(VLOOKUP($E202,Portfolio!$D$45:$O$85,10,0),0)</f>
        <v>0</v>
      </c>
      <c r="K202" s="16" t="str" cm="1">
        <f t="array" ref="K202">IF($D202="","",IF(_xll.BDP($D202&amp;" Corp",K$1)="#N/A N/A","NR",_xll.BDP($D202&amp;" Corp",K$1)))</f>
        <v>CCC+</v>
      </c>
      <c r="L202" s="16" t="str" cm="1">
        <f t="array" ref="L202">IF($D202="","",IF(_xll.BDP($D202&amp;" Corp",L$1)="#N/A N/A","NR",_xll.BDP($D202&amp;" Corp",L$1)))</f>
        <v>Ca</v>
      </c>
      <c r="M202" s="16" t="s">
        <v>1289</v>
      </c>
      <c r="N202" s="16" t="s">
        <v>1322</v>
      </c>
      <c r="O202" s="61">
        <v>0</v>
      </c>
      <c r="P202" s="61">
        <f t="shared" si="12"/>
        <v>0</v>
      </c>
      <c r="Q202" s="27" t="str" cm="1">
        <f t="array" ref="Q202">IF($D202="","",IF(_xll.BDP($D202&amp;" Corp",Q$1)="#N/A N/A","",_xll.BDP($D202&amp;" Corp",Q$1)))</f>
        <v/>
      </c>
      <c r="R202" s="27" t="str" cm="1">
        <f t="array" ref="R202">IF($D202="","",IF(_xll.BDP($D202&amp;" Corp",R$1)="#N/A N/A","",_xll.BDP($D202&amp;" Corp",R$1)))</f>
        <v/>
      </c>
      <c r="S202" s="64" t="str" cm="1">
        <f t="array" ref="S202">IFERROR(IF($D202="","",IF(_xll.BDP($D202&amp;" Corp",S$1)="#N/A N/A","",_xll.BDP($D202&amp;" Corp",S$1)))/100,"")</f>
        <v/>
      </c>
      <c r="T202" s="48" t="str" cm="1">
        <f t="array" ref="T202">IF($D202="","",IF(_xll.BDP($D202&amp;" Corp",T$1)="#N/A N/A","",_xll.BDP($D202&amp;" Corp",T$1)))</f>
        <v/>
      </c>
      <c r="U202" s="114" cm="1">
        <f t="array" ref="U202">IF($D202="","",IF(_xll.BDP($D202&amp;" Corp",U$1)="#N/A N/A",0,_xll.BDP($D202&amp;" Corp",U$1)))</f>
        <v>350.00000000000006</v>
      </c>
      <c r="V202" s="114">
        <f>IFERROR(VLOOKUP($L202,Documentation!$J$2:$K$15,2,0),IF(U202=0,0,4200))</f>
        <v>10000</v>
      </c>
      <c r="W202" s="111">
        <f t="shared" si="13"/>
        <v>0</v>
      </c>
      <c r="X202" s="111">
        <f t="shared" si="14"/>
        <v>0</v>
      </c>
    </row>
    <row r="203" spans="1:24" x14ac:dyDescent="0.2">
      <c r="A203" s="2" t="str" cm="1">
        <f t="array" ref="A203">IF($D203="","",IF(_xll.BDP($D203&amp;" Corp",A$1)="#N/A N/A","",_xll.BDP($D203&amp;" Corp",A$1)))</f>
        <v>1083823D US</v>
      </c>
      <c r="B203" s="62">
        <v>199</v>
      </c>
      <c r="C203" s="22">
        <v>439926</v>
      </c>
      <c r="D203" s="23" t="s">
        <v>2024</v>
      </c>
      <c r="E203" s="23" t="s">
        <v>2025</v>
      </c>
      <c r="F203" s="46" t="s">
        <v>102</v>
      </c>
      <c r="G203" s="47" t="s">
        <v>2026</v>
      </c>
      <c r="H203" s="93" t="str">
        <f>IF(IFERROR(VLOOKUP($E203,Portfolio!$D$4:$D$85,1,0),0)=0,"N","Y")</f>
        <v>N</v>
      </c>
      <c r="I203" s="65" cm="1">
        <f t="array" ref="I203">IF($D203="","",IF(_xll.BDP($D203&amp;" Corp",I$1)="#N/A N/A","0",_xll.BDP($D203&amp;" Corp",I$1)))/1000000</f>
        <v>2900</v>
      </c>
      <c r="J203" s="101">
        <f>IFERROR(VLOOKUP($E203,Portfolio!$D$45:$O$85,10,0),0)</f>
        <v>0</v>
      </c>
      <c r="K203" s="16" t="str" cm="1">
        <f t="array" ref="K203">IF($D203="","",IF(_xll.BDP($D203&amp;" Corp",K$1)="#N/A N/A","NR",_xll.BDP($D203&amp;" Corp",K$1)))</f>
        <v>(P)B</v>
      </c>
      <c r="L203" s="16" t="str" cm="1">
        <f t="array" ref="L203">IF($D203="","",IF(_xll.BDP($D203&amp;" Corp",L$1)="#N/A N/A","NR",_xll.BDP($D203&amp;" Corp",L$1)))</f>
        <v>B2</v>
      </c>
      <c r="M203" s="16" t="s">
        <v>1289</v>
      </c>
      <c r="N203" s="16" t="s">
        <v>1374</v>
      </c>
      <c r="O203" s="61">
        <v>2.0384418915715932E-3</v>
      </c>
      <c r="P203" s="61">
        <f t="shared" si="12"/>
        <v>1.4746379418602188E-2</v>
      </c>
      <c r="Q203" s="27" cm="1">
        <f t="array" ref="Q203">IF($D203="","",IF(_xll.BDP($D203&amp;" Corp",Q$1)="#N/A N/A","",_xll.BDP($D203&amp;" Corp",Q$1)))</f>
        <v>100.75</v>
      </c>
      <c r="R203" s="27" cm="1">
        <f t="array" ref="R203">IF($D203="","",IF(_xll.BDP($D203&amp;" Corp",R$1)="#N/A N/A","",_xll.BDP($D203&amp;" Corp",R$1)))</f>
        <v>101</v>
      </c>
      <c r="S203" s="64" cm="1">
        <f t="array" ref="S203">IFERROR(IF($D203="","",IF(_xll.BDP($D203&amp;" Corp",S$1)="#N/A N/A","",_xll.BDP($D203&amp;" Corp",S$1)))/100,"")</f>
        <v>7.4448734289035201E-2</v>
      </c>
      <c r="T203" s="48" cm="1">
        <f t="array" ref="T203">IF($D203="","",IF(_xll.BDP($D203&amp;" Corp",T$1)="#N/A N/A","",_xll.BDP($D203&amp;" Corp",T$1)))</f>
        <v>292.42908713033796</v>
      </c>
      <c r="U203" s="114" cm="1">
        <f t="array" ref="U203">IF($D203="","",IF(_xll.BDP($D203&amp;" Corp",U$1)="#N/A N/A",0,_xll.BDP($D203&amp;" Corp",U$1)))</f>
        <v>325</v>
      </c>
      <c r="V203" s="114">
        <f>IFERROR(VLOOKUP($L203,Documentation!$J$2:$K$15,2,0),IF(U203=0,0,4200))</f>
        <v>2720</v>
      </c>
      <c r="W203" s="111">
        <f t="shared" si="13"/>
        <v>4.7925733110457109</v>
      </c>
      <c r="X203" s="111">
        <f t="shared" si="14"/>
        <v>40.110152018597951</v>
      </c>
    </row>
    <row r="204" spans="1:24" x14ac:dyDescent="0.2">
      <c r="A204" s="2" t="str" cm="1">
        <f t="array" ref="A204">IF($D204="","",IF(_xll.BDP($D204&amp;" Corp",A$1)="#N/A N/A","",_xll.BDP($D204&amp;" Corp",A$1)))</f>
        <v>8397611Z US</v>
      </c>
      <c r="B204" s="62">
        <v>200</v>
      </c>
      <c r="C204" s="22">
        <v>226770</v>
      </c>
      <c r="D204" s="23" t="s">
        <v>2027</v>
      </c>
      <c r="E204" s="23" t="s">
        <v>2028</v>
      </c>
      <c r="F204" s="46" t="s">
        <v>2029</v>
      </c>
      <c r="G204" s="47" t="s">
        <v>2030</v>
      </c>
      <c r="H204" s="93" t="str">
        <f>IF(IFERROR(VLOOKUP($E204,Portfolio!$D$4:$D$85,1,0),0)=0,"N","Y")</f>
        <v>N</v>
      </c>
      <c r="I204" s="65" cm="1">
        <f t="array" ref="I204">IF($D204="","",IF(_xll.BDP($D204&amp;" Corp",I$1)="#N/A N/A","0",_xll.BDP($D204&amp;" Corp",I$1)))/1000000</f>
        <v>721</v>
      </c>
      <c r="J204" s="101">
        <f>IFERROR(VLOOKUP($E204,Portfolio!$D$45:$O$85,10,0),0)</f>
        <v>0</v>
      </c>
      <c r="K204" s="16" t="str" cm="1">
        <f t="array" ref="K204">IF($D204="","",IF(_xll.BDP($D204&amp;" Corp",K$1)="#N/A N/A","NR",_xll.BDP($D204&amp;" Corp",K$1)))</f>
        <v>NR</v>
      </c>
      <c r="L204" s="16" t="str" cm="1">
        <f t="array" ref="L204">IF($D204="","",IF(_xll.BDP($D204&amp;" Corp",L$1)="#N/A N/A","NR",_xll.BDP($D204&amp;" Corp",L$1)))</f>
        <v>NR</v>
      </c>
      <c r="M204" s="16" t="s">
        <v>1289</v>
      </c>
      <c r="N204" s="16" t="s">
        <v>1290</v>
      </c>
      <c r="O204" s="61">
        <v>4.4924639121360973E-4</v>
      </c>
      <c r="P204" s="61">
        <f t="shared" si="12"/>
        <v>3.249912477105806E-3</v>
      </c>
      <c r="Q204" s="27" cm="1">
        <f t="array" ref="Q204">IF($D204="","",IF(_xll.BDP($D204&amp;" Corp",Q$1)="#N/A N/A","",_xll.BDP($D204&amp;" Corp",Q$1)))</f>
        <v>97.125</v>
      </c>
      <c r="R204" s="27" cm="1">
        <f t="array" ref="R204">IF($D204="","",IF(_xll.BDP($D204&amp;" Corp",R$1)="#N/A N/A","",_xll.BDP($D204&amp;" Corp",R$1)))</f>
        <v>97.875</v>
      </c>
      <c r="S204" s="64" cm="1">
        <f t="array" ref="S204">IFERROR(IF($D204="","",IF(_xll.BDP($D204&amp;" Corp",S$1)="#N/A N/A","",_xll.BDP($D204&amp;" Corp",S$1)))/100,"")</f>
        <v>0.11703961016610265</v>
      </c>
      <c r="T204" s="48" cm="1">
        <f t="array" ref="T204">IF($D204="","",IF(_xll.BDP($D204&amp;" Corp",T$1)="#N/A N/A","",_xll.BDP($D204&amp;" Corp",T$1)))</f>
        <v>674.11863286343214</v>
      </c>
      <c r="U204" s="114" cm="1">
        <f t="array" ref="U204">IF($D204="","",IF(_xll.BDP($D204&amp;" Corp",U$1)="#N/A N/A",0,_xll.BDP($D204&amp;" Corp",U$1)))</f>
        <v>575</v>
      </c>
      <c r="V204" s="114">
        <f>IFERROR(VLOOKUP($L204,Documentation!$J$2:$K$15,2,0),IF(U204=0,0,4200))</f>
        <v>4200</v>
      </c>
      <c r="W204" s="111">
        <f t="shared" si="13"/>
        <v>1.8686996743358384</v>
      </c>
      <c r="X204" s="111">
        <f t="shared" si="14"/>
        <v>13.649632403844386</v>
      </c>
    </row>
    <row r="205" spans="1:24" x14ac:dyDescent="0.2">
      <c r="A205" s="2" t="str" cm="1">
        <f t="array" ref="A205">IF($D205="","",IF(_xll.BDP($D205&amp;" Corp",A$1)="#N/A N/A","",_xll.BDP($D205&amp;" Corp",A$1)))</f>
        <v>1652144D US</v>
      </c>
      <c r="B205" s="62">
        <v>201</v>
      </c>
      <c r="C205" s="22">
        <v>389166</v>
      </c>
      <c r="D205" s="23" t="s">
        <v>2031</v>
      </c>
      <c r="E205" s="23" t="s">
        <v>2032</v>
      </c>
      <c r="F205" s="46" t="s">
        <v>2033</v>
      </c>
      <c r="G205" s="47" t="s">
        <v>2034</v>
      </c>
      <c r="H205" s="93" t="str">
        <f>IF(IFERROR(VLOOKUP($E205,Portfolio!$D$4:$D$85,1,0),0)=0,"N","Y")</f>
        <v>N</v>
      </c>
      <c r="I205" s="65" cm="1">
        <f t="array" ref="I205">IF($D205="","",IF(_xll.BDP($D205&amp;" Corp",I$1)="#N/A N/A","0",_xll.BDP($D205&amp;" Corp",I$1)))/1000000</f>
        <v>790.03</v>
      </c>
      <c r="J205" s="101">
        <f>IFERROR(VLOOKUP($E205,Portfolio!$D$45:$O$85,10,0),0)</f>
        <v>0</v>
      </c>
      <c r="K205" s="16" t="str" cm="1">
        <f t="array" ref="K205">IF($D205="","",IF(_xll.BDP($D205&amp;" Corp",K$1)="#N/A N/A","NR",_xll.BDP($D205&amp;" Corp",K$1)))</f>
        <v>B-</v>
      </c>
      <c r="L205" s="16" t="str" cm="1">
        <f t="array" ref="L205">IF($D205="","",IF(_xll.BDP($D205&amp;" Corp",L$1)="#N/A N/A","NR",_xll.BDP($D205&amp;" Corp",L$1)))</f>
        <v>B3</v>
      </c>
      <c r="M205" s="16" t="s">
        <v>1289</v>
      </c>
      <c r="N205" s="16" t="s">
        <v>1301</v>
      </c>
      <c r="O205" s="61">
        <v>4.9318262605011192E-4</v>
      </c>
      <c r="P205" s="61">
        <f t="shared" si="12"/>
        <v>3.5677534672280955E-3</v>
      </c>
      <c r="Q205" s="27" cm="1">
        <f t="array" ref="Q205">IF($D205="","",IF(_xll.BDP($D205&amp;" Corp",Q$1)="#N/A N/A","",_xll.BDP($D205&amp;" Corp",Q$1)))</f>
        <v>82.125</v>
      </c>
      <c r="R205" s="27" cm="1">
        <f t="array" ref="R205">IF($D205="","",IF(_xll.BDP($D205&amp;" Corp",R$1)="#N/A N/A","",_xll.BDP($D205&amp;" Corp",R$1)))</f>
        <v>85.625</v>
      </c>
      <c r="S205" s="64" cm="1">
        <f t="array" ref="S205">IFERROR(IF($D205="","",IF(_xll.BDP($D205&amp;" Corp",S$1)="#N/A N/A","",_xll.BDP($D205&amp;" Corp",S$1)))/100,"")</f>
        <v>0.1118958150036633</v>
      </c>
      <c r="T205" s="48" cm="1">
        <f t="array" ref="T205">IF($D205="","",IF(_xll.BDP($D205&amp;" Corp",T$1)="#N/A N/A","",_xll.BDP($D205&amp;" Corp",T$1)))</f>
        <v>1115.8636718682947</v>
      </c>
      <c r="U205" s="114" cm="1">
        <f t="array" ref="U205">IF($D205="","",IF(_xll.BDP($D205&amp;" Corp",U$1)="#N/A N/A",0,_xll.BDP($D205&amp;" Corp",U$1)))</f>
        <v>425.00000000000006</v>
      </c>
      <c r="V205" s="114">
        <f>IFERROR(VLOOKUP($L205,Documentation!$J$2:$K$15,2,0),IF(U205=0,0,4200))</f>
        <v>3490</v>
      </c>
      <c r="W205" s="111">
        <f t="shared" si="13"/>
        <v>1.5162952235719409</v>
      </c>
      <c r="X205" s="111">
        <f t="shared" si="14"/>
        <v>12.451459600626054</v>
      </c>
    </row>
    <row r="206" spans="1:24" x14ac:dyDescent="0.2">
      <c r="A206" s="2" t="str" cm="1">
        <f t="array" ref="A206">IF($D206="","",IF(_xll.BDP($D206&amp;" Corp",A$1)="#N/A N/A","",_xll.BDP($D206&amp;" Corp",A$1)))</f>
        <v>0617724D US</v>
      </c>
      <c r="B206" s="62">
        <v>202</v>
      </c>
      <c r="C206" s="22">
        <v>402450</v>
      </c>
      <c r="D206" s="23" t="s">
        <v>2035</v>
      </c>
      <c r="E206" s="23" t="s">
        <v>2036</v>
      </c>
      <c r="F206" s="46" t="s">
        <v>2037</v>
      </c>
      <c r="G206" s="47" t="s">
        <v>2038</v>
      </c>
      <c r="H206" s="93" t="str">
        <f>IF(IFERROR(VLOOKUP($E206,Portfolio!$D$4:$D$85,1,0),0)=0,"N","Y")</f>
        <v>Y</v>
      </c>
      <c r="I206" s="65" cm="1">
        <f t="array" ref="I206">IF($D206="","",IF(_xll.BDP($D206&amp;" Corp",I$1)="#N/A N/A","0",_xll.BDP($D206&amp;" Corp",I$1)))/1000000</f>
        <v>1389.5</v>
      </c>
      <c r="J206" s="101">
        <f>IFERROR(VLOOKUP($E206,Portfolio!$D$45:$O$85,10,0),0)</f>
        <v>3.7250000000000001</v>
      </c>
      <c r="K206" s="16" t="str" cm="1">
        <f t="array" ref="K206">IF($D206="","",IF(_xll.BDP($D206&amp;" Corp",K$1)="#N/A N/A","NR",_xll.BDP($D206&amp;" Corp",K$1)))</f>
        <v>B</v>
      </c>
      <c r="L206" s="16" t="str" cm="1">
        <f t="array" ref="L206">IF($D206="","",IF(_xll.BDP($D206&amp;" Corp",L$1)="#N/A N/A","NR",_xll.BDP($D206&amp;" Corp",L$1)))</f>
        <v>Ba3</v>
      </c>
      <c r="M206" s="16" t="s">
        <v>1289</v>
      </c>
      <c r="N206" s="16" t="s">
        <v>1413</v>
      </c>
      <c r="O206" s="61">
        <v>9.7697256616220414E-4</v>
      </c>
      <c r="P206" s="61">
        <f t="shared" si="12"/>
        <v>7.0675589045542837E-3</v>
      </c>
      <c r="Q206" s="27" cm="1">
        <f t="array" ref="Q206">IF($D206="","",IF(_xll.BDP($D206&amp;" Corp",Q$1)="#N/A N/A","",_xll.BDP($D206&amp;" Corp",Q$1)))</f>
        <v>100.5</v>
      </c>
      <c r="R206" s="27" cm="1">
        <f t="array" ref="R206">IF($D206="","",IF(_xll.BDP($D206&amp;" Corp",R$1)="#N/A N/A","",_xll.BDP($D206&amp;" Corp",R$1)))</f>
        <v>100.625</v>
      </c>
      <c r="S206" s="64" cm="1">
        <f t="array" ref="S206">IFERROR(IF($D206="","",IF(_xll.BDP($D206&amp;" Corp",S$1)="#N/A N/A","",_xll.BDP($D206&amp;" Corp",S$1)))/100,"")</f>
        <v>6.9548853905871511E-2</v>
      </c>
      <c r="T206" s="48" cm="1">
        <f t="array" ref="T206">IF($D206="","",IF(_xll.BDP($D206&amp;" Corp",T$1)="#N/A N/A","",_xll.BDP($D206&amp;" Corp",T$1)))</f>
        <v>253.85150351187588</v>
      </c>
      <c r="U206" s="114" cm="1">
        <f t="array" ref="U206">IF($D206="","",IF(_xll.BDP($D206&amp;" Corp",U$1)="#N/A N/A",0,_xll.BDP($D206&amp;" Corp",U$1)))</f>
        <v>275</v>
      </c>
      <c r="V206" s="114">
        <f>IFERROR(VLOOKUP($L206,Documentation!$J$2:$K$15,2,0),IF(U206=0,0,4200))</f>
        <v>1766</v>
      </c>
      <c r="W206" s="111">
        <f t="shared" si="13"/>
        <v>1.9435786987524279</v>
      </c>
      <c r="X206" s="111">
        <f t="shared" si="14"/>
        <v>12.481309025442865</v>
      </c>
    </row>
    <row r="207" spans="1:24" x14ac:dyDescent="0.2">
      <c r="A207" s="2" t="str" cm="1">
        <f t="array" ref="A207">IF($D207="","",IF(_xll.BDP($D207&amp;" Corp",A$1)="#N/A N/A","",_xll.BDP($D207&amp;" Corp",A$1)))</f>
        <v>2303621D US</v>
      </c>
      <c r="B207" s="62">
        <v>203</v>
      </c>
      <c r="C207" s="22">
        <v>343518</v>
      </c>
      <c r="D207" s="23" t="s">
        <v>2039</v>
      </c>
      <c r="E207" s="23" t="s">
        <v>2040</v>
      </c>
      <c r="F207" s="46" t="s">
        <v>2041</v>
      </c>
      <c r="G207" s="47" t="s">
        <v>884</v>
      </c>
      <c r="H207" s="93" t="str">
        <f>IF(IFERROR(VLOOKUP($E207,Portfolio!$D$4:$D$85,1,0),0)=0,"N","Y")</f>
        <v>N</v>
      </c>
      <c r="I207" s="65" cm="1">
        <f t="array" ref="I207">IF($D207="","",IF(_xll.BDP($D207&amp;" Corp",I$1)="#N/A N/A","0",_xll.BDP($D207&amp;" Corp",I$1)))/1000000</f>
        <v>2666.25</v>
      </c>
      <c r="J207" s="101">
        <f>IFERROR(VLOOKUP($E207,Portfolio!$D$45:$O$85,10,0),0)</f>
        <v>0</v>
      </c>
      <c r="K207" s="16" t="str" cm="1">
        <f t="array" ref="K207">IF($D207="","",IF(_xll.BDP($D207&amp;" Corp",K$1)="#N/A N/A","NR",_xll.BDP($D207&amp;" Corp",K$1)))</f>
        <v>B</v>
      </c>
      <c r="L207" s="16" t="str" cm="1">
        <f t="array" ref="L207">IF($D207="","",IF(_xll.BDP($D207&amp;" Corp",L$1)="#N/A N/A","NR",_xll.BDP($D207&amp;" Corp",L$1)))</f>
        <v>B1</v>
      </c>
      <c r="M207" s="16" t="s">
        <v>1349</v>
      </c>
      <c r="N207" s="16" t="s">
        <v>1334</v>
      </c>
      <c r="O207" s="61">
        <v>1.8267691048205427E-3</v>
      </c>
      <c r="P207" s="61">
        <f t="shared" si="12"/>
        <v>1.3215108285031965E-2</v>
      </c>
      <c r="Q207" s="27" cm="1">
        <f t="array" ref="Q207">IF($D207="","",IF(_xll.BDP($D207&amp;" Corp",Q$1)="#N/A N/A","",_xll.BDP($D207&amp;" Corp",Q$1)))</f>
        <v>98.75</v>
      </c>
      <c r="R207" s="27" cm="1">
        <f t="array" ref="R207">IF($D207="","",IF(_xll.BDP($D207&amp;" Corp",R$1)="#N/A N/A","",_xll.BDP($D207&amp;" Corp",R$1)))</f>
        <v>99</v>
      </c>
      <c r="S207" s="64" cm="1">
        <f t="array" ref="S207">IFERROR(IF($D207="","",IF(_xll.BDP($D207&amp;" Corp",S$1)="#N/A N/A","",_xll.BDP($D207&amp;" Corp",S$1)))/100,"")</f>
        <v>8.2421307219192386E-2</v>
      </c>
      <c r="T207" s="48" cm="1">
        <f t="array" ref="T207">IF($D207="","",IF(_xll.BDP($D207&amp;" Corp",T$1)="#N/A N/A","",_xll.BDP($D207&amp;" Corp",T$1)))</f>
        <v>418.47523242905737</v>
      </c>
      <c r="U207" s="114" cm="1">
        <f t="array" ref="U207">IF($D207="","",IF(_xll.BDP($D207&amp;" Corp",U$1)="#N/A N/A",0,_xll.BDP($D207&amp;" Corp",U$1)))</f>
        <v>375</v>
      </c>
      <c r="V207" s="114">
        <f>IFERROR(VLOOKUP($L207,Documentation!$J$2:$K$15,2,0),IF(U207=0,0,4200))</f>
        <v>2220</v>
      </c>
      <c r="W207" s="111">
        <f t="shared" si="13"/>
        <v>4.9556656068869867</v>
      </c>
      <c r="X207" s="111">
        <f t="shared" si="14"/>
        <v>29.337540392770961</v>
      </c>
    </row>
    <row r="208" spans="1:24" x14ac:dyDescent="0.2">
      <c r="A208" s="2" t="str" cm="1">
        <f t="array" ref="A208">IF($D208="","",IF(_xll.BDP($D208&amp;" Corp",A$1)="#N/A N/A","",_xll.BDP($D208&amp;" Corp",A$1)))</f>
        <v>1837467D US</v>
      </c>
      <c r="B208" s="62">
        <v>204</v>
      </c>
      <c r="C208" s="22">
        <v>127518</v>
      </c>
      <c r="D208" s="23" t="s">
        <v>2042</v>
      </c>
      <c r="E208" s="23" t="s">
        <v>2043</v>
      </c>
      <c r="F208" s="46" t="s">
        <v>2044</v>
      </c>
      <c r="G208" s="47" t="s">
        <v>2045</v>
      </c>
      <c r="H208" s="93" t="str">
        <f>IF(IFERROR(VLOOKUP($E208,Portfolio!$D$4:$D$85,1,0),0)=0,"N","Y")</f>
        <v>N</v>
      </c>
      <c r="I208" s="65" cm="1">
        <f t="array" ref="I208">IF($D208="","",IF(_xll.BDP($D208&amp;" Corp",I$1)="#N/A N/A","0",_xll.BDP($D208&amp;" Corp",I$1)))/1000000</f>
        <v>451.61</v>
      </c>
      <c r="J208" s="101">
        <f>IFERROR(VLOOKUP($E208,Portfolio!$D$45:$O$85,10,0),0)</f>
        <v>0</v>
      </c>
      <c r="K208" s="16" t="str" cm="1">
        <f t="array" ref="K208">IF($D208="","",IF(_xll.BDP($D208&amp;" Corp",K$1)="#N/A N/A","NR",_xll.BDP($D208&amp;" Corp",K$1)))</f>
        <v>B-</v>
      </c>
      <c r="L208" s="16" t="str" cm="1">
        <f t="array" ref="L208">IF($D208="","",IF(_xll.BDP($D208&amp;" Corp",L$1)="#N/A N/A","NR",_xll.BDP($D208&amp;" Corp",L$1)))</f>
        <v>B2</v>
      </c>
      <c r="M208" s="16" t="s">
        <v>1289</v>
      </c>
      <c r="N208" s="16" t="s">
        <v>1290</v>
      </c>
      <c r="O208" s="61">
        <v>3.6755225828772768E-4</v>
      </c>
      <c r="P208" s="61">
        <f t="shared" si="12"/>
        <v>2.6589254662030878E-3</v>
      </c>
      <c r="Q208" s="27" cm="1">
        <f t="array" ref="Q208">IF($D208="","",IF(_xll.BDP($D208&amp;" Corp",Q$1)="#N/A N/A","",_xll.BDP($D208&amp;" Corp",Q$1)))</f>
        <v>100</v>
      </c>
      <c r="R208" s="27" cm="1">
        <f t="array" ref="R208">IF($D208="","",IF(_xll.BDP($D208&amp;" Corp",R$1)="#N/A N/A","",_xll.BDP($D208&amp;" Corp",R$1)))</f>
        <v>100.625</v>
      </c>
      <c r="S208" s="64" cm="1">
        <f t="array" ref="S208">IFERROR(IF($D208="","",IF(_xll.BDP($D208&amp;" Corp",S$1)="#N/A N/A","",_xll.BDP($D208&amp;" Corp",S$1)))/100,"")</f>
        <v>9.2153933830559254E-2</v>
      </c>
      <c r="T208" s="48" cm="1">
        <f t="array" ref="T208">IF($D208="","",IF(_xll.BDP($D208&amp;" Corp",T$1)="#N/A N/A","",_xll.BDP($D208&amp;" Corp",T$1)))</f>
        <v>478.98955723413826</v>
      </c>
      <c r="U208" s="114" cm="1">
        <f t="array" ref="U208">IF($D208="","",IF(_xll.BDP($D208&amp;" Corp",U$1)="#N/A N/A",0,_xll.BDP($D208&amp;" Corp",U$1)))</f>
        <v>500</v>
      </c>
      <c r="V208" s="114">
        <f>IFERROR(VLOOKUP($L208,Documentation!$J$2:$K$15,2,0),IF(U208=0,0,4200))</f>
        <v>2720</v>
      </c>
      <c r="W208" s="111">
        <f t="shared" si="13"/>
        <v>1.3294627331015438</v>
      </c>
      <c r="X208" s="111">
        <f t="shared" si="14"/>
        <v>7.2322772680723988</v>
      </c>
    </row>
    <row r="209" spans="1:24" x14ac:dyDescent="0.2">
      <c r="A209" s="2" t="str" cm="1">
        <f t="array" ref="A209">IF($D209="","",IF(_xll.BDP($D209&amp;" Corp",A$1)="#N/A N/A","",_xll.BDP($D209&amp;" Corp",A$1)))</f>
        <v>1837467D US</v>
      </c>
      <c r="B209" s="62">
        <v>205</v>
      </c>
      <c r="C209" s="22">
        <v>418542</v>
      </c>
      <c r="D209" s="23" t="s">
        <v>2046</v>
      </c>
      <c r="E209" s="23" t="s">
        <v>2047</v>
      </c>
      <c r="F209" s="46" t="s">
        <v>2048</v>
      </c>
      <c r="G209" s="47" t="s">
        <v>2045</v>
      </c>
      <c r="H209" s="93" t="str">
        <f>IF(IFERROR(VLOOKUP($E209,Portfolio!$D$4:$D$85,1,0),0)=0,"N","Y")</f>
        <v>N</v>
      </c>
      <c r="I209" s="65" cm="1">
        <f t="array" ref="I209">IF($D209="","",IF(_xll.BDP($D209&amp;" Corp",I$1)="#N/A N/A","0",_xll.BDP($D209&amp;" Corp",I$1)))/1000000</f>
        <v>349.125</v>
      </c>
      <c r="J209" s="101">
        <f>IFERROR(VLOOKUP($E209,Portfolio!$D$45:$O$85,10,0),0)</f>
        <v>0</v>
      </c>
      <c r="K209" s="16" t="str" cm="1">
        <f t="array" ref="K209">IF($D209="","",IF(_xll.BDP($D209&amp;" Corp",K$1)="#N/A N/A","NR",_xll.BDP($D209&amp;" Corp",K$1)))</f>
        <v>B-</v>
      </c>
      <c r="L209" s="16" t="str" cm="1">
        <f t="array" ref="L209">IF($D209="","",IF(_xll.BDP($D209&amp;" Corp",L$1)="#N/A N/A","NR",_xll.BDP($D209&amp;" Corp",L$1)))</f>
        <v>B2</v>
      </c>
      <c r="M209" s="16" t="s">
        <v>1289</v>
      </c>
      <c r="N209" s="16" t="s">
        <v>1290</v>
      </c>
      <c r="O209" s="61">
        <v>2.4287494714231149E-4</v>
      </c>
      <c r="P209" s="61">
        <f t="shared" si="12"/>
        <v>1.7569920126946565E-3</v>
      </c>
      <c r="Q209" s="27" cm="1">
        <f t="array" ref="Q209">IF($D209="","",IF(_xll.BDP($D209&amp;" Corp",Q$1)="#N/A N/A","",_xll.BDP($D209&amp;" Corp",Q$1)))</f>
        <v>100</v>
      </c>
      <c r="R209" s="27" cm="1">
        <f t="array" ref="R209">IF($D209="","",IF(_xll.BDP($D209&amp;" Corp",R$1)="#N/A N/A","",_xll.BDP($D209&amp;" Corp",R$1)))</f>
        <v>100.625</v>
      </c>
      <c r="S209" s="64" cm="1">
        <f t="array" ref="S209">IFERROR(IF($D209="","",IF(_xll.BDP($D209&amp;" Corp",S$1)="#N/A N/A","",_xll.BDP($D209&amp;" Corp",S$1)))/100,"")</f>
        <v>9.3144502956420183E-2</v>
      </c>
      <c r="T209" s="48" cm="1">
        <f t="array" ref="T209">IF($D209="","",IF(_xll.BDP($D209&amp;" Corp",T$1)="#N/A N/A","",_xll.BDP($D209&amp;" Corp",T$1)))</f>
        <v>512.44741712436075</v>
      </c>
      <c r="U209" s="114" cm="1">
        <f t="array" ref="U209">IF($D209="","",IF(_xll.BDP($D209&amp;" Corp",U$1)="#N/A N/A",0,_xll.BDP($D209&amp;" Corp",U$1)))</f>
        <v>525</v>
      </c>
      <c r="V209" s="114">
        <f>IFERROR(VLOOKUP($L209,Documentation!$J$2:$K$15,2,0),IF(U209=0,0,4200))</f>
        <v>2720</v>
      </c>
      <c r="W209" s="111">
        <f t="shared" si="13"/>
        <v>0.92242080666469461</v>
      </c>
      <c r="X209" s="111">
        <f t="shared" si="14"/>
        <v>4.7790182745294656</v>
      </c>
    </row>
    <row r="210" spans="1:24" x14ac:dyDescent="0.2">
      <c r="A210" s="2" t="str" cm="1">
        <f t="array" ref="A210">IF($D210="","",IF(_xll.BDP($D210&amp;" Corp",A$1)="#N/A N/A","",_xll.BDP($D210&amp;" Corp",A$1)))</f>
        <v>1837467D US</v>
      </c>
      <c r="B210" s="62">
        <v>206</v>
      </c>
      <c r="C210" s="22">
        <v>127554</v>
      </c>
      <c r="D210" s="23" t="s">
        <v>2049</v>
      </c>
      <c r="E210" s="23" t="s">
        <v>2050</v>
      </c>
      <c r="F210" s="46" t="s">
        <v>2051</v>
      </c>
      <c r="G210" s="47" t="s">
        <v>2045</v>
      </c>
      <c r="H210" s="93" t="str">
        <f>IF(IFERROR(VLOOKUP($E210,Portfolio!$D$4:$D$85,1,0),0)=0,"N","Y")</f>
        <v>N</v>
      </c>
      <c r="I210" s="65" cm="1">
        <f t="array" ref="I210">IF($D210="","",IF(_xll.BDP($D210&amp;" Corp",I$1)="#N/A N/A","0",_xll.BDP($D210&amp;" Corp",I$1)))/1000000</f>
        <v>125</v>
      </c>
      <c r="J210" s="101">
        <f>IFERROR(VLOOKUP($E210,Portfolio!$D$45:$O$85,10,0),0)</f>
        <v>0</v>
      </c>
      <c r="K210" s="16" t="str" cm="1">
        <f t="array" ref="K210">IF($D210="","",IF(_xll.BDP($D210&amp;" Corp",K$1)="#N/A N/A","NR",_xll.BDP($D210&amp;" Corp",K$1)))</f>
        <v>CCC</v>
      </c>
      <c r="L210" s="16" t="str" cm="1">
        <f t="array" ref="L210">IF($D210="","",IF(_xll.BDP($D210&amp;" Corp",L$1)="#N/A N/A","NR",_xll.BDP($D210&amp;" Corp",L$1)))</f>
        <v>Caa2</v>
      </c>
      <c r="M210" s="16" t="s">
        <v>1289</v>
      </c>
      <c r="N210" s="16" t="s">
        <v>1290</v>
      </c>
      <c r="O210" s="61">
        <v>0</v>
      </c>
      <c r="P210" s="61">
        <f t="shared" si="12"/>
        <v>0</v>
      </c>
      <c r="Q210" s="27" cm="1">
        <f t="array" ref="Q210">IF($D210="","",IF(_xll.BDP($D210&amp;" Corp",Q$1)="#N/A N/A","",_xll.BDP($D210&amp;" Corp",Q$1)))</f>
        <v>98.5</v>
      </c>
      <c r="R210" s="27" cm="1">
        <f t="array" ref="R210">IF($D210="","",IF(_xll.BDP($D210&amp;" Corp",R$1)="#N/A N/A","",_xll.BDP($D210&amp;" Corp",R$1)))</f>
        <v>99.625</v>
      </c>
      <c r="S210" s="64" cm="1">
        <f t="array" ref="S210">IFERROR(IF($D210="","",IF(_xll.BDP($D210&amp;" Corp",S$1)="#N/A N/A","",_xll.BDP($D210&amp;" Corp",S$1)))/100,"")</f>
        <v>0.13446586136706173</v>
      </c>
      <c r="T210" s="48" cm="1">
        <f t="array" ref="T210">IF($D210="","",IF(_xll.BDP($D210&amp;" Corp",T$1)="#N/A N/A","",_xll.BDP($D210&amp;" Corp",T$1)))</f>
        <v>938.59917425289757</v>
      </c>
      <c r="U210" s="114" cm="1">
        <f t="array" ref="U210">IF($D210="","",IF(_xll.BDP($D210&amp;" Corp",U$1)="#N/A N/A",0,_xll.BDP($D210&amp;" Corp",U$1)))</f>
        <v>900</v>
      </c>
      <c r="V210" s="114">
        <f>IFERROR(VLOOKUP($L210,Documentation!$J$2:$K$15,2,0),IF(U210=0,0,4200))</f>
        <v>6500</v>
      </c>
      <c r="W210" s="111">
        <f t="shared" si="13"/>
        <v>0</v>
      </c>
      <c r="X210" s="111">
        <f t="shared" si="14"/>
        <v>0</v>
      </c>
    </row>
    <row r="211" spans="1:24" x14ac:dyDescent="0.2">
      <c r="A211" s="2" t="str" cm="1">
        <f t="array" ref="A211">IF($D211="","",IF(_xll.BDP($D211&amp;" Corp",A$1)="#N/A N/A","",_xll.BDP($D211&amp;" Corp",A$1)))</f>
        <v>TMH US</v>
      </c>
      <c r="B211" s="62">
        <v>207</v>
      </c>
      <c r="C211" s="22">
        <v>280626</v>
      </c>
      <c r="D211" s="23" t="s">
        <v>2052</v>
      </c>
      <c r="E211" s="23" t="s">
        <v>2053</v>
      </c>
      <c r="F211" s="46" t="s">
        <v>2054</v>
      </c>
      <c r="G211" s="47" t="s">
        <v>1183</v>
      </c>
      <c r="H211" s="93" t="str">
        <f>IF(IFERROR(VLOOKUP($E211,Portfolio!$D$4:$D$85,1,0),0)=0,"N","Y")</f>
        <v>Y</v>
      </c>
      <c r="I211" s="65" cm="1">
        <f t="array" ref="I211">IF($D211="","",IF(_xll.BDP($D211&amp;" Corp",I$1)="#N/A N/A","0",_xll.BDP($D211&amp;" Corp",I$1)))/1000000</f>
        <v>1366.1084922</v>
      </c>
      <c r="J211" s="101">
        <f>IFERROR(VLOOKUP($E211,Portfolio!$D$45:$O$85,10,0),0)</f>
        <v>43.794785000000012</v>
      </c>
      <c r="K211" s="16" t="str" cm="1">
        <f t="array" ref="K211">IF($D211="","",IF(_xll.BDP($D211&amp;" Corp",K$1)="#N/A N/A","NR",_xll.BDP($D211&amp;" Corp",K$1)))</f>
        <v>B-</v>
      </c>
      <c r="L211" s="16" t="str" cm="1">
        <f t="array" ref="L211">IF($D211="","",IF(_xll.BDP($D211&amp;" Corp",L$1)="#N/A N/A","NR",_xll.BDP($D211&amp;" Corp",L$1)))</f>
        <v>Ca</v>
      </c>
      <c r="M211" s="16" t="s">
        <v>1289</v>
      </c>
      <c r="N211" s="16" t="s">
        <v>1322</v>
      </c>
      <c r="O211" s="61">
        <v>9.3110421336895129E-4</v>
      </c>
      <c r="P211" s="61">
        <f t="shared" si="12"/>
        <v>6.7357406975245386E-3</v>
      </c>
      <c r="Q211" s="27" cm="1">
        <f t="array" ref="Q211">IF($D211="","",IF(_xll.BDP($D211&amp;" Corp",Q$1)="#N/A N/A","",_xll.BDP($D211&amp;" Corp",Q$1)))</f>
        <v>96.947000000000003</v>
      </c>
      <c r="R211" s="27" cm="1">
        <f t="array" ref="R211">IF($D211="","",IF(_xll.BDP($D211&amp;" Corp",R$1)="#N/A N/A","",_xll.BDP($D211&amp;" Corp",R$1)))</f>
        <v>97.450999999999993</v>
      </c>
      <c r="S211" s="64" cm="1">
        <f t="array" ref="S211">IFERROR(IF($D211="","",IF(_xll.BDP($D211&amp;" Corp",S$1)="#N/A N/A","",_xll.BDP($D211&amp;" Corp",S$1)))/100,"")</f>
        <v>0.10538603714667261</v>
      </c>
      <c r="T211" s="48" cm="1">
        <f t="array" ref="T211">IF($D211="","",IF(_xll.BDP($D211&amp;" Corp",T$1)="#N/A N/A","",_xll.BDP($D211&amp;" Corp",T$1)))</f>
        <v>654.84513236880298</v>
      </c>
      <c r="U211" s="114" cm="1">
        <f t="array" ref="U211">IF($D211="","",IF(_xll.BDP($D211&amp;" Corp",U$1)="#N/A N/A",0,_xll.BDP($D211&amp;" Corp",U$1)))</f>
        <v>525</v>
      </c>
      <c r="V211" s="114">
        <f>IFERROR(VLOOKUP($L211,Documentation!$J$2:$K$15,2,0),IF(U211=0,0,4200))</f>
        <v>10000</v>
      </c>
      <c r="W211" s="111">
        <f t="shared" si="13"/>
        <v>3.5362638662003829</v>
      </c>
      <c r="X211" s="111">
        <f t="shared" si="14"/>
        <v>67.357406975245382</v>
      </c>
    </row>
    <row r="212" spans="1:24" x14ac:dyDescent="0.2">
      <c r="A212" s="2" t="str" cm="1">
        <f t="array" ref="A212">IF($D212="","",IF(_xll.BDP($D212&amp;" Corp",A$1)="#N/A N/A","",_xll.BDP($D212&amp;" Corp",A$1)))</f>
        <v>2500447D US</v>
      </c>
      <c r="B212" s="62">
        <v>208</v>
      </c>
      <c r="C212" s="22">
        <v>441510</v>
      </c>
      <c r="D212" s="23" t="s">
        <v>2055</v>
      </c>
      <c r="E212" s="23" t="s">
        <v>2056</v>
      </c>
      <c r="F212" s="46" t="s">
        <v>102</v>
      </c>
      <c r="G212" s="47" t="s">
        <v>2057</v>
      </c>
      <c r="H212" s="93" t="str">
        <f>IF(IFERROR(VLOOKUP($E212,Portfolio!$D$4:$D$85,1,0),0)=0,"N","Y")</f>
        <v>N</v>
      </c>
      <c r="I212" s="65" cm="1">
        <f t="array" ref="I212">IF($D212="","",IF(_xll.BDP($D212&amp;" Corp",I$1)="#N/A N/A","0",_xll.BDP($D212&amp;" Corp",I$1)))/1000000</f>
        <v>585</v>
      </c>
      <c r="J212" s="101">
        <f>IFERROR(VLOOKUP($E212,Portfolio!$D$45:$O$85,10,0),0)</f>
        <v>0</v>
      </c>
      <c r="K212" s="16" t="str" cm="1">
        <f t="array" ref="K212">IF($D212="","",IF(_xll.BDP($D212&amp;" Corp",K$1)="#N/A N/A","NR",_xll.BDP($D212&amp;" Corp",K$1)))</f>
        <v>B</v>
      </c>
      <c r="L212" s="16" t="str" cm="1">
        <f t="array" ref="L212">IF($D212="","",IF(_xll.BDP($D212&amp;" Corp",L$1)="#N/A N/A","NR",_xll.BDP($D212&amp;" Corp",L$1)))</f>
        <v>B2</v>
      </c>
      <c r="M212" s="16" t="s">
        <v>1349</v>
      </c>
      <c r="N212" s="16" t="s">
        <v>1355</v>
      </c>
      <c r="O212" s="61">
        <v>3.9105543158500137E-4</v>
      </c>
      <c r="P212" s="61">
        <f t="shared" si="12"/>
        <v>2.8289507744622047E-3</v>
      </c>
      <c r="Q212" s="27" cm="1">
        <f t="array" ref="Q212">IF($D212="","",IF(_xll.BDP($D212&amp;" Corp",Q$1)="#N/A N/A","",_xll.BDP($D212&amp;" Corp",Q$1)))</f>
        <v>96.375</v>
      </c>
      <c r="R212" s="27" cm="1">
        <f t="array" ref="R212">IF($D212="","",IF(_xll.BDP($D212&amp;" Corp",R$1)="#N/A N/A","",_xll.BDP($D212&amp;" Corp",R$1)))</f>
        <v>97.375</v>
      </c>
      <c r="S212" s="64" cm="1">
        <f t="array" ref="S212">IFERROR(IF($D212="","",IF(_xll.BDP($D212&amp;" Corp",S$1)="#N/A N/A","",_xll.BDP($D212&amp;" Corp",S$1)))/100,"")</f>
        <v>9.9728976842015982E-2</v>
      </c>
      <c r="T212" s="48" cm="1">
        <f t="array" ref="T212">IF($D212="","",IF(_xll.BDP($D212&amp;" Corp",T$1)="#N/A N/A","",_xll.BDP($D212&amp;" Corp",T$1)))</f>
        <v>649.0572322215736</v>
      </c>
      <c r="U212" s="114" cm="1">
        <f t="array" ref="U212">IF($D212="","",IF(_xll.BDP($D212&amp;" Corp",U$1)="#N/A N/A",0,_xll.BDP($D212&amp;" Corp",U$1)))</f>
        <v>525</v>
      </c>
      <c r="V212" s="114">
        <f>IFERROR(VLOOKUP($L212,Documentation!$J$2:$K$15,2,0),IF(U212=0,0,4200))</f>
        <v>2720</v>
      </c>
      <c r="W212" s="111">
        <f t="shared" si="13"/>
        <v>1.4851991565926574</v>
      </c>
      <c r="X212" s="111">
        <f t="shared" si="14"/>
        <v>7.6947461065371963</v>
      </c>
    </row>
    <row r="213" spans="1:24" x14ac:dyDescent="0.2">
      <c r="A213" s="2" t="str" cm="1">
        <f t="array" ref="A213">IF($D213="","",IF(_xll.BDP($D213&amp;" Corp",A$1)="#N/A N/A","",_xll.BDP($D213&amp;" Corp",A$1)))</f>
        <v>1643019D US</v>
      </c>
      <c r="B213" s="62">
        <v>209</v>
      </c>
      <c r="C213" s="22">
        <v>194946</v>
      </c>
      <c r="D213" s="23" t="s">
        <v>2058</v>
      </c>
      <c r="E213" s="23" t="s">
        <v>2059</v>
      </c>
      <c r="F213" s="46" t="s">
        <v>2060</v>
      </c>
      <c r="G213" s="47" t="s">
        <v>2061</v>
      </c>
      <c r="H213" s="93" t="str">
        <f>IF(IFERROR(VLOOKUP($E213,Portfolio!$D$4:$D$85,1,0),0)=0,"N","Y")</f>
        <v>N</v>
      </c>
      <c r="I213" s="65" cm="1">
        <f t="array" ref="I213">IF($D213="","",IF(_xll.BDP($D213&amp;" Corp",I$1)="#N/A N/A","0",_xll.BDP($D213&amp;" Corp",I$1)))/1000000</f>
        <v>235</v>
      </c>
      <c r="J213" s="101">
        <f>IFERROR(VLOOKUP($E213,Portfolio!$D$45:$O$85,10,0),0)</f>
        <v>0</v>
      </c>
      <c r="K213" s="16" t="str" cm="1">
        <f t="array" ref="K213">IF($D213="","",IF(_xll.BDP($D213&amp;" Corp",K$1)="#N/A N/A","NR",_xll.BDP($D213&amp;" Corp",K$1)))</f>
        <v>CCC+</v>
      </c>
      <c r="L213" s="16" t="str" cm="1">
        <f t="array" ref="L213">IF($D213="","",IF(_xll.BDP($D213&amp;" Corp",L$1)="#N/A N/A","NR",_xll.BDP($D213&amp;" Corp",L$1)))</f>
        <v>B3</v>
      </c>
      <c r="M213" s="16" t="s">
        <v>1524</v>
      </c>
      <c r="N213" s="16" t="s">
        <v>1365</v>
      </c>
      <c r="O213" s="61">
        <v>1.6846515166151114E-4</v>
      </c>
      <c r="P213" s="61">
        <f t="shared" si="12"/>
        <v>1.2187009379490833E-3</v>
      </c>
      <c r="Q213" s="27" cm="1">
        <f t="array" ref="Q213">IF($D213="","",IF(_xll.BDP($D213&amp;" Corp",Q$1)="#N/A N/A","",_xll.BDP($D213&amp;" Corp",Q$1)))</f>
        <v>84.625</v>
      </c>
      <c r="R213" s="27" cm="1">
        <f t="array" ref="R213">IF($D213="","",IF(_xll.BDP($D213&amp;" Corp",R$1)="#N/A N/A","",_xll.BDP($D213&amp;" Corp",R$1)))</f>
        <v>86.75</v>
      </c>
      <c r="S213" s="64" cm="1">
        <f t="array" ref="S213">IFERROR(IF($D213="","",IF(_xll.BDP($D213&amp;" Corp",S$1)="#N/A N/A","",_xll.BDP($D213&amp;" Corp",S$1)))/100,"")</f>
        <v>0.13456972152926028</v>
      </c>
      <c r="T213" s="48" cm="1">
        <f t="array" ref="T213">IF($D213="","",IF(_xll.BDP($D213&amp;" Corp",T$1)="#N/A N/A","",_xll.BDP($D213&amp;" Corp",T$1)))</f>
        <v>989.5906946666837</v>
      </c>
      <c r="U213" s="114" cm="1">
        <f t="array" ref="U213">IF($D213="","",IF(_xll.BDP($D213&amp;" Corp",U$1)="#N/A N/A",0,_xll.BDP($D213&amp;" Corp",U$1)))</f>
        <v>400</v>
      </c>
      <c r="V213" s="114">
        <f>IFERROR(VLOOKUP($L213,Documentation!$J$2:$K$15,2,0),IF(U213=0,0,4200))</f>
        <v>3490</v>
      </c>
      <c r="W213" s="111">
        <f t="shared" si="13"/>
        <v>0.48748037517963333</v>
      </c>
      <c r="X213" s="111">
        <f t="shared" si="14"/>
        <v>4.2532662734423008</v>
      </c>
    </row>
    <row r="214" spans="1:24" x14ac:dyDescent="0.2">
      <c r="A214" s="2" t="str" cm="1">
        <f t="array" ref="A214">IF($D214="","",IF(_xll.BDP($D214&amp;" Corp",A$1)="#N/A N/A","",_xll.BDP($D214&amp;" Corp",A$1)))</f>
        <v>1643019D US</v>
      </c>
      <c r="B214" s="62">
        <v>210</v>
      </c>
      <c r="C214" s="22">
        <v>195018</v>
      </c>
      <c r="D214" s="23" t="s">
        <v>2062</v>
      </c>
      <c r="E214" s="23" t="s">
        <v>2063</v>
      </c>
      <c r="F214" s="46" t="s">
        <v>2064</v>
      </c>
      <c r="G214" s="47" t="s">
        <v>2061</v>
      </c>
      <c r="H214" s="93" t="str">
        <f>IF(IFERROR(VLOOKUP($E214,Portfolio!$D$4:$D$85,1,0),0)=0,"N","Y")</f>
        <v>N</v>
      </c>
      <c r="I214" s="65" cm="1">
        <f t="array" ref="I214">IF($D214="","",IF(_xll.BDP($D214&amp;" Corp",I$1)="#N/A N/A","0",_xll.BDP($D214&amp;" Corp",I$1)))/1000000</f>
        <v>95</v>
      </c>
      <c r="J214" s="101">
        <f>IFERROR(VLOOKUP($E214,Portfolio!$D$45:$O$85,10,0),0)</f>
        <v>0</v>
      </c>
      <c r="K214" s="16" t="str" cm="1">
        <f t="array" ref="K214">IF($D214="","",IF(_xll.BDP($D214&amp;" Corp",K$1)="#N/A N/A","NR",_xll.BDP($D214&amp;" Corp",K$1)))</f>
        <v>CCC-</v>
      </c>
      <c r="L214" s="16" t="str" cm="1">
        <f t="array" ref="L214">IF($D214="","",IF(_xll.BDP($D214&amp;" Corp",L$1)="#N/A N/A","NR",_xll.BDP($D214&amp;" Corp",L$1)))</f>
        <v>Caa3</v>
      </c>
      <c r="M214" s="16" t="s">
        <v>1524</v>
      </c>
      <c r="N214" s="16" t="s">
        <v>1365</v>
      </c>
      <c r="O214" s="61">
        <v>0</v>
      </c>
      <c r="P214" s="61">
        <f t="shared" si="12"/>
        <v>0</v>
      </c>
      <c r="Q214" s="27" cm="1">
        <f t="array" ref="Q214">IF($D214="","",IF(_xll.BDP($D214&amp;" Corp",Q$1)="#N/A N/A","",_xll.BDP($D214&amp;" Corp",Q$1)))</f>
        <v>76.875</v>
      </c>
      <c r="R214" s="27" cm="1">
        <f t="array" ref="R214">IF($D214="","",IF(_xll.BDP($D214&amp;" Corp",R$1)="#N/A N/A","",_xll.BDP($D214&amp;" Corp",R$1)))</f>
        <v>77.625</v>
      </c>
      <c r="S214" s="64" cm="1">
        <f t="array" ref="S214">IFERROR(IF($D214="","",IF(_xll.BDP($D214&amp;" Corp",S$1)="#N/A N/A","",_xll.BDP($D214&amp;" Corp",S$1)))/100,"")</f>
        <v>0.19445897429250181</v>
      </c>
      <c r="T214" s="48" cm="1">
        <f t="array" ref="T214">IF($D214="","",IF(_xll.BDP($D214&amp;" Corp",T$1)="#N/A N/A","",_xll.BDP($D214&amp;" Corp",T$1)))</f>
        <v>1719.5902931905985</v>
      </c>
      <c r="U214" s="114" cm="1">
        <f t="array" ref="U214">IF($D214="","",IF(_xll.BDP($D214&amp;" Corp",U$1)="#N/A N/A",0,_xll.BDP($D214&amp;" Corp",U$1)))</f>
        <v>675</v>
      </c>
      <c r="V214" s="114">
        <f>IFERROR(VLOOKUP($L214,Documentation!$J$2:$K$15,2,0),IF(U214=0,0,4200))</f>
        <v>8070</v>
      </c>
      <c r="W214" s="111">
        <f t="shared" si="13"/>
        <v>0</v>
      </c>
      <c r="X214" s="111">
        <f t="shared" si="14"/>
        <v>0</v>
      </c>
    </row>
    <row r="215" spans="1:24" x14ac:dyDescent="0.2">
      <c r="A215" s="2" t="str" cm="1">
        <f t="array" ref="A215">IF($D215="","",IF(_xll.BDP($D215&amp;" Corp",A$1)="#N/A N/A","",_xll.BDP($D215&amp;" Corp",A$1)))</f>
        <v>0745942D US</v>
      </c>
      <c r="B215" s="62">
        <v>211</v>
      </c>
      <c r="C215" s="22">
        <v>232638</v>
      </c>
      <c r="D215" s="23" t="s">
        <v>2065</v>
      </c>
      <c r="E215" s="23" t="s">
        <v>2066</v>
      </c>
      <c r="F215" s="46" t="s">
        <v>2067</v>
      </c>
      <c r="G215" s="47" t="s">
        <v>2068</v>
      </c>
      <c r="H215" s="93" t="str">
        <f>IF(IFERROR(VLOOKUP($E215,Portfolio!$D$4:$D$85,1,0),0)=0,"N","Y")</f>
        <v>Y</v>
      </c>
      <c r="I215" s="65" cm="1">
        <f t="array" ref="I215">IF($D215="","",IF(_xll.BDP($D215&amp;" Corp",I$1)="#N/A N/A","0",_xll.BDP($D215&amp;" Corp",I$1)))/1000000</f>
        <v>1600</v>
      </c>
      <c r="J215" s="101">
        <f>IFERROR(VLOOKUP($E215,Portfolio!$D$45:$O$85,10,0),0)</f>
        <v>0</v>
      </c>
      <c r="K215" s="16" t="str" cm="1">
        <f t="array" ref="K215">IF($D215="","",IF(_xll.BDP($D215&amp;" Corp",K$1)="#N/A N/A","NR",_xll.BDP($D215&amp;" Corp",K$1)))</f>
        <v>B</v>
      </c>
      <c r="L215" s="16" t="str" cm="1">
        <f t="array" ref="L215">IF($D215="","",IF(_xll.BDP($D215&amp;" Corp",L$1)="#N/A N/A","NR",_xll.BDP($D215&amp;" Corp",L$1)))</f>
        <v>B2</v>
      </c>
      <c r="M215" s="16" t="s">
        <v>1289</v>
      </c>
      <c r="N215" s="16" t="s">
        <v>1322</v>
      </c>
      <c r="O215" s="61">
        <v>1.0768688390212955E-3</v>
      </c>
      <c r="P215" s="61">
        <f t="shared" si="12"/>
        <v>7.7902227921908549E-3</v>
      </c>
      <c r="Q215" s="27" cm="1">
        <f t="array" ref="Q215">IF($D215="","",IF(_xll.BDP($D215&amp;" Corp",Q$1)="#N/A N/A","",_xll.BDP($D215&amp;" Corp",Q$1)))</f>
        <v>99.5</v>
      </c>
      <c r="R215" s="27" cm="1">
        <f t="array" ref="R215">IF($D215="","",IF(_xll.BDP($D215&amp;" Corp",R$1)="#N/A N/A","",_xll.BDP($D215&amp;" Corp",R$1)))</f>
        <v>99.875</v>
      </c>
      <c r="S215" s="64" cm="1">
        <f t="array" ref="S215">IFERROR(IF($D215="","",IF(_xll.BDP($D215&amp;" Corp",S$1)="#N/A N/A","",_xll.BDP($D215&amp;" Corp",S$1)))/100,"")</f>
        <v>8.7961669778451324E-2</v>
      </c>
      <c r="T215" s="48" cm="1">
        <f t="array" ref="T215">IF($D215="","",IF(_xll.BDP($D215&amp;" Corp",T$1)="#N/A N/A","",_xll.BDP($D215&amp;" Corp",T$1)))</f>
        <v>436.83599681112167</v>
      </c>
      <c r="U215" s="114" cm="1">
        <f t="array" ref="U215">IF($D215="","",IF(_xll.BDP($D215&amp;" Corp",U$1)="#N/A N/A",0,_xll.BDP($D215&amp;" Corp",U$1)))</f>
        <v>425.00000000000006</v>
      </c>
      <c r="V215" s="114">
        <f>IFERROR(VLOOKUP($L215,Documentation!$J$2:$K$15,2,0),IF(U215=0,0,4200))</f>
        <v>2720</v>
      </c>
      <c r="W215" s="111">
        <f t="shared" si="13"/>
        <v>3.3108446866811136</v>
      </c>
      <c r="X215" s="111">
        <f t="shared" si="14"/>
        <v>21.189405994759124</v>
      </c>
    </row>
    <row r="216" spans="1:24" x14ac:dyDescent="0.2">
      <c r="A216" s="2" t="str" cm="1">
        <f t="array" ref="A216">IF($D216="","",IF(_xll.BDP($D216&amp;" Corp",A$1)="#N/A N/A","",_xll.BDP($D216&amp;" Corp",A$1)))</f>
        <v>0745942D US</v>
      </c>
      <c r="B216" s="62">
        <v>212</v>
      </c>
      <c r="C216" s="22">
        <v>232674</v>
      </c>
      <c r="D216" s="23" t="s">
        <v>2069</v>
      </c>
      <c r="E216" s="23" t="s">
        <v>2070</v>
      </c>
      <c r="F216" s="46" t="s">
        <v>2071</v>
      </c>
      <c r="G216" s="47" t="s">
        <v>2068</v>
      </c>
      <c r="H216" s="93" t="str">
        <f>IF(IFERROR(VLOOKUP($E216,Portfolio!$D$4:$D$85,1,0),0)=0,"N","Y")</f>
        <v>N</v>
      </c>
      <c r="I216" s="65" cm="1">
        <f t="array" ref="I216">IF($D216="","",IF(_xll.BDP($D216&amp;" Corp",I$1)="#N/A N/A","0",_xll.BDP($D216&amp;" Corp",I$1)))/1000000</f>
        <v>350</v>
      </c>
      <c r="J216" s="101">
        <f>IFERROR(VLOOKUP($E216,Portfolio!$D$45:$O$85,10,0),0)</f>
        <v>0</v>
      </c>
      <c r="K216" s="16" t="str" cm="1">
        <f t="array" ref="K216">IF($D216="","",IF(_xll.BDP($D216&amp;" Corp",K$1)="#N/A N/A","NR",_xll.BDP($D216&amp;" Corp",K$1)))</f>
        <v>CCC+</v>
      </c>
      <c r="L216" s="16" t="str" cm="1">
        <f t="array" ref="L216">IF($D216="","",IF(_xll.BDP($D216&amp;" Corp",L$1)="#N/A N/A","NR",_xll.BDP($D216&amp;" Corp",L$1)))</f>
        <v>Caa2</v>
      </c>
      <c r="M216" s="16" t="s">
        <v>1289</v>
      </c>
      <c r="N216" s="16" t="s">
        <v>1322</v>
      </c>
      <c r="O216" s="61">
        <v>0</v>
      </c>
      <c r="P216" s="61">
        <f t="shared" si="12"/>
        <v>0</v>
      </c>
      <c r="Q216" s="27" cm="1">
        <f t="array" ref="Q216">IF($D216="","",IF(_xll.BDP($D216&amp;" Corp",Q$1)="#N/A N/A","",_xll.BDP($D216&amp;" Corp",Q$1)))</f>
        <v>83.75</v>
      </c>
      <c r="R216" s="27" cm="1">
        <f t="array" ref="R216">IF($D216="","",IF(_xll.BDP($D216&amp;" Corp",R$1)="#N/A N/A","",_xll.BDP($D216&amp;" Corp",R$1)))</f>
        <v>86.125</v>
      </c>
      <c r="S216" s="64" cm="1">
        <f t="array" ref="S216">IFERROR(IF($D216="","",IF(_xll.BDP($D216&amp;" Corp",S$1)="#N/A N/A","",_xll.BDP($D216&amp;" Corp",S$1)))/100,"")</f>
        <v>0.15890612686052918</v>
      </c>
      <c r="T216" s="48" cm="1">
        <f t="array" ref="T216">IF($D216="","",IF(_xll.BDP($D216&amp;" Corp",T$1)="#N/A N/A","",_xll.BDP($D216&amp;" Corp",T$1)))</f>
        <v>1406.7382308710219</v>
      </c>
      <c r="U216" s="114" cm="1">
        <f t="array" ref="U216">IF($D216="","",IF(_xll.BDP($D216&amp;" Corp",U$1)="#N/A N/A",0,_xll.BDP($D216&amp;" Corp",U$1)))</f>
        <v>750</v>
      </c>
      <c r="V216" s="114">
        <f>IFERROR(VLOOKUP($L216,Documentation!$J$2:$K$15,2,0),IF(U216=0,0,4200))</f>
        <v>6500</v>
      </c>
      <c r="W216" s="111">
        <f t="shared" si="13"/>
        <v>0</v>
      </c>
      <c r="X216" s="111">
        <f t="shared" si="14"/>
        <v>0</v>
      </c>
    </row>
    <row r="217" spans="1:24" x14ac:dyDescent="0.2">
      <c r="A217" s="2" t="str" cm="1">
        <f t="array" ref="A217">IF($D217="","",IF(_xll.BDP($D217&amp;" Corp",A$1)="#N/A N/A","",_xll.BDP($D217&amp;" Corp",A$1)))</f>
        <v>763439Z US</v>
      </c>
      <c r="B217" s="62">
        <v>213</v>
      </c>
      <c r="C217" s="22">
        <v>336894</v>
      </c>
      <c r="D217" s="23" t="s">
        <v>2072</v>
      </c>
      <c r="E217" s="23" t="s">
        <v>2073</v>
      </c>
      <c r="F217" s="46" t="s">
        <v>2074</v>
      </c>
      <c r="G217" s="47" t="s">
        <v>538</v>
      </c>
      <c r="H217" s="93" t="str">
        <f>IF(IFERROR(VLOOKUP($E217,Portfolio!$D$4:$D$85,1,0),0)=0,"N","Y")</f>
        <v>N</v>
      </c>
      <c r="I217" s="65" cm="1">
        <f t="array" ref="I217">IF($D217="","",IF(_xll.BDP($D217&amp;" Corp",I$1)="#N/A N/A","0",_xll.BDP($D217&amp;" Corp",I$1)))/1000000</f>
        <v>1233.29906583975</v>
      </c>
      <c r="J217" s="101">
        <f>IFERROR(VLOOKUP($E217,Portfolio!$D$45:$O$85,10,0),0)</f>
        <v>0</v>
      </c>
      <c r="K217" s="16" t="str" cm="1">
        <f t="array" ref="K217">IF($D217="","",IF(_xll.BDP($D217&amp;" Corp",K$1)="#N/A N/A","NR",_xll.BDP($D217&amp;" Corp",K$1)))</f>
        <v>CCC+</v>
      </c>
      <c r="L217" s="16" t="str" cm="1">
        <f t="array" ref="L217">IF($D217="","",IF(_xll.BDP($D217&amp;" Corp",L$1)="#N/A N/A","NR",_xll.BDP($D217&amp;" Corp",L$1)))</f>
        <v>Caa1</v>
      </c>
      <c r="M217" s="16" t="s">
        <v>1289</v>
      </c>
      <c r="N217" s="16" t="s">
        <v>1375</v>
      </c>
      <c r="O217" s="61">
        <v>9.6038296257672554E-4</v>
      </c>
      <c r="P217" s="61">
        <f t="shared" si="12"/>
        <v>6.9475473457812926E-3</v>
      </c>
      <c r="Q217" s="27" cm="1">
        <f t="array" ref="Q217">IF($D217="","",IF(_xll.BDP($D217&amp;" Corp",Q$1)="#N/A N/A","",_xll.BDP($D217&amp;" Corp",Q$1)))</f>
        <v>93.125</v>
      </c>
      <c r="R217" s="27" cm="1">
        <f t="array" ref="R217">IF($D217="","",IF(_xll.BDP($D217&amp;" Corp",R$1)="#N/A N/A","",_xll.BDP($D217&amp;" Corp",R$1)))</f>
        <v>93.75</v>
      </c>
      <c r="S217" s="64" cm="1">
        <f t="array" ref="S217">IFERROR(IF($D217="","",IF(_xll.BDP($D217&amp;" Corp",S$1)="#N/A N/A","",_xll.BDP($D217&amp;" Corp",S$1)))/100,"")</f>
        <v>0.11994062177836895</v>
      </c>
      <c r="T217" s="48" cm="1">
        <f t="array" ref="T217">IF($D217="","",IF(_xll.BDP($D217&amp;" Corp",T$1)="#N/A N/A","",_xll.BDP($D217&amp;" Corp",T$1)))</f>
        <v>765.45436401370171</v>
      </c>
      <c r="U217" s="114" cm="1">
        <f t="array" ref="U217">IF($D217="","",IF(_xll.BDP($D217&amp;" Corp",U$1)="#N/A N/A",0,_xll.BDP($D217&amp;" Corp",U$1)))</f>
        <v>500</v>
      </c>
      <c r="V217" s="114">
        <f>IFERROR(VLOOKUP($L217,Documentation!$J$2:$K$15,2,0),IF(U217=0,0,4200))</f>
        <v>4770</v>
      </c>
      <c r="W217" s="111">
        <f t="shared" si="13"/>
        <v>3.4737736728906463</v>
      </c>
      <c r="X217" s="111">
        <f t="shared" si="14"/>
        <v>33.139800839376768</v>
      </c>
    </row>
    <row r="218" spans="1:24" x14ac:dyDescent="0.2">
      <c r="A218" s="2" t="str" cm="1">
        <f t="array" ref="A218">IF($D218="","",IF(_xll.BDP($D218&amp;" Corp",A$1)="#N/A N/A","",_xll.BDP($D218&amp;" Corp",A$1)))</f>
        <v>1956984D US</v>
      </c>
      <c r="B218" s="62">
        <v>214</v>
      </c>
      <c r="C218" s="22">
        <v>443634</v>
      </c>
      <c r="D218" s="23" t="s">
        <v>2075</v>
      </c>
      <c r="E218" s="23" t="s">
        <v>2076</v>
      </c>
      <c r="F218" s="46" t="s">
        <v>102</v>
      </c>
      <c r="G218" s="47" t="s">
        <v>2077</v>
      </c>
      <c r="H218" s="93" t="str">
        <f>IF(IFERROR(VLOOKUP($E218,Portfolio!$D$4:$D$85,1,0),0)=0,"N","Y")</f>
        <v>N</v>
      </c>
      <c r="I218" s="65" cm="1">
        <f t="array" ref="I218">IF($D218="","",IF(_xll.BDP($D218&amp;" Corp",I$1)="#N/A N/A","0",_xll.BDP($D218&amp;" Corp",I$1)))/1000000</f>
        <v>0</v>
      </c>
      <c r="J218" s="101">
        <f>IFERROR(VLOOKUP($E218,Portfolio!$D$45:$O$85,10,0),0)</f>
        <v>0</v>
      </c>
      <c r="K218" s="16" t="str" cm="1">
        <f t="array" ref="K218">IF($D218="","",IF(_xll.BDP($D218&amp;" Corp",K$1)="#N/A N/A","NR",_xll.BDP($D218&amp;" Corp",K$1)))</f>
        <v>B-</v>
      </c>
      <c r="L218" s="16" t="str" cm="1">
        <f t="array" ref="L218">IF($D218="","",IF(_xll.BDP($D218&amp;" Corp",L$1)="#N/A N/A","NR",_xll.BDP($D218&amp;" Corp",L$1)))</f>
        <v>B2</v>
      </c>
      <c r="M218" s="16" t="s">
        <v>1289</v>
      </c>
      <c r="N218" s="16" t="s">
        <v>1322</v>
      </c>
      <c r="O218" s="61">
        <v>0</v>
      </c>
      <c r="P218" s="61">
        <f t="shared" si="12"/>
        <v>0</v>
      </c>
      <c r="Q218" s="27" cm="1">
        <f t="array" ref="Q218">IF($D218="","",IF(_xll.BDP($D218&amp;" Corp",Q$1)="#N/A N/A","",_xll.BDP($D218&amp;" Corp",Q$1)))</f>
        <v>99.75</v>
      </c>
      <c r="R218" s="27" cm="1">
        <f t="array" ref="R218">IF($D218="","",IF(_xll.BDP($D218&amp;" Corp",R$1)="#N/A N/A","",_xll.BDP($D218&amp;" Corp",R$1)))</f>
        <v>100.5</v>
      </c>
      <c r="S218" s="64" cm="1">
        <f t="array" ref="S218">IFERROR(IF($D218="","",IF(_xll.BDP($D218&amp;" Corp",S$1)="#N/A N/A","",_xll.BDP($D218&amp;" Corp",S$1)))/100,"")</f>
        <v>8.7747181067243218E-2</v>
      </c>
      <c r="T218" s="48" cm="1">
        <f t="array" ref="T218">IF($D218="","",IF(_xll.BDP($D218&amp;" Corp",T$1)="#N/A N/A","",_xll.BDP($D218&amp;" Corp",T$1)))</f>
        <v>445.57196262031795</v>
      </c>
      <c r="U218" s="114" cm="1">
        <f t="array" ref="U218">IF($D218="","",IF(_xll.BDP($D218&amp;" Corp",U$1)="#N/A N/A",0,_xll.BDP($D218&amp;" Corp",U$1)))</f>
        <v>450</v>
      </c>
      <c r="V218" s="114">
        <f>IFERROR(VLOOKUP($L218,Documentation!$J$2:$K$15,2,0),IF(U218=0,0,4200))</f>
        <v>2720</v>
      </c>
      <c r="W218" s="111">
        <f t="shared" si="13"/>
        <v>0</v>
      </c>
      <c r="X218" s="111">
        <f t="shared" si="14"/>
        <v>0</v>
      </c>
    </row>
    <row r="219" spans="1:24" x14ac:dyDescent="0.2">
      <c r="A219" s="2" t="str" cm="1">
        <f t="array" ref="A219">IF($D219="","",IF(_xll.BDP($D219&amp;" Corp",A$1)="#N/A N/A","",_xll.BDP($D219&amp;" Corp",A$1)))</f>
        <v>1956984D US</v>
      </c>
      <c r="B219" s="62">
        <v>215</v>
      </c>
      <c r="C219" s="22">
        <v>436362</v>
      </c>
      <c r="D219" s="23" t="s">
        <v>2078</v>
      </c>
      <c r="E219" s="23" t="s">
        <v>2079</v>
      </c>
      <c r="F219" s="46" t="s">
        <v>2080</v>
      </c>
      <c r="G219" s="47" t="s">
        <v>2077</v>
      </c>
      <c r="H219" s="93" t="str">
        <f>IF(IFERROR(VLOOKUP($E219,Portfolio!$D$4:$D$85,1,0),0)=0,"N","Y")</f>
        <v>N</v>
      </c>
      <c r="I219" s="65" cm="1">
        <f t="array" ref="I219">IF($D219="","",IF(_xll.BDP($D219&amp;" Corp",I$1)="#N/A N/A","0",_xll.BDP($D219&amp;" Corp",I$1)))/1000000</f>
        <v>550</v>
      </c>
      <c r="J219" s="101">
        <f>IFERROR(VLOOKUP($E219,Portfolio!$D$45:$O$85,10,0),0)</f>
        <v>0</v>
      </c>
      <c r="K219" s="16" t="str" cm="1">
        <f t="array" ref="K219">IF($D219="","",IF(_xll.BDP($D219&amp;" Corp",K$1)="#N/A N/A","NR",_xll.BDP($D219&amp;" Corp",K$1)))</f>
        <v>B-</v>
      </c>
      <c r="L219" s="16" t="str" cm="1">
        <f t="array" ref="L219">IF($D219="","",IF(_xll.BDP($D219&amp;" Corp",L$1)="#N/A N/A","NR",_xll.BDP($D219&amp;" Corp",L$1)))</f>
        <v>B2</v>
      </c>
      <c r="M219" s="16" t="s">
        <v>1289</v>
      </c>
      <c r="N219" s="16" t="s">
        <v>1322</v>
      </c>
      <c r="O219" s="61">
        <v>3.8680785656244345E-4</v>
      </c>
      <c r="P219" s="61">
        <f t="shared" si="12"/>
        <v>2.7982232108507026E-3</v>
      </c>
      <c r="Q219" s="27" cm="1">
        <f t="array" ref="Q219">IF($D219="","",IF(_xll.BDP($D219&amp;" Corp",Q$1)="#N/A N/A","",_xll.BDP($D219&amp;" Corp",Q$1)))</f>
        <v>100.875</v>
      </c>
      <c r="R219" s="27" cm="1">
        <f t="array" ref="R219">IF($D219="","",IF(_xll.BDP($D219&amp;" Corp",R$1)="#N/A N/A","",_xll.BDP($D219&amp;" Corp",R$1)))</f>
        <v>101.625</v>
      </c>
      <c r="S219" s="64" cm="1">
        <f t="array" ref="S219">IFERROR(IF($D219="","",IF(_xll.BDP($D219&amp;" Corp",S$1)="#N/A N/A","",_xll.BDP($D219&amp;" Corp",S$1)))/100,"")</f>
        <v>8.5243169916793704E-2</v>
      </c>
      <c r="T219" s="48" cm="1">
        <f t="array" ref="T219">IF($D219="","",IF(_xll.BDP($D219&amp;" Corp",T$1)="#N/A N/A","",_xll.BDP($D219&amp;" Corp",T$1)))</f>
        <v>402.27781922295691</v>
      </c>
      <c r="U219" s="114" cm="1">
        <f t="array" ref="U219">IF($D219="","",IF(_xll.BDP($D219&amp;" Corp",U$1)="#N/A N/A",0,_xll.BDP($D219&amp;" Corp",U$1)))</f>
        <v>450</v>
      </c>
      <c r="V219" s="114">
        <f>IFERROR(VLOOKUP($L219,Documentation!$J$2:$K$15,2,0),IF(U219=0,0,4200))</f>
        <v>2720</v>
      </c>
      <c r="W219" s="111">
        <f t="shared" si="13"/>
        <v>1.2592004448828162</v>
      </c>
      <c r="X219" s="111">
        <f t="shared" si="14"/>
        <v>7.6111671335139111</v>
      </c>
    </row>
    <row r="220" spans="1:24" x14ac:dyDescent="0.2">
      <c r="A220" s="2" t="str" cm="1">
        <f t="array" ref="A220">IF($D220="","",IF(_xll.BDP($D220&amp;" Corp",A$1)="#N/A N/A","",_xll.BDP($D220&amp;" Corp",A$1)))</f>
        <v>1619476D US</v>
      </c>
      <c r="B220" s="62">
        <v>216</v>
      </c>
      <c r="C220" s="22">
        <v>415842</v>
      </c>
      <c r="D220" s="23" t="s">
        <v>2081</v>
      </c>
      <c r="E220" s="23" t="s">
        <v>2082</v>
      </c>
      <c r="F220" s="46" t="s">
        <v>2083</v>
      </c>
      <c r="G220" s="47" t="s">
        <v>2084</v>
      </c>
      <c r="H220" s="93" t="str">
        <f>IF(IFERROR(VLOOKUP($E220,Portfolio!$D$4:$D$85,1,0),0)=0,"N","Y")</f>
        <v>N</v>
      </c>
      <c r="I220" s="65" cm="1">
        <f t="array" ref="I220">IF($D220="","",IF(_xll.BDP($D220&amp;" Corp",I$1)="#N/A N/A","0",_xll.BDP($D220&amp;" Corp",I$1)))/1000000</f>
        <v>1197.0527500000001</v>
      </c>
      <c r="J220" s="101">
        <f>IFERROR(VLOOKUP($E220,Portfolio!$D$45:$O$85,10,0),0)</f>
        <v>0</v>
      </c>
      <c r="K220" s="16" t="str" cm="1">
        <f t="array" ref="K220">IF($D220="","",IF(_xll.BDP($D220&amp;" Corp",K$1)="#N/A N/A","NR",_xll.BDP($D220&amp;" Corp",K$1)))</f>
        <v>NR</v>
      </c>
      <c r="L220" s="16" t="str" cm="1">
        <f t="array" ref="L220">IF($D220="","",IF(_xll.BDP($D220&amp;" Corp",L$1)="#N/A N/A","NR",_xll.BDP($D220&amp;" Corp",L$1)))</f>
        <v>B3</v>
      </c>
      <c r="M220" s="16" t="s">
        <v>1289</v>
      </c>
      <c r="N220" s="16" t="s">
        <v>1322</v>
      </c>
      <c r="O220" s="61">
        <v>8.4411661409940968E-4</v>
      </c>
      <c r="P220" s="61">
        <f t="shared" si="12"/>
        <v>6.1064599960015684E-3</v>
      </c>
      <c r="Q220" s="27" cm="1">
        <f t="array" ref="Q220">IF($D220="","",IF(_xll.BDP($D220&amp;" Corp",Q$1)="#N/A N/A","",_xll.BDP($D220&amp;" Corp",Q$1)))</f>
        <v>100.25</v>
      </c>
      <c r="R220" s="27" cm="1">
        <f t="array" ref="R220">IF($D220="","",IF(_xll.BDP($D220&amp;" Corp",R$1)="#N/A N/A","",_xll.BDP($D220&amp;" Corp",R$1)))</f>
        <v>100.5</v>
      </c>
      <c r="S220" s="64" cm="1">
        <f t="array" ref="S220">IFERROR(IF($D220="","",IF(_xll.BDP($D220&amp;" Corp",S$1)="#N/A N/A","",_xll.BDP($D220&amp;" Corp",S$1)))/100,"")</f>
        <v>8.9676258619874716E-2</v>
      </c>
      <c r="T220" s="48" cm="1">
        <f t="array" ref="T220">IF($D220="","",IF(_xll.BDP($D220&amp;" Corp",T$1)="#N/A N/A","",_xll.BDP($D220&amp;" Corp",T$1)))</f>
        <v>459.8422156341374</v>
      </c>
      <c r="U220" s="114" cm="1">
        <f t="array" ref="U220">IF($D220="","",IF(_xll.BDP($D220&amp;" Corp",U$1)="#N/A N/A",0,_xll.BDP($D220&amp;" Corp",U$1)))</f>
        <v>475</v>
      </c>
      <c r="V220" s="114">
        <f>IFERROR(VLOOKUP($L220,Documentation!$J$2:$K$15,2,0),IF(U220=0,0,4200))</f>
        <v>3490</v>
      </c>
      <c r="W220" s="111">
        <f t="shared" si="13"/>
        <v>2.9005684981007449</v>
      </c>
      <c r="X220" s="111">
        <f t="shared" si="14"/>
        <v>21.311545386045474</v>
      </c>
    </row>
    <row r="221" spans="1:24" x14ac:dyDescent="0.2">
      <c r="A221" s="2" t="str" cm="1">
        <f t="array" ref="A221">IF($D221="","",IF(_xll.BDP($D221&amp;" Corp",A$1)="#N/A N/A","",_xll.BDP($D221&amp;" Corp",A$1)))</f>
        <v>1756600D US</v>
      </c>
      <c r="B221" s="62">
        <v>217</v>
      </c>
      <c r="C221" s="22">
        <v>66642</v>
      </c>
      <c r="D221" s="23" t="s">
        <v>2085</v>
      </c>
      <c r="E221" s="23" t="s">
        <v>2086</v>
      </c>
      <c r="F221" s="46" t="s">
        <v>2087</v>
      </c>
      <c r="G221" s="47" t="s">
        <v>2088</v>
      </c>
      <c r="H221" s="93" t="str">
        <f>IF(IFERROR(VLOOKUP($E221,Portfolio!$D$4:$D$85,1,0),0)=0,"N","Y")</f>
        <v>N</v>
      </c>
      <c r="I221" s="65" cm="1">
        <f t="array" ref="I221">IF($D221="","",IF(_xll.BDP($D221&amp;" Corp",I$1)="#N/A N/A","0",_xll.BDP($D221&amp;" Corp",I$1)))/1000000</f>
        <v>140</v>
      </c>
      <c r="J221" s="101">
        <f>IFERROR(VLOOKUP($E221,Portfolio!$D$45:$O$85,10,0),0)</f>
        <v>0</v>
      </c>
      <c r="K221" s="16" t="str" cm="1">
        <f t="array" ref="K221">IF($D221="","",IF(_xll.BDP($D221&amp;" Corp",K$1)="#N/A N/A","NR",_xll.BDP($D221&amp;" Corp",K$1)))</f>
        <v>CCC-</v>
      </c>
      <c r="L221" s="16" t="str" cm="1">
        <f t="array" ref="L221">IF($D221="","",IF(_xll.BDP($D221&amp;" Corp",L$1)="#N/A N/A","NR",_xll.BDP($D221&amp;" Corp",L$1)))</f>
        <v>Caa3</v>
      </c>
      <c r="M221" s="16" t="s">
        <v>1289</v>
      </c>
      <c r="N221" s="16" t="s">
        <v>1307</v>
      </c>
      <c r="O221" s="61">
        <v>0</v>
      </c>
      <c r="P221" s="61">
        <f t="shared" si="12"/>
        <v>0</v>
      </c>
      <c r="Q221" s="27" cm="1">
        <f t="array" ref="Q221">IF($D221="","",IF(_xll.BDP($D221&amp;" Corp",Q$1)="#N/A N/A","",_xll.BDP($D221&amp;" Corp",Q$1)))</f>
        <v>72.75</v>
      </c>
      <c r="R221" s="27" cm="1">
        <f t="array" ref="R221">IF($D221="","",IF(_xll.BDP($D221&amp;" Corp",R$1)="#N/A N/A","",_xll.BDP($D221&amp;" Corp",R$1)))</f>
        <v>75.75</v>
      </c>
      <c r="S221" s="64" cm="1">
        <f t="array" ref="S221">IFERROR(IF($D221="","",IF(_xll.BDP($D221&amp;" Corp",S$1)="#N/A N/A","",_xll.BDP($D221&amp;" Corp",S$1)))/100,"")</f>
        <v>0.25456301751546562</v>
      </c>
      <c r="T221" s="48" cm="1">
        <f t="array" ref="T221">IF($D221="","",IF(_xll.BDP($D221&amp;" Corp",T$1)="#N/A N/A","",_xll.BDP($D221&amp;" Corp",T$1)))</f>
        <v>2164.6325912952425</v>
      </c>
      <c r="U221" s="114" cm="1">
        <f t="array" ref="U221">IF($D221="","",IF(_xll.BDP($D221&amp;" Corp",U$1)="#N/A N/A",0,_xll.BDP($D221&amp;" Corp",U$1)))</f>
        <v>850.00000000000011</v>
      </c>
      <c r="V221" s="114">
        <f>IFERROR(VLOOKUP($L221,Documentation!$J$2:$K$15,2,0),IF(U221=0,0,4200))</f>
        <v>8070</v>
      </c>
      <c r="W221" s="111">
        <f t="shared" si="13"/>
        <v>0</v>
      </c>
      <c r="X221" s="111">
        <f t="shared" si="14"/>
        <v>0</v>
      </c>
    </row>
    <row r="222" spans="1:24" x14ac:dyDescent="0.2">
      <c r="A222" s="2" t="str" cm="1">
        <f t="array" ref="A222">IF($D222="","",IF(_xll.BDP($D222&amp;" Corp",A$1)="#N/A N/A","",_xll.BDP($D222&amp;" Corp",A$1)))</f>
        <v>1756600D US</v>
      </c>
      <c r="B222" s="62">
        <v>218</v>
      </c>
      <c r="C222" s="22">
        <v>223026</v>
      </c>
      <c r="D222" s="23" t="s">
        <v>2089</v>
      </c>
      <c r="E222" s="23" t="s">
        <v>2090</v>
      </c>
      <c r="F222" s="46" t="s">
        <v>2091</v>
      </c>
      <c r="G222" s="47" t="s">
        <v>2088</v>
      </c>
      <c r="H222" s="93" t="str">
        <f>IF(IFERROR(VLOOKUP($E222,Portfolio!$D$4:$D$85,1,0),0)=0,"N","Y")</f>
        <v>Y</v>
      </c>
      <c r="I222" s="65" cm="1">
        <f t="array" ref="I222">IF($D222="","",IF(_xll.BDP($D222&amp;" Corp",I$1)="#N/A N/A","0",_xll.BDP($D222&amp;" Corp",I$1)))/1000000</f>
        <v>883</v>
      </c>
      <c r="J222" s="101">
        <f>IFERROR(VLOOKUP($E222,Portfolio!$D$45:$O$85,10,0),0)</f>
        <v>0</v>
      </c>
      <c r="K222" s="16" t="str" cm="1">
        <f t="array" ref="K222">IF($D222="","",IF(_xll.BDP($D222&amp;" Corp",K$1)="#N/A N/A","NR",_xll.BDP($D222&amp;" Corp",K$1)))</f>
        <v>CCC+</v>
      </c>
      <c r="L222" s="16" t="str" cm="1">
        <f t="array" ref="L222">IF($D222="","",IF(_xll.BDP($D222&amp;" Corp",L$1)="#N/A N/A","NR",_xll.BDP($D222&amp;" Corp",L$1)))</f>
        <v>B3</v>
      </c>
      <c r="M222" s="16" t="s">
        <v>1289</v>
      </c>
      <c r="N222" s="16" t="s">
        <v>1307</v>
      </c>
      <c r="O222" s="61">
        <v>5.1030906405866996E-4</v>
      </c>
      <c r="P222" s="61">
        <f t="shared" si="12"/>
        <v>3.6916485627947657E-3</v>
      </c>
      <c r="Q222" s="27" cm="1">
        <f t="array" ref="Q222">IF($D222="","",IF(_xll.BDP($D222&amp;" Corp",Q$1)="#N/A N/A","",_xll.BDP($D222&amp;" Corp",Q$1)))</f>
        <v>84.5</v>
      </c>
      <c r="R222" s="27" cm="1">
        <f t="array" ref="R222">IF($D222="","",IF(_xll.BDP($D222&amp;" Corp",R$1)="#N/A N/A","",_xll.BDP($D222&amp;" Corp",R$1)))</f>
        <v>85.375</v>
      </c>
      <c r="S222" s="64" cm="1">
        <f t="array" ref="S222">IFERROR(IF($D222="","",IF(_xll.BDP($D222&amp;" Corp",S$1)="#N/A N/A","",_xll.BDP($D222&amp;" Corp",S$1)))/100,"")</f>
        <v>0.17689506500028074</v>
      </c>
      <c r="T222" s="48" cm="1">
        <f t="array" ref="T222">IF($D222="","",IF(_xll.BDP($D222&amp;" Corp",T$1)="#N/A N/A","",_xll.BDP($D222&amp;" Corp",T$1)))</f>
        <v>1430.9728304013013</v>
      </c>
      <c r="U222" s="114" cm="1">
        <f t="array" ref="U222">IF($D222="","",IF(_xll.BDP($D222&amp;" Corp",U$1)="#N/A N/A",0,_xll.BDP($D222&amp;" Corp",U$1)))</f>
        <v>425.00000000000006</v>
      </c>
      <c r="V222" s="114">
        <f>IFERROR(VLOOKUP($L222,Documentation!$J$2:$K$15,2,0),IF(U222=0,0,4200))</f>
        <v>3490</v>
      </c>
      <c r="W222" s="111">
        <f t="shared" si="13"/>
        <v>1.5689506391877757</v>
      </c>
      <c r="X222" s="111">
        <f t="shared" si="14"/>
        <v>12.883853484153732</v>
      </c>
    </row>
    <row r="223" spans="1:24" x14ac:dyDescent="0.2">
      <c r="A223" s="2" t="str" cm="1">
        <f t="array" ref="A223">IF($D223="","",IF(_xll.BDP($D223&amp;" Corp",A$1)="#N/A N/A","",_xll.BDP($D223&amp;" Corp",A$1)))</f>
        <v>3579103Z US</v>
      </c>
      <c r="B223" s="62">
        <v>219</v>
      </c>
      <c r="C223" s="22">
        <v>304170</v>
      </c>
      <c r="D223" s="23" t="s">
        <v>2092</v>
      </c>
      <c r="E223" s="23" t="s">
        <v>2093</v>
      </c>
      <c r="F223" s="46" t="s">
        <v>2094</v>
      </c>
      <c r="G223" s="47" t="s">
        <v>2095</v>
      </c>
      <c r="H223" s="93" t="str">
        <f>IF(IFERROR(VLOOKUP($E223,Portfolio!$D$4:$D$85,1,0),0)=0,"N","Y")</f>
        <v>N</v>
      </c>
      <c r="I223" s="65" cm="1">
        <f t="array" ref="I223">IF($D223="","",IF(_xll.BDP($D223&amp;" Corp",I$1)="#N/A N/A","0",_xll.BDP($D223&amp;" Corp",I$1)))/1000000</f>
        <v>2340</v>
      </c>
      <c r="J223" s="101">
        <f>IFERROR(VLOOKUP($E223,Portfolio!$D$45:$O$85,10,0),0)</f>
        <v>0</v>
      </c>
      <c r="K223" s="16" t="str" cm="1">
        <f t="array" ref="K223">IF($D223="","",IF(_xll.BDP($D223&amp;" Corp",K$1)="#N/A N/A","NR",_xll.BDP($D223&amp;" Corp",K$1)))</f>
        <v>NR</v>
      </c>
      <c r="L223" s="16" t="str" cm="1">
        <f t="array" ref="L223">IF($D223="","",IF(_xll.BDP($D223&amp;" Corp",L$1)="#N/A N/A","NR",_xll.BDP($D223&amp;" Corp",L$1)))</f>
        <v>NR</v>
      </c>
      <c r="M223" s="16" t="s">
        <v>1289</v>
      </c>
      <c r="N223" s="16" t="s">
        <v>1374</v>
      </c>
      <c r="O223" s="61">
        <v>2.1382128809868278E-3</v>
      </c>
      <c r="P223" s="61">
        <f t="shared" si="12"/>
        <v>1.5468136987934753E-2</v>
      </c>
      <c r="Q223" s="27" cm="1">
        <f t="array" ref="Q223">IF($D223="","",IF(_xll.BDP($D223&amp;" Corp",Q$1)="#N/A N/A","",_xll.BDP($D223&amp;" Corp",Q$1)))</f>
        <v>101.125</v>
      </c>
      <c r="R223" s="27" cm="1">
        <f t="array" ref="R223">IF($D223="","",IF(_xll.BDP($D223&amp;" Corp",R$1)="#N/A N/A","",_xll.BDP($D223&amp;" Corp",R$1)))</f>
        <v>101.875</v>
      </c>
      <c r="S223" s="64" cm="1">
        <f t="array" ref="S223">IFERROR(IF($D223="","",IF(_xll.BDP($D223&amp;" Corp",S$1)="#N/A N/A","",_xll.BDP($D223&amp;" Corp",S$1)))/100,"")</f>
        <v>9.7215367713943124E-2</v>
      </c>
      <c r="T223" s="48" cm="1">
        <f t="array" ref="T223">IF($D223="","",IF(_xll.BDP($D223&amp;" Corp",T$1)="#N/A N/A","",_xll.BDP($D223&amp;" Corp",T$1)))</f>
        <v>517.27706930226088</v>
      </c>
      <c r="U223" s="114" cm="1">
        <f t="array" ref="U223">IF($D223="","",IF(_xll.BDP($D223&amp;" Corp",U$1)="#N/A N/A",0,_xll.BDP($D223&amp;" Corp",U$1)))</f>
        <v>575</v>
      </c>
      <c r="V223" s="114">
        <f>IFERROR(VLOOKUP($L223,Documentation!$J$2:$K$15,2,0),IF(U223=0,0,4200))</f>
        <v>4200</v>
      </c>
      <c r="W223" s="111">
        <f t="shared" si="13"/>
        <v>8.8941787680624831</v>
      </c>
      <c r="X223" s="111">
        <f t="shared" si="14"/>
        <v>64.966175349325965</v>
      </c>
    </row>
    <row r="224" spans="1:24" x14ac:dyDescent="0.2">
      <c r="A224" s="2" t="str" cm="1">
        <f t="array" ref="A224">IF($D224="","",IF(_xll.BDP($D224&amp;" Corp",A$1)="#N/A N/A","",_xll.BDP($D224&amp;" Corp",A$1)))</f>
        <v>1339564D US</v>
      </c>
      <c r="B224" s="62">
        <v>220</v>
      </c>
      <c r="C224" s="22">
        <v>418326</v>
      </c>
      <c r="D224" s="23" t="s">
        <v>2096</v>
      </c>
      <c r="E224" s="23" t="s">
        <v>2097</v>
      </c>
      <c r="F224" s="46" t="s">
        <v>2098</v>
      </c>
      <c r="G224" s="47" t="s">
        <v>2099</v>
      </c>
      <c r="H224" s="93" t="str">
        <f>IF(IFERROR(VLOOKUP($E224,Portfolio!$D$4:$D$85,1,0),0)=0,"N","Y")</f>
        <v>Y</v>
      </c>
      <c r="I224" s="65" cm="1">
        <f t="array" ref="I224">IF($D224="","",IF(_xll.BDP($D224&amp;" Corp",I$1)="#N/A N/A","0",_xll.BDP($D224&amp;" Corp",I$1)))/1000000</f>
        <v>1100</v>
      </c>
      <c r="J224" s="101">
        <f>IFERROR(VLOOKUP($E224,Portfolio!$D$45:$O$85,10,0),0)</f>
        <v>16.571133</v>
      </c>
      <c r="K224" s="16" t="str" cm="1">
        <f t="array" ref="K224">IF($D224="","",IF(_xll.BDP($D224&amp;" Corp",K$1)="#N/A N/A","NR",_xll.BDP($D224&amp;" Corp",K$1)))</f>
        <v>BB+</v>
      </c>
      <c r="L224" s="16" t="str" cm="1">
        <f t="array" ref="L224">IF($D224="","",IF(_xll.BDP($D224&amp;" Corp",L$1)="#N/A N/A","NR",_xll.BDP($D224&amp;" Corp",L$1)))</f>
        <v>Ba2</v>
      </c>
      <c r="M224" s="16" t="s">
        <v>1289</v>
      </c>
      <c r="N224" s="16" t="s">
        <v>1290</v>
      </c>
      <c r="O224" s="61">
        <v>7.6931103955284544E-4</v>
      </c>
      <c r="P224" s="61">
        <f t="shared" si="12"/>
        <v>5.5653057990380766E-3</v>
      </c>
      <c r="Q224" s="27" cm="1">
        <f t="array" ref="Q224">IF($D224="","",IF(_xll.BDP($D224&amp;" Corp",Q$1)="#N/A N/A","",_xll.BDP($D224&amp;" Corp",Q$1)))</f>
        <v>100.75</v>
      </c>
      <c r="R224" s="27" cm="1">
        <f t="array" ref="R224">IF($D224="","",IF(_xll.BDP($D224&amp;" Corp",R$1)="#N/A N/A","",_xll.BDP($D224&amp;" Corp",R$1)))</f>
        <v>101.125</v>
      </c>
      <c r="S224" s="64" cm="1">
        <f t="array" ref="S224">IFERROR(IF($D224="","",IF(_xll.BDP($D224&amp;" Corp",S$1)="#N/A N/A","",_xll.BDP($D224&amp;" Corp",S$1)))/100,"")</f>
        <v>6.1251230072230101E-2</v>
      </c>
      <c r="T224" s="48" cm="1">
        <f t="array" ref="T224">IF($D224="","",IF(_xll.BDP($D224&amp;" Corp",T$1)="#N/A N/A","",_xll.BDP($D224&amp;" Corp",T$1)))</f>
        <v>165.76514710298181</v>
      </c>
      <c r="U224" s="114" cm="1">
        <f t="array" ref="U224">IF($D224="","",IF(_xll.BDP($D224&amp;" Corp",U$1)="#N/A N/A",0,_xll.BDP($D224&amp;" Corp",U$1)))</f>
        <v>200</v>
      </c>
      <c r="V224" s="114">
        <f>IFERROR(VLOOKUP($L224,Documentation!$J$2:$K$15,2,0),IF(U224=0,0,4200))</f>
        <v>1350</v>
      </c>
      <c r="W224" s="111">
        <f t="shared" si="13"/>
        <v>1.1130611598076152</v>
      </c>
      <c r="X224" s="111">
        <f t="shared" si="14"/>
        <v>7.513162828701403</v>
      </c>
    </row>
    <row r="225" spans="1:24" x14ac:dyDescent="0.2">
      <c r="A225" s="2" t="str" cm="1">
        <f t="array" ref="A225">IF($D225="","",IF(_xll.BDP($D225&amp;" Corp",A$1)="#N/A N/A","",_xll.BDP($D225&amp;" Corp",A$1)))</f>
        <v>1541752D US</v>
      </c>
      <c r="B225" s="62">
        <v>221</v>
      </c>
      <c r="C225" s="22">
        <v>18709</v>
      </c>
      <c r="D225" s="23" t="s">
        <v>2100</v>
      </c>
      <c r="E225" s="23" t="s">
        <v>2101</v>
      </c>
      <c r="F225" s="46" t="s">
        <v>2102</v>
      </c>
      <c r="G225" s="47" t="s">
        <v>2103</v>
      </c>
      <c r="H225" s="93" t="str">
        <f>IF(IFERROR(VLOOKUP($E225,Portfolio!$D$4:$D$85,1,0),0)=0,"N","Y")</f>
        <v>Y</v>
      </c>
      <c r="I225" s="65" cm="1">
        <f t="array" ref="I225">IF($D225="","",IF(_xll.BDP($D225&amp;" Corp",I$1)="#N/A N/A","0",_xll.BDP($D225&amp;" Corp",I$1)))/1000000</f>
        <v>360</v>
      </c>
      <c r="J225" s="101">
        <f>IFERROR(VLOOKUP($E225,Portfolio!$D$45:$O$85,10,0),0)</f>
        <v>0</v>
      </c>
      <c r="K225" s="16" t="str" cm="1">
        <f t="array" ref="K225">IF($D225="","",IF(_xll.BDP($D225&amp;" Corp",K$1)="#N/A N/A","NR",_xll.BDP($D225&amp;" Corp",K$1)))</f>
        <v>NR</v>
      </c>
      <c r="L225" s="16" t="str" cm="1">
        <f t="array" ref="L225">IF($D225="","",IF(_xll.BDP($D225&amp;" Corp",L$1)="#N/A N/A","NR",_xll.BDP($D225&amp;" Corp",L$1)))</f>
        <v>WR</v>
      </c>
      <c r="M225" s="16" t="s">
        <v>1333</v>
      </c>
      <c r="N225" s="16" t="s">
        <v>1291</v>
      </c>
      <c r="O225" s="61">
        <v>0</v>
      </c>
      <c r="P225" s="61">
        <f t="shared" si="12"/>
        <v>0</v>
      </c>
      <c r="Q225" s="27" t="str" cm="1">
        <f t="array" ref="Q225">IF($D225="","",IF(_xll.BDP($D225&amp;" Corp",Q$1)="#N/A N/A","",_xll.BDP($D225&amp;" Corp",Q$1)))</f>
        <v/>
      </c>
      <c r="R225" s="27" t="str" cm="1">
        <f t="array" ref="R225">IF($D225="","",IF(_xll.BDP($D225&amp;" Corp",R$1)="#N/A N/A","",_xll.BDP($D225&amp;" Corp",R$1)))</f>
        <v/>
      </c>
      <c r="S225" s="64" t="str" cm="1">
        <f t="array" ref="S225">IFERROR(IF($D225="","",IF(_xll.BDP($D225&amp;" Corp",S$1)="#N/A N/A","",_xll.BDP($D225&amp;" Corp",S$1)))/100,"")</f>
        <v/>
      </c>
      <c r="T225" s="48" t="str" cm="1">
        <f t="array" ref="T225">IF($D225="","",IF(_xll.BDP($D225&amp;" Corp",T$1)="#N/A N/A","",_xll.BDP($D225&amp;" Corp",T$1)))</f>
        <v/>
      </c>
      <c r="U225" s="114" cm="1">
        <f t="array" ref="U225">IF($D225="","",IF(_xll.BDP($D225&amp;" Corp",U$1)="#N/A N/A",0,_xll.BDP($D225&amp;" Corp",U$1)))</f>
        <v>475</v>
      </c>
      <c r="V225" s="114">
        <f>IFERROR(VLOOKUP($L225,Documentation!$J$2:$K$15,2,0),IF(U225=0,0,4200))</f>
        <v>4200</v>
      </c>
      <c r="W225" s="111">
        <f t="shared" si="13"/>
        <v>0</v>
      </c>
      <c r="X225" s="111">
        <f t="shared" si="14"/>
        <v>0</v>
      </c>
    </row>
    <row r="226" spans="1:24" x14ac:dyDescent="0.2">
      <c r="A226" s="2" t="str" cm="1">
        <f t="array" ref="A226">IF($D226="","",IF(_xll.BDP($D226&amp;" Corp",A$1)="#N/A N/A","",_xll.BDP($D226&amp;" Corp",A$1)))</f>
        <v>3396574Z US</v>
      </c>
      <c r="B226" s="62">
        <v>222</v>
      </c>
      <c r="C226" s="22">
        <v>406446</v>
      </c>
      <c r="D226" s="23" t="s">
        <v>2104</v>
      </c>
      <c r="E226" s="23" t="s">
        <v>2105</v>
      </c>
      <c r="F226" s="46" t="s">
        <v>2106</v>
      </c>
      <c r="G226" s="47" t="s">
        <v>2107</v>
      </c>
      <c r="H226" s="93" t="str">
        <f>IF(IFERROR(VLOOKUP($E226,Portfolio!$D$4:$D$85,1,0),0)=0,"N","Y")</f>
        <v>N</v>
      </c>
      <c r="I226" s="65" cm="1">
        <f t="array" ref="I226">IF($D226="","",IF(_xll.BDP($D226&amp;" Corp",I$1)="#N/A N/A","0",_xll.BDP($D226&amp;" Corp",I$1)))/1000000</f>
        <v>0</v>
      </c>
      <c r="J226" s="101">
        <f>IFERROR(VLOOKUP($E226,Portfolio!$D$45:$O$85,10,0),0)</f>
        <v>0</v>
      </c>
      <c r="K226" s="16" t="str" cm="1">
        <f t="array" ref="K226">IF($D226="","",IF(_xll.BDP($D226&amp;" Corp",K$1)="#N/A N/A","NR",_xll.BDP($D226&amp;" Corp",K$1)))</f>
        <v>B+</v>
      </c>
      <c r="L226" s="16" t="str" cm="1">
        <f t="array" ref="L226">IF($D226="","",IF(_xll.BDP($D226&amp;" Corp",L$1)="#N/A N/A","NR",_xll.BDP($D226&amp;" Corp",L$1)))</f>
        <v>WR</v>
      </c>
      <c r="M226" s="16" t="s">
        <v>1524</v>
      </c>
      <c r="N226" s="16" t="s">
        <v>1439</v>
      </c>
      <c r="O226" s="61">
        <v>8.1448273391408667E-4</v>
      </c>
      <c r="P226" s="61">
        <f t="shared" si="12"/>
        <v>5.8920842795953188E-3</v>
      </c>
      <c r="Q226" s="27" t="str" cm="1">
        <f t="array" ref="Q226">IF($D226="","",IF(_xll.BDP($D226&amp;" Corp",Q$1)="#N/A N/A","",_xll.BDP($D226&amp;" Corp",Q$1)))</f>
        <v/>
      </c>
      <c r="R226" s="27" t="str" cm="1">
        <f t="array" ref="R226">IF($D226="","",IF(_xll.BDP($D226&amp;" Corp",R$1)="#N/A N/A","",_xll.BDP($D226&amp;" Corp",R$1)))</f>
        <v/>
      </c>
      <c r="S226" s="64" t="str" cm="1">
        <f t="array" ref="S226">IFERROR(IF($D226="","",IF(_xll.BDP($D226&amp;" Corp",S$1)="#N/A N/A","",_xll.BDP($D226&amp;" Corp",S$1)))/100,"")</f>
        <v/>
      </c>
      <c r="T226" s="48" t="str" cm="1">
        <f t="array" ref="T226">IF($D226="","",IF(_xll.BDP($D226&amp;" Corp",T$1)="#N/A N/A","",_xll.BDP($D226&amp;" Corp",T$1)))</f>
        <v/>
      </c>
      <c r="U226" s="114" cm="1">
        <f t="array" ref="U226">IF($D226="","",IF(_xll.BDP($D226&amp;" Corp",U$1)="#N/A N/A",0,_xll.BDP($D226&amp;" Corp",U$1)))</f>
        <v>275</v>
      </c>
      <c r="V226" s="114">
        <f>IFERROR(VLOOKUP($L226,Documentation!$J$2:$K$15,2,0),IF(U226=0,0,4200))</f>
        <v>4200</v>
      </c>
      <c r="W226" s="111">
        <f t="shared" si="13"/>
        <v>1.6203231768887127</v>
      </c>
      <c r="X226" s="111">
        <f t="shared" si="14"/>
        <v>24.74675397430034</v>
      </c>
    </row>
    <row r="227" spans="1:24" x14ac:dyDescent="0.2">
      <c r="A227" s="2" t="str" cm="1">
        <f t="array" ref="A227">IF($D227="","",IF(_xll.BDP($D227&amp;" Corp",A$1)="#N/A N/A","",_xll.BDP($D227&amp;" Corp",A$1)))</f>
        <v>1547067D US</v>
      </c>
      <c r="B227" s="62">
        <v>223</v>
      </c>
      <c r="C227" s="22">
        <v>143754</v>
      </c>
      <c r="D227" s="23" t="s">
        <v>2108</v>
      </c>
      <c r="E227" s="23" t="s">
        <v>2109</v>
      </c>
      <c r="F227" s="46" t="s">
        <v>2110</v>
      </c>
      <c r="G227" s="47" t="s">
        <v>2111</v>
      </c>
      <c r="H227" s="93" t="str">
        <f>IF(IFERROR(VLOOKUP($E227,Portfolio!$D$4:$D$85,1,0),0)=0,"N","Y")</f>
        <v>N</v>
      </c>
      <c r="I227" s="65" cm="1">
        <f t="array" ref="I227">IF($D227="","",IF(_xll.BDP($D227&amp;" Corp",I$1)="#N/A N/A","0",_xll.BDP($D227&amp;" Corp",I$1)))/1000000</f>
        <v>346.5</v>
      </c>
      <c r="J227" s="101">
        <f>IFERROR(VLOOKUP($E227,Portfolio!$D$45:$O$85,10,0),0)</f>
        <v>0</v>
      </c>
      <c r="K227" s="16" t="str" cm="1">
        <f t="array" ref="K227">IF($D227="","",IF(_xll.BDP($D227&amp;" Corp",K$1)="#N/A N/A","NR",_xll.BDP($D227&amp;" Corp",K$1)))</f>
        <v>B-</v>
      </c>
      <c r="L227" s="16" t="str" cm="1">
        <f t="array" ref="L227">IF($D227="","",IF(_xll.BDP($D227&amp;" Corp",L$1)="#N/A N/A","NR",_xll.BDP($D227&amp;" Corp",L$1)))</f>
        <v>B2</v>
      </c>
      <c r="M227" s="16" t="s">
        <v>1289</v>
      </c>
      <c r="N227" s="16" t="s">
        <v>1322</v>
      </c>
      <c r="O227" s="61">
        <v>2.3020179247924092E-4</v>
      </c>
      <c r="P227" s="61">
        <f t="shared" si="12"/>
        <v>1.6653126040909688E-3</v>
      </c>
      <c r="Q227" s="27" cm="1">
        <f t="array" ref="Q227">IF($D227="","",IF(_xll.BDP($D227&amp;" Corp",Q$1)="#N/A N/A","",_xll.BDP($D227&amp;" Corp",Q$1)))</f>
        <v>94.875</v>
      </c>
      <c r="R227" s="27" cm="1">
        <f t="array" ref="R227">IF($D227="","",IF(_xll.BDP($D227&amp;" Corp",R$1)="#N/A N/A","",_xll.BDP($D227&amp;" Corp",R$1)))</f>
        <v>96.375</v>
      </c>
      <c r="S227" s="64" cm="1">
        <f t="array" ref="S227">IFERROR(IF($D227="","",IF(_xll.BDP($D227&amp;" Corp",S$1)="#N/A N/A","",_xll.BDP($D227&amp;" Corp",S$1)))/100,"")</f>
        <v>0.10752682271413505</v>
      </c>
      <c r="T227" s="48" cm="1">
        <f t="array" ref="T227">IF($D227="","",IF(_xll.BDP($D227&amp;" Corp",T$1)="#N/A N/A","",_xll.BDP($D227&amp;" Corp",T$1)))</f>
        <v>625.53037761449821</v>
      </c>
      <c r="U227" s="114" cm="1">
        <f t="array" ref="U227">IF($D227="","",IF(_xll.BDP($D227&amp;" Corp",U$1)="#N/A N/A",0,_xll.BDP($D227&amp;" Corp",U$1)))</f>
        <v>450</v>
      </c>
      <c r="V227" s="114">
        <f>IFERROR(VLOOKUP($L227,Documentation!$J$2:$K$15,2,0),IF(U227=0,0,4200))</f>
        <v>2720</v>
      </c>
      <c r="W227" s="111">
        <f t="shared" si="13"/>
        <v>0.749390671840936</v>
      </c>
      <c r="X227" s="111">
        <f t="shared" si="14"/>
        <v>4.5296502831274355</v>
      </c>
    </row>
    <row r="228" spans="1:24" x14ac:dyDescent="0.2">
      <c r="A228" s="2" t="str" cm="1">
        <f t="array" ref="A228">IF($D228="","",IF(_xll.BDP($D228&amp;" Corp",A$1)="#N/A N/A","",_xll.BDP($D228&amp;" Corp",A$1)))</f>
        <v>1547067D US</v>
      </c>
      <c r="B228" s="62">
        <v>224</v>
      </c>
      <c r="C228" s="22">
        <v>143790</v>
      </c>
      <c r="D228" s="23" t="s">
        <v>2112</v>
      </c>
      <c r="E228" s="23" t="s">
        <v>2113</v>
      </c>
      <c r="F228" s="46" t="s">
        <v>2114</v>
      </c>
      <c r="G228" s="47" t="s">
        <v>2111</v>
      </c>
      <c r="H228" s="93" t="str">
        <f>IF(IFERROR(VLOOKUP($E228,Portfolio!$D$4:$D$85,1,0),0)=0,"N","Y")</f>
        <v>N</v>
      </c>
      <c r="I228" s="65" cm="1">
        <f t="array" ref="I228">IF($D228="","",IF(_xll.BDP($D228&amp;" Corp",I$1)="#N/A N/A","0",_xll.BDP($D228&amp;" Corp",I$1)))/1000000</f>
        <v>120</v>
      </c>
      <c r="J228" s="101">
        <f>IFERROR(VLOOKUP($E228,Portfolio!$D$45:$O$85,10,0),0)</f>
        <v>0</v>
      </c>
      <c r="K228" s="16" t="str" cm="1">
        <f t="array" ref="K228">IF($D228="","",IF(_xll.BDP($D228&amp;" Corp",K$1)="#N/A N/A","NR",_xll.BDP($D228&amp;" Corp",K$1)))</f>
        <v>CCC</v>
      </c>
      <c r="L228" s="16" t="str" cm="1">
        <f t="array" ref="L228">IF($D228="","",IF(_xll.BDP($D228&amp;" Corp",L$1)="#N/A N/A","NR",_xll.BDP($D228&amp;" Corp",L$1)))</f>
        <v>Caa2</v>
      </c>
      <c r="M228" s="16" t="s">
        <v>1289</v>
      </c>
      <c r="N228" s="16" t="s">
        <v>1322</v>
      </c>
      <c r="O228" s="61">
        <v>0</v>
      </c>
      <c r="P228" s="61">
        <f t="shared" si="12"/>
        <v>0</v>
      </c>
      <c r="Q228" s="27" cm="1">
        <f t="array" ref="Q228">IF($D228="","",IF(_xll.BDP($D228&amp;" Corp",Q$1)="#N/A N/A","",_xll.BDP($D228&amp;" Corp",Q$1)))</f>
        <v>88.125</v>
      </c>
      <c r="R228" s="27" cm="1">
        <f t="array" ref="R228">IF($D228="","",IF(_xll.BDP($D228&amp;" Corp",R$1)="#N/A N/A","",_xll.BDP($D228&amp;" Corp",R$1)))</f>
        <v>89.75</v>
      </c>
      <c r="S228" s="64" cm="1">
        <f t="array" ref="S228">IFERROR(IF($D228="","",IF(_xll.BDP($D228&amp;" Corp",S$1)="#N/A N/A","",_xll.BDP($D228&amp;" Corp",S$1)))/100,"")</f>
        <v>0.16227030497975647</v>
      </c>
      <c r="T228" s="48" cm="1">
        <f t="array" ref="T228">IF($D228="","",IF(_xll.BDP($D228&amp;" Corp",T$1)="#N/A N/A","",_xll.BDP($D228&amp;" Corp",T$1)))</f>
        <v>1305.4077973283829</v>
      </c>
      <c r="U228" s="114" cm="1">
        <f t="array" ref="U228">IF($D228="","",IF(_xll.BDP($D228&amp;" Corp",U$1)="#N/A N/A",0,_xll.BDP($D228&amp;" Corp",U$1)))</f>
        <v>825</v>
      </c>
      <c r="V228" s="114">
        <f>IFERROR(VLOOKUP($L228,Documentation!$J$2:$K$15,2,0),IF(U228=0,0,4200))</f>
        <v>6500</v>
      </c>
      <c r="W228" s="111">
        <f t="shared" si="13"/>
        <v>0</v>
      </c>
      <c r="X228" s="111">
        <f t="shared" si="14"/>
        <v>0</v>
      </c>
    </row>
    <row r="229" spans="1:24" x14ac:dyDescent="0.2">
      <c r="A229" s="2" t="str" cm="1">
        <f t="array" ref="A229">IF($D229="","",IF(_xll.BDP($D229&amp;" Corp",A$1)="#N/A N/A","",_xll.BDP($D229&amp;" Corp",A$1)))</f>
        <v>1747945D US</v>
      </c>
      <c r="B229" s="62">
        <v>225</v>
      </c>
      <c r="C229" s="22">
        <v>440070</v>
      </c>
      <c r="D229" s="23" t="s">
        <v>2115</v>
      </c>
      <c r="E229" s="23" t="s">
        <v>2116</v>
      </c>
      <c r="F229" s="46" t="s">
        <v>102</v>
      </c>
      <c r="G229" s="47" t="s">
        <v>2117</v>
      </c>
      <c r="H229" s="93" t="str">
        <f>IF(IFERROR(VLOOKUP($E229,Portfolio!$D$4:$D$85,1,0),0)=0,"N","Y")</f>
        <v>Y</v>
      </c>
      <c r="I229" s="65" cm="1">
        <f t="array" ref="I229">IF($D229="","",IF(_xll.BDP($D229&amp;" Corp",I$1)="#N/A N/A","0",_xll.BDP($D229&amp;" Corp",I$1)))/1000000</f>
        <v>2100</v>
      </c>
      <c r="J229" s="101">
        <f>IFERROR(VLOOKUP($E229,Portfolio!$D$45:$O$85,10,0),0)</f>
        <v>19.403293000000001</v>
      </c>
      <c r="K229" s="16" t="str" cm="1">
        <f t="array" ref="K229">IF($D229="","",IF(_xll.BDP($D229&amp;" Corp",K$1)="#N/A N/A","NR",_xll.BDP($D229&amp;" Corp",K$1)))</f>
        <v>B</v>
      </c>
      <c r="L229" s="16" t="str" cm="1">
        <f t="array" ref="L229">IF($D229="","",IF(_xll.BDP($D229&amp;" Corp",L$1)="#N/A N/A","NR",_xll.BDP($D229&amp;" Corp",L$1)))</f>
        <v>B2</v>
      </c>
      <c r="M229" s="16" t="s">
        <v>1516</v>
      </c>
      <c r="N229" s="16" t="s">
        <v>1317</v>
      </c>
      <c r="O229" s="61">
        <v>1.4680705543047786E-3</v>
      </c>
      <c r="P229" s="61">
        <f t="shared" si="12"/>
        <v>1.0620231803794617E-2</v>
      </c>
      <c r="Q229" s="27" cm="1">
        <f t="array" ref="Q229">IF($D229="","",IF(_xll.BDP($D229&amp;" Corp",Q$1)="#N/A N/A","",_xll.BDP($D229&amp;" Corp",Q$1)))</f>
        <v>100.375</v>
      </c>
      <c r="R229" s="27" cm="1">
        <f t="array" ref="R229">IF($D229="","",IF(_xll.BDP($D229&amp;" Corp",R$1)="#N/A N/A","",_xll.BDP($D229&amp;" Corp",R$1)))</f>
        <v>100.625</v>
      </c>
      <c r="S229" s="64" cm="1">
        <f t="array" ref="S229">IFERROR(IF($D229="","",IF(_xll.BDP($D229&amp;" Corp",S$1)="#N/A N/A","",_xll.BDP($D229&amp;" Corp",S$1)))/100,"")</f>
        <v>7.5131354387849569E-2</v>
      </c>
      <c r="T229" s="48" cm="1">
        <f t="array" ref="T229">IF($D229="","",IF(_xll.BDP($D229&amp;" Corp",T$1)="#N/A N/A","",_xll.BDP($D229&amp;" Corp",T$1)))</f>
        <v>306.04887651836873</v>
      </c>
      <c r="U229" s="114" cm="1">
        <f t="array" ref="U229">IF($D229="","",IF(_xll.BDP($D229&amp;" Corp",U$1)="#N/A N/A",0,_xll.BDP($D229&amp;" Corp",U$1)))</f>
        <v>325</v>
      </c>
      <c r="V229" s="114">
        <f>IFERROR(VLOOKUP($L229,Documentation!$J$2:$K$15,2,0),IF(U229=0,0,4200))</f>
        <v>2720</v>
      </c>
      <c r="W229" s="111">
        <f t="shared" si="13"/>
        <v>3.4515753362332506</v>
      </c>
      <c r="X229" s="111">
        <f t="shared" si="14"/>
        <v>28.887030506321359</v>
      </c>
    </row>
    <row r="230" spans="1:24" x14ac:dyDescent="0.2">
      <c r="A230" s="2" t="str" cm="1">
        <f t="array" ref="A230">IF($D230="","",IF(_xll.BDP($D230&amp;" Corp",A$1)="#N/A N/A","",_xll.BDP($D230&amp;" Corp",A$1)))</f>
        <v>1747945D US</v>
      </c>
      <c r="B230" s="62">
        <v>226</v>
      </c>
      <c r="C230" s="22">
        <v>359970</v>
      </c>
      <c r="D230" s="23" t="s">
        <v>2118</v>
      </c>
      <c r="E230" s="23" t="s">
        <v>2119</v>
      </c>
      <c r="F230" s="46" t="s">
        <v>2120</v>
      </c>
      <c r="G230" s="47" t="s">
        <v>2117</v>
      </c>
      <c r="H230" s="93" t="str">
        <f>IF(IFERROR(VLOOKUP($E230,Portfolio!$D$4:$D$85,1,0),0)=0,"N","Y")</f>
        <v>Y</v>
      </c>
      <c r="I230" s="65" cm="1">
        <f t="array" ref="I230">IF($D230="","",IF(_xll.BDP($D230&amp;" Corp",I$1)="#N/A N/A","0",_xll.BDP($D230&amp;" Corp",I$1)))/1000000</f>
        <v>1963.1466332800001</v>
      </c>
      <c r="J230" s="101">
        <f>IFERROR(VLOOKUP($E230,Portfolio!$D$45:$O$85,10,0),0)</f>
        <v>41.907648000000016</v>
      </c>
      <c r="K230" s="16" t="str" cm="1">
        <f t="array" ref="K230">IF($D230="","",IF(_xll.BDP($D230&amp;" Corp",K$1)="#N/A N/A","NR",_xll.BDP($D230&amp;" Corp",K$1)))</f>
        <v>B</v>
      </c>
      <c r="L230" s="16" t="str" cm="1">
        <f t="array" ref="L230">IF($D230="","",IF(_xll.BDP($D230&amp;" Corp",L$1)="#N/A N/A","NR",_xll.BDP($D230&amp;" Corp",L$1)))</f>
        <v>B2</v>
      </c>
      <c r="M230" s="16" t="s">
        <v>1516</v>
      </c>
      <c r="N230" s="16" t="s">
        <v>1317</v>
      </c>
      <c r="O230" s="61">
        <v>1.3717445736144056E-3</v>
      </c>
      <c r="P230" s="61">
        <f t="shared" si="12"/>
        <v>9.9233959189933846E-3</v>
      </c>
      <c r="Q230" s="27" cm="1">
        <f t="array" ref="Q230">IF($D230="","",IF(_xll.BDP($D230&amp;" Corp",Q$1)="#N/A N/A","",_xll.BDP($D230&amp;" Corp",Q$1)))</f>
        <v>100.25</v>
      </c>
      <c r="R230" s="27" cm="1">
        <f t="array" ref="R230">IF($D230="","",IF(_xll.BDP($D230&amp;" Corp",R$1)="#N/A N/A","",_xll.BDP($D230&amp;" Corp",R$1)))</f>
        <v>100.5</v>
      </c>
      <c r="S230" s="64" cm="1">
        <f t="array" ref="S230">IFERROR(IF($D230="","",IF(_xll.BDP($D230&amp;" Corp",S$1)="#N/A N/A","",_xll.BDP($D230&amp;" Corp",S$1)))/100,"")</f>
        <v>7.0292158983647823E-2</v>
      </c>
      <c r="T230" s="48" cm="1">
        <f t="array" ref="T230">IF($D230="","",IF(_xll.BDP($D230&amp;" Corp",T$1)="#N/A N/A","",_xll.BDP($D230&amp;" Corp",T$1)))</f>
        <v>260.87505641019345</v>
      </c>
      <c r="U230" s="114" cm="1">
        <f t="array" ref="U230">IF($D230="","",IF(_xll.BDP($D230&amp;" Corp",U$1)="#N/A N/A",0,_xll.BDP($D230&amp;" Corp",U$1)))</f>
        <v>275</v>
      </c>
      <c r="V230" s="114">
        <f>IFERROR(VLOOKUP($L230,Documentation!$J$2:$K$15,2,0),IF(U230=0,0,4200))</f>
        <v>2720</v>
      </c>
      <c r="W230" s="111">
        <f t="shared" si="13"/>
        <v>2.7289338777231809</v>
      </c>
      <c r="X230" s="111">
        <f t="shared" si="14"/>
        <v>26.991636899662005</v>
      </c>
    </row>
    <row r="231" spans="1:24" x14ac:dyDescent="0.2">
      <c r="A231" s="2" t="str" cm="1">
        <f t="array" ref="A231">IF($D231="","",IF(_xll.BDP($D231&amp;" Corp",A$1)="#N/A N/A","",_xll.BDP($D231&amp;" Corp",A$1)))</f>
        <v>1580473D US</v>
      </c>
      <c r="B231" s="62">
        <v>227</v>
      </c>
      <c r="C231" s="22">
        <v>315330</v>
      </c>
      <c r="D231" s="23" t="s">
        <v>2121</v>
      </c>
      <c r="E231" s="23" t="s">
        <v>2122</v>
      </c>
      <c r="F231" s="46" t="s">
        <v>2123</v>
      </c>
      <c r="G231" s="47" t="s">
        <v>2124</v>
      </c>
      <c r="H231" s="93" t="str">
        <f>IF(IFERROR(VLOOKUP($E231,Portfolio!$D$4:$D$85,1,0),0)=0,"N","Y")</f>
        <v>N</v>
      </c>
      <c r="I231" s="65" cm="1">
        <f t="array" ref="I231">IF($D231="","",IF(_xll.BDP($D231&amp;" Corp",I$1)="#N/A N/A","0",_xll.BDP($D231&amp;" Corp",I$1)))/1000000</f>
        <v>313.62400000000002</v>
      </c>
      <c r="J231" s="101">
        <f>IFERROR(VLOOKUP($E231,Portfolio!$D$45:$O$85,10,0),0)</f>
        <v>0</v>
      </c>
      <c r="K231" s="16" t="str" cm="1">
        <f t="array" ref="K231">IF($D231="","",IF(_xll.BDP($D231&amp;" Corp",K$1)="#N/A N/A","NR",_xll.BDP($D231&amp;" Corp",K$1)))</f>
        <v>NR</v>
      </c>
      <c r="L231" s="16" t="str" cm="1">
        <f t="array" ref="L231">IF($D231="","",IF(_xll.BDP($D231&amp;" Corp",L$1)="#N/A N/A","NR",_xll.BDP($D231&amp;" Corp",L$1)))</f>
        <v>NR</v>
      </c>
      <c r="M231" s="16" t="s">
        <v>1333</v>
      </c>
      <c r="N231" s="16" t="s">
        <v>1291</v>
      </c>
      <c r="O231" s="61">
        <v>2.2138709179458791E-4</v>
      </c>
      <c r="P231" s="61">
        <f t="shared" si="12"/>
        <v>1.6015458019590276E-3</v>
      </c>
      <c r="Q231" s="27" cm="1">
        <f t="array" ref="Q231">IF($D231="","",IF(_xll.BDP($D231&amp;" Corp",Q$1)="#N/A N/A","",_xll.BDP($D231&amp;" Corp",Q$1)))</f>
        <v>101.125</v>
      </c>
      <c r="R231" s="27" cm="1">
        <f t="array" ref="R231">IF($D231="","",IF(_xll.BDP($D231&amp;" Corp",R$1)="#N/A N/A","",_xll.BDP($D231&amp;" Corp",R$1)))</f>
        <v>102</v>
      </c>
      <c r="S231" s="64" cm="1">
        <f t="array" ref="S231">IFERROR(IF($D231="","",IF(_xll.BDP($D231&amp;" Corp",S$1)="#N/A N/A","",_xll.BDP($D231&amp;" Corp",S$1)))/100,"")</f>
        <v>8.7879577418789268E-2</v>
      </c>
      <c r="T231" s="48" cm="1">
        <f t="array" ref="T231">IF($D231="","",IF(_xll.BDP($D231&amp;" Corp",T$1)="#N/A N/A","",_xll.BDP($D231&amp;" Corp",T$1)))</f>
        <v>463.88484245836736</v>
      </c>
      <c r="U231" s="114" cm="1">
        <f t="array" ref="U231">IF($D231="","",IF(_xll.BDP($D231&amp;" Corp",U$1)="#N/A N/A",0,_xll.BDP($D231&amp;" Corp",U$1)))</f>
        <v>525</v>
      </c>
      <c r="V231" s="114">
        <f>IFERROR(VLOOKUP($L231,Documentation!$J$2:$K$15,2,0),IF(U231=0,0,4200))</f>
        <v>4200</v>
      </c>
      <c r="W231" s="111">
        <f t="shared" si="13"/>
        <v>0.84081154602848951</v>
      </c>
      <c r="X231" s="111">
        <f t="shared" si="14"/>
        <v>6.7264923682279161</v>
      </c>
    </row>
    <row r="232" spans="1:24" x14ac:dyDescent="0.2">
      <c r="A232" s="2" t="str" cm="1">
        <f t="array" ref="A232">IF($D232="","",IF(_xll.BDP($D232&amp;" Corp",A$1)="#N/A N/A","",_xll.BDP($D232&amp;" Corp",A$1)))</f>
        <v>1986902D US</v>
      </c>
      <c r="B232" s="62">
        <v>228</v>
      </c>
      <c r="C232" s="22">
        <v>275622</v>
      </c>
      <c r="D232" s="23" t="s">
        <v>2125</v>
      </c>
      <c r="E232" s="23" t="s">
        <v>2126</v>
      </c>
      <c r="F232" s="46" t="s">
        <v>2127</v>
      </c>
      <c r="G232" s="47" t="s">
        <v>963</v>
      </c>
      <c r="H232" s="93" t="str">
        <f>IF(IFERROR(VLOOKUP($E232,Portfolio!$D$4:$D$85,1,0),0)=0,"N","Y")</f>
        <v>Y</v>
      </c>
      <c r="I232" s="65" cm="1">
        <f t="array" ref="I232">IF($D232="","",IF(_xll.BDP($D232&amp;" Corp",I$1)="#N/A N/A","0",_xll.BDP($D232&amp;" Corp",I$1)))/1000000</f>
        <v>5900</v>
      </c>
      <c r="J232" s="101">
        <f>IFERROR(VLOOKUP($E232,Portfolio!$D$45:$O$85,10,0),0)</f>
        <v>97.293824999999998</v>
      </c>
      <c r="K232" s="16" t="str" cm="1">
        <f t="array" ref="K232">IF($D232="","",IF(_xll.BDP($D232&amp;" Corp",K$1)="#N/A N/A","NR",_xll.BDP($D232&amp;" Corp",K$1)))</f>
        <v>B-</v>
      </c>
      <c r="L232" s="16" t="str" cm="1">
        <f t="array" ref="L232">IF($D232="","",IF(_xll.BDP($D232&amp;" Corp",L$1)="#N/A N/A","NR",_xll.BDP($D232&amp;" Corp",L$1)))</f>
        <v>B2</v>
      </c>
      <c r="M232" s="16" t="s">
        <v>1524</v>
      </c>
      <c r="N232" s="16" t="s">
        <v>1365</v>
      </c>
      <c r="O232" s="61">
        <v>4.1999974786640889E-3</v>
      </c>
      <c r="P232" s="61">
        <f t="shared" si="12"/>
        <v>3.0383380872242027E-2</v>
      </c>
      <c r="Q232" s="27" cm="1">
        <f t="array" ref="Q232">IF($D232="","",IF(_xll.BDP($D232&amp;" Corp",Q$1)="#N/A N/A","",_xll.BDP($D232&amp;" Corp",Q$1)))</f>
        <v>100.125</v>
      </c>
      <c r="R232" s="27" cm="1">
        <f t="array" ref="R232">IF($D232="","",IF(_xll.BDP($D232&amp;" Corp",R$1)="#N/A N/A","",_xll.BDP($D232&amp;" Corp",R$1)))</f>
        <v>100.375</v>
      </c>
      <c r="S232" s="64" t="str" cm="1">
        <f t="array" ref="S232">IFERROR(IF($D232="","",IF(_xll.BDP($D232&amp;" Corp",S$1)="#N/A N/A","",_xll.BDP($D232&amp;" Corp",S$1)))/100,"")</f>
        <v/>
      </c>
      <c r="T232" s="48" cm="1">
        <f t="array" ref="T232">IF($D232="","",IF(_xll.BDP($D232&amp;" Corp",T$1)="#N/A N/A","",_xll.BDP($D232&amp;" Corp",T$1)))</f>
        <v>315.62371310403944</v>
      </c>
      <c r="U232" s="114" cm="1">
        <f t="array" ref="U232">IF($D232="","",IF(_xll.BDP($D232&amp;" Corp",U$1)="#N/A N/A",0,_xll.BDP($D232&amp;" Corp",U$1)))</f>
        <v>325</v>
      </c>
      <c r="V232" s="114">
        <f>IFERROR(VLOOKUP($L232,Documentation!$J$2:$K$15,2,0),IF(U232=0,0,4200))</f>
        <v>2720</v>
      </c>
      <c r="W232" s="111">
        <f t="shared" si="13"/>
        <v>9.8745987834786586</v>
      </c>
      <c r="X232" s="111">
        <f t="shared" si="14"/>
        <v>82.642795972498305</v>
      </c>
    </row>
    <row r="233" spans="1:24" x14ac:dyDescent="0.2">
      <c r="A233" s="2" t="str" cm="1">
        <f t="array" ref="A233">IF($D233="","",IF(_xll.BDP($D233&amp;" Corp",A$1)="#N/A N/A","",_xll.BDP($D233&amp;" Corp",A$1)))</f>
        <v>1783088D US</v>
      </c>
      <c r="B233" s="62">
        <v>229</v>
      </c>
      <c r="C233" s="22">
        <v>187242</v>
      </c>
      <c r="D233" s="23" t="s">
        <v>2128</v>
      </c>
      <c r="E233" s="23" t="s">
        <v>2129</v>
      </c>
      <c r="F233" s="46" t="s">
        <v>2130</v>
      </c>
      <c r="G233" s="47" t="s">
        <v>2131</v>
      </c>
      <c r="H233" s="93" t="str">
        <f>IF(IFERROR(VLOOKUP($E233,Portfolio!$D$4:$D$85,1,0),0)=0,"N","Y")</f>
        <v>N</v>
      </c>
      <c r="I233" s="65" cm="1">
        <f t="array" ref="I233">IF($D233="","",IF(_xll.BDP($D233&amp;" Corp",I$1)="#N/A N/A","0",_xll.BDP($D233&amp;" Corp",I$1)))/1000000</f>
        <v>150</v>
      </c>
      <c r="J233" s="101">
        <f>IFERROR(VLOOKUP($E233,Portfolio!$D$45:$O$85,10,0),0)</f>
        <v>0</v>
      </c>
      <c r="K233" s="16" t="str" cm="1">
        <f t="array" ref="K233">IF($D233="","",IF(_xll.BDP($D233&amp;" Corp",K$1)="#N/A N/A","NR",_xll.BDP($D233&amp;" Corp",K$1)))</f>
        <v>NR</v>
      </c>
      <c r="L233" s="16" t="str" cm="1">
        <f t="array" ref="L233">IF($D233="","",IF(_xll.BDP($D233&amp;" Corp",L$1)="#N/A N/A","NR",_xll.BDP($D233&amp;" Corp",L$1)))</f>
        <v>NR</v>
      </c>
      <c r="M233" s="16" t="s">
        <v>1349</v>
      </c>
      <c r="N233" s="16" t="s">
        <v>1334</v>
      </c>
      <c r="O233" s="61">
        <v>0</v>
      </c>
      <c r="P233" s="61">
        <f t="shared" si="12"/>
        <v>0</v>
      </c>
      <c r="Q233" s="27" t="str" cm="1">
        <f t="array" ref="Q233">IF($D233="","",IF(_xll.BDP($D233&amp;" Corp",Q$1)="#N/A N/A","",_xll.BDP($D233&amp;" Corp",Q$1)))</f>
        <v/>
      </c>
      <c r="R233" s="27" t="str" cm="1">
        <f t="array" ref="R233">IF($D233="","",IF(_xll.BDP($D233&amp;" Corp",R$1)="#N/A N/A","",_xll.BDP($D233&amp;" Corp",R$1)))</f>
        <v/>
      </c>
      <c r="S233" s="64" t="str" cm="1">
        <f t="array" ref="S233">IFERROR(IF($D233="","",IF(_xll.BDP($D233&amp;" Corp",S$1)="#N/A N/A","",_xll.BDP($D233&amp;" Corp",S$1)))/100,"")</f>
        <v/>
      </c>
      <c r="T233" s="48" t="str" cm="1">
        <f t="array" ref="T233">IF($D233="","",IF(_xll.BDP($D233&amp;" Corp",T$1)="#N/A N/A","",_xll.BDP($D233&amp;" Corp",T$1)))</f>
        <v/>
      </c>
      <c r="U233" s="114" cm="1">
        <f t="array" ref="U233">IF($D233="","",IF(_xll.BDP($D233&amp;" Corp",U$1)="#N/A N/A",0,_xll.BDP($D233&amp;" Corp",U$1)))</f>
        <v>0</v>
      </c>
      <c r="V233" s="114">
        <f>IFERROR(VLOOKUP($L233,Documentation!$J$2:$K$15,2,0),IF(U233=0,0,4200))</f>
        <v>0</v>
      </c>
      <c r="W233" s="111">
        <f t="shared" si="13"/>
        <v>0</v>
      </c>
      <c r="X233" s="111">
        <f t="shared" si="14"/>
        <v>0</v>
      </c>
    </row>
    <row r="234" spans="1:24" x14ac:dyDescent="0.2">
      <c r="A234" s="2" t="str" cm="1">
        <f t="array" ref="A234">IF($D234="","",IF(_xll.BDP($D234&amp;" Corp",A$1)="#N/A N/A","",_xll.BDP($D234&amp;" Corp",A$1)))</f>
        <v>1783088D US</v>
      </c>
      <c r="B234" s="62">
        <v>230</v>
      </c>
      <c r="C234" s="22">
        <v>139686</v>
      </c>
      <c r="D234" s="23" t="s">
        <v>2132</v>
      </c>
      <c r="E234" s="23" t="s">
        <v>2133</v>
      </c>
      <c r="F234" s="46" t="s">
        <v>2134</v>
      </c>
      <c r="G234" s="47" t="s">
        <v>2131</v>
      </c>
      <c r="H234" s="93" t="str">
        <f>IF(IFERROR(VLOOKUP($E234,Portfolio!$D$4:$D$85,1,0),0)=0,"N","Y")</f>
        <v>N</v>
      </c>
      <c r="I234" s="65" cm="1">
        <f t="array" ref="I234">IF($D234="","",IF(_xll.BDP($D234&amp;" Corp",I$1)="#N/A N/A","0",_xll.BDP($D234&amp;" Corp",I$1)))/1000000</f>
        <v>395</v>
      </c>
      <c r="J234" s="101">
        <f>IFERROR(VLOOKUP($E234,Portfolio!$D$45:$O$85,10,0),0)</f>
        <v>0</v>
      </c>
      <c r="K234" s="16" t="str" cm="1">
        <f t="array" ref="K234">IF($D234="","",IF(_xll.BDP($D234&amp;" Corp",K$1)="#N/A N/A","NR",_xll.BDP($D234&amp;" Corp",K$1)))</f>
        <v>NR</v>
      </c>
      <c r="L234" s="16" t="str" cm="1">
        <f t="array" ref="L234">IF($D234="","",IF(_xll.BDP($D234&amp;" Corp",L$1)="#N/A N/A","NR",_xll.BDP($D234&amp;" Corp",L$1)))</f>
        <v>NR</v>
      </c>
      <c r="M234" s="16" t="s">
        <v>1349</v>
      </c>
      <c r="N234" s="16" t="s">
        <v>1334</v>
      </c>
      <c r="O234" s="61">
        <v>0</v>
      </c>
      <c r="P234" s="61">
        <f t="shared" si="12"/>
        <v>0</v>
      </c>
      <c r="Q234" s="27" t="str" cm="1">
        <f t="array" ref="Q234">IF($D234="","",IF(_xll.BDP($D234&amp;" Corp",Q$1)="#N/A N/A","",_xll.BDP($D234&amp;" Corp",Q$1)))</f>
        <v/>
      </c>
      <c r="R234" s="27" t="str" cm="1">
        <f t="array" ref="R234">IF($D234="","",IF(_xll.BDP($D234&amp;" Corp",R$1)="#N/A N/A","",_xll.BDP($D234&amp;" Corp",R$1)))</f>
        <v/>
      </c>
      <c r="S234" s="64" t="str" cm="1">
        <f t="array" ref="S234">IFERROR(IF($D234="","",IF(_xll.BDP($D234&amp;" Corp",S$1)="#N/A N/A","",_xll.BDP($D234&amp;" Corp",S$1)))/100,"")</f>
        <v/>
      </c>
      <c r="T234" s="48" t="str" cm="1">
        <f t="array" ref="T234">IF($D234="","",IF(_xll.BDP($D234&amp;" Corp",T$1)="#N/A N/A","",_xll.BDP($D234&amp;" Corp",T$1)))</f>
        <v/>
      </c>
      <c r="U234" s="114" cm="1">
        <f t="array" ref="U234">IF($D234="","",IF(_xll.BDP($D234&amp;" Corp",U$1)="#N/A N/A",0,_xll.BDP($D234&amp;" Corp",U$1)))</f>
        <v>0</v>
      </c>
      <c r="V234" s="114">
        <f>IFERROR(VLOOKUP($L234,Documentation!$J$2:$K$15,2,0),IF(U234=0,0,4200))</f>
        <v>0</v>
      </c>
      <c r="W234" s="111">
        <f t="shared" si="13"/>
        <v>0</v>
      </c>
      <c r="X234" s="111">
        <f t="shared" si="14"/>
        <v>0</v>
      </c>
    </row>
    <row r="235" spans="1:24" x14ac:dyDescent="0.2">
      <c r="A235" s="2" t="str" cm="1">
        <f t="array" ref="A235">IF($D235="","",IF(_xll.BDP($D235&amp;" Corp",A$1)="#N/A N/A","",_xll.BDP($D235&amp;" Corp",A$1)))</f>
        <v>1783088D US</v>
      </c>
      <c r="B235" s="62">
        <v>231</v>
      </c>
      <c r="C235" s="22">
        <v>396474</v>
      </c>
      <c r="D235" s="23" t="s">
        <v>2135</v>
      </c>
      <c r="E235" s="23" t="s">
        <v>2136</v>
      </c>
      <c r="F235" s="46" t="s">
        <v>2137</v>
      </c>
      <c r="G235" s="47" t="s">
        <v>2131</v>
      </c>
      <c r="H235" s="93" t="str">
        <f>IF(IFERROR(VLOOKUP($E235,Portfolio!$D$4:$D$85,1,0),0)=0,"N","Y")</f>
        <v>Y</v>
      </c>
      <c r="I235" s="65" cm="1">
        <f t="array" ref="I235">IF($D235="","",IF(_xll.BDP($D235&amp;" Corp",I$1)="#N/A N/A","0",_xll.BDP($D235&amp;" Corp",I$1)))/1000000</f>
        <v>1958</v>
      </c>
      <c r="J235" s="101">
        <f>IFERROR(VLOOKUP($E235,Portfolio!$D$45:$O$85,10,0),0)</f>
        <v>0</v>
      </c>
      <c r="K235" s="16" t="str" cm="1">
        <f t="array" ref="K235">IF($D235="","",IF(_xll.BDP($D235&amp;" Corp",K$1)="#N/A N/A","NR",_xll.BDP($D235&amp;" Corp",K$1)))</f>
        <v>B-</v>
      </c>
      <c r="L235" s="16" t="str" cm="1">
        <f t="array" ref="L235">IF($D235="","",IF(_xll.BDP($D235&amp;" Corp",L$1)="#N/A N/A","NR",_xll.BDP($D235&amp;" Corp",L$1)))</f>
        <v>WR</v>
      </c>
      <c r="M235" s="16" t="s">
        <v>1349</v>
      </c>
      <c r="N235" s="16" t="s">
        <v>1334</v>
      </c>
      <c r="O235" s="61">
        <v>1.4349583964732725E-3</v>
      </c>
      <c r="P235" s="61">
        <f t="shared" si="12"/>
        <v>1.0380693730734525E-2</v>
      </c>
      <c r="Q235" s="27" cm="1">
        <f t="array" ref="Q235">IF($D235="","",IF(_xll.BDP($D235&amp;" Corp",Q$1)="#N/A N/A","",_xll.BDP($D235&amp;" Corp",Q$1)))</f>
        <v>100.625</v>
      </c>
      <c r="R235" s="27" cm="1">
        <f t="array" ref="R235">IF($D235="","",IF(_xll.BDP($D235&amp;" Corp",R$1)="#N/A N/A","",_xll.BDP($D235&amp;" Corp",R$1)))</f>
        <v>100.875</v>
      </c>
      <c r="S235" s="64" cm="1">
        <f t="array" ref="S235">IFERROR(IF($D235="","",IF(_xll.BDP($D235&amp;" Corp",S$1)="#N/A N/A","",_xll.BDP($D235&amp;" Corp",S$1)))/100,"")</f>
        <v>7.6933508273214102E-2</v>
      </c>
      <c r="T235" s="48" cm="1">
        <f t="array" ref="T235">IF($D235="","",IF(_xll.BDP($D235&amp;" Corp",T$1)="#N/A N/A","",_xll.BDP($D235&amp;" Corp",T$1)))</f>
        <v>359.4722425620854</v>
      </c>
      <c r="U235" s="114" cm="1">
        <f t="array" ref="U235">IF($D235="","",IF(_xll.BDP($D235&amp;" Corp",U$1)="#N/A N/A",0,_xll.BDP($D235&amp;" Corp",U$1)))</f>
        <v>400</v>
      </c>
      <c r="V235" s="114">
        <f>IFERROR(VLOOKUP($L235,Documentation!$J$2:$K$15,2,0),IF(U235=0,0,4200))</f>
        <v>4200</v>
      </c>
      <c r="W235" s="111">
        <f t="shared" si="13"/>
        <v>4.1522774922938099</v>
      </c>
      <c r="X235" s="111">
        <f t="shared" si="14"/>
        <v>43.598913669085007</v>
      </c>
    </row>
    <row r="236" spans="1:24" x14ac:dyDescent="0.2">
      <c r="A236" s="2" t="str" cm="1">
        <f t="array" ref="A236">IF($D236="","",IF(_xll.BDP($D236&amp;" Corp",A$1)="#N/A N/A","",_xll.BDP($D236&amp;" Corp",A$1)))</f>
        <v>1773676D US</v>
      </c>
      <c r="B236" s="62">
        <v>232</v>
      </c>
      <c r="C236" s="21">
        <v>402558</v>
      </c>
      <c r="D236" s="21" t="s">
        <v>2138</v>
      </c>
      <c r="E236" s="21" t="s">
        <v>2139</v>
      </c>
      <c r="F236" s="62">
        <v>626207</v>
      </c>
      <c r="G236" s="2" t="s">
        <v>2140</v>
      </c>
      <c r="H236" s="93" t="str">
        <f>IF(IFERROR(VLOOKUP($E236,Portfolio!$D$4:$D$85,1,0),0)=0,"N","Y")</f>
        <v>Y</v>
      </c>
      <c r="I236" s="65" cm="1">
        <f t="array" ref="I236">IF($D236="","",IF(_xll.BDP($D236&amp;" Corp",I$1)="#N/A N/A","0",_xll.BDP($D236&amp;" Corp",I$1)))/1000000</f>
        <v>1408.9708604047198</v>
      </c>
      <c r="J236" s="101">
        <f>IFERROR(VLOOKUP($E236,Portfolio!$D$45:$O$85,10,0),0)</f>
        <v>0</v>
      </c>
      <c r="K236" s="16" t="str" cm="1">
        <f t="array" ref="K236">IF($D236="","",IF(_xll.BDP($D236&amp;" Corp",K$1)="#N/A N/A","NR",_xll.BDP($D236&amp;" Corp",K$1)))</f>
        <v>B-</v>
      </c>
      <c r="L236" s="16" t="str" cm="1">
        <f t="array" ref="L236">IF($D236="","",IF(_xll.BDP($D236&amp;" Corp",L$1)="#N/A N/A","NR",_xll.BDP($D236&amp;" Corp",L$1)))</f>
        <v>B2</v>
      </c>
      <c r="M236" s="16" t="s">
        <v>1349</v>
      </c>
      <c r="N236" s="16" t="s">
        <v>1334</v>
      </c>
      <c r="O236" s="61">
        <v>9.8070438658450702E-4</v>
      </c>
      <c r="P236" s="61">
        <f t="shared" si="12"/>
        <v>7.0945554258173638E-3</v>
      </c>
      <c r="Q236" s="27" cm="1">
        <f t="array" ref="Q236">IF($D236="","",IF(_xll.BDP($D236&amp;" Corp",Q$1)="#N/A N/A","",_xll.BDP($D236&amp;" Corp",Q$1)))</f>
        <v>100.5</v>
      </c>
      <c r="R236" s="27" cm="1">
        <f t="array" ref="R236">IF($D236="","",IF(_xll.BDP($D236&amp;" Corp",R$1)="#N/A N/A","",_xll.BDP($D236&amp;" Corp",R$1)))</f>
        <v>100.75</v>
      </c>
      <c r="S236" s="64" cm="1">
        <f t="array" ref="S236">IFERROR(IF($D236="","",IF(_xll.BDP($D236&amp;" Corp",S$1)="#N/A N/A","",_xll.BDP($D236&amp;" Corp",S$1)))/100,"")</f>
        <v>7.5240974314510822E-2</v>
      </c>
      <c r="T236" s="48" cm="1">
        <f t="array" ref="T236">IF($D236="","",IF(_xll.BDP($D236&amp;" Corp",T$1)="#N/A N/A","",_xll.BDP($D236&amp;" Corp",T$1)))</f>
        <v>314.8759495522678</v>
      </c>
      <c r="U236" s="114" cm="1">
        <f t="array" ref="U236">IF($D236="","",IF(_xll.BDP($D236&amp;" Corp",U$1)="#N/A N/A",0,_xll.BDP($D236&amp;" Corp",U$1)))</f>
        <v>350.00000000000006</v>
      </c>
      <c r="V236" s="114">
        <f>IFERROR(VLOOKUP($L236,Documentation!$J$2:$K$15,2,0),IF(U236=0,0,4200))</f>
        <v>2720</v>
      </c>
      <c r="W236" s="111">
        <f t="shared" si="13"/>
        <v>2.4830943990360779</v>
      </c>
      <c r="X236" s="111">
        <f t="shared" si="14"/>
        <v>19.29719075822323</v>
      </c>
    </row>
    <row r="237" spans="1:24" x14ac:dyDescent="0.2">
      <c r="A237" s="2" t="str" cm="1">
        <f t="array" ref="A237">IF($D237="","",IF(_xll.BDP($D237&amp;" Corp",A$1)="#N/A N/A","",_xll.BDP($D237&amp;" Corp",A$1)))</f>
        <v>1962395D US</v>
      </c>
      <c r="B237" s="62">
        <v>233</v>
      </c>
      <c r="C237" s="21">
        <v>450258</v>
      </c>
      <c r="D237" s="21" t="s">
        <v>2141</v>
      </c>
      <c r="E237" s="21" t="s">
        <v>2142</v>
      </c>
      <c r="F237" s="21"/>
      <c r="G237" s="2" t="s">
        <v>2143</v>
      </c>
      <c r="H237" s="93" t="str">
        <f>IF(IFERROR(VLOOKUP($E237,Portfolio!$D$4:$D$85,1,0),0)=0,"N","Y")</f>
        <v>Y</v>
      </c>
      <c r="I237" s="65" cm="1">
        <f t="array" ref="I237">IF($D237="","",IF(_xll.BDP($D237&amp;" Corp",I$1)="#N/A N/A","0",_xll.BDP($D237&amp;" Corp",I$1)))/1000000</f>
        <v>651.93799999999999</v>
      </c>
      <c r="J237" s="101">
        <f>IFERROR(VLOOKUP($E237,Portfolio!$D$45:$O$85,10,0),0)</f>
        <v>0</v>
      </c>
      <c r="K237" s="16" t="str" cm="1">
        <f t="array" ref="K237">IF($D237="","",IF(_xll.BDP($D237&amp;" Corp",K$1)="#N/A N/A","NR",_xll.BDP($D237&amp;" Corp",K$1)))</f>
        <v>B</v>
      </c>
      <c r="L237" s="16" t="str" cm="1">
        <f t="array" ref="L237">IF($D237="","",IF(_xll.BDP($D237&amp;" Corp",L$1)="#N/A N/A","NR",_xll.BDP($D237&amp;" Corp",L$1)))</f>
        <v>NR</v>
      </c>
      <c r="M237" s="16" t="s">
        <v>1524</v>
      </c>
      <c r="N237" s="16" t="s">
        <v>1439</v>
      </c>
      <c r="O237" s="61">
        <v>4.3314370760118401E-4</v>
      </c>
      <c r="P237" s="61">
        <f t="shared" si="12"/>
        <v>3.1334233668749208E-3</v>
      </c>
      <c r="Q237" s="27" cm="1">
        <f t="array" ref="Q237">IF($D237="","",IF(_xll.BDP($D237&amp;" Corp",Q$1)="#N/A N/A","",_xll.BDP($D237&amp;" Corp",Q$1)))</f>
        <v>98.125</v>
      </c>
      <c r="R237" s="27" cm="1">
        <f t="array" ref="R237">IF($D237="","",IF(_xll.BDP($D237&amp;" Corp",R$1)="#N/A N/A","",_xll.BDP($D237&amp;" Corp",R$1)))</f>
        <v>98.875</v>
      </c>
      <c r="S237" s="64" cm="1">
        <f t="array" ref="S237">IFERROR(IF($D237="","",IF(_xll.BDP($D237&amp;" Corp",S$1)="#N/A N/A","",_xll.BDP($D237&amp;" Corp",S$1)))/100,"")</f>
        <v>8.7320043472573161E-2</v>
      </c>
      <c r="T237" s="48" cm="1">
        <f t="array" ref="T237">IF($D237="","",IF(_xll.BDP($D237&amp;" Corp",T$1)="#N/A N/A","",_xll.BDP($D237&amp;" Corp",T$1)))</f>
        <v>457.07859695515037</v>
      </c>
      <c r="U237" s="114" cm="1">
        <f t="array" ref="U237">IF($D237="","",IF(_xll.BDP($D237&amp;" Corp",U$1)="#N/A N/A",0,_xll.BDP($D237&amp;" Corp",U$1)))</f>
        <v>400</v>
      </c>
      <c r="V237" s="114">
        <f>IFERROR(VLOOKUP($L237,Documentation!$J$2:$K$15,2,0),IF(U237=0,0,4200))</f>
        <v>4200</v>
      </c>
      <c r="W237" s="111">
        <f t="shared" si="13"/>
        <v>1.2533693467499682</v>
      </c>
      <c r="X237" s="111">
        <f t="shared" si="14"/>
        <v>13.160378140874668</v>
      </c>
    </row>
    <row r="238" spans="1:24" x14ac:dyDescent="0.2">
      <c r="A238" s="2" t="str" cm="1">
        <f t="array" ref="A238">IF($D238="","",IF(_xll.BDP($D238&amp;" Corp",A$1)="#N/A N/A","",_xll.BDP($D238&amp;" Corp",A$1)))</f>
        <v>1962395D US</v>
      </c>
      <c r="B238" s="62">
        <v>234</v>
      </c>
      <c r="C238" s="21">
        <v>450186</v>
      </c>
      <c r="D238" s="21" t="s">
        <v>2144</v>
      </c>
      <c r="E238" s="21" t="s">
        <v>2145</v>
      </c>
      <c r="F238" s="21"/>
      <c r="G238" s="2" t="s">
        <v>2143</v>
      </c>
      <c r="H238" s="93" t="str">
        <f>IF(IFERROR(VLOOKUP($E238,Portfolio!$D$4:$D$85,1,0),0)=0,"N","Y")</f>
        <v>Y</v>
      </c>
      <c r="I238" s="65" cm="1">
        <f t="array" ref="I238">IF($D238="","",IF(_xll.BDP($D238&amp;" Corp",I$1)="#N/A N/A","0",_xll.BDP($D238&amp;" Corp",I$1)))/1000000</f>
        <v>681.00300000000004</v>
      </c>
      <c r="J238" s="101">
        <f>IFERROR(VLOOKUP($E238,Portfolio!$D$45:$O$85,10,0),0)</f>
        <v>0</v>
      </c>
      <c r="K238" s="16" t="str" cm="1">
        <f t="array" ref="K238">IF($D238="","",IF(_xll.BDP($D238&amp;" Corp",K$1)="#N/A N/A","NR",_xll.BDP($D238&amp;" Corp",K$1)))</f>
        <v>CCC</v>
      </c>
      <c r="L238" s="16" t="str" cm="1">
        <f t="array" ref="L238">IF($D238="","",IF(_xll.BDP($D238&amp;" Corp",L$1)="#N/A N/A","NR",_xll.BDP($D238&amp;" Corp",L$1)))</f>
        <v>NR</v>
      </c>
      <c r="M238" s="16" t="s">
        <v>1524</v>
      </c>
      <c r="N238" s="16" t="s">
        <v>1439</v>
      </c>
      <c r="O238" s="61">
        <v>4.06501927898121E-4</v>
      </c>
      <c r="P238" s="61">
        <f t="shared" si="12"/>
        <v>2.9406929321676122E-3</v>
      </c>
      <c r="Q238" s="27" cm="1">
        <f t="array" ref="Q238">IF($D238="","",IF(_xll.BDP($D238&amp;" Corp",Q$1)="#N/A N/A","",_xll.BDP($D238&amp;" Corp",Q$1)))</f>
        <v>92</v>
      </c>
      <c r="R238" s="27" cm="1">
        <f t="array" ref="R238">IF($D238="","",IF(_xll.BDP($D238&amp;" Corp",R$1)="#N/A N/A","",_xll.BDP($D238&amp;" Corp",R$1)))</f>
        <v>92.75</v>
      </c>
      <c r="S238" s="64" cm="1">
        <f t="array" ref="S238">IFERROR(IF($D238="","",IF(_xll.BDP($D238&amp;" Corp",S$1)="#N/A N/A","",_xll.BDP($D238&amp;" Corp",S$1)))/100,"")</f>
        <v>0.10934989852830768</v>
      </c>
      <c r="T238" s="48" cm="1">
        <f t="array" ref="T238">IF($D238="","",IF(_xll.BDP($D238&amp;" Corp",T$1)="#N/A N/A","",_xll.BDP($D238&amp;" Corp",T$1)))</f>
        <v>701.38934767323735</v>
      </c>
      <c r="U238" s="114" cm="1">
        <f t="array" ref="U238">IF($D238="","",IF(_xll.BDP($D238&amp;" Corp",U$1)="#N/A N/A",0,_xll.BDP($D238&amp;" Corp",U$1)))</f>
        <v>400</v>
      </c>
      <c r="V238" s="114">
        <f>IFERROR(VLOOKUP($L238,Documentation!$J$2:$K$15,2,0),IF(U238=0,0,4200))</f>
        <v>4200</v>
      </c>
      <c r="W238" s="111">
        <f t="shared" si="13"/>
        <v>1.1762771728670449</v>
      </c>
      <c r="X238" s="111">
        <f t="shared" si="14"/>
        <v>12.35091031510397</v>
      </c>
    </row>
    <row r="239" spans="1:24" x14ac:dyDescent="0.2">
      <c r="A239" s="2" t="str" cm="1">
        <f t="array" ref="A239">IF($D239="","",IF(_xll.BDP($D239&amp;" Corp",A$1)="#N/A N/A","",_xll.BDP($D239&amp;" Corp",A$1)))</f>
        <v>1962395D US</v>
      </c>
      <c r="B239" s="62">
        <v>235</v>
      </c>
      <c r="C239" s="21">
        <v>451590</v>
      </c>
      <c r="D239" s="21" t="s">
        <v>2146</v>
      </c>
      <c r="E239" s="21" t="s">
        <v>2147</v>
      </c>
      <c r="F239" s="21"/>
      <c r="G239" s="2" t="s">
        <v>2143</v>
      </c>
      <c r="H239" s="93" t="str">
        <f>IF(IFERROR(VLOOKUP($E239,Portfolio!$D$4:$D$85,1,0),0)=0,"N","Y")</f>
        <v>Y</v>
      </c>
      <c r="I239" s="65" cm="1">
        <f t="array" ref="I239">IF($D239="","",IF(_xll.BDP($D239&amp;" Corp",I$1)="#N/A N/A","0",_xll.BDP($D239&amp;" Corp",I$1)))/1000000</f>
        <v>155</v>
      </c>
      <c r="J239" s="101">
        <f>IFERROR(VLOOKUP($E239,Portfolio!$D$45:$O$85,10,0),0)</f>
        <v>0</v>
      </c>
      <c r="K239" s="16" t="str" cm="1">
        <f t="array" ref="K239">IF($D239="","",IF(_xll.BDP($D239&amp;" Corp",K$1)="#N/A N/A","NR",_xll.BDP($D239&amp;" Corp",K$1)))</f>
        <v>NR</v>
      </c>
      <c r="L239" s="16" t="str" cm="1">
        <f t="array" ref="L239">IF($D239="","",IF(_xll.BDP($D239&amp;" Corp",L$1)="#N/A N/A","NR",_xll.BDP($D239&amp;" Corp",L$1)))</f>
        <v>NR</v>
      </c>
      <c r="M239" s="16" t="s">
        <v>1524</v>
      </c>
      <c r="N239" s="16" t="s">
        <v>1439</v>
      </c>
      <c r="O239" s="61">
        <v>0</v>
      </c>
      <c r="P239" s="61">
        <f t="shared" si="12"/>
        <v>0</v>
      </c>
      <c r="Q239" s="27" cm="1">
        <f t="array" ref="Q239">IF($D239="","",IF(_xll.BDP($D239&amp;" Corp",Q$1)="#N/A N/A","",_xll.BDP($D239&amp;" Corp",Q$1)))</f>
        <v>96.5</v>
      </c>
      <c r="R239" s="27" cm="1">
        <f t="array" ref="R239">IF($D239="","",IF(_xll.BDP($D239&amp;" Corp",R$1)="#N/A N/A","",_xll.BDP($D239&amp;" Corp",R$1)))</f>
        <v>97.25</v>
      </c>
      <c r="S239" s="64" cm="1">
        <f t="array" ref="S239">IFERROR(IF($D239="","",IF(_xll.BDP($D239&amp;" Corp",S$1)="#N/A N/A","",_xll.BDP($D239&amp;" Corp",S$1)))/100,"")</f>
        <v>0.10630479850806296</v>
      </c>
      <c r="T239" s="48" cm="1">
        <f t="array" ref="T239">IF($D239="","",IF(_xll.BDP($D239&amp;" Corp",T$1)="#N/A N/A","",_xll.BDP($D239&amp;" Corp",T$1)))</f>
        <v>647.30382189711929</v>
      </c>
      <c r="U239" s="114" cm="1">
        <f t="array" ref="U239">IF($D239="","",IF(_xll.BDP($D239&amp;" Corp",U$1)="#N/A N/A",0,_xll.BDP($D239&amp;" Corp",U$1)))</f>
        <v>525</v>
      </c>
      <c r="V239" s="114">
        <f>IFERROR(VLOOKUP($L239,Documentation!$J$2:$K$15,2,0),IF(U239=0,0,4200))</f>
        <v>4200</v>
      </c>
      <c r="W239" s="111">
        <f t="shared" si="13"/>
        <v>0</v>
      </c>
      <c r="X239" s="111">
        <f t="shared" si="14"/>
        <v>0</v>
      </c>
    </row>
    <row r="240" spans="1:24" x14ac:dyDescent="0.2">
      <c r="A240" s="2" t="str" cm="1">
        <f t="array" ref="A240">IF($D240="","",IF(_xll.BDP($D240&amp;" Corp",A$1)="#N/A N/A","",_xll.BDP($D240&amp;" Corp",A$1)))</f>
        <v>1962395D US</v>
      </c>
      <c r="B240" s="62">
        <v>236</v>
      </c>
      <c r="C240" s="21">
        <v>451554</v>
      </c>
      <c r="D240" s="21" t="s">
        <v>2148</v>
      </c>
      <c r="E240" s="21" t="s">
        <v>2149</v>
      </c>
      <c r="F240" s="21"/>
      <c r="G240" s="2" t="s">
        <v>2143</v>
      </c>
      <c r="H240" s="93" t="str">
        <f>IF(IFERROR(VLOOKUP($E240,Portfolio!$D$4:$D$85,1,0),0)=0,"N","Y")</f>
        <v>N</v>
      </c>
      <c r="I240" s="65" cm="1">
        <f t="array" ref="I240">IF($D240="","",IF(_xll.BDP($D240&amp;" Corp",I$1)="#N/A N/A","0",_xll.BDP($D240&amp;" Corp",I$1)))/1000000</f>
        <v>39.900000000000006</v>
      </c>
      <c r="J240" s="101">
        <f>IFERROR(VLOOKUP($E240,Portfolio!$D$45:$O$85,10,0),0)</f>
        <v>0</v>
      </c>
      <c r="K240" s="16" t="str" cm="1">
        <f t="array" ref="K240">IF($D240="","",IF(_xll.BDP($D240&amp;" Corp",K$1)="#N/A N/A","NR",_xll.BDP($D240&amp;" Corp",K$1)))</f>
        <v>CCC-</v>
      </c>
      <c r="L240" s="16" t="str" cm="1">
        <f t="array" ref="L240">IF($D240="","",IF(_xll.BDP($D240&amp;" Corp",L$1)="#N/A N/A","NR",_xll.BDP($D240&amp;" Corp",L$1)))</f>
        <v>NR</v>
      </c>
      <c r="M240" s="16" t="s">
        <v>1524</v>
      </c>
      <c r="N240" s="16" t="s">
        <v>1439</v>
      </c>
      <c r="O240" s="61">
        <v>0</v>
      </c>
      <c r="P240" s="61">
        <f t="shared" si="12"/>
        <v>0</v>
      </c>
      <c r="Q240" s="27" t="str" cm="1">
        <f t="array" ref="Q240">IF($D240="","",IF(_xll.BDP($D240&amp;" Corp",Q$1)="#N/A N/A","",_xll.BDP($D240&amp;" Corp",Q$1)))</f>
        <v/>
      </c>
      <c r="R240" s="27" t="str" cm="1">
        <f t="array" ref="R240">IF($D240="","",IF(_xll.BDP($D240&amp;" Corp",R$1)="#N/A N/A","",_xll.BDP($D240&amp;" Corp",R$1)))</f>
        <v/>
      </c>
      <c r="S240" s="64" t="str" cm="1">
        <f t="array" ref="S240">IFERROR(IF($D240="","",IF(_xll.BDP($D240&amp;" Corp",S$1)="#N/A N/A","",_xll.BDP($D240&amp;" Corp",S$1)))/100,"")</f>
        <v/>
      </c>
      <c r="T240" s="48" t="str" cm="1">
        <f t="array" ref="T240">IF($D240="","",IF(_xll.BDP($D240&amp;" Corp",T$1)="#N/A N/A","",_xll.BDP($D240&amp;" Corp",T$1)))</f>
        <v/>
      </c>
      <c r="U240" s="114" cm="1">
        <f t="array" ref="U240">IF($D240="","",IF(_xll.BDP($D240&amp;" Corp",U$1)="#N/A N/A",0,_xll.BDP($D240&amp;" Corp",U$1)))</f>
        <v>675</v>
      </c>
      <c r="V240" s="114">
        <f>IFERROR(VLOOKUP($L240,Documentation!$J$2:$K$15,2,0),IF(U240=0,0,4200))</f>
        <v>4200</v>
      </c>
      <c r="W240" s="111">
        <f t="shared" si="13"/>
        <v>0</v>
      </c>
      <c r="X240" s="111">
        <f t="shared" si="14"/>
        <v>0</v>
      </c>
    </row>
    <row r="241" spans="1:24" x14ac:dyDescent="0.2">
      <c r="A241" s="2" t="str" cm="1">
        <f t="array" ref="A241">IF($D241="","",IF(_xll.BDP($D241&amp;" Corp",A$1)="#N/A N/A","",_xll.BDP($D241&amp;" Corp",A$1)))</f>
        <v>1693578D US</v>
      </c>
      <c r="B241" s="62">
        <v>237</v>
      </c>
      <c r="C241" s="21">
        <v>447774</v>
      </c>
      <c r="D241" s="21" t="s">
        <v>2150</v>
      </c>
      <c r="E241" s="21" t="s">
        <v>2151</v>
      </c>
      <c r="F241" s="21"/>
      <c r="G241" s="2" t="s">
        <v>1443</v>
      </c>
      <c r="H241" s="93" t="str">
        <f>IF(IFERROR(VLOOKUP($E241,Portfolio!$D$4:$D$85,1,0),0)=0,"N","Y")</f>
        <v>Y</v>
      </c>
      <c r="I241" s="65" cm="1">
        <f t="array" ref="I241">IF($D241="","",IF(_xll.BDP($D241&amp;" Corp",I$1)="#N/A N/A","0",_xll.BDP($D241&amp;" Corp",I$1)))/1000000</f>
        <v>2546.7870749999997</v>
      </c>
      <c r="J241" s="101">
        <f>IFERROR(VLOOKUP($E241,Portfolio!$D$45:$O$85,10,0),0)</f>
        <v>59.637868999999988</v>
      </c>
      <c r="K241" s="16" t="str" cm="1">
        <f t="array" ref="K241">IF($D241="","",IF(_xll.BDP($D241&amp;" Corp",K$1)="#N/A N/A","NR",_xll.BDP($D241&amp;" Corp",K$1)))</f>
        <v>B+</v>
      </c>
      <c r="L241" s="16" t="str" cm="1">
        <f t="array" ref="L241">IF($D241="","",IF(_xll.BDP($D241&amp;" Corp",L$1)="#N/A N/A","NR",_xll.BDP($D241&amp;" Corp",L$1)))</f>
        <v>B1</v>
      </c>
      <c r="M241" s="16" t="s">
        <v>1289</v>
      </c>
      <c r="N241" s="16" t="s">
        <v>1312</v>
      </c>
      <c r="O241" s="61">
        <v>1.77207942855495E-3</v>
      </c>
      <c r="P241" s="61">
        <f t="shared" si="12"/>
        <v>1.281947536567944E-2</v>
      </c>
      <c r="Q241" s="27" cm="1">
        <f t="array" ref="Q241">IF($D241="","",IF(_xll.BDP($D241&amp;" Corp",Q$1)="#N/A N/A","",_xll.BDP($D241&amp;" Corp",Q$1)))</f>
        <v>100.375</v>
      </c>
      <c r="R241" s="27" cm="1">
        <f t="array" ref="R241">IF($D241="","",IF(_xll.BDP($D241&amp;" Corp",R$1)="#N/A N/A","",_xll.BDP($D241&amp;" Corp",R$1)))</f>
        <v>100.625</v>
      </c>
      <c r="S241" s="64" cm="1">
        <f t="array" ref="S241">IFERROR(IF($D241="","",IF(_xll.BDP($D241&amp;" Corp",S$1)="#N/A N/A","",_xll.BDP($D241&amp;" Corp",S$1)))/100,"")</f>
        <v>6.7597504938021302E-2</v>
      </c>
      <c r="T241" s="48" cm="1">
        <f t="array" ref="T241">IF($D241="","",IF(_xll.BDP($D241&amp;" Corp",T$1)="#N/A N/A","",_xll.BDP($D241&amp;" Corp",T$1)))</f>
        <v>231.29033987036348</v>
      </c>
      <c r="U241" s="114" cm="1">
        <f t="array" ref="U241">IF($D241="","",IF(_xll.BDP($D241&amp;" Corp",U$1)="#N/A N/A",0,_xll.BDP($D241&amp;" Corp",U$1)))</f>
        <v>250</v>
      </c>
      <c r="V241" s="114">
        <f>IFERROR(VLOOKUP($L241,Documentation!$J$2:$K$15,2,0),IF(U241=0,0,4200))</f>
        <v>2220</v>
      </c>
      <c r="W241" s="111">
        <f t="shared" si="13"/>
        <v>3.2048688414198598</v>
      </c>
      <c r="X241" s="111">
        <f t="shared" si="14"/>
        <v>28.459235311808357</v>
      </c>
    </row>
    <row r="242" spans="1:24" x14ac:dyDescent="0.2">
      <c r="A242" s="2" t="str" cm="1">
        <f t="array" ref="A242">IF($D242="","",IF(_xll.BDP($D242&amp;" Corp",A$1)="#N/A N/A","",_xll.BDP($D242&amp;" Corp",A$1)))</f>
        <v>0521051D US</v>
      </c>
      <c r="B242" s="62">
        <v>238</v>
      </c>
      <c r="C242" s="21">
        <v>449214</v>
      </c>
      <c r="D242" s="21" t="s">
        <v>2152</v>
      </c>
      <c r="E242" s="21" t="s">
        <v>2153</v>
      </c>
      <c r="F242" s="21"/>
      <c r="G242" s="2" t="s">
        <v>2154</v>
      </c>
      <c r="H242" s="93" t="str">
        <f>IF(IFERROR(VLOOKUP($E242,Portfolio!$D$4:$D$85,1,0),0)=0,"N","Y")</f>
        <v>Y</v>
      </c>
      <c r="I242" s="65" cm="1">
        <f t="array" ref="I242">IF($D242="","",IF(_xll.BDP($D242&amp;" Corp",I$1)="#N/A N/A","0",_xll.BDP($D242&amp;" Corp",I$1)))/1000000</f>
        <v>0</v>
      </c>
      <c r="J242" s="101">
        <f>IFERROR(VLOOKUP($E242,Portfolio!$D$45:$O$85,10,0),0)</f>
        <v>0</v>
      </c>
      <c r="K242" s="16" t="str" cm="1">
        <f t="array" ref="K242">IF($D242="","",IF(_xll.BDP($D242&amp;" Corp",K$1)="#N/A N/A","NR",_xll.BDP($D242&amp;" Corp",K$1)))</f>
        <v>B-</v>
      </c>
      <c r="L242" s="16" t="str" cm="1">
        <f t="array" ref="L242">IF($D242="","",IF(_xll.BDP($D242&amp;" Corp",L$1)="#N/A N/A","NR",_xll.BDP($D242&amp;" Corp",L$1)))</f>
        <v>B3</v>
      </c>
      <c r="M242" s="16" t="s">
        <v>1333</v>
      </c>
      <c r="N242" s="16" t="s">
        <v>1302</v>
      </c>
      <c r="O242" s="61">
        <v>8.1051080375164203E-4</v>
      </c>
      <c r="P242" s="61">
        <f t="shared" si="12"/>
        <v>5.8633507702214307E-3</v>
      </c>
      <c r="Q242" s="27" cm="1">
        <f t="array" ref="Q242">IF($D242="","",IF(_xll.BDP($D242&amp;" Corp",Q$1)="#N/A N/A","",_xll.BDP($D242&amp;" Corp",Q$1)))</f>
        <v>100.75</v>
      </c>
      <c r="R242" s="27" cm="1">
        <f t="array" ref="R242">IF($D242="","",IF(_xll.BDP($D242&amp;" Corp",R$1)="#N/A N/A","",_xll.BDP($D242&amp;" Corp",R$1)))</f>
        <v>101.125</v>
      </c>
      <c r="S242" s="64" cm="1">
        <f t="array" ref="S242">IFERROR(IF($D242="","",IF(_xll.BDP($D242&amp;" Corp",S$1)="#N/A N/A","",_xll.BDP($D242&amp;" Corp",S$1)))/100,"")</f>
        <v>7.4384006438776851E-2</v>
      </c>
      <c r="T242" s="48" cm="1">
        <f t="array" ref="T242">IF($D242="","",IF(_xll.BDP($D242&amp;" Corp",T$1)="#N/A N/A","",_xll.BDP($D242&amp;" Corp",T$1)))</f>
        <v>290.11808466723562</v>
      </c>
      <c r="U242" s="114" cm="1">
        <f t="array" ref="U242">IF($D242="","",IF(_xll.BDP($D242&amp;" Corp",U$1)="#N/A N/A",0,_xll.BDP($D242&amp;" Corp",U$1)))</f>
        <v>325</v>
      </c>
      <c r="V242" s="114">
        <f>IFERROR(VLOOKUP($L242,Documentation!$J$2:$K$15,2,0),IF(U242=0,0,4200))</f>
        <v>3490</v>
      </c>
      <c r="W242" s="111">
        <f t="shared" si="13"/>
        <v>1.9055890003219649</v>
      </c>
      <c r="X242" s="111">
        <f t="shared" si="14"/>
        <v>20.463094188072795</v>
      </c>
    </row>
    <row r="243" spans="1:24" x14ac:dyDescent="0.2">
      <c r="A243" s="2" t="str" cm="1">
        <f t="array" ref="A243">IF($D243="","",IF(_xll.BDP($D243&amp;" Corp",A$1)="#N/A N/A","",_xll.BDP($D243&amp;" Corp",A$1)))</f>
        <v>OGN US</v>
      </c>
      <c r="B243" s="62">
        <v>239</v>
      </c>
      <c r="C243" s="21">
        <v>452382</v>
      </c>
      <c r="D243" s="21" t="s">
        <v>2155</v>
      </c>
      <c r="E243" s="21" t="s">
        <v>2156</v>
      </c>
      <c r="F243" s="21"/>
      <c r="G243" s="2" t="s">
        <v>716</v>
      </c>
      <c r="H243" s="93" t="str">
        <f>IF(IFERROR(VLOOKUP($E243,Portfolio!$D$4:$D$85,1,0),0)=0,"N","Y")</f>
        <v>Y</v>
      </c>
      <c r="I243" s="65" cm="1">
        <f t="array" ref="I243">IF($D243="","",IF(_xll.BDP($D243&amp;" Corp",I$1)="#N/A N/A","0",_xll.BDP($D243&amp;" Corp",I$1)))/1000000</f>
        <v>1542.5</v>
      </c>
      <c r="J243" s="101">
        <f>IFERROR(VLOOKUP($E243,Portfolio!$D$45:$O$85,10,0),0)</f>
        <v>32.584557000000004</v>
      </c>
      <c r="K243" s="16" t="str" cm="1">
        <f t="array" ref="K243">IF($D243="","",IF(_xll.BDP($D243&amp;" Corp",K$1)="#N/A N/A","NR",_xll.BDP($D243&amp;" Corp",K$1)))</f>
        <v>BB</v>
      </c>
      <c r="L243" s="16" t="str" cm="1">
        <f t="array" ref="L243">IF($D243="","",IF(_xll.BDP($D243&amp;" Corp",L$1)="#N/A N/A","NR",_xll.BDP($D243&amp;" Corp",L$1)))</f>
        <v>Ba1</v>
      </c>
      <c r="M243" s="16" t="s">
        <v>1349</v>
      </c>
      <c r="N243" s="16" t="s">
        <v>1355</v>
      </c>
      <c r="O243" s="61">
        <v>1.0705446566632499E-3</v>
      </c>
      <c r="P243" s="61">
        <f t="shared" si="12"/>
        <v>7.7444727548953247E-3</v>
      </c>
      <c r="Q243" s="27" cm="1">
        <f t="array" ref="Q243">IF($D243="","",IF(_xll.BDP($D243&amp;" Corp",Q$1)="#N/A N/A","",_xll.BDP($D243&amp;" Corp",Q$1)))</f>
        <v>100.375</v>
      </c>
      <c r="R243" s="27" cm="1">
        <f t="array" ref="R243">IF($D243="","",IF(_xll.BDP($D243&amp;" Corp",R$1)="#N/A N/A","",_xll.BDP($D243&amp;" Corp",R$1)))</f>
        <v>100.875</v>
      </c>
      <c r="S243" s="64" cm="1">
        <f t="array" ref="S243">IFERROR(IF($D243="","",IF(_xll.BDP($D243&amp;" Corp",S$1)="#N/A N/A","",_xll.BDP($D243&amp;" Corp",S$1)))/100,"")</f>
        <v>6.4867957727983594E-2</v>
      </c>
      <c r="T243" s="48" cm="1">
        <f t="array" ref="T243">IF($D243="","",IF(_xll.BDP($D243&amp;" Corp",T$1)="#N/A N/A","",_xll.BDP($D243&amp;" Corp",T$1)))</f>
        <v>201.69534851422907</v>
      </c>
      <c r="U243" s="114" cm="1">
        <f t="array" ref="U243">IF($D243="","",IF(_xll.BDP($D243&amp;" Corp",U$1)="#N/A N/A",0,_xll.BDP($D243&amp;" Corp",U$1)))</f>
        <v>225</v>
      </c>
      <c r="V243" s="114">
        <f>IFERROR(VLOOKUP($L243,Documentation!$J$2:$K$15,2,0),IF(U243=0,0,4200))</f>
        <v>940</v>
      </c>
      <c r="W243" s="111">
        <f t="shared" si="13"/>
        <v>1.742506369851448</v>
      </c>
      <c r="X243" s="111">
        <f t="shared" si="14"/>
        <v>7.2798043896016056</v>
      </c>
    </row>
    <row r="244" spans="1:24" x14ac:dyDescent="0.2">
      <c r="A244" s="2" t="str" cm="1">
        <f t="array" ref="A244">IF($D244="","",IF(_xll.BDP($D244&amp;" Corp",A$1)="#N/A N/A","",_xll.BDP($D244&amp;" Corp",A$1)))</f>
        <v>908626Z US</v>
      </c>
      <c r="B244" s="62">
        <v>240</v>
      </c>
      <c r="C244" s="21">
        <v>406014</v>
      </c>
      <c r="D244" s="21" t="s">
        <v>2157</v>
      </c>
      <c r="E244" s="21" t="s">
        <v>2158</v>
      </c>
      <c r="F244" s="21">
        <v>625855</v>
      </c>
      <c r="G244" s="2" t="s">
        <v>2159</v>
      </c>
      <c r="H244" s="93" t="str">
        <f>IF(IFERROR(VLOOKUP($E244,Portfolio!$D$4:$D$85,1,0),0)=0,"N","Y")</f>
        <v>Y</v>
      </c>
      <c r="I244" s="65" cm="1">
        <f t="array" ref="I244">IF($D244="","",IF(_xll.BDP($D244&amp;" Corp",I$1)="#N/A N/A","0",_xll.BDP($D244&amp;" Corp",I$1)))/1000000</f>
        <v>2696.625</v>
      </c>
      <c r="J244" s="101">
        <f>IFERROR(VLOOKUP($E244,Portfolio!$D$45:$O$85,10,0),0)</f>
        <v>44.173688999999996</v>
      </c>
      <c r="K244" s="16" t="str" cm="1">
        <f t="array" ref="K244">IF($D244="","",IF(_xll.BDP($D244&amp;" Corp",K$1)="#N/A N/A","NR",_xll.BDP($D244&amp;" Corp",K$1)))</f>
        <v>B-</v>
      </c>
      <c r="L244" s="16" t="str" cm="1">
        <f t="array" ref="L244">IF($D244="","",IF(_xll.BDP($D244&amp;" Corp",L$1)="#N/A N/A","NR",_xll.BDP($D244&amp;" Corp",L$1)))</f>
        <v>B2</v>
      </c>
      <c r="M244" s="16" t="s">
        <v>1516</v>
      </c>
      <c r="N244" s="16" t="s">
        <v>1317</v>
      </c>
      <c r="O244" s="61">
        <v>1.86669518321785E-3</v>
      </c>
      <c r="P244" s="61">
        <f t="shared" si="12"/>
        <v>1.3503939231441541E-2</v>
      </c>
      <c r="Q244" s="27" cm="1">
        <f t="array" ref="Q244">IF($D244="","",IF(_xll.BDP($D244&amp;" Corp",Q$1)="#N/A N/A","",_xll.BDP($D244&amp;" Corp",Q$1)))</f>
        <v>99.875</v>
      </c>
      <c r="R244" s="27" cm="1">
        <f t="array" ref="R244">IF($D244="","",IF(_xll.BDP($D244&amp;" Corp",R$1)="#N/A N/A","",_xll.BDP($D244&amp;" Corp",R$1)))</f>
        <v>100.25</v>
      </c>
      <c r="S244" s="64" cm="1">
        <f t="array" ref="S244">IFERROR(IF($D244="","",IF(_xll.BDP($D244&amp;" Corp",S$1)="#N/A N/A","",_xll.BDP($D244&amp;" Corp",S$1)))/100,"")</f>
        <v>7.5613971799612045E-2</v>
      </c>
      <c r="T244" s="48" cm="1">
        <f t="array" ref="T244">IF($D244="","",IF(_xll.BDP($D244&amp;" Corp",T$1)="#N/A N/A","",_xll.BDP($D244&amp;" Corp",T$1)))</f>
        <v>322.60627849584819</v>
      </c>
      <c r="U244" s="114" cm="1">
        <f t="array" ref="U244">IF($D244="","",IF(_xll.BDP($D244&amp;" Corp",U$1)="#N/A N/A",0,_xll.BDP($D244&amp;" Corp",U$1)))</f>
        <v>325</v>
      </c>
      <c r="V244" s="114">
        <f>IFERROR(VLOOKUP($L244,Documentation!$J$2:$K$15,2,0),IF(U244=0,0,4200))</f>
        <v>2720</v>
      </c>
      <c r="W244" s="111">
        <f t="shared" si="13"/>
        <v>4.3887802502185007</v>
      </c>
      <c r="X244" s="111">
        <f t="shared" si="14"/>
        <v>36.730714709520988</v>
      </c>
    </row>
    <row r="245" spans="1:24" x14ac:dyDescent="0.2">
      <c r="A245" s="2" t="str" cm="1">
        <f t="array" ref="A245">IF($D245="","",IF(_xll.BDP($D245&amp;" Corp",A$1)="#N/A N/A","",_xll.BDP($D245&amp;" Corp",A$1)))</f>
        <v>908626Z US</v>
      </c>
      <c r="B245" s="62">
        <v>241</v>
      </c>
      <c r="C245" s="21">
        <v>406050</v>
      </c>
      <c r="D245" s="21" t="s">
        <v>2160</v>
      </c>
      <c r="E245" s="21" t="s">
        <v>2161</v>
      </c>
      <c r="F245" s="21">
        <v>625856</v>
      </c>
      <c r="G245" s="2" t="s">
        <v>2159</v>
      </c>
      <c r="H245" s="93" t="str">
        <f>IF(IFERROR(VLOOKUP($E245,Portfolio!$D$4:$D$85,1,0),0)=0,"N","Y")</f>
        <v>N</v>
      </c>
      <c r="I245" s="65" cm="1">
        <f t="array" ref="I245">IF($D245="","",IF(_xll.BDP($D245&amp;" Corp",I$1)="#N/A N/A","0",_xll.BDP($D245&amp;" Corp",I$1)))/1000000</f>
        <v>400</v>
      </c>
      <c r="J245" s="101">
        <f>IFERROR(VLOOKUP($E245,Portfolio!$D$45:$O$85,10,0),0)</f>
        <v>0</v>
      </c>
      <c r="K245" s="16" t="str" cm="1">
        <f t="array" ref="K245">IF($D245="","",IF(_xll.BDP($D245&amp;" Corp",K$1)="#N/A N/A","NR",_xll.BDP($D245&amp;" Corp",K$1)))</f>
        <v>CCC</v>
      </c>
      <c r="L245" s="16" t="str" cm="1">
        <f t="array" ref="L245">IF($D245="","",IF(_xll.BDP($D245&amp;" Corp",L$1)="#N/A N/A","NR",_xll.BDP($D245&amp;" Corp",L$1)))</f>
        <v>Caa2</v>
      </c>
      <c r="M245" s="16" t="s">
        <v>1516</v>
      </c>
      <c r="N245" s="16" t="s">
        <v>1317</v>
      </c>
      <c r="O245" s="61">
        <v>0</v>
      </c>
      <c r="P245" s="61">
        <f t="shared" si="12"/>
        <v>0</v>
      </c>
      <c r="Q245" s="27" cm="1">
        <f t="array" ref="Q245">IF($D245="","",IF(_xll.BDP($D245&amp;" Corp",Q$1)="#N/A N/A","",_xll.BDP($D245&amp;" Corp",Q$1)))</f>
        <v>98.875</v>
      </c>
      <c r="R245" s="27" cm="1">
        <f t="array" ref="R245">IF($D245="","",IF(_xll.BDP($D245&amp;" Corp",R$1)="#N/A N/A","",_xll.BDP($D245&amp;" Corp",R$1)))</f>
        <v>99.375</v>
      </c>
      <c r="S245" s="64" cm="1">
        <f t="array" ref="S245">IFERROR(IF($D245="","",IF(_xll.BDP($D245&amp;" Corp",S$1)="#N/A N/A","",_xll.BDP($D245&amp;" Corp",S$1)))/100,"")</f>
        <v>9.7034066449850798E-2</v>
      </c>
      <c r="T245" s="48" cm="1">
        <f t="array" ref="T245">IF($D245="","",IF(_xll.BDP($D245&amp;" Corp",T$1)="#N/A N/A","",_xll.BDP($D245&amp;" Corp",T$1)))</f>
        <v>558.75048870778085</v>
      </c>
      <c r="U245" s="114" cm="1">
        <f t="array" ref="U245">IF($D245="","",IF(_xll.BDP($D245&amp;" Corp",U$1)="#N/A N/A",0,_xll.BDP($D245&amp;" Corp",U$1)))</f>
        <v>525</v>
      </c>
      <c r="V245" s="114">
        <f>IFERROR(VLOOKUP($L245,Documentation!$J$2:$K$15,2,0),IF(U245=0,0,4200))</f>
        <v>6500</v>
      </c>
      <c r="W245" s="111">
        <f t="shared" si="13"/>
        <v>0</v>
      </c>
      <c r="X245" s="111">
        <f t="shared" si="14"/>
        <v>0</v>
      </c>
    </row>
    <row r="246" spans="1:24" x14ac:dyDescent="0.2">
      <c r="A246" s="2" t="str" cm="1">
        <f t="array" ref="A246">IF($D246="","",IF(_xll.BDP($D246&amp;" Corp",A$1)="#N/A N/A","",_xll.BDP($D246&amp;" Corp",A$1)))</f>
        <v>1532570D US</v>
      </c>
      <c r="B246" s="62">
        <v>242</v>
      </c>
      <c r="C246" s="21">
        <v>16687</v>
      </c>
      <c r="D246" s="21" t="s">
        <v>2162</v>
      </c>
      <c r="E246" s="21" t="s">
        <v>2163</v>
      </c>
      <c r="F246" s="21">
        <v>533163</v>
      </c>
      <c r="G246" s="2" t="s">
        <v>2164</v>
      </c>
      <c r="H246" s="93" t="str">
        <f>IF(IFERROR(VLOOKUP($E246,Portfolio!$D$4:$D$85,1,0),0)=0,"N","Y")</f>
        <v>N</v>
      </c>
      <c r="I246" s="65" cm="1">
        <f t="array" ref="I246">IF($D246="","",IF(_xll.BDP($D246&amp;" Corp",I$1)="#N/A N/A","0",_xll.BDP($D246&amp;" Corp",I$1)))/1000000</f>
        <v>173.43270200000001</v>
      </c>
      <c r="J246" s="101">
        <f>IFERROR(VLOOKUP($E246,Portfolio!$D$45:$O$85,10,0),0)</f>
        <v>0</v>
      </c>
      <c r="K246" s="16" t="str" cm="1">
        <f t="array" ref="K246">IF($D246="","",IF(_xll.BDP($D246&amp;" Corp",K$1)="#N/A N/A","NR",_xll.BDP($D246&amp;" Corp",K$1)))</f>
        <v>NR</v>
      </c>
      <c r="L246" s="16" t="str" cm="1">
        <f t="array" ref="L246">IF($D246="","",IF(_xll.BDP($D246&amp;" Corp",L$1)="#N/A N/A","NR",_xll.BDP($D246&amp;" Corp",L$1)))</f>
        <v>NR</v>
      </c>
      <c r="M246" s="16" t="s">
        <v>1289</v>
      </c>
      <c r="N246" s="16" t="s">
        <v>2165</v>
      </c>
      <c r="O246" s="61">
        <v>0</v>
      </c>
      <c r="P246" s="61">
        <f t="shared" si="12"/>
        <v>0</v>
      </c>
      <c r="Q246" s="27" cm="1">
        <f t="array" ref="Q246">IF($D246="","",IF(_xll.BDP($D246&amp;" Corp",Q$1)="#N/A N/A","",_xll.BDP($D246&amp;" Corp",Q$1)))</f>
        <v>99.5</v>
      </c>
      <c r="R246" s="27" cm="1">
        <f t="array" ref="R246">IF($D246="","",IF(_xll.BDP($D246&amp;" Corp",R$1)="#N/A N/A","",_xll.BDP($D246&amp;" Corp",R$1)))</f>
        <v>100.25</v>
      </c>
      <c r="S246" s="64" cm="1">
        <f t="array" ref="S246">IFERROR(IF($D246="","",IF(_xll.BDP($D246&amp;" Corp",S$1)="#N/A N/A","",_xll.BDP($D246&amp;" Corp",S$1)))/100,"")</f>
        <v>9.1838462045416236E-2</v>
      </c>
      <c r="T246" s="48" cm="1">
        <f t="array" ref="T246">IF($D246="","",IF(_xll.BDP($D246&amp;" Corp",T$1)="#N/A N/A","",_xll.BDP($D246&amp;" Corp",T$1)))</f>
        <v>463.07652531486747</v>
      </c>
      <c r="U246" s="114" cm="1">
        <f t="array" ref="U246">IF($D246="","",IF(_xll.BDP($D246&amp;" Corp",U$1)="#N/A N/A",0,_xll.BDP($D246&amp;" Corp",U$1)))</f>
        <v>450</v>
      </c>
      <c r="V246" s="114">
        <f>IFERROR(VLOOKUP($L246,Documentation!$J$2:$K$15,2,0),IF(U246=0,0,4200))</f>
        <v>4200</v>
      </c>
      <c r="W246" s="111">
        <f t="shared" si="13"/>
        <v>0</v>
      </c>
      <c r="X246" s="111">
        <f t="shared" si="14"/>
        <v>0</v>
      </c>
    </row>
    <row r="247" spans="1:24" x14ac:dyDescent="0.2">
      <c r="A247" s="2" t="str" cm="1">
        <f t="array" ref="A247">IF($D247="","",IF(_xll.BDP($D247&amp;" Corp",A$1)="#N/A N/A","",_xll.BDP($D247&amp;" Corp",A$1)))</f>
        <v>2230368D US</v>
      </c>
      <c r="B247" s="62">
        <v>243</v>
      </c>
      <c r="C247" s="21">
        <v>429810</v>
      </c>
      <c r="D247" s="21" t="s">
        <v>2166</v>
      </c>
      <c r="E247" s="21" t="s">
        <v>2167</v>
      </c>
      <c r="F247" s="21">
        <v>601617</v>
      </c>
      <c r="G247" s="2" t="s">
        <v>2168</v>
      </c>
      <c r="H247" s="93" t="str">
        <f>IF(IFERROR(VLOOKUP($E247,Portfolio!$D$4:$D$85,1,0),0)=0,"N","Y")</f>
        <v>N</v>
      </c>
      <c r="I247" s="65" cm="1">
        <f t="array" ref="I247">IF($D247="","",IF(_xll.BDP($D247&amp;" Corp",I$1)="#N/A N/A","0",_xll.BDP($D247&amp;" Corp",I$1)))/1000000</f>
        <v>250</v>
      </c>
      <c r="J247" s="101">
        <f>IFERROR(VLOOKUP($E247,Portfolio!$D$45:$O$85,10,0),0)</f>
        <v>0</v>
      </c>
      <c r="K247" s="16" t="str" cm="1">
        <f t="array" ref="K247">IF($D247="","",IF(_xll.BDP($D247&amp;" Corp",K$1)="#N/A N/A","NR",_xll.BDP($D247&amp;" Corp",K$1)))</f>
        <v>NR</v>
      </c>
      <c r="L247" s="16" t="str" cm="1">
        <f t="array" ref="L247">IF($D247="","",IF(_xll.BDP($D247&amp;" Corp",L$1)="#N/A N/A","NR",_xll.BDP($D247&amp;" Corp",L$1)))</f>
        <v>NR</v>
      </c>
      <c r="M247" s="16" t="s">
        <v>2169</v>
      </c>
      <c r="N247" s="16" t="s">
        <v>2170</v>
      </c>
      <c r="O247" s="61">
        <v>0</v>
      </c>
      <c r="P247" s="61">
        <f t="shared" si="12"/>
        <v>0</v>
      </c>
      <c r="Q247" s="27" cm="1">
        <f t="array" ref="Q247">IF($D247="","",IF(_xll.BDP($D247&amp;" Corp",Q$1)="#N/A N/A","",_xll.BDP($D247&amp;" Corp",Q$1)))</f>
        <v>98.75</v>
      </c>
      <c r="R247" s="27" cm="1">
        <f t="array" ref="R247">IF($D247="","",IF(_xll.BDP($D247&amp;" Corp",R$1)="#N/A N/A","",_xll.BDP($D247&amp;" Corp",R$1)))</f>
        <v>99.5</v>
      </c>
      <c r="S247" s="64" cm="1">
        <f t="array" ref="S247">IFERROR(IF($D247="","",IF(_xll.BDP($D247&amp;" Corp",S$1)="#N/A N/A","",_xll.BDP($D247&amp;" Corp",S$1)))/100,"")</f>
        <v>5.3690786240622401E-2</v>
      </c>
      <c r="T247" s="48" cm="1">
        <f t="array" ref="T247">IF($D247="","",IF(_xll.BDP($D247&amp;" Corp",T$1)="#N/A N/A","",_xll.BDP($D247&amp;" Corp",T$1)))</f>
        <v>120.58791300839191</v>
      </c>
      <c r="U247" s="114" cm="1">
        <f t="array" ref="U247">IF($D247="","",IF(_xll.BDP($D247&amp;" Corp",U$1)="#N/A N/A",0,_xll.BDP($D247&amp;" Corp",U$1)))</f>
        <v>85</v>
      </c>
      <c r="V247" s="114">
        <f>IFERROR(VLOOKUP($L247,Documentation!$J$2:$K$15,2,0),IF(U247=0,0,4200))</f>
        <v>4200</v>
      </c>
      <c r="W247" s="111">
        <f t="shared" si="13"/>
        <v>0</v>
      </c>
      <c r="X247" s="111">
        <f t="shared" si="14"/>
        <v>0</v>
      </c>
    </row>
    <row r="248" spans="1:24" x14ac:dyDescent="0.2">
      <c r="A248" s="2" t="str" cm="1">
        <f t="array" ref="A248">IF($D248="","",IF(_xll.BDP($D248&amp;" Corp",A$1)="#N/A N/A","",_xll.BDP($D248&amp;" Corp",A$1)))</f>
        <v>2230368D US</v>
      </c>
      <c r="B248" s="62">
        <v>244</v>
      </c>
      <c r="C248" s="21">
        <v>429846</v>
      </c>
      <c r="D248" s="21" t="s">
        <v>2171</v>
      </c>
      <c r="E248" s="21" t="s">
        <v>2172</v>
      </c>
      <c r="F248" s="21">
        <v>601618</v>
      </c>
      <c r="G248" s="2" t="s">
        <v>2168</v>
      </c>
      <c r="H248" s="93" t="str">
        <f>IF(IFERROR(VLOOKUP($E248,Portfolio!$D$4:$D$85,1,0),0)=0,"N","Y")</f>
        <v>N</v>
      </c>
      <c r="I248" s="65" cm="1">
        <f t="array" ref="I248">IF($D248="","",IF(_xll.BDP($D248&amp;" Corp",I$1)="#N/A N/A","0",_xll.BDP($D248&amp;" Corp",I$1)))/1000000</f>
        <v>250</v>
      </c>
      <c r="J248" s="101">
        <f>IFERROR(VLOOKUP($E248,Portfolio!$D$45:$O$85,10,0),0)</f>
        <v>0</v>
      </c>
      <c r="K248" s="16" t="str" cm="1">
        <f t="array" ref="K248">IF($D248="","",IF(_xll.BDP($D248&amp;" Corp",K$1)="#N/A N/A","NR",_xll.BDP($D248&amp;" Corp",K$1)))</f>
        <v>NR</v>
      </c>
      <c r="L248" s="16" t="str" cm="1">
        <f t="array" ref="L248">IF($D248="","",IF(_xll.BDP($D248&amp;" Corp",L$1)="#N/A N/A","NR",_xll.BDP($D248&amp;" Corp",L$1)))</f>
        <v>NR</v>
      </c>
      <c r="M248" s="16" t="s">
        <v>2169</v>
      </c>
      <c r="N248" s="16" t="s">
        <v>2170</v>
      </c>
      <c r="O248" s="61">
        <v>0</v>
      </c>
      <c r="P248" s="61">
        <f t="shared" si="12"/>
        <v>0</v>
      </c>
      <c r="Q248" s="27" cm="1">
        <f t="array" ref="Q248">IF($D248="","",IF(_xll.BDP($D248&amp;" Corp",Q$1)="#N/A N/A","",_xll.BDP($D248&amp;" Corp",Q$1)))</f>
        <v>98.75</v>
      </c>
      <c r="R248" s="27" cm="1">
        <f t="array" ref="R248">IF($D248="","",IF(_xll.BDP($D248&amp;" Corp",R$1)="#N/A N/A","",_xll.BDP($D248&amp;" Corp",R$1)))</f>
        <v>99.375</v>
      </c>
      <c r="S248" s="64" cm="1">
        <f t="array" ref="S248">IFERROR(IF($D248="","",IF(_xll.BDP($D248&amp;" Corp",S$1)="#N/A N/A","",_xll.BDP($D248&amp;" Corp",S$1)))/100,"")</f>
        <v>5.4594904417172074E-2</v>
      </c>
      <c r="T248" s="48" cm="1">
        <f t="array" ref="T248">IF($D248="","",IF(_xll.BDP($D248&amp;" Corp",T$1)="#N/A N/A","",_xll.BDP($D248&amp;" Corp",T$1)))</f>
        <v>131.8469812776745</v>
      </c>
      <c r="U248" s="114" cm="1">
        <f t="array" ref="U248">IF($D248="","",IF(_xll.BDP($D248&amp;" Corp",U$1)="#N/A N/A",0,_xll.BDP($D248&amp;" Corp",U$1)))</f>
        <v>85</v>
      </c>
      <c r="V248" s="114">
        <f>IFERROR(VLOOKUP($L248,Documentation!$J$2:$K$15,2,0),IF(U248=0,0,4200))</f>
        <v>4200</v>
      </c>
      <c r="W248" s="111">
        <f t="shared" si="13"/>
        <v>0</v>
      </c>
      <c r="X248" s="111">
        <f t="shared" si="14"/>
        <v>0</v>
      </c>
    </row>
    <row r="249" spans="1:24" x14ac:dyDescent="0.2">
      <c r="A249" s="2" t="str" cm="1">
        <f t="array" ref="A249">IF($D249="","",IF(_xll.BDP($D249&amp;" Corp",A$1)="#N/A N/A","",_xll.BDP($D249&amp;" Corp",A$1)))</f>
        <v>1800363D US</v>
      </c>
      <c r="B249" s="62">
        <v>245</v>
      </c>
      <c r="C249" s="21">
        <v>280374</v>
      </c>
      <c r="D249" s="21" t="s">
        <v>2173</v>
      </c>
      <c r="E249" s="21" t="s">
        <v>2174</v>
      </c>
      <c r="F249" s="21">
        <v>573110</v>
      </c>
      <c r="G249" s="2" t="s">
        <v>2175</v>
      </c>
      <c r="H249" s="93" t="str">
        <f>IF(IFERROR(VLOOKUP($E249,Portfolio!$D$4:$D$85,1,0),0)=0,"N","Y")</f>
        <v>N</v>
      </c>
      <c r="I249" s="65" cm="1">
        <f t="array" ref="I249">IF($D249="","",IF(_xll.BDP($D249&amp;" Corp",I$1)="#N/A N/A","0",_xll.BDP($D249&amp;" Corp",I$1)))/1000000</f>
        <v>292.8</v>
      </c>
      <c r="J249" s="101">
        <f>IFERROR(VLOOKUP($E249,Portfolio!$D$45:$O$85,10,0),0)</f>
        <v>0</v>
      </c>
      <c r="K249" s="16" t="str" cm="1">
        <f t="array" ref="K249">IF($D249="","",IF(_xll.BDP($D249&amp;" Corp",K$1)="#N/A N/A","NR",_xll.BDP($D249&amp;" Corp",K$1)))</f>
        <v>NR</v>
      </c>
      <c r="L249" s="16" t="str" cm="1">
        <f t="array" ref="L249">IF($D249="","",IF(_xll.BDP($D249&amp;" Corp",L$1)="#N/A N/A","NR",_xll.BDP($D249&amp;" Corp",L$1)))</f>
        <v>NR</v>
      </c>
      <c r="M249" s="16" t="s">
        <v>1524</v>
      </c>
      <c r="N249" s="16" t="s">
        <v>1365</v>
      </c>
      <c r="O249" s="61">
        <v>0</v>
      </c>
      <c r="P249" s="61">
        <f t="shared" si="12"/>
        <v>0</v>
      </c>
      <c r="Q249" s="27" cm="1">
        <f t="array" ref="Q249">IF($D249="","",IF(_xll.BDP($D249&amp;" Corp",Q$1)="#N/A N/A","",_xll.BDP($D249&amp;" Corp",Q$1)))</f>
        <v>98</v>
      </c>
      <c r="R249" s="27" cm="1">
        <f t="array" ref="R249">IF($D249="","",IF(_xll.BDP($D249&amp;" Corp",R$1)="#N/A N/A","",_xll.BDP($D249&amp;" Corp",R$1)))</f>
        <v>98.75</v>
      </c>
      <c r="S249" s="64" cm="1">
        <f t="array" ref="S249">IFERROR(IF($D249="","",IF(_xll.BDP($D249&amp;" Corp",S$1)="#N/A N/A","",_xll.BDP($D249&amp;" Corp",S$1)))/100,"")</f>
        <v>0.12757059698924422</v>
      </c>
      <c r="T249" s="48" cm="1">
        <f t="array" ref="T249">IF($D249="","",IF(_xll.BDP($D249&amp;" Corp",T$1)="#N/A N/A","",_xll.BDP($D249&amp;" Corp",T$1)))</f>
        <v>851.79286018684513</v>
      </c>
      <c r="U249" s="114" cm="1">
        <f t="array" ref="U249">IF($D249="","",IF(_xll.BDP($D249&amp;" Corp",U$1)="#N/A N/A",0,_xll.BDP($D249&amp;" Corp",U$1)))</f>
        <v>787.5</v>
      </c>
      <c r="V249" s="114">
        <f>IFERROR(VLOOKUP($L249,Documentation!$J$2:$K$15,2,0),IF(U249=0,0,4200))</f>
        <v>4200</v>
      </c>
      <c r="W249" s="111">
        <f t="shared" si="13"/>
        <v>0</v>
      </c>
      <c r="X249" s="111">
        <f t="shared" si="14"/>
        <v>0</v>
      </c>
    </row>
    <row r="250" spans="1:24" x14ac:dyDescent="0.2">
      <c r="A250" s="2" t="str" cm="1">
        <f t="array" ref="A250">IF($D250="","",IF(_xll.BDP($D250&amp;" Corp",A$1)="#N/A N/A","",_xll.BDP($D250&amp;" Corp",A$1)))</f>
        <v>1800363D US</v>
      </c>
      <c r="B250" s="62">
        <v>246</v>
      </c>
      <c r="C250" s="21">
        <v>131298</v>
      </c>
      <c r="D250" s="21" t="s">
        <v>2176</v>
      </c>
      <c r="E250" s="21" t="s">
        <v>2177</v>
      </c>
      <c r="F250" s="21">
        <v>573101</v>
      </c>
      <c r="G250" s="2" t="s">
        <v>2175</v>
      </c>
      <c r="H250" s="93" t="str">
        <f>IF(IFERROR(VLOOKUP($E250,Portfolio!$D$4:$D$85,1,0),0)=0,"N","Y")</f>
        <v>Y</v>
      </c>
      <c r="I250" s="65" cm="1">
        <f t="array" ref="I250">IF($D250="","",IF(_xll.BDP($D250&amp;" Corp",I$1)="#N/A N/A","0",_xll.BDP($D250&amp;" Corp",I$1)))/1000000</f>
        <v>1214.5650000000001</v>
      </c>
      <c r="J250" s="101">
        <f>IFERROR(VLOOKUP($E250,Portfolio!$D$45:$O$85,10,0),0)</f>
        <v>13.494823</v>
      </c>
      <c r="K250" s="16" t="str" cm="1">
        <f t="array" ref="K250">IF($D250="","",IF(_xll.BDP($D250&amp;" Corp",K$1)="#N/A N/A","NR",_xll.BDP($D250&amp;" Corp",K$1)))</f>
        <v>B-</v>
      </c>
      <c r="L250" s="16" t="str" cm="1">
        <f t="array" ref="L250">IF($D250="","",IF(_xll.BDP($D250&amp;" Corp",L$1)="#N/A N/A","NR",_xll.BDP($D250&amp;" Corp",L$1)))</f>
        <v>B3</v>
      </c>
      <c r="M250" s="16" t="s">
        <v>1524</v>
      </c>
      <c r="N250" s="16" t="s">
        <v>1365</v>
      </c>
      <c r="O250" s="61">
        <v>7.8492189396246498E-4</v>
      </c>
      <c r="P250" s="61">
        <f t="shared" si="12"/>
        <v>5.6782369466585403E-3</v>
      </c>
      <c r="Q250" s="27" cm="1">
        <f t="array" ref="Q250">IF($D250="","",IF(_xll.BDP($D250&amp;" Corp",Q$1)="#N/A N/A","",_xll.BDP($D250&amp;" Corp",Q$1)))</f>
        <v>91.75</v>
      </c>
      <c r="R250" s="27" cm="1">
        <f t="array" ref="R250">IF($D250="","",IF(_xll.BDP($D250&amp;" Corp",R$1)="#N/A N/A","",_xll.BDP($D250&amp;" Corp",R$1)))</f>
        <v>92.25</v>
      </c>
      <c r="S250" s="64" cm="1">
        <f t="array" ref="S250">IFERROR(IF($D250="","",IF(_xll.BDP($D250&amp;" Corp",S$1)="#N/A N/A","",_xll.BDP($D250&amp;" Corp",S$1)))/100,"")</f>
        <v>0.11908748024143279</v>
      </c>
      <c r="T250" s="48" cm="1">
        <f t="array" ref="T250">IF($D250="","",IF(_xll.BDP($D250&amp;" Corp",T$1)="#N/A N/A","",_xll.BDP($D250&amp;" Corp",T$1)))</f>
        <v>725.41584214866157</v>
      </c>
      <c r="U250" s="114" cm="1">
        <f t="array" ref="U250">IF($D250="","",IF(_xll.BDP($D250&amp;" Corp",U$1)="#N/A N/A",0,_xll.BDP($D250&amp;" Corp",U$1)))</f>
        <v>450</v>
      </c>
      <c r="V250" s="114">
        <f>IFERROR(VLOOKUP($L250,Documentation!$J$2:$K$15,2,0),IF(U250=0,0,4200))</f>
        <v>3490</v>
      </c>
      <c r="W250" s="111">
        <f t="shared" si="13"/>
        <v>2.5552066259963433</v>
      </c>
      <c r="X250" s="111">
        <f t="shared" si="14"/>
        <v>19.817046943838307</v>
      </c>
    </row>
    <row r="251" spans="1:24" x14ac:dyDescent="0.2">
      <c r="A251" s="2" t="str" cm="1">
        <f t="array" ref="A251">IF($D251="","",IF(_xll.BDP($D251&amp;" Corp",A$1)="#N/A N/A","",_xll.BDP($D251&amp;" Corp",A$1)))</f>
        <v>0563228D US</v>
      </c>
      <c r="B251" s="62">
        <v>247</v>
      </c>
      <c r="C251" s="21">
        <v>418362</v>
      </c>
      <c r="D251" s="21" t="s">
        <v>1444</v>
      </c>
      <c r="E251" s="21" t="s">
        <v>1445</v>
      </c>
      <c r="F251" s="21">
        <v>628670</v>
      </c>
      <c r="G251" s="2" t="s">
        <v>1447</v>
      </c>
      <c r="H251" s="93" t="str">
        <f>IF(IFERROR(VLOOKUP($E251,Portfolio!$D$4:$D$85,1,0),0)=0,"N","Y")</f>
        <v>Y</v>
      </c>
      <c r="I251" s="65" cm="1">
        <f t="array" ref="I251">IF($D251="","",IF(_xll.BDP($D251&amp;" Corp",I$1)="#N/A N/A","0",_xll.BDP($D251&amp;" Corp",I$1)))/1000000</f>
        <v>944.73225000000002</v>
      </c>
      <c r="J251" s="101">
        <f>IFERROR(VLOOKUP($E251,Portfolio!$D$45:$O$85,10,0),0)</f>
        <v>14.422193999999999</v>
      </c>
      <c r="K251" s="16" t="str" cm="1">
        <f t="array" ref="K251">IF($D251="","",IF(_xll.BDP($D251&amp;" Corp",K$1)="#N/A N/A","NR",_xll.BDP($D251&amp;" Corp",K$1)))</f>
        <v>B</v>
      </c>
      <c r="L251" s="16" t="str" cm="1">
        <f t="array" ref="L251">IF($D251="","",IF(_xll.BDP($D251&amp;" Corp",L$1)="#N/A N/A","NR",_xll.BDP($D251&amp;" Corp",L$1)))</f>
        <v>B2</v>
      </c>
      <c r="M251" s="16" t="s">
        <v>1289</v>
      </c>
      <c r="N251" s="16" t="s">
        <v>1322</v>
      </c>
      <c r="O251" s="61">
        <v>6.5872298267096103E-4</v>
      </c>
      <c r="P251" s="61">
        <f t="shared" si="12"/>
        <v>4.7652960206435897E-3</v>
      </c>
      <c r="Q251" s="27" cm="1">
        <f t="array" ref="Q251">IF($D251="","",IF(_xll.BDP($D251&amp;" Corp",Q$1)="#N/A N/A","",_xll.BDP($D251&amp;" Corp",Q$1)))</f>
        <v>100.75</v>
      </c>
      <c r="R251" s="27" cm="1">
        <f t="array" ref="R251">IF($D251="","",IF(_xll.BDP($D251&amp;" Corp",R$1)="#N/A N/A","",_xll.BDP($D251&amp;" Corp",R$1)))</f>
        <v>101.125</v>
      </c>
      <c r="S251" s="64" cm="1">
        <f t="array" ref="S251">IFERROR(IF($D251="","",IF(_xll.BDP($D251&amp;" Corp",S$1)="#N/A N/A","",_xll.BDP($D251&amp;" Corp",S$1)))/100,"")</f>
        <v>7.6449461746960878E-2</v>
      </c>
      <c r="T251" s="48" cm="1">
        <f t="array" ref="T251">IF($D251="","",IF(_xll.BDP($D251&amp;" Corp",T$1)="#N/A N/A","",_xll.BDP($D251&amp;" Corp",T$1)))</f>
        <v>314.41435451138017</v>
      </c>
      <c r="U251" s="114" cm="1">
        <f t="array" ref="U251">IF($D251="","",IF(_xll.BDP($D251&amp;" Corp",U$1)="#N/A N/A",0,_xll.BDP($D251&amp;" Corp",U$1)))</f>
        <v>350.00000000000006</v>
      </c>
      <c r="V251" s="114">
        <f>IFERROR(VLOOKUP($L251,Documentation!$J$2:$K$15,2,0),IF(U251=0,0,4200))</f>
        <v>2720</v>
      </c>
      <c r="W251" s="111">
        <f t="shared" si="13"/>
        <v>1.6678536072252568</v>
      </c>
      <c r="X251" s="111">
        <f t="shared" si="14"/>
        <v>12.961605176150565</v>
      </c>
    </row>
    <row r="252" spans="1:24" x14ac:dyDescent="0.2">
      <c r="A252" s="2" t="str" cm="1">
        <f t="array" ref="A252">IF($D252="","",IF(_xll.BDP($D252&amp;" Corp",A$1)="#N/A N/A","",_xll.BDP($D252&amp;" Corp",A$1)))</f>
        <v>0563228D US</v>
      </c>
      <c r="B252" s="62">
        <v>248</v>
      </c>
      <c r="C252" s="21">
        <v>448998</v>
      </c>
      <c r="D252" s="21" t="s">
        <v>2178</v>
      </c>
      <c r="E252" s="21" t="s">
        <v>2179</v>
      </c>
      <c r="F252" s="21">
        <v>636350</v>
      </c>
      <c r="G252" s="2" t="s">
        <v>1447</v>
      </c>
      <c r="H252" s="93" t="str">
        <f>IF(IFERROR(VLOOKUP($E252,Portfolio!$D$4:$D$85,1,0),0)=0,"N","Y")</f>
        <v>Y</v>
      </c>
      <c r="I252" s="65" cm="1">
        <f t="array" ref="I252">IF($D252="","",IF(_xll.BDP($D252&amp;" Corp",I$1)="#N/A N/A","0",_xll.BDP($D252&amp;" Corp",I$1)))/1000000</f>
        <v>1532.6000000000001</v>
      </c>
      <c r="J252" s="101">
        <f>IFERROR(VLOOKUP($E252,Portfolio!$D$45:$O$85,10,0),0)</f>
        <v>19.985866000000001</v>
      </c>
      <c r="K252" s="16" t="str" cm="1">
        <f t="array" ref="K252">IF($D252="","",IF(_xll.BDP($D252&amp;" Corp",K$1)="#N/A N/A","NR",_xll.BDP($D252&amp;" Corp",K$1)))</f>
        <v>NR</v>
      </c>
      <c r="L252" s="16" t="str" cm="1">
        <f t="array" ref="L252">IF($D252="","",IF(_xll.BDP($D252&amp;" Corp",L$1)="#N/A N/A","NR",_xll.BDP($D252&amp;" Corp",L$1)))</f>
        <v>B2</v>
      </c>
      <c r="M252" s="16" t="s">
        <v>1289</v>
      </c>
      <c r="N252" s="16" t="s">
        <v>1322</v>
      </c>
      <c r="O252" s="61">
        <v>1.06300025080814E-3</v>
      </c>
      <c r="P252" s="61">
        <f t="shared" si="12"/>
        <v>7.6898954467623957E-3</v>
      </c>
      <c r="Q252" s="27" cm="1">
        <f t="array" ref="Q252">IF($D252="","",IF(_xll.BDP($D252&amp;" Corp",Q$1)="#N/A N/A","",_xll.BDP($D252&amp;" Corp",Q$1)))</f>
        <v>99</v>
      </c>
      <c r="R252" s="27" cm="1">
        <f t="array" ref="R252">IF($D252="","",IF(_xll.BDP($D252&amp;" Corp",R$1)="#N/A N/A","",_xll.BDP($D252&amp;" Corp",R$1)))</f>
        <v>99.75</v>
      </c>
      <c r="S252" s="64" cm="1">
        <f t="array" ref="S252">IFERROR(IF($D252="","",IF(_xll.BDP($D252&amp;" Corp",S$1)="#N/A N/A","",_xll.BDP($D252&amp;" Corp",S$1)))/100,"")</f>
        <v>7.0731497835367918E-2</v>
      </c>
      <c r="T252" s="48" cm="1">
        <f t="array" ref="T252">IF($D252="","",IF(_xll.BDP($D252&amp;" Corp",T$1)="#N/A N/A","",_xll.BDP($D252&amp;" Corp",T$1)))</f>
        <v>323.64763916096092</v>
      </c>
      <c r="U252" s="114" cm="1">
        <f t="array" ref="U252">IF($D252="","",IF(_xll.BDP($D252&amp;" Corp",U$1)="#N/A N/A",0,_xll.BDP($D252&amp;" Corp",U$1)))</f>
        <v>300</v>
      </c>
      <c r="V252" s="114">
        <f>IFERROR(VLOOKUP($L252,Documentation!$J$2:$K$15,2,0),IF(U252=0,0,4200))</f>
        <v>2720</v>
      </c>
      <c r="W252" s="111">
        <f t="shared" si="13"/>
        <v>2.3069686340287188</v>
      </c>
      <c r="X252" s="111">
        <f t="shared" si="14"/>
        <v>20.916515615193717</v>
      </c>
    </row>
    <row r="253" spans="1:24" x14ac:dyDescent="0.2">
      <c r="A253" s="2" t="str" cm="1">
        <f t="array" ref="A253">IF($D253="","",IF(_xll.BDP($D253&amp;" Corp",A$1)="#N/A N/A","",_xll.BDP($D253&amp;" Corp",A$1)))</f>
        <v>1866812D US</v>
      </c>
      <c r="B253" s="62">
        <v>249</v>
      </c>
      <c r="C253" s="21">
        <v>193254</v>
      </c>
      <c r="D253" s="21" t="s">
        <v>2180</v>
      </c>
      <c r="E253" s="21" t="s">
        <v>2181</v>
      </c>
      <c r="F253" s="21">
        <v>576178</v>
      </c>
      <c r="G253" s="2" t="s">
        <v>2182</v>
      </c>
      <c r="H253" s="93" t="str">
        <f>IF(IFERROR(VLOOKUP($E253,Portfolio!$D$4:$D$85,1,0),0)=0,"N","Y")</f>
        <v>N</v>
      </c>
      <c r="I253" s="65" cm="1">
        <f t="array" ref="I253">IF($D253="","",IF(_xll.BDP($D253&amp;" Corp",I$1)="#N/A N/A","0",_xll.BDP($D253&amp;" Corp",I$1)))/1000000</f>
        <v>212.3</v>
      </c>
      <c r="J253" s="101">
        <f>IFERROR(VLOOKUP($E253,Portfolio!$D$45:$O$85,10,0),0)</f>
        <v>0</v>
      </c>
      <c r="K253" s="16" t="str" cm="1">
        <f t="array" ref="K253">IF($D253="","",IF(_xll.BDP($D253&amp;" Corp",K$1)="#N/A N/A","NR",_xll.BDP($D253&amp;" Corp",K$1)))</f>
        <v>B-</v>
      </c>
      <c r="L253" s="16" t="str" cm="1">
        <f t="array" ref="L253">IF($D253="","",IF(_xll.BDP($D253&amp;" Corp",L$1)="#N/A N/A","NR",_xll.BDP($D253&amp;" Corp",L$1)))</f>
        <v>B3</v>
      </c>
      <c r="M253" s="16" t="s">
        <v>1349</v>
      </c>
      <c r="N253" s="16" t="s">
        <v>1355</v>
      </c>
      <c r="O253" s="61">
        <v>1.4621236114808101E-4</v>
      </c>
      <c r="P253" s="61">
        <f t="shared" si="12"/>
        <v>1.0577210771100199E-3</v>
      </c>
      <c r="Q253" s="27" cm="1">
        <f t="array" ref="Q253">IF($D253="","",IF(_xll.BDP($D253&amp;" Corp",Q$1)="#N/A N/A","",_xll.BDP($D253&amp;" Corp",Q$1)))</f>
        <v>99.125</v>
      </c>
      <c r="R253" s="27" cm="1">
        <f t="array" ref="R253">IF($D253="","",IF(_xll.BDP($D253&amp;" Corp",R$1)="#N/A N/A","",_xll.BDP($D253&amp;" Corp",R$1)))</f>
        <v>100.875</v>
      </c>
      <c r="S253" s="64" cm="1">
        <f t="array" ref="S253">IFERROR(IF($D253="","",IF(_xll.BDP($D253&amp;" Corp",S$1)="#N/A N/A","",_xll.BDP($D253&amp;" Corp",S$1)))/100,"")</f>
        <v>8.5224013077095151E-2</v>
      </c>
      <c r="T253" s="48" cm="1">
        <f t="array" ref="T253">IF($D253="","",IF(_xll.BDP($D253&amp;" Corp",T$1)="#N/A N/A","",_xll.BDP($D253&amp;" Corp",T$1)))</f>
        <v>424.94743891617662</v>
      </c>
      <c r="U253" s="114" cm="1">
        <f t="array" ref="U253">IF($D253="","",IF(_xll.BDP($D253&amp;" Corp",U$1)="#N/A N/A",0,_xll.BDP($D253&amp;" Corp",U$1)))</f>
        <v>425.00000000000006</v>
      </c>
      <c r="V253" s="114">
        <f>IFERROR(VLOOKUP($L253,Documentation!$J$2:$K$15,2,0),IF(U253=0,0,4200))</f>
        <v>3490</v>
      </c>
      <c r="W253" s="111">
        <f t="shared" si="13"/>
        <v>0.44953145777175851</v>
      </c>
      <c r="X253" s="111">
        <f t="shared" si="14"/>
        <v>3.6914465591139698</v>
      </c>
    </row>
    <row r="254" spans="1:24" x14ac:dyDescent="0.2">
      <c r="A254" s="2" t="str" cm="1">
        <f t="array" ref="A254">IF($D254="","",IF(_xll.BDP($D254&amp;" Corp",A$1)="#N/A N/A","",_xll.BDP($D254&amp;" Corp",A$1)))</f>
        <v>1822454D US</v>
      </c>
      <c r="B254" s="62">
        <v>250</v>
      </c>
      <c r="C254" s="21">
        <v>50082</v>
      </c>
      <c r="D254" s="21" t="s">
        <v>2183</v>
      </c>
      <c r="E254" s="21" t="s">
        <v>2184</v>
      </c>
      <c r="F254" s="21">
        <v>558409</v>
      </c>
      <c r="G254" s="2" t="s">
        <v>2185</v>
      </c>
      <c r="H254" s="93" t="str">
        <f>IF(IFERROR(VLOOKUP($E254,Portfolio!$D$4:$D$85,1,0),0)=0,"N","Y")</f>
        <v>N</v>
      </c>
      <c r="I254" s="65" cm="1">
        <f t="array" ref="I254">IF($D254="","",IF(_xll.BDP($D254&amp;" Corp",I$1)="#N/A N/A","0",_xll.BDP($D254&amp;" Corp",I$1)))/1000000</f>
        <v>228</v>
      </c>
      <c r="J254" s="101">
        <f>IFERROR(VLOOKUP($E254,Portfolio!$D$45:$O$85,10,0),0)</f>
        <v>0</v>
      </c>
      <c r="K254" s="16" t="str" cm="1">
        <f t="array" ref="K254">IF($D254="","",IF(_xll.BDP($D254&amp;" Corp",K$1)="#N/A N/A","NR",_xll.BDP($D254&amp;" Corp",K$1)))</f>
        <v>B-</v>
      </c>
      <c r="L254" s="16" t="str" cm="1">
        <f t="array" ref="L254">IF($D254="","",IF(_xll.BDP($D254&amp;" Corp",L$1)="#N/A N/A","NR",_xll.BDP($D254&amp;" Corp",L$1)))</f>
        <v>B3</v>
      </c>
      <c r="M254" s="16" t="s">
        <v>1349</v>
      </c>
      <c r="N254" s="16" t="s">
        <v>1334</v>
      </c>
      <c r="O254" s="61">
        <v>1.4871629610511999E-4</v>
      </c>
      <c r="P254" s="61">
        <f t="shared" si="12"/>
        <v>1.0758348997647979E-3</v>
      </c>
      <c r="Q254" s="27" cm="1">
        <f t="array" ref="Q254">IF($D254="","",IF(_xll.BDP($D254&amp;" Corp",Q$1)="#N/A N/A","",_xll.BDP($D254&amp;" Corp",Q$1)))</f>
        <v>94</v>
      </c>
      <c r="R254" s="27" cm="1">
        <f t="array" ref="R254">IF($D254="","",IF(_xll.BDP($D254&amp;" Corp",R$1)="#N/A N/A","",_xll.BDP($D254&amp;" Corp",R$1)))</f>
        <v>95</v>
      </c>
      <c r="S254" s="64" cm="1">
        <f t="array" ref="S254">IFERROR(IF($D254="","",IF(_xll.BDP($D254&amp;" Corp",S$1)="#N/A N/A","",_xll.BDP($D254&amp;" Corp",S$1)))/100,"")</f>
        <v>0.13208681810647249</v>
      </c>
      <c r="T254" s="48" cm="1">
        <f t="array" ref="T254">IF($D254="","",IF(_xll.BDP($D254&amp;" Corp",T$1)="#N/A N/A","",_xll.BDP($D254&amp;" Corp",T$1)))</f>
        <v>916.89292981028564</v>
      </c>
      <c r="U254" s="114" cm="1">
        <f t="array" ref="U254">IF($D254="","",IF(_xll.BDP($D254&amp;" Corp",U$1)="#N/A N/A",0,_xll.BDP($D254&amp;" Corp",U$1)))</f>
        <v>500</v>
      </c>
      <c r="V254" s="114">
        <f>IFERROR(VLOOKUP($L254,Documentation!$J$2:$K$15,2,0),IF(U254=0,0,4200))</f>
        <v>3490</v>
      </c>
      <c r="W254" s="111">
        <f t="shared" si="13"/>
        <v>0.53791744988239898</v>
      </c>
      <c r="X254" s="111">
        <f t="shared" si="14"/>
        <v>3.754663800179145</v>
      </c>
    </row>
    <row r="255" spans="1:24" x14ac:dyDescent="0.2">
      <c r="A255" s="2" t="str" cm="1">
        <f t="array" ref="A255">IF($D255="","",IF(_xll.BDP($D255&amp;" Corp",A$1)="#N/A N/A","",_xll.BDP($D255&amp;" Corp",A$1)))</f>
        <v>IMPR US</v>
      </c>
      <c r="B255" s="62">
        <v>251</v>
      </c>
      <c r="C255" s="21">
        <v>386970</v>
      </c>
      <c r="D255" s="21" t="s">
        <v>2186</v>
      </c>
      <c r="E255" s="21" t="s">
        <v>2187</v>
      </c>
      <c r="F255" s="21">
        <v>622952</v>
      </c>
      <c r="G255" s="2" t="s">
        <v>2188</v>
      </c>
      <c r="H255" s="93" t="str">
        <f>IF(IFERROR(VLOOKUP($E255,Portfolio!$D$4:$D$85,1,0),0)=0,"N","Y")</f>
        <v>Y</v>
      </c>
      <c r="I255" s="65" cm="1">
        <f t="array" ref="I255">IF($D255="","",IF(_xll.BDP($D255&amp;" Corp",I$1)="#N/A N/A","0",_xll.BDP($D255&amp;" Corp",I$1)))/1000000</f>
        <v>1342.4850000000001</v>
      </c>
      <c r="J255" s="101">
        <f>IFERROR(VLOOKUP($E255,Portfolio!$D$45:$O$85,10,0),0)</f>
        <v>12.601478</v>
      </c>
      <c r="K255" s="16" t="str" cm="1">
        <f t="array" ref="K255">IF($D255="","",IF(_xll.BDP($D255&amp;" Corp",K$1)="#N/A N/A","NR",_xll.BDP($D255&amp;" Corp",K$1)))</f>
        <v>B-</v>
      </c>
      <c r="L255" s="16" t="str" cm="1">
        <f t="array" ref="L255">IF($D255="","",IF(_xll.BDP($D255&amp;" Corp",L$1)="#N/A N/A","NR",_xll.BDP($D255&amp;" Corp",L$1)))</f>
        <v>B2</v>
      </c>
      <c r="M255" s="16" t="s">
        <v>1524</v>
      </c>
      <c r="N255" s="16" t="s">
        <v>1365</v>
      </c>
      <c r="O255" s="61">
        <v>9.3408228980824699E-4</v>
      </c>
      <c r="P255" s="61">
        <f t="shared" si="12"/>
        <v>6.7572845272962064E-3</v>
      </c>
      <c r="Q255" s="27" cm="1">
        <f t="array" ref="Q255">IF($D255="","",IF(_xll.BDP($D255&amp;" Corp",Q$1)="#N/A N/A","",_xll.BDP($D255&amp;" Corp",Q$1)))</f>
        <v>100.75</v>
      </c>
      <c r="R255" s="27" cm="1">
        <f t="array" ref="R255">IF($D255="","",IF(_xll.BDP($D255&amp;" Corp",R$1)="#N/A N/A","",_xll.BDP($D255&amp;" Corp",R$1)))</f>
        <v>101.125</v>
      </c>
      <c r="S255" s="64" cm="1">
        <f t="array" ref="S255">IFERROR(IF($D255="","",IF(_xll.BDP($D255&amp;" Corp",S$1)="#N/A N/A","",_xll.BDP($D255&amp;" Corp",S$1)))/100,"")</f>
        <v>7.4600063962861896E-2</v>
      </c>
      <c r="T255" s="48" cm="1">
        <f t="array" ref="T255">IF($D255="","",IF(_xll.BDP($D255&amp;" Corp",T$1)="#N/A N/A","",_xll.BDP($D255&amp;" Corp",T$1)))</f>
        <v>311.59518227651716</v>
      </c>
      <c r="U255" s="114" cm="1">
        <f t="array" ref="U255">IF($D255="","",IF(_xll.BDP($D255&amp;" Corp",U$1)="#N/A N/A",0,_xll.BDP($D255&amp;" Corp",U$1)))</f>
        <v>350.00000000000006</v>
      </c>
      <c r="V255" s="114">
        <f>IFERROR(VLOOKUP($L255,Documentation!$J$2:$K$15,2,0),IF(U255=0,0,4200))</f>
        <v>2720</v>
      </c>
      <c r="W255" s="111">
        <f t="shared" si="13"/>
        <v>2.3650495845536725</v>
      </c>
      <c r="X255" s="111">
        <f t="shared" si="14"/>
        <v>18.37981391424568</v>
      </c>
    </row>
    <row r="256" spans="1:24" x14ac:dyDescent="0.2">
      <c r="A256" s="2" t="str" cm="1">
        <f t="array" ref="A256">IF($D256="","",IF(_xll.BDP($D256&amp;" Corp",A$1)="#N/A N/A","",_xll.BDP($D256&amp;" Corp",A$1)))</f>
        <v>MMS US</v>
      </c>
      <c r="B256" s="62">
        <v>252</v>
      </c>
      <c r="C256" s="21">
        <v>398526</v>
      </c>
      <c r="D256" s="21" t="s">
        <v>2189</v>
      </c>
      <c r="E256" s="21" t="s">
        <v>2190</v>
      </c>
      <c r="F256" s="21">
        <v>625232</v>
      </c>
      <c r="G256" s="2" t="s">
        <v>2191</v>
      </c>
      <c r="H256" s="93" t="str">
        <f>IF(IFERROR(VLOOKUP($E256,Portfolio!$D$4:$D$85,1,0),0)=0,"N","Y")</f>
        <v>N</v>
      </c>
      <c r="I256" s="65" cm="1">
        <f t="array" ref="I256">IF($D256="","",IF(_xll.BDP($D256&amp;" Corp",I$1)="#N/A N/A","0",_xll.BDP($D256&amp;" Corp",I$1)))/1000000</f>
        <v>497.5</v>
      </c>
      <c r="J256" s="101">
        <f>IFERROR(VLOOKUP($E256,Portfolio!$D$45:$O$85,10,0),0)</f>
        <v>0</v>
      </c>
      <c r="K256" s="16" t="str" cm="1">
        <f t="array" ref="K256">IF($D256="","",IF(_xll.BDP($D256&amp;" Corp",K$1)="#N/A N/A","NR",_xll.BDP($D256&amp;" Corp",K$1)))</f>
        <v>BB+</v>
      </c>
      <c r="L256" s="16" t="str" cm="1">
        <f t="array" ref="L256">IF($D256="","",IF(_xll.BDP($D256&amp;" Corp",L$1)="#N/A N/A","NR",_xll.BDP($D256&amp;" Corp",L$1)))</f>
        <v>Ba2</v>
      </c>
      <c r="M256" s="16" t="s">
        <v>1289</v>
      </c>
      <c r="N256" s="16" t="s">
        <v>1290</v>
      </c>
      <c r="O256" s="61">
        <v>3.4539091417517702E-4</v>
      </c>
      <c r="P256" s="61">
        <f t="shared" si="12"/>
        <v>2.4986071416724224E-3</v>
      </c>
      <c r="Q256" s="27" cm="1">
        <f t="array" ref="Q256">IF($D256="","",IF(_xll.BDP($D256&amp;" Corp",Q$1)="#N/A N/A","",_xll.BDP($D256&amp;" Corp",Q$1)))</f>
        <v>100.5</v>
      </c>
      <c r="R256" s="27" cm="1">
        <f t="array" ref="R256">IF($D256="","",IF(_xll.BDP($D256&amp;" Corp",R$1)="#N/A N/A","",_xll.BDP($D256&amp;" Corp",R$1)))</f>
        <v>101.125</v>
      </c>
      <c r="S256" s="64" cm="1">
        <f t="array" ref="S256">IFERROR(IF($D256="","",IF(_xll.BDP($D256&amp;" Corp",S$1)="#N/A N/A","",_xll.BDP($D256&amp;" Corp",S$1)))/100,"")</f>
        <v>6.0748329153284431E-2</v>
      </c>
      <c r="T256" s="48" cm="1">
        <f t="array" ref="T256">IF($D256="","",IF(_xll.BDP($D256&amp;" Corp",T$1)="#N/A N/A","",_xll.BDP($D256&amp;" Corp",T$1)))</f>
        <v>169.68658600673078</v>
      </c>
      <c r="U256" s="114" cm="1">
        <f t="array" ref="U256">IF($D256="","",IF(_xll.BDP($D256&amp;" Corp",U$1)="#N/A N/A",0,_xll.BDP($D256&amp;" Corp",U$1)))</f>
        <v>200</v>
      </c>
      <c r="V256" s="114">
        <f>IFERROR(VLOOKUP($L256,Documentation!$J$2:$K$15,2,0),IF(U256=0,0,4200))</f>
        <v>1350</v>
      </c>
      <c r="W256" s="111">
        <f t="shared" si="13"/>
        <v>0.49972142833448446</v>
      </c>
      <c r="X256" s="111">
        <f t="shared" si="14"/>
        <v>3.3731196412577704</v>
      </c>
    </row>
    <row r="257" spans="1:24" x14ac:dyDescent="0.2">
      <c r="A257" s="2" t="str" cm="1">
        <f t="array" ref="A257">IF($D257="","",IF(_xll.BDP($D257&amp;" Corp",A$1)="#N/A N/A","",_xll.BDP($D257&amp;" Corp",A$1)))</f>
        <v>1664801D US</v>
      </c>
      <c r="B257" s="62">
        <v>253</v>
      </c>
      <c r="C257" s="21">
        <v>443022</v>
      </c>
      <c r="D257" s="21" t="s">
        <v>2192</v>
      </c>
      <c r="E257" s="21" t="s">
        <v>2193</v>
      </c>
      <c r="F257" s="21">
        <v>632983</v>
      </c>
      <c r="G257" s="2" t="s">
        <v>2194</v>
      </c>
      <c r="H257" s="93" t="str">
        <f>IF(IFERROR(VLOOKUP($E257,Portfolio!$D$4:$D$85,1,0),0)=0,"N","Y")</f>
        <v>N</v>
      </c>
      <c r="I257" s="65" cm="1">
        <f t="array" ref="I257">IF($D257="","",IF(_xll.BDP($D257&amp;" Corp",I$1)="#N/A N/A","0",_xll.BDP($D257&amp;" Corp",I$1)))/1000000</f>
        <v>698.25</v>
      </c>
      <c r="J257" s="101">
        <f>IFERROR(VLOOKUP($E257,Portfolio!$D$45:$O$85,10,0),0)</f>
        <v>0</v>
      </c>
      <c r="K257" s="16" t="str" cm="1">
        <f t="array" ref="K257">IF($D257="","",IF(_xll.BDP($D257&amp;" Corp",K$1)="#N/A N/A","NR",_xll.BDP($D257&amp;" Corp",K$1)))</f>
        <v>B</v>
      </c>
      <c r="L257" s="16" t="str" cm="1">
        <f t="array" ref="L257">IF($D257="","",IF(_xll.BDP($D257&amp;" Corp",L$1)="#N/A N/A","NR",_xll.BDP($D257&amp;" Corp",L$1)))</f>
        <v>B2</v>
      </c>
      <c r="M257" s="16" t="s">
        <v>1516</v>
      </c>
      <c r="N257" s="16" t="s">
        <v>1317</v>
      </c>
      <c r="O257" s="61">
        <v>4.8777565466775498E-4</v>
      </c>
      <c r="P257" s="61">
        <f t="shared" si="12"/>
        <v>3.5286386649669007E-3</v>
      </c>
      <c r="Q257" s="27" cm="1">
        <f t="array" ref="Q257">IF($D257="","",IF(_xll.BDP($D257&amp;" Corp",Q$1)="#N/A N/A","",_xll.BDP($D257&amp;" Corp",Q$1)))</f>
        <v>101.125</v>
      </c>
      <c r="R257" s="27" cm="1">
        <f t="array" ref="R257">IF($D257="","",IF(_xll.BDP($D257&amp;" Corp",R$1)="#N/A N/A","",_xll.BDP($D257&amp;" Corp",R$1)))</f>
        <v>101.5</v>
      </c>
      <c r="S257" s="64" cm="1">
        <f t="array" ref="S257">IFERROR(IF($D257="","",IF(_xll.BDP($D257&amp;" Corp",S$1)="#N/A N/A","",_xll.BDP($D257&amp;" Corp",S$1)))/100,"")</f>
        <v>7.4765683384612203E-2</v>
      </c>
      <c r="T257" s="48" cm="1">
        <f t="array" ref="T257">IF($D257="","",IF(_xll.BDP($D257&amp;" Corp",T$1)="#N/A N/A","",_xll.BDP($D257&amp;" Corp",T$1)))</f>
        <v>300.40906407496334</v>
      </c>
      <c r="U257" s="114" cm="1">
        <f t="array" ref="U257">IF($D257="","",IF(_xll.BDP($D257&amp;" Corp",U$1)="#N/A N/A",0,_xll.BDP($D257&amp;" Corp",U$1)))</f>
        <v>350.00000000000006</v>
      </c>
      <c r="V257" s="114">
        <f>IFERROR(VLOOKUP($L257,Documentation!$J$2:$K$15,2,0),IF(U257=0,0,4200))</f>
        <v>2720</v>
      </c>
      <c r="W257" s="111">
        <f t="shared" si="13"/>
        <v>1.2350235327384154</v>
      </c>
      <c r="X257" s="111">
        <f t="shared" si="14"/>
        <v>9.5978971687099701</v>
      </c>
    </row>
    <row r="258" spans="1:24" x14ac:dyDescent="0.2">
      <c r="A258" s="2" t="str" cm="1">
        <f t="array" ref="A258">IF($D258="","",IF(_xll.BDP($D258&amp;" Corp",A$1)="#N/A N/A","",_xll.BDP($D258&amp;" Corp",A$1)))</f>
        <v>1920213D US</v>
      </c>
      <c r="B258" s="62">
        <v>254</v>
      </c>
      <c r="C258" s="21">
        <v>451770</v>
      </c>
      <c r="D258" s="21" t="s">
        <v>2195</v>
      </c>
      <c r="E258" s="21" t="s">
        <v>2196</v>
      </c>
      <c r="F258" s="21"/>
      <c r="G258" s="2" t="s">
        <v>1780</v>
      </c>
      <c r="H258" s="93" t="str">
        <f>IF(IFERROR(VLOOKUP($E258,Portfolio!$D$4:$D$85,1,0),0)=0,"N","Y")</f>
        <v>N</v>
      </c>
      <c r="I258" s="65" cm="1">
        <f t="array" ref="I258">IF($D258="","",IF(_xll.BDP($D258&amp;" Corp",I$1)="#N/A N/A","0",_xll.BDP($D258&amp;" Corp",I$1)))/1000000</f>
        <v>735.71500000000003</v>
      </c>
      <c r="J258" s="101">
        <f>IFERROR(VLOOKUP($E258,Portfolio!$D$45:$O$85,10,0),0)</f>
        <v>0</v>
      </c>
      <c r="K258" s="16" t="str" cm="1">
        <f t="array" ref="K258">IF($D258="","",IF(_xll.BDP($D258&amp;" Corp",K$1)="#N/A N/A","NR",_xll.BDP($D258&amp;" Corp",K$1)))</f>
        <v>B</v>
      </c>
      <c r="L258" s="16" t="str" cm="1">
        <f t="array" ref="L258">IF($D258="","",IF(_xll.BDP($D258&amp;" Corp",L$1)="#N/A N/A","NR",_xll.BDP($D258&amp;" Corp",L$1)))</f>
        <v>B3</v>
      </c>
      <c r="M258" s="16" t="s">
        <v>1289</v>
      </c>
      <c r="N258" s="16" t="s">
        <v>1322</v>
      </c>
      <c r="O258" s="61">
        <v>5.1108089865084104E-4</v>
      </c>
      <c r="P258" s="61">
        <f t="shared" si="12"/>
        <v>3.6972321243334181E-3</v>
      </c>
      <c r="Q258" s="27" cm="1">
        <f t="array" ref="Q258">IF($D258="","",IF(_xll.BDP($D258&amp;" Corp",Q$1)="#N/A N/A","",_xll.BDP($D258&amp;" Corp",Q$1)))</f>
        <v>100.375</v>
      </c>
      <c r="R258" s="27" cm="1">
        <f t="array" ref="R258">IF($D258="","",IF(_xll.BDP($D258&amp;" Corp",R$1)="#N/A N/A","",_xll.BDP($D258&amp;" Corp",R$1)))</f>
        <v>100.75</v>
      </c>
      <c r="S258" s="64" cm="1">
        <f t="array" ref="S258">IFERROR(IF($D258="","",IF(_xll.BDP($D258&amp;" Corp",S$1)="#N/A N/A","",_xll.BDP($D258&amp;" Corp",S$1)))/100,"")</f>
        <v>7.1182678919285536E-2</v>
      </c>
      <c r="T258" s="48" cm="1">
        <f t="array" ref="T258">IF($D258="","",IF(_xll.BDP($D258&amp;" Corp",T$1)="#N/A N/A","",_xll.BDP($D258&amp;" Corp",T$1)))</f>
        <v>279.07998432031275</v>
      </c>
      <c r="U258" s="114" cm="1">
        <f t="array" ref="U258">IF($D258="","",IF(_xll.BDP($D258&amp;" Corp",U$1)="#N/A N/A",0,_xll.BDP($D258&amp;" Corp",U$1)))</f>
        <v>300</v>
      </c>
      <c r="V258" s="114">
        <f>IFERROR(VLOOKUP($L258,Documentation!$J$2:$K$15,2,0),IF(U258=0,0,4200))</f>
        <v>3490</v>
      </c>
      <c r="W258" s="111">
        <f t="shared" si="13"/>
        <v>1.1091696373000255</v>
      </c>
      <c r="X258" s="111">
        <f t="shared" si="14"/>
        <v>12.90334011392363</v>
      </c>
    </row>
    <row r="259" spans="1:24" x14ac:dyDescent="0.2">
      <c r="A259" s="2" t="str" cm="1">
        <f t="array" ref="A259">IF($D259="","",IF(_xll.BDP($D259&amp;" Corp",A$1)="#N/A N/A","",_xll.BDP($D259&amp;" Corp",A$1)))</f>
        <v>2514227D US</v>
      </c>
      <c r="B259" s="62">
        <v>255</v>
      </c>
      <c r="C259" s="21">
        <v>449898</v>
      </c>
      <c r="D259" s="21" t="s">
        <v>2197</v>
      </c>
      <c r="E259" s="21" t="s">
        <v>2198</v>
      </c>
      <c r="F259" s="21"/>
      <c r="G259" s="2" t="s">
        <v>2199</v>
      </c>
      <c r="H259" s="93" t="str">
        <f>IF(IFERROR(VLOOKUP($E259,Portfolio!$D$4:$D$85,1,0),0)=0,"N","Y")</f>
        <v>N</v>
      </c>
      <c r="I259" s="65" cm="1">
        <f t="array" ref="I259">IF($D259="","",IF(_xll.BDP($D259&amp;" Corp",I$1)="#N/A N/A","0",_xll.BDP($D259&amp;" Corp",I$1)))/1000000</f>
        <v>0</v>
      </c>
      <c r="J259" s="101">
        <f>IFERROR(VLOOKUP($E259,Portfolio!$D$45:$O$85,10,0),0)</f>
        <v>0</v>
      </c>
      <c r="K259" s="16" t="str" cm="1">
        <f t="array" ref="K259">IF($D259="","",IF(_xll.BDP($D259&amp;" Corp",K$1)="#N/A N/A","NR",_xll.BDP($D259&amp;" Corp",K$1)))</f>
        <v>B-</v>
      </c>
      <c r="L259" s="16" t="str" cm="1">
        <f t="array" ref="L259">IF($D259="","",IF(_xll.BDP($D259&amp;" Corp",L$1)="#N/A N/A","NR",_xll.BDP($D259&amp;" Corp",L$1)))</f>
        <v>B2</v>
      </c>
      <c r="M259" s="16" t="s">
        <v>1349</v>
      </c>
      <c r="N259" s="16" t="s">
        <v>1344</v>
      </c>
      <c r="O259" s="61">
        <v>5.8250083942018496E-4</v>
      </c>
      <c r="P259" s="61">
        <f t="shared" si="12"/>
        <v>4.2138941636063933E-3</v>
      </c>
      <c r="Q259" s="27" cm="1">
        <f t="array" ref="Q259">IF($D259="","",IF(_xll.BDP($D259&amp;" Corp",Q$1)="#N/A N/A","",_xll.BDP($D259&amp;" Corp",Q$1)))</f>
        <v>99</v>
      </c>
      <c r="R259" s="27" cm="1">
        <f t="array" ref="R259">IF($D259="","",IF(_xll.BDP($D259&amp;" Corp",R$1)="#N/A N/A","",_xll.BDP($D259&amp;" Corp",R$1)))</f>
        <v>99.75</v>
      </c>
      <c r="S259" s="64" cm="1">
        <f t="array" ref="S259">IFERROR(IF($D259="","",IF(_xll.BDP($D259&amp;" Corp",S$1)="#N/A N/A","",_xll.BDP($D259&amp;" Corp",S$1)))/100,"")</f>
        <v>7.4914212105795741E-2</v>
      </c>
      <c r="T259" s="48" cm="1">
        <f t="array" ref="T259">IF($D259="","",IF(_xll.BDP($D259&amp;" Corp",T$1)="#N/A N/A","",_xll.BDP($D259&amp;" Corp",T$1)))</f>
        <v>348.37250728717447</v>
      </c>
      <c r="U259" s="114" cm="1">
        <f t="array" ref="U259">IF($D259="","",IF(_xll.BDP($D259&amp;" Corp",U$1)="#N/A N/A",0,_xll.BDP($D259&amp;" Corp",U$1)))</f>
        <v>325</v>
      </c>
      <c r="V259" s="114">
        <f>IFERROR(VLOOKUP($L259,Documentation!$J$2:$K$15,2,0),IF(U259=0,0,4200))</f>
        <v>2720</v>
      </c>
      <c r="W259" s="111">
        <f t="shared" si="13"/>
        <v>1.3695156031720779</v>
      </c>
      <c r="X259" s="111">
        <f t="shared" si="14"/>
        <v>11.46179212500939</v>
      </c>
    </row>
    <row r="260" spans="1:24" x14ac:dyDescent="0.2">
      <c r="A260" s="2" t="str" cm="1">
        <f t="array" ref="A260">IF($D260="","",IF(_xll.BDP($D260&amp;" Corp",A$1)="#N/A N/A","",_xll.BDP($D260&amp;" Corp",A$1)))</f>
        <v>2014119D ID</v>
      </c>
      <c r="B260" s="62">
        <v>256</v>
      </c>
      <c r="C260" s="21">
        <v>448350</v>
      </c>
      <c r="D260" s="21" t="s">
        <v>2200</v>
      </c>
      <c r="E260" s="21" t="s">
        <v>2201</v>
      </c>
      <c r="F260" s="21"/>
      <c r="G260" s="2" t="s">
        <v>2202</v>
      </c>
      <c r="H260" s="93" t="str">
        <f>IF(IFERROR(VLOOKUP($E260,Portfolio!$D$4:$D$85,1,0),0)=0,"N","Y")</f>
        <v>N</v>
      </c>
      <c r="I260" s="65" cm="1">
        <f t="array" ref="I260">IF($D260="","",IF(_xll.BDP($D260&amp;" Corp",I$1)="#N/A N/A","0",_xll.BDP($D260&amp;" Corp",I$1)))/1000000</f>
        <v>982.23825000000011</v>
      </c>
      <c r="J260" s="101">
        <f>IFERROR(VLOOKUP($E260,Portfolio!$D$45:$O$85,10,0),0)</f>
        <v>0</v>
      </c>
      <c r="K260" s="16" t="str" cm="1">
        <f t="array" ref="K260">IF($D260="","",IF(_xll.BDP($D260&amp;" Corp",K$1)="#N/A N/A","NR",_xll.BDP($D260&amp;" Corp",K$1)))</f>
        <v>BB</v>
      </c>
      <c r="L260" s="16" t="str" cm="1">
        <f t="array" ref="L260">IF($D260="","",IF(_xll.BDP($D260&amp;" Corp",L$1)="#N/A N/A","NR",_xll.BDP($D260&amp;" Corp",L$1)))</f>
        <v>Ba1</v>
      </c>
      <c r="M260" s="16" t="s">
        <v>1349</v>
      </c>
      <c r="N260" s="16" t="s">
        <v>1313</v>
      </c>
      <c r="O260" s="61">
        <v>6.8268092744954399E-4</v>
      </c>
      <c r="P260" s="61">
        <f t="shared" si="12"/>
        <v>4.9386112106696951E-3</v>
      </c>
      <c r="Q260" s="27" cm="1">
        <f t="array" ref="Q260">IF($D260="","",IF(_xll.BDP($D260&amp;" Corp",Q$1)="#N/A N/A","",_xll.BDP($D260&amp;" Corp",Q$1)))</f>
        <v>100.125</v>
      </c>
      <c r="R260" s="27" cm="1">
        <f t="array" ref="R260">IF($D260="","",IF(_xll.BDP($D260&amp;" Corp",R$1)="#N/A N/A","",_xll.BDP($D260&amp;" Corp",R$1)))</f>
        <v>100.625</v>
      </c>
      <c r="S260" s="64" cm="1">
        <f t="array" ref="S260">IFERROR(IF($D260="","",IF(_xll.BDP($D260&amp;" Corp",S$1)="#N/A N/A","",_xll.BDP($D260&amp;" Corp",S$1)))/100,"")</f>
        <v>6.2079448718577623E-2</v>
      </c>
      <c r="T260" s="48" cm="1">
        <f t="array" ref="T260">IF($D260="","",IF(_xll.BDP($D260&amp;" Corp",T$1)="#N/A N/A","",_xll.BDP($D260&amp;" Corp",T$1)))</f>
        <v>186.04956232568622</v>
      </c>
      <c r="U260" s="114" cm="1">
        <f t="array" ref="U260">IF($D260="","",IF(_xll.BDP($D260&amp;" Corp",U$1)="#N/A N/A",0,_xll.BDP($D260&amp;" Corp",U$1)))</f>
        <v>200</v>
      </c>
      <c r="V260" s="114">
        <f>IFERROR(VLOOKUP($L260,Documentation!$J$2:$K$15,2,0),IF(U260=0,0,4200))</f>
        <v>940</v>
      </c>
      <c r="W260" s="111">
        <f t="shared" si="13"/>
        <v>0.987722242133939</v>
      </c>
      <c r="X260" s="111">
        <f t="shared" si="14"/>
        <v>4.6422945380295131</v>
      </c>
    </row>
    <row r="261" spans="1:24" x14ac:dyDescent="0.2">
      <c r="A261" s="2" t="str" cm="1">
        <f t="array" ref="A261">IF($D261="","",IF(_xll.BDP($D261&amp;" Corp",A$1)="#N/A N/A","",_xll.BDP($D261&amp;" Corp",A$1)))</f>
        <v>3396574Z US</v>
      </c>
      <c r="B261" s="62">
        <v>257</v>
      </c>
      <c r="C261" s="21">
        <v>449178</v>
      </c>
      <c r="D261" s="21" t="s">
        <v>2203</v>
      </c>
      <c r="E261" s="21" t="s">
        <v>2204</v>
      </c>
      <c r="F261" s="21"/>
      <c r="G261" s="2" t="s">
        <v>2107</v>
      </c>
      <c r="H261" s="93" t="str">
        <f>IF(IFERROR(VLOOKUP($E261,Portfolio!$D$4:$D$85,1,0),0)=0,"N","Y")</f>
        <v>Y</v>
      </c>
      <c r="I261" s="65" cm="1">
        <f t="array" ref="I261">IF($D261="","",IF(_xll.BDP($D261&amp;" Corp",I$1)="#N/A N/A","0",_xll.BDP($D261&amp;" Corp",I$1)))/1000000</f>
        <v>1166.7727500000001</v>
      </c>
      <c r="J261" s="101">
        <f>IFERROR(VLOOKUP($E261,Portfolio!$D$45:$O$85,10,0),0)</f>
        <v>0</v>
      </c>
      <c r="K261" s="16" t="str" cm="1">
        <f t="array" ref="K261">IF($D261="","",IF(_xll.BDP($D261&amp;" Corp",K$1)="#N/A N/A","NR",_xll.BDP($D261&amp;" Corp",K$1)))</f>
        <v>B+</v>
      </c>
      <c r="L261" s="16" t="str" cm="1">
        <f t="array" ref="L261">IF($D261="","",IF(_xll.BDP($D261&amp;" Corp",L$1)="#N/A N/A","NR",_xll.BDP($D261&amp;" Corp",L$1)))</f>
        <v>B1</v>
      </c>
      <c r="M261" s="16" t="s">
        <v>1524</v>
      </c>
      <c r="N261" s="16" t="s">
        <v>1439</v>
      </c>
      <c r="O261" s="61">
        <v>8.1119150310662998E-4</v>
      </c>
      <c r="P261" s="61">
        <f t="shared" si="12"/>
        <v>5.8682750464542502E-3</v>
      </c>
      <c r="Q261" s="27" cm="1">
        <f t="array" ref="Q261">IF($D261="","",IF(_xll.BDP($D261&amp;" Corp",Q$1)="#N/A N/A","",_xll.BDP($D261&amp;" Corp",Q$1)))</f>
        <v>100.375</v>
      </c>
      <c r="R261" s="27" cm="1">
        <f t="array" ref="R261">IF($D261="","",IF(_xll.BDP($D261&amp;" Corp",R$1)="#N/A N/A","",_xll.BDP($D261&amp;" Corp",R$1)))</f>
        <v>100.875</v>
      </c>
      <c r="S261" s="64" cm="1">
        <f t="array" ref="S261">IFERROR(IF($D261="","",IF(_xll.BDP($D261&amp;" Corp",S$1)="#N/A N/A","",_xll.BDP($D261&amp;" Corp",S$1)))/100,"")</f>
        <v>6.372948014177382E-2</v>
      </c>
      <c r="T261" s="48" cm="1">
        <f t="array" ref="T261">IF($D261="","",IF(_xll.BDP($D261&amp;" Corp",T$1)="#N/A N/A","",_xll.BDP($D261&amp;" Corp",T$1)))</f>
        <v>201.70482006481291</v>
      </c>
      <c r="U261" s="114" cm="1">
        <f t="array" ref="U261">IF($D261="","",IF(_xll.BDP($D261&amp;" Corp",U$1)="#N/A N/A",0,_xll.BDP($D261&amp;" Corp",U$1)))</f>
        <v>225</v>
      </c>
      <c r="V261" s="114">
        <f>IFERROR(VLOOKUP($L261,Documentation!$J$2:$K$15,2,0),IF(U261=0,0,4200))</f>
        <v>2220</v>
      </c>
      <c r="W261" s="111">
        <f t="shared" si="13"/>
        <v>1.3203618854522063</v>
      </c>
      <c r="X261" s="111">
        <f t="shared" si="14"/>
        <v>13.027570603128435</v>
      </c>
    </row>
    <row r="262" spans="1:24" x14ac:dyDescent="0.2">
      <c r="A262" s="2" t="str" cm="1">
        <f t="array" ref="A262">IF($D262="","",IF(_xll.BDP($D262&amp;" Corp",A$1)="#N/A N/A","",_xll.BDP($D262&amp;" Corp",A$1)))</f>
        <v>2452371D US</v>
      </c>
      <c r="B262" s="62">
        <v>258</v>
      </c>
      <c r="C262" s="21">
        <v>407490</v>
      </c>
      <c r="D262" s="21" t="s">
        <v>2205</v>
      </c>
      <c r="E262" s="21" t="s">
        <v>2206</v>
      </c>
      <c r="F262" s="21">
        <v>625805</v>
      </c>
      <c r="G262" s="2" t="s">
        <v>2207</v>
      </c>
      <c r="H262" s="93" t="str">
        <f>IF(IFERROR(VLOOKUP($E262,Portfolio!$D$4:$D$85,1,0),0)=0,"N","Y")</f>
        <v>N</v>
      </c>
      <c r="I262" s="65" cm="1">
        <f t="array" ref="I262">IF($D262="","",IF(_xll.BDP($D262&amp;" Corp",I$1)="#N/A N/A","0",_xll.BDP($D262&amp;" Corp",I$1)))/1000000</f>
        <v>1290</v>
      </c>
      <c r="J262" s="101">
        <f>IFERROR(VLOOKUP($E262,Portfolio!$D$45:$O$85,10,0),0)</f>
        <v>0</v>
      </c>
      <c r="K262" s="16" t="str" cm="1">
        <f t="array" ref="K262">IF($D262="","",IF(_xll.BDP($D262&amp;" Corp",K$1)="#N/A N/A","NR",_xll.BDP($D262&amp;" Corp",K$1)))</f>
        <v>B</v>
      </c>
      <c r="L262" s="16" t="str" cm="1">
        <f t="array" ref="L262">IF($D262="","",IF(_xll.BDP($D262&amp;" Corp",L$1)="#N/A N/A","NR",_xll.BDP($D262&amp;" Corp",L$1)))</f>
        <v>B2</v>
      </c>
      <c r="M262" s="16" t="s">
        <v>1289</v>
      </c>
      <c r="N262" s="16" t="s">
        <v>1380</v>
      </c>
      <c r="O262" s="61">
        <v>8.8385166767115898E-4</v>
      </c>
      <c r="P262" s="61">
        <f t="shared" ref="P262:P264" si="15">O262/$O$265</f>
        <v>6.3939090415741874E-3</v>
      </c>
      <c r="Q262" s="27" cm="1">
        <f t="array" ref="Q262">IF($D262="","",IF(_xll.BDP($D262&amp;" Corp",Q$1)="#N/A N/A","",_xll.BDP($D262&amp;" Corp",Q$1)))</f>
        <v>100.75</v>
      </c>
      <c r="R262" s="27" cm="1">
        <f t="array" ref="R262">IF($D262="","",IF(_xll.BDP($D262&amp;" Corp",R$1)="#N/A N/A","",_xll.BDP($D262&amp;" Corp",R$1)))</f>
        <v>101.5</v>
      </c>
      <c r="S262" s="64" cm="1">
        <f t="array" ref="S262">IFERROR(IF($D262="","",IF(_xll.BDP($D262&amp;" Corp",S$1)="#N/A N/A","",_xll.BDP($D262&amp;" Corp",S$1)))/100,"")</f>
        <v>7.8148904489353299E-2</v>
      </c>
      <c r="T262" s="48" cm="1">
        <f t="array" ref="T262">IF($D262="","",IF(_xll.BDP($D262&amp;" Corp",T$1)="#N/A N/A","",_xll.BDP($D262&amp;" Corp",T$1)))</f>
        <v>332.866307726115</v>
      </c>
      <c r="U262" s="114" cm="1">
        <f t="array" ref="U262">IF($D262="","",IF(_xll.BDP($D262&amp;" Corp",U$1)="#N/A N/A",0,_xll.BDP($D262&amp;" Corp",U$1)))</f>
        <v>375</v>
      </c>
      <c r="V262" s="114">
        <f>IFERROR(VLOOKUP($L262,Documentation!$J$2:$K$15,2,0),IF(U262=0,0,4200))</f>
        <v>2720</v>
      </c>
      <c r="W262" s="111">
        <f t="shared" ref="W262:W264" si="16">IFERROR(U262*P262,0)</f>
        <v>2.3977158905903204</v>
      </c>
      <c r="X262" s="111">
        <f t="shared" ref="X262:X263" si="17">IFERROR(V262*P262,0)</f>
        <v>17.391432593081788</v>
      </c>
    </row>
    <row r="263" spans="1:24" x14ac:dyDescent="0.2">
      <c r="A263" s="2" t="str" cm="1">
        <f t="array" ref="A263">IF($D263="","",IF(_xll.BDP($D263&amp;" Corp",A$1)="#N/A N/A","",_xll.BDP($D263&amp;" Corp",A$1)))</f>
        <v>1913615D US</v>
      </c>
      <c r="B263" s="62">
        <v>259</v>
      </c>
      <c r="C263" s="21">
        <v>223890</v>
      </c>
      <c r="D263" s="21" t="s">
        <v>2208</v>
      </c>
      <c r="E263" s="21" t="s">
        <v>2209</v>
      </c>
      <c r="F263" s="21">
        <v>582796</v>
      </c>
      <c r="G263" s="2" t="s">
        <v>2210</v>
      </c>
      <c r="H263" s="93" t="str">
        <f>IF(IFERROR(VLOOKUP($E263,Portfolio!$D$4:$D$85,1,0),0)=0,"N","Y")</f>
        <v>N</v>
      </c>
      <c r="I263" s="65" cm="1">
        <f t="array" ref="I263">IF($D263="","",IF(_xll.BDP($D263&amp;" Corp",I$1)="#N/A N/A","0",_xll.BDP($D263&amp;" Corp",I$1)))/1000000</f>
        <v>1950</v>
      </c>
      <c r="J263" s="101">
        <f>IFERROR(VLOOKUP($E263,Portfolio!$D$45:$O$85,10,0),0)</f>
        <v>0</v>
      </c>
      <c r="K263" s="16" t="str" cm="1">
        <f t="array" ref="K263">IF($D263="","",IF(_xll.BDP($D263&amp;" Corp",K$1)="#N/A N/A","NR",_xll.BDP($D263&amp;" Corp",K$1)))</f>
        <v>B</v>
      </c>
      <c r="L263" s="16" t="str" cm="1">
        <f t="array" ref="L263">IF($D263="","",IF(_xll.BDP($D263&amp;" Corp",L$1)="#N/A N/A","NR",_xll.BDP($D263&amp;" Corp",L$1)))</f>
        <v>B2</v>
      </c>
      <c r="M263" s="16" t="s">
        <v>1349</v>
      </c>
      <c r="N263" s="16" t="s">
        <v>1350</v>
      </c>
      <c r="O263" s="61">
        <v>9.2896557869749099E-4</v>
      </c>
      <c r="P263" s="61">
        <f t="shared" si="15"/>
        <v>6.7202695092441521E-3</v>
      </c>
      <c r="Q263" s="27" cm="1">
        <f t="array" ref="Q263">IF($D263="","",IF(_xll.BDP($D263&amp;" Corp",Q$1)="#N/A N/A","",_xll.BDP($D263&amp;" Corp",Q$1)))</f>
        <v>99.125</v>
      </c>
      <c r="R263" s="27" cm="1">
        <f t="array" ref="R263">IF($D263="","",IF(_xll.BDP($D263&amp;" Corp",R$1)="#N/A N/A","",_xll.BDP($D263&amp;" Corp",R$1)))</f>
        <v>99.625</v>
      </c>
      <c r="S263" s="64" cm="1">
        <f t="array" ref="S263">IFERROR(IF($D263="","",IF(_xll.BDP($D263&amp;" Corp",S$1)="#N/A N/A","",_xll.BDP($D263&amp;" Corp",S$1)))/100,"")</f>
        <v>8.7113638408482075E-2</v>
      </c>
      <c r="T263" s="48" cm="1">
        <f t="array" ref="T263">IF($D263="","",IF(_xll.BDP($D263&amp;" Corp",T$1)="#N/A N/A","",_xll.BDP($D263&amp;" Corp",T$1)))</f>
        <v>448.75629118382932</v>
      </c>
      <c r="U263" s="114" cm="1">
        <f t="array" ref="U263">IF($D263="","",IF(_xll.BDP($D263&amp;" Corp",U$1)="#N/A N/A",0,_xll.BDP($D263&amp;" Corp",U$1)))</f>
        <v>425.00000000000006</v>
      </c>
      <c r="V263" s="114">
        <f>IFERROR(VLOOKUP($L263,Documentation!$J$2:$K$15,2,0),IF(U263=0,0,4200))</f>
        <v>2720</v>
      </c>
      <c r="W263" s="111">
        <f t="shared" si="16"/>
        <v>2.8561145414287652</v>
      </c>
      <c r="X263" s="111">
        <f t="shared" si="17"/>
        <v>18.279133065144094</v>
      </c>
    </row>
    <row r="264" spans="1:24" x14ac:dyDescent="0.2">
      <c r="A264" s="2" t="str" cm="1">
        <f t="array" ref="A264">IF($D264="","",IF(_xll.BDP($D264&amp;" Corp",A$1)="#N/A N/A","",_xll.BDP($D264&amp;" Corp",A$1)))</f>
        <v>8384622Z US</v>
      </c>
      <c r="B264" s="62">
        <v>260</v>
      </c>
      <c r="C264" s="21">
        <v>316662</v>
      </c>
      <c r="D264" s="21" t="s">
        <v>2211</v>
      </c>
      <c r="E264" s="21" t="s">
        <v>2212</v>
      </c>
      <c r="F264" s="21">
        <v>607896</v>
      </c>
      <c r="G264" s="2" t="s">
        <v>2213</v>
      </c>
      <c r="H264" s="93" t="str">
        <f>IF(IFERROR(VLOOKUP($E264,Portfolio!$D$4:$D$85,1,0),0)=0,"N","Y")</f>
        <v>Y</v>
      </c>
      <c r="I264" s="65" cm="1">
        <f t="array" ref="I264">IF($D264="","",IF(_xll.BDP($D264&amp;" Corp",I$1)="#N/A N/A","0",_xll.BDP($D264&amp;" Corp",I$1)))/1000000</f>
        <v>4897.7250000000004</v>
      </c>
      <c r="J264" s="101">
        <f>IFERROR(VLOOKUP($E264,Portfolio!$D$45:$O$85,10,0),0)</f>
        <v>64.023353</v>
      </c>
      <c r="K264" s="16" t="str" cm="1">
        <f t="array" ref="K264">IF($D264="","",IF(_xll.BDP($D264&amp;" Corp",K$1)="#N/A N/A","NR",_xll.BDP($D264&amp;" Corp",K$1)))</f>
        <v>B+</v>
      </c>
      <c r="L264" s="16" t="str" cm="1">
        <f t="array" ref="L264">IF($D264="","",IF(_xll.BDP($D264&amp;" Corp",L$1)="#N/A N/A","NR",_xll.BDP($D264&amp;" Corp",L$1)))</f>
        <v>B2</v>
      </c>
      <c r="M264" s="16" t="s">
        <v>1516</v>
      </c>
      <c r="N264" s="16" t="s">
        <v>1317</v>
      </c>
      <c r="O264" s="61">
        <v>3.4166861727352601E-3</v>
      </c>
      <c r="P264" s="61">
        <f t="shared" si="15"/>
        <v>2.4716795149162269E-2</v>
      </c>
      <c r="Q264" s="27" cm="1">
        <f t="array" ref="Q264">IF($D264="","",IF(_xll.BDP($D264&amp;" Corp",Q$1)="#N/A N/A","",_xll.BDP($D264&amp;" Corp",Q$1)))</f>
        <v>100.625</v>
      </c>
      <c r="R264" s="27" cm="1">
        <f t="array" ref="R264">IF($D264="","",IF(_xll.BDP($D264&amp;" Corp",R$1)="#N/A N/A","",_xll.BDP($D264&amp;" Corp",R$1)))</f>
        <v>100.75</v>
      </c>
      <c r="S264" s="64" cm="1">
        <f t="array" ref="S264">IFERROR(IF($D264="","",IF(_xll.BDP($D264&amp;" Corp",S$1)="#N/A N/A","",_xll.BDP($D264&amp;" Corp",S$1)))/100,"")</f>
        <v>7.1211442817002535E-2</v>
      </c>
      <c r="T264" s="48" cm="1">
        <f t="array" ref="T264">IF($D264="","",IF(_xll.BDP($D264&amp;" Corp",T$1)="#N/A N/A","",_xll.BDP($D264&amp;" Corp",T$1)))</f>
        <v>273.88889050781728</v>
      </c>
      <c r="U264" s="114" cm="1">
        <f t="array" ref="U264">IF($D264="","",IF(_xll.BDP($D264&amp;" Corp",U$1)="#N/A N/A",0,_xll.BDP($D264&amp;" Corp",U$1)))</f>
        <v>300</v>
      </c>
      <c r="V264" s="114">
        <f>IFERROR(VLOOKUP($L264,Documentation!$J$2:$K$15,2,0),IF(U264=0,0,4200))</f>
        <v>2720</v>
      </c>
      <c r="W264" s="111">
        <f t="shared" si="16"/>
        <v>7.4150385447486808</v>
      </c>
      <c r="X264" s="111">
        <f>IFERROR(V264*P264,0)</f>
        <v>67.229682805721367</v>
      </c>
    </row>
    <row r="265" spans="1:24" x14ac:dyDescent="0.2">
      <c r="O265" s="116">
        <f>SUM(O5:O264)</f>
        <v>0.1382333814766864</v>
      </c>
      <c r="P265" s="116"/>
    </row>
    <row r="267" spans="1:24" x14ac:dyDescent="0.2">
      <c r="W267" s="111">
        <f>SUM(W5:W264)</f>
        <v>355.64064698026687</v>
      </c>
      <c r="X267" s="111">
        <f>SUM(X5:X264)</f>
        <v>3064.7216696720734</v>
      </c>
    </row>
  </sheetData>
  <autoFilter ref="A4:W264" xr:uid="{FC829575-024A-4BF1-BF1A-5792E47B23AC}"/>
  <mergeCells count="1">
    <mergeCell ref="Q3:S3"/>
  </mergeCells>
  <conditionalFormatting sqref="J5:J264">
    <cfRule type="colorScale" priority="4">
      <colorScale>
        <cfvo type="min"/>
        <cfvo type="max"/>
        <color rgb="FFFCFCFF"/>
        <color rgb="FF63BE7B"/>
      </colorScale>
    </cfRule>
  </conditionalFormatting>
  <conditionalFormatting sqref="O5:P264">
    <cfRule type="colorScale" priority="6">
      <colorScale>
        <cfvo type="min"/>
        <cfvo type="max"/>
        <color rgb="FFFCFCFF"/>
        <color rgb="FF63BE7B"/>
      </colorScale>
    </cfRule>
  </conditionalFormatting>
  <conditionalFormatting sqref="AC5:AD37">
    <cfRule type="colorScale" priority="1">
      <colorScale>
        <cfvo type="min"/>
        <cfvo type="max"/>
        <color rgb="FFFFEF9C"/>
        <color rgb="FF63BE7B"/>
      </colorScale>
    </cfRule>
  </conditionalFormatting>
  <conditionalFormatting sqref="AC5:AE5 AC6:AD37 AE6:AE38">
    <cfRule type="colorScale" priority="11">
      <colorScale>
        <cfvo type="min"/>
        <cfvo type="max"/>
        <color rgb="FFFFEF9C"/>
        <color rgb="FF63BE7B"/>
      </colorScale>
    </cfRule>
  </conditionalFormatting>
  <conditionalFormatting sqref="AD5:AE5 AD6:AD37 AE6:AE38">
    <cfRule type="colorScale" priority="14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D09C-D851-4A96-81E4-B8B94E59E0CD}">
  <sheetPr>
    <tabColor theme="2" tint="-9.9978637043366805E-2"/>
  </sheetPr>
  <dimension ref="B2:H262"/>
  <sheetViews>
    <sheetView topLeftCell="A179" workbookViewId="0">
      <selection activeCell="D3" sqref="D3"/>
    </sheetView>
  </sheetViews>
  <sheetFormatPr defaultRowHeight="12.75" x14ac:dyDescent="0.2"/>
  <cols>
    <col min="2" max="2" width="38.28515625" bestFit="1" customWidth="1"/>
    <col min="3" max="3" width="23.42578125" bestFit="1" customWidth="1"/>
    <col min="4" max="7" width="36" customWidth="1"/>
  </cols>
  <sheetData>
    <row r="2" spans="2:8" x14ac:dyDescent="0.2">
      <c r="B2" s="113" t="s">
        <v>34</v>
      </c>
      <c r="C2" s="113" t="s">
        <v>39</v>
      </c>
      <c r="D2" s="113" t="s">
        <v>2214</v>
      </c>
      <c r="E2" s="113" t="s">
        <v>2215</v>
      </c>
      <c r="F2" s="113" t="s">
        <v>2216</v>
      </c>
      <c r="G2" s="113"/>
    </row>
    <row r="3" spans="2:8" x14ac:dyDescent="0.2">
      <c r="B3" t="s">
        <v>1773</v>
      </c>
      <c r="C3" t="s">
        <v>2217</v>
      </c>
      <c r="D3" s="113" t="s">
        <v>1333</v>
      </c>
      <c r="E3" s="113" t="s">
        <v>2218</v>
      </c>
      <c r="F3" s="113" t="str">
        <f>D3&amp;"-"&amp;E3</f>
        <v>Devices-Manufacturer</v>
      </c>
      <c r="G3" s="113"/>
      <c r="H3" t="str">
        <f t="array" ref="H3:H37">_xlfn.UNIQUE(F3:F262)</f>
        <v>Devices-Manufacturer</v>
      </c>
    </row>
    <row r="4" spans="2:8" x14ac:dyDescent="0.2">
      <c r="B4" t="s">
        <v>1773</v>
      </c>
      <c r="C4" t="s">
        <v>2217</v>
      </c>
      <c r="D4" s="113" t="s">
        <v>1333</v>
      </c>
      <c r="E4" s="113" t="s">
        <v>2218</v>
      </c>
      <c r="F4" s="113" t="str">
        <f t="shared" ref="F4:F67" si="0">D4&amp;"-"&amp;E4</f>
        <v>Devices-Manufacturer</v>
      </c>
      <c r="G4" s="113"/>
      <c r="H4" t="str">
        <v>Devices-Services</v>
      </c>
    </row>
    <row r="5" spans="2:8" x14ac:dyDescent="0.2">
      <c r="B5" t="s">
        <v>1989</v>
      </c>
      <c r="C5" t="s">
        <v>2217</v>
      </c>
      <c r="D5" s="113" t="s">
        <v>1333</v>
      </c>
      <c r="E5" s="113" t="s">
        <v>2218</v>
      </c>
      <c r="F5" s="113" t="str">
        <f t="shared" si="0"/>
        <v>Devices-Manufacturer</v>
      </c>
      <c r="G5" s="113"/>
      <c r="H5" t="str">
        <v>Devices-CDMO</v>
      </c>
    </row>
    <row r="6" spans="2:8" x14ac:dyDescent="0.2">
      <c r="B6" t="s">
        <v>1694</v>
      </c>
      <c r="C6" t="s">
        <v>2219</v>
      </c>
      <c r="D6" s="113" t="s">
        <v>1333</v>
      </c>
      <c r="E6" s="113" t="s">
        <v>2218</v>
      </c>
      <c r="F6" s="113" t="str">
        <f t="shared" si="0"/>
        <v>Devices-Manufacturer</v>
      </c>
      <c r="G6" s="113"/>
      <c r="H6" t="str">
        <v>Provider-Services</v>
      </c>
    </row>
    <row r="7" spans="2:8" x14ac:dyDescent="0.2">
      <c r="B7" t="s">
        <v>814</v>
      </c>
      <c r="C7" t="s">
        <v>2219</v>
      </c>
      <c r="D7" s="113" t="s">
        <v>1333</v>
      </c>
      <c r="E7" s="113" t="s">
        <v>2218</v>
      </c>
      <c r="F7" s="113" t="str">
        <f t="shared" si="0"/>
        <v>Devices-Manufacturer</v>
      </c>
      <c r="G7" s="113"/>
      <c r="H7" t="str">
        <v>Pharma-Generics</v>
      </c>
    </row>
    <row r="8" spans="2:8" x14ac:dyDescent="0.2">
      <c r="B8" t="s">
        <v>1247</v>
      </c>
      <c r="C8" t="s">
        <v>2219</v>
      </c>
      <c r="D8" s="113" t="s">
        <v>1333</v>
      </c>
      <c r="E8" s="113" t="s">
        <v>2220</v>
      </c>
      <c r="F8" s="113" t="str">
        <f t="shared" si="0"/>
        <v>Devices-Services</v>
      </c>
      <c r="G8" s="113"/>
      <c r="H8" t="str">
        <v>Payors-Services</v>
      </c>
    </row>
    <row r="9" spans="2:8" x14ac:dyDescent="0.2">
      <c r="B9" t="s">
        <v>2124</v>
      </c>
      <c r="C9" t="s">
        <v>2221</v>
      </c>
      <c r="D9" s="113" t="s">
        <v>1333</v>
      </c>
      <c r="E9" s="113" t="s">
        <v>2218</v>
      </c>
      <c r="F9" s="113" t="str">
        <f t="shared" si="0"/>
        <v>Devices-Manufacturer</v>
      </c>
      <c r="G9" s="113"/>
      <c r="H9" t="str">
        <v>Payors-PBM</v>
      </c>
    </row>
    <row r="10" spans="2:8" x14ac:dyDescent="0.2">
      <c r="B10" t="s">
        <v>1471</v>
      </c>
      <c r="C10" t="s">
        <v>2222</v>
      </c>
      <c r="D10" s="113" t="s">
        <v>1333</v>
      </c>
      <c r="E10" s="113" t="s">
        <v>2218</v>
      </c>
      <c r="F10" s="113" t="str">
        <f t="shared" si="0"/>
        <v>Devices-Manufacturer</v>
      </c>
      <c r="G10" s="113"/>
      <c r="H10" t="str">
        <v>Pharma-CDMO</v>
      </c>
    </row>
    <row r="11" spans="2:8" x14ac:dyDescent="0.2">
      <c r="B11" t="s">
        <v>989</v>
      </c>
      <c r="C11" t="s">
        <v>2222</v>
      </c>
      <c r="D11" s="113" t="s">
        <v>1333</v>
      </c>
      <c r="E11" s="113" t="s">
        <v>2218</v>
      </c>
      <c r="F11" s="113" t="str">
        <f t="shared" si="0"/>
        <v>Devices-Manufacturer</v>
      </c>
      <c r="G11" s="113"/>
      <c r="H11" t="str">
        <v>Pharma-CRO</v>
      </c>
    </row>
    <row r="12" spans="2:8" x14ac:dyDescent="0.2">
      <c r="B12" t="s">
        <v>1865</v>
      </c>
      <c r="C12" t="s">
        <v>2223</v>
      </c>
      <c r="D12" s="113" t="s">
        <v>1333</v>
      </c>
      <c r="E12" s="113" t="s">
        <v>2218</v>
      </c>
      <c r="F12" s="113" t="str">
        <f t="shared" si="0"/>
        <v>Devices-Manufacturer</v>
      </c>
      <c r="G12" s="113"/>
      <c r="H12" t="str">
        <v>Pharma-Pharmacies</v>
      </c>
    </row>
    <row r="13" spans="2:8" x14ac:dyDescent="0.2">
      <c r="B13" t="s">
        <v>1751</v>
      </c>
      <c r="C13" t="s">
        <v>2224</v>
      </c>
      <c r="D13" s="113" t="s">
        <v>1333</v>
      </c>
      <c r="E13" s="113" t="s">
        <v>2218</v>
      </c>
      <c r="F13" s="113" t="str">
        <f t="shared" si="0"/>
        <v>Devices-Manufacturer</v>
      </c>
      <c r="G13" s="113"/>
      <c r="H13" t="str">
        <v>Pharma-Animal</v>
      </c>
    </row>
    <row r="14" spans="2:8" x14ac:dyDescent="0.2">
      <c r="B14" t="s">
        <v>1751</v>
      </c>
      <c r="C14" t="s">
        <v>2224</v>
      </c>
      <c r="D14" s="113" t="s">
        <v>1333</v>
      </c>
      <c r="E14" s="113" t="s">
        <v>2218</v>
      </c>
      <c r="F14" s="113" t="str">
        <f t="shared" si="0"/>
        <v>Devices-Manufacturer</v>
      </c>
      <c r="G14" s="113"/>
      <c r="H14" t="str">
        <v>Pharma-CSO</v>
      </c>
    </row>
    <row r="15" spans="2:8" x14ac:dyDescent="0.2">
      <c r="B15" t="s">
        <v>1332</v>
      </c>
      <c r="C15" t="s">
        <v>2225</v>
      </c>
      <c r="D15" s="113" t="s">
        <v>1333</v>
      </c>
      <c r="E15" s="113" t="s">
        <v>2220</v>
      </c>
      <c r="F15" s="113" t="str">
        <f t="shared" si="0"/>
        <v>Devices-Services</v>
      </c>
      <c r="G15" s="113"/>
      <c r="H15" t="str">
        <v>Pharma-Specialty</v>
      </c>
    </row>
    <row r="16" spans="2:8" x14ac:dyDescent="0.2">
      <c r="B16" t="s">
        <v>1395</v>
      </c>
      <c r="C16" t="s">
        <v>2225</v>
      </c>
      <c r="D16" s="113" t="s">
        <v>1333</v>
      </c>
      <c r="E16" s="113" t="s">
        <v>2218</v>
      </c>
      <c r="F16" s="113" t="str">
        <f t="shared" si="0"/>
        <v>Devices-Manufacturer</v>
      </c>
      <c r="G16" s="113"/>
      <c r="H16" t="str">
        <v>Provider-Dental</v>
      </c>
    </row>
    <row r="17" spans="2:8" x14ac:dyDescent="0.2">
      <c r="B17" t="s">
        <v>691</v>
      </c>
      <c r="C17" t="s">
        <v>2225</v>
      </c>
      <c r="D17" s="113" t="s">
        <v>1333</v>
      </c>
      <c r="E17" s="113" t="s">
        <v>2218</v>
      </c>
      <c r="F17" s="113" t="str">
        <f t="shared" si="0"/>
        <v>Devices-Manufacturer</v>
      </c>
      <c r="G17" s="113"/>
      <c r="H17" t="str">
        <v>Tech-Software</v>
      </c>
    </row>
    <row r="18" spans="2:8" x14ac:dyDescent="0.2">
      <c r="B18" t="s">
        <v>691</v>
      </c>
      <c r="C18" t="s">
        <v>2225</v>
      </c>
      <c r="D18" s="113" t="s">
        <v>1333</v>
      </c>
      <c r="E18" s="113" t="s">
        <v>2218</v>
      </c>
      <c r="F18" s="113" t="str">
        <f t="shared" si="0"/>
        <v>Devices-Manufacturer</v>
      </c>
      <c r="G18" s="113"/>
      <c r="H18" t="str">
        <v>Provider-Physician</v>
      </c>
    </row>
    <row r="19" spans="2:8" x14ac:dyDescent="0.2">
      <c r="B19" t="s">
        <v>1500</v>
      </c>
      <c r="C19" t="s">
        <v>2225</v>
      </c>
      <c r="D19" s="113" t="s">
        <v>1333</v>
      </c>
      <c r="E19" s="113" t="s">
        <v>2226</v>
      </c>
      <c r="F19" s="113" t="str">
        <f t="shared" si="0"/>
        <v>Devices-CDMO</v>
      </c>
      <c r="G19" s="113"/>
      <c r="H19" t="str">
        <v>Provider-Dialysis</v>
      </c>
    </row>
    <row r="20" spans="2:8" x14ac:dyDescent="0.2">
      <c r="B20" t="s">
        <v>1546</v>
      </c>
      <c r="C20" t="s">
        <v>2225</v>
      </c>
      <c r="D20" s="113" t="s">
        <v>1333</v>
      </c>
      <c r="E20" s="113" t="s">
        <v>2218</v>
      </c>
      <c r="F20" s="113" t="str">
        <f t="shared" si="0"/>
        <v>Devices-Manufacturer</v>
      </c>
      <c r="G20" s="113"/>
      <c r="H20" t="str">
        <v>Provider-Nurse</v>
      </c>
    </row>
    <row r="21" spans="2:8" x14ac:dyDescent="0.2">
      <c r="B21" t="s">
        <v>1023</v>
      </c>
      <c r="C21" t="s">
        <v>2225</v>
      </c>
      <c r="D21" s="113" t="s">
        <v>1333</v>
      </c>
      <c r="E21" s="113" t="s">
        <v>2218</v>
      </c>
      <c r="F21" s="113" t="str">
        <f t="shared" si="0"/>
        <v>Devices-Manufacturer</v>
      </c>
      <c r="G21" s="113"/>
      <c r="H21" t="str">
        <v>Provider-SNF</v>
      </c>
    </row>
    <row r="22" spans="2:8" x14ac:dyDescent="0.2">
      <c r="B22" t="s">
        <v>1571</v>
      </c>
      <c r="C22" t="s">
        <v>2225</v>
      </c>
      <c r="D22" s="113" t="s">
        <v>1333</v>
      </c>
      <c r="E22" s="113" t="s">
        <v>2218</v>
      </c>
      <c r="F22" s="113" t="str">
        <f t="shared" si="0"/>
        <v>Devices-Manufacturer</v>
      </c>
      <c r="G22" s="113"/>
      <c r="H22" t="str">
        <v>Provider-Behavioral Health</v>
      </c>
    </row>
    <row r="23" spans="2:8" x14ac:dyDescent="0.2">
      <c r="B23" t="s">
        <v>1583</v>
      </c>
      <c r="C23" t="s">
        <v>2225</v>
      </c>
      <c r="D23" s="113" t="s">
        <v>1333</v>
      </c>
      <c r="E23" s="113" t="s">
        <v>2218</v>
      </c>
      <c r="F23" s="113" t="str">
        <f t="shared" si="0"/>
        <v>Devices-Manufacturer</v>
      </c>
      <c r="G23" s="113"/>
      <c r="H23" t="str">
        <v>Provider-Home &amp; Community</v>
      </c>
    </row>
    <row r="24" spans="2:8" x14ac:dyDescent="0.2">
      <c r="B24" t="s">
        <v>1664</v>
      </c>
      <c r="C24" t="s">
        <v>2225</v>
      </c>
      <c r="D24" s="113" t="s">
        <v>1289</v>
      </c>
      <c r="E24" s="113" t="s">
        <v>2220</v>
      </c>
      <c r="F24" s="113" t="str">
        <f t="shared" si="0"/>
        <v>Provider-Services</v>
      </c>
      <c r="G24" s="113"/>
      <c r="H24" t="str">
        <v>Provider-Hospice</v>
      </c>
    </row>
    <row r="25" spans="2:8" x14ac:dyDescent="0.2">
      <c r="B25" t="s">
        <v>1664</v>
      </c>
      <c r="C25" t="s">
        <v>2225</v>
      </c>
      <c r="D25" s="113" t="s">
        <v>1289</v>
      </c>
      <c r="E25" s="113" t="s">
        <v>2220</v>
      </c>
      <c r="F25" s="113" t="str">
        <f t="shared" si="0"/>
        <v>Provider-Services</v>
      </c>
      <c r="G25" s="113"/>
      <c r="H25" t="str">
        <v>Provider-Hospitals</v>
      </c>
    </row>
    <row r="26" spans="2:8" x14ac:dyDescent="0.2">
      <c r="B26" t="s">
        <v>1802</v>
      </c>
      <c r="C26" t="s">
        <v>2225</v>
      </c>
      <c r="D26" s="113" t="s">
        <v>1333</v>
      </c>
      <c r="E26" s="113" t="s">
        <v>2226</v>
      </c>
      <c r="F26" s="113" t="str">
        <f t="shared" si="0"/>
        <v>Devices-CDMO</v>
      </c>
      <c r="G26" s="113"/>
      <c r="H26" t="str">
        <v>Provider-Physical Therapy</v>
      </c>
    </row>
    <row r="27" spans="2:8" x14ac:dyDescent="0.2">
      <c r="B27" t="s">
        <v>1802</v>
      </c>
      <c r="C27" t="s">
        <v>2225</v>
      </c>
      <c r="D27" s="113" t="s">
        <v>1333</v>
      </c>
      <c r="E27" s="113" t="s">
        <v>2226</v>
      </c>
      <c r="F27" s="113" t="str">
        <f t="shared" si="0"/>
        <v>Devices-CDMO</v>
      </c>
      <c r="G27" s="113"/>
      <c r="H27" t="str">
        <v>Provider-LTAC</v>
      </c>
    </row>
    <row r="28" spans="2:8" x14ac:dyDescent="0.2">
      <c r="B28" t="s">
        <v>1861</v>
      </c>
      <c r="C28" t="s">
        <v>2225</v>
      </c>
      <c r="D28" s="113" t="s">
        <v>1289</v>
      </c>
      <c r="E28" s="113" t="s">
        <v>2220</v>
      </c>
      <c r="F28" s="113" t="str">
        <f t="shared" si="0"/>
        <v>Provider-Services</v>
      </c>
      <c r="G28" s="113"/>
      <c r="H28" t="str">
        <v>Provider-IRF</v>
      </c>
    </row>
    <row r="29" spans="2:8" x14ac:dyDescent="0.2">
      <c r="B29" t="s">
        <v>1999</v>
      </c>
      <c r="C29" t="s">
        <v>2225</v>
      </c>
      <c r="D29" s="113" t="s">
        <v>1333</v>
      </c>
      <c r="E29" s="113" t="s">
        <v>2218</v>
      </c>
      <c r="F29" s="113" t="str">
        <f t="shared" si="0"/>
        <v>Devices-Manufacturer</v>
      </c>
      <c r="G29" s="113"/>
      <c r="H29" t="str">
        <v>Provider-ASC</v>
      </c>
    </row>
    <row r="30" spans="2:8" x14ac:dyDescent="0.2">
      <c r="B30" t="s">
        <v>2103</v>
      </c>
      <c r="C30" t="s">
        <v>2225</v>
      </c>
      <c r="D30" s="113" t="s">
        <v>1333</v>
      </c>
      <c r="E30" s="113" t="s">
        <v>2218</v>
      </c>
      <c r="F30" s="113" t="str">
        <f t="shared" si="0"/>
        <v>Devices-Manufacturer</v>
      </c>
      <c r="G30" s="113"/>
      <c r="H30" t="str">
        <v>Provider-Transport</v>
      </c>
    </row>
    <row r="31" spans="2:8" x14ac:dyDescent="0.2">
      <c r="B31" t="s">
        <v>2154</v>
      </c>
      <c r="C31" t="s">
        <v>2225</v>
      </c>
      <c r="D31" s="113" t="s">
        <v>1333</v>
      </c>
      <c r="E31" s="113" t="s">
        <v>2226</v>
      </c>
      <c r="F31" s="113" t="str">
        <f t="shared" si="0"/>
        <v>Devices-CDMO</v>
      </c>
      <c r="G31" s="113"/>
      <c r="H31" t="str">
        <v>Provider-Home Health</v>
      </c>
    </row>
    <row r="32" spans="2:8" x14ac:dyDescent="0.2">
      <c r="B32" t="s">
        <v>1504</v>
      </c>
      <c r="C32" t="s">
        <v>2227</v>
      </c>
      <c r="D32" s="113" t="s">
        <v>1333</v>
      </c>
      <c r="E32" s="113" t="s">
        <v>2218</v>
      </c>
      <c r="F32" s="113" t="str">
        <f t="shared" si="0"/>
        <v>Devices-Manufacturer</v>
      </c>
      <c r="G32" s="113"/>
      <c r="H32" t="str">
        <v>Provider-Imaging</v>
      </c>
    </row>
    <row r="33" spans="2:8" x14ac:dyDescent="0.2">
      <c r="B33" t="s">
        <v>1850</v>
      </c>
      <c r="C33" t="s">
        <v>2227</v>
      </c>
      <c r="D33" s="113" t="s">
        <v>1349</v>
      </c>
      <c r="E33" s="113" t="s">
        <v>2228</v>
      </c>
      <c r="F33" s="113" t="str">
        <f t="shared" si="0"/>
        <v>Pharma-Generics</v>
      </c>
      <c r="G33" s="113"/>
      <c r="H33" t="str">
        <v>Provider-Infusion</v>
      </c>
    </row>
    <row r="34" spans="2:8" x14ac:dyDescent="0.2">
      <c r="B34" t="s">
        <v>795</v>
      </c>
      <c r="C34" t="s">
        <v>2227</v>
      </c>
      <c r="D34" s="113" t="s">
        <v>1333</v>
      </c>
      <c r="E34" s="113" t="s">
        <v>2218</v>
      </c>
      <c r="F34" s="113" t="str">
        <f t="shared" si="0"/>
        <v>Devices-Manufacturer</v>
      </c>
      <c r="G34" s="113"/>
      <c r="H34" t="str">
        <v>Provider-Occupational</v>
      </c>
    </row>
    <row r="35" spans="2:8" x14ac:dyDescent="0.2">
      <c r="B35" t="s">
        <v>795</v>
      </c>
      <c r="C35" t="s">
        <v>2227</v>
      </c>
      <c r="D35" s="113" t="s">
        <v>1333</v>
      </c>
      <c r="E35" s="113" t="s">
        <v>2218</v>
      </c>
      <c r="F35" s="113" t="str">
        <f t="shared" si="0"/>
        <v>Devices-Manufacturer</v>
      </c>
      <c r="G35" s="113"/>
      <c r="H35" t="str">
        <v>Provider-Vet</v>
      </c>
    </row>
    <row r="36" spans="2:8" x14ac:dyDescent="0.2">
      <c r="B36" t="s">
        <v>1148</v>
      </c>
      <c r="C36" t="s">
        <v>2229</v>
      </c>
      <c r="D36" s="113" t="s">
        <v>1333</v>
      </c>
      <c r="E36" s="113" t="s">
        <v>2218</v>
      </c>
      <c r="F36" s="113" t="str">
        <f t="shared" si="0"/>
        <v>Devices-Manufacturer</v>
      </c>
      <c r="G36" s="113"/>
      <c r="H36" t="str">
        <v>REIT-REIT</v>
      </c>
    </row>
    <row r="37" spans="2:8" x14ac:dyDescent="0.2">
      <c r="B37" t="s">
        <v>1148</v>
      </c>
      <c r="C37" t="s">
        <v>2229</v>
      </c>
      <c r="D37" s="113" t="s">
        <v>1333</v>
      </c>
      <c r="E37" s="113" t="s">
        <v>2218</v>
      </c>
      <c r="F37" s="113" t="str">
        <f t="shared" si="0"/>
        <v>Devices-Manufacturer</v>
      </c>
      <c r="G37" s="113"/>
      <c r="H37" t="str">
        <v>Tech-RCM</v>
      </c>
    </row>
    <row r="38" spans="2:8" x14ac:dyDescent="0.2">
      <c r="B38" t="s">
        <v>1730</v>
      </c>
      <c r="C38" t="s">
        <v>2230</v>
      </c>
      <c r="D38" s="113" t="s">
        <v>1333</v>
      </c>
      <c r="E38" s="113" t="s">
        <v>2218</v>
      </c>
      <c r="F38" s="113" t="str">
        <f t="shared" si="0"/>
        <v>Devices-Manufacturer</v>
      </c>
      <c r="G38" s="113"/>
    </row>
    <row r="39" spans="2:8" x14ac:dyDescent="0.2">
      <c r="B39" t="s">
        <v>2159</v>
      </c>
      <c r="C39" t="s">
        <v>2231</v>
      </c>
      <c r="D39" s="113" t="s">
        <v>1516</v>
      </c>
      <c r="E39" s="113" t="s">
        <v>2220</v>
      </c>
      <c r="F39" s="113" t="str">
        <f t="shared" si="0"/>
        <v>Payors-Services</v>
      </c>
      <c r="G39" s="113"/>
    </row>
    <row r="40" spans="2:8" x14ac:dyDescent="0.2">
      <c r="B40" t="s">
        <v>2159</v>
      </c>
      <c r="C40" t="s">
        <v>2231</v>
      </c>
      <c r="D40" s="113" t="s">
        <v>1516</v>
      </c>
      <c r="E40" s="113" t="s">
        <v>2220</v>
      </c>
      <c r="F40" s="113" t="str">
        <f t="shared" si="0"/>
        <v>Payors-Services</v>
      </c>
      <c r="G40" s="113"/>
    </row>
    <row r="41" spans="2:8" x14ac:dyDescent="0.2">
      <c r="B41" t="s">
        <v>1515</v>
      </c>
      <c r="C41" t="s">
        <v>2232</v>
      </c>
      <c r="D41" s="113" t="s">
        <v>1516</v>
      </c>
      <c r="E41" s="113" t="s">
        <v>2220</v>
      </c>
      <c r="F41" s="113" t="str">
        <f t="shared" si="0"/>
        <v>Payors-Services</v>
      </c>
      <c r="G41" s="113"/>
    </row>
    <row r="42" spans="2:8" x14ac:dyDescent="0.2">
      <c r="B42" t="s">
        <v>1515</v>
      </c>
      <c r="C42" t="s">
        <v>2232</v>
      </c>
      <c r="D42" s="113" t="s">
        <v>1516</v>
      </c>
      <c r="E42" s="113" t="s">
        <v>2220</v>
      </c>
      <c r="F42" s="113" t="str">
        <f t="shared" si="0"/>
        <v>Payors-Services</v>
      </c>
      <c r="G42" s="113"/>
    </row>
    <row r="43" spans="2:8" x14ac:dyDescent="0.2">
      <c r="B43" t="s">
        <v>747</v>
      </c>
      <c r="C43" t="s">
        <v>2224</v>
      </c>
      <c r="D43" s="113" t="s">
        <v>1516</v>
      </c>
      <c r="E43" s="113" t="s">
        <v>2220</v>
      </c>
      <c r="F43" s="113" t="str">
        <f t="shared" si="0"/>
        <v>Payors-Services</v>
      </c>
      <c r="G43" s="113"/>
    </row>
    <row r="44" spans="2:8" x14ac:dyDescent="0.2">
      <c r="B44" t="s">
        <v>2194</v>
      </c>
      <c r="C44" t="s">
        <v>2224</v>
      </c>
      <c r="D44" s="113" t="s">
        <v>1516</v>
      </c>
      <c r="E44" s="113" t="s">
        <v>2220</v>
      </c>
      <c r="F44" s="113" t="str">
        <f t="shared" si="0"/>
        <v>Payors-Services</v>
      </c>
      <c r="G44" s="113"/>
    </row>
    <row r="45" spans="2:8" x14ac:dyDescent="0.2">
      <c r="B45" t="s">
        <v>1809</v>
      </c>
      <c r="C45" t="s">
        <v>2233</v>
      </c>
      <c r="D45" s="113" t="s">
        <v>1516</v>
      </c>
      <c r="E45" s="113" t="s">
        <v>2220</v>
      </c>
      <c r="F45" s="113" t="str">
        <f t="shared" si="0"/>
        <v>Payors-Services</v>
      </c>
      <c r="G45" s="113"/>
    </row>
    <row r="46" spans="2:8" x14ac:dyDescent="0.2">
      <c r="B46" t="s">
        <v>1877</v>
      </c>
      <c r="C46" t="s">
        <v>2233</v>
      </c>
      <c r="D46" s="113" t="s">
        <v>1516</v>
      </c>
      <c r="E46" s="113" t="s">
        <v>2220</v>
      </c>
      <c r="F46" s="113" t="str">
        <f t="shared" si="0"/>
        <v>Payors-Services</v>
      </c>
      <c r="G46" s="113"/>
    </row>
    <row r="47" spans="2:8" x14ac:dyDescent="0.2">
      <c r="B47" t="s">
        <v>1946</v>
      </c>
      <c r="C47" t="s">
        <v>2233</v>
      </c>
      <c r="D47" s="113" t="s">
        <v>1516</v>
      </c>
      <c r="E47" s="113" t="s">
        <v>2220</v>
      </c>
      <c r="F47" s="113" t="str">
        <f t="shared" si="0"/>
        <v>Payors-Services</v>
      </c>
      <c r="G47" s="113"/>
    </row>
    <row r="48" spans="2:8" x14ac:dyDescent="0.2">
      <c r="B48" t="s">
        <v>1798</v>
      </c>
      <c r="C48" t="s">
        <v>2234</v>
      </c>
      <c r="D48" s="113" t="s">
        <v>1516</v>
      </c>
      <c r="E48" s="113" t="s">
        <v>2235</v>
      </c>
      <c r="F48" s="113" t="str">
        <f t="shared" si="0"/>
        <v>Payors-PBM</v>
      </c>
      <c r="G48" s="113"/>
    </row>
    <row r="49" spans="2:7" x14ac:dyDescent="0.2">
      <c r="B49" t="s">
        <v>1967</v>
      </c>
      <c r="C49" t="s">
        <v>2234</v>
      </c>
      <c r="D49" s="113" t="s">
        <v>1516</v>
      </c>
      <c r="E49" s="113" t="s">
        <v>2235</v>
      </c>
      <c r="F49" s="113" t="str">
        <f t="shared" si="0"/>
        <v>Payors-PBM</v>
      </c>
      <c r="G49" s="113"/>
    </row>
    <row r="50" spans="2:7" x14ac:dyDescent="0.2">
      <c r="B50" t="s">
        <v>1967</v>
      </c>
      <c r="C50" t="s">
        <v>2234</v>
      </c>
      <c r="D50" s="113" t="s">
        <v>1516</v>
      </c>
      <c r="E50" s="113" t="s">
        <v>2235</v>
      </c>
      <c r="F50" s="113" t="str">
        <f t="shared" si="0"/>
        <v>Payors-PBM</v>
      </c>
      <c r="G50" s="113"/>
    </row>
    <row r="51" spans="2:7" x14ac:dyDescent="0.2">
      <c r="B51" t="s">
        <v>2213</v>
      </c>
      <c r="C51" t="s">
        <v>2236</v>
      </c>
      <c r="D51" s="113" t="s">
        <v>1516</v>
      </c>
      <c r="E51" s="113" t="s">
        <v>2220</v>
      </c>
      <c r="F51" s="113" t="str">
        <f t="shared" si="0"/>
        <v>Payors-Services</v>
      </c>
      <c r="G51" s="113"/>
    </row>
    <row r="52" spans="2:7" x14ac:dyDescent="0.2">
      <c r="B52" t="s">
        <v>561</v>
      </c>
      <c r="C52" t="s">
        <v>2217</v>
      </c>
      <c r="D52" s="113" t="s">
        <v>1349</v>
      </c>
      <c r="E52" s="113" t="s">
        <v>2226</v>
      </c>
      <c r="F52" s="113" t="str">
        <f t="shared" si="0"/>
        <v>Pharma-CDMO</v>
      </c>
      <c r="G52" s="113"/>
    </row>
    <row r="53" spans="2:7" x14ac:dyDescent="0.2">
      <c r="B53" t="s">
        <v>1532</v>
      </c>
      <c r="C53" t="s">
        <v>2217</v>
      </c>
      <c r="D53" s="113" t="s">
        <v>1349</v>
      </c>
      <c r="E53" s="113" t="s">
        <v>2226</v>
      </c>
      <c r="F53" s="113" t="str">
        <f t="shared" si="0"/>
        <v>Pharma-CDMO</v>
      </c>
      <c r="G53" s="113"/>
    </row>
    <row r="54" spans="2:7" x14ac:dyDescent="0.2">
      <c r="B54" t="s">
        <v>1726</v>
      </c>
      <c r="C54" t="s">
        <v>2217</v>
      </c>
      <c r="D54" s="113" t="s">
        <v>1349</v>
      </c>
      <c r="E54" s="113" t="s">
        <v>2237</v>
      </c>
      <c r="F54" s="113" t="str">
        <f t="shared" si="0"/>
        <v>Pharma-CRO</v>
      </c>
      <c r="G54" s="113"/>
    </row>
    <row r="55" spans="2:7" x14ac:dyDescent="0.2">
      <c r="B55" t="s">
        <v>1794</v>
      </c>
      <c r="C55" t="s">
        <v>2217</v>
      </c>
      <c r="D55" s="113" t="s">
        <v>1349</v>
      </c>
      <c r="E55" s="113" t="s">
        <v>2226</v>
      </c>
      <c r="F55" s="113" t="str">
        <f t="shared" si="0"/>
        <v>Pharma-CDMO</v>
      </c>
      <c r="G55" s="113"/>
    </row>
    <row r="56" spans="2:7" x14ac:dyDescent="0.2">
      <c r="B56" t="s">
        <v>1654</v>
      </c>
      <c r="C56" t="s">
        <v>2238</v>
      </c>
      <c r="D56" s="113" t="s">
        <v>1349</v>
      </c>
      <c r="E56" s="113" t="s">
        <v>2239</v>
      </c>
      <c r="F56" s="113" t="str">
        <f t="shared" si="0"/>
        <v>Pharma-Pharmacies</v>
      </c>
      <c r="G56" s="113"/>
    </row>
    <row r="57" spans="2:7" x14ac:dyDescent="0.2">
      <c r="B57" t="s">
        <v>2185</v>
      </c>
      <c r="C57" t="s">
        <v>2231</v>
      </c>
      <c r="D57" s="113" t="s">
        <v>1349</v>
      </c>
      <c r="E57" s="113" t="s">
        <v>2237</v>
      </c>
      <c r="F57" s="113" t="str">
        <f t="shared" si="0"/>
        <v>Pharma-CRO</v>
      </c>
      <c r="G57" s="113"/>
    </row>
    <row r="58" spans="2:7" x14ac:dyDescent="0.2">
      <c r="B58" t="s">
        <v>2199</v>
      </c>
      <c r="C58" t="s">
        <v>2240</v>
      </c>
      <c r="D58" s="113" t="s">
        <v>1349</v>
      </c>
      <c r="E58" s="113" t="s">
        <v>2241</v>
      </c>
      <c r="F58" s="113" t="str">
        <f t="shared" si="0"/>
        <v>Pharma-Animal</v>
      </c>
      <c r="G58" s="113"/>
    </row>
    <row r="59" spans="2:7" x14ac:dyDescent="0.2">
      <c r="B59" t="s">
        <v>2210</v>
      </c>
      <c r="C59" t="s">
        <v>2242</v>
      </c>
      <c r="D59" s="113" t="s">
        <v>1349</v>
      </c>
      <c r="E59" s="113" t="s">
        <v>2243</v>
      </c>
      <c r="F59" s="113" t="str">
        <f t="shared" si="0"/>
        <v>Pharma-CSO</v>
      </c>
      <c r="G59" s="113"/>
    </row>
    <row r="60" spans="2:7" x14ac:dyDescent="0.2">
      <c r="B60" t="s">
        <v>2057</v>
      </c>
      <c r="C60" t="s">
        <v>2221</v>
      </c>
      <c r="D60" s="113" t="s">
        <v>1349</v>
      </c>
      <c r="E60" s="113" t="s">
        <v>2244</v>
      </c>
      <c r="F60" s="113" t="str">
        <f t="shared" si="0"/>
        <v>Pharma-Specialty</v>
      </c>
      <c r="G60" s="113"/>
    </row>
    <row r="61" spans="2:7" x14ac:dyDescent="0.2">
      <c r="B61" t="s">
        <v>1461</v>
      </c>
      <c r="C61" t="s">
        <v>2224</v>
      </c>
      <c r="D61" s="113" t="s">
        <v>1349</v>
      </c>
      <c r="E61" s="113" t="s">
        <v>2226</v>
      </c>
      <c r="F61" s="113" t="str">
        <f t="shared" si="0"/>
        <v>Pharma-CDMO</v>
      </c>
      <c r="G61" s="113"/>
    </row>
    <row r="62" spans="2:7" x14ac:dyDescent="0.2">
      <c r="B62" t="s">
        <v>494</v>
      </c>
      <c r="C62" t="s">
        <v>2224</v>
      </c>
      <c r="D62" s="113" t="s">
        <v>1349</v>
      </c>
      <c r="E62" s="113" t="s">
        <v>2226</v>
      </c>
      <c r="F62" s="113" t="str">
        <f t="shared" si="0"/>
        <v>Pharma-CDMO</v>
      </c>
      <c r="G62" s="113"/>
    </row>
    <row r="63" spans="2:7" x14ac:dyDescent="0.2">
      <c r="B63" t="s">
        <v>494</v>
      </c>
      <c r="C63" t="s">
        <v>2224</v>
      </c>
      <c r="D63" s="113" t="s">
        <v>1349</v>
      </c>
      <c r="E63" s="113" t="s">
        <v>2226</v>
      </c>
      <c r="F63" s="113" t="str">
        <f t="shared" si="0"/>
        <v>Pharma-CDMO</v>
      </c>
      <c r="G63" s="113"/>
    </row>
    <row r="64" spans="2:7" x14ac:dyDescent="0.2">
      <c r="B64" t="s">
        <v>1481</v>
      </c>
      <c r="C64" t="s">
        <v>2224</v>
      </c>
      <c r="D64" s="113" t="s">
        <v>1349</v>
      </c>
      <c r="E64" s="113" t="s">
        <v>2237</v>
      </c>
      <c r="F64" s="113" t="str">
        <f t="shared" si="0"/>
        <v>Pharma-CRO</v>
      </c>
      <c r="G64" s="113"/>
    </row>
    <row r="65" spans="2:7" x14ac:dyDescent="0.2">
      <c r="B65" t="s">
        <v>1221</v>
      </c>
      <c r="C65" t="s">
        <v>2224</v>
      </c>
      <c r="D65" s="113" t="s">
        <v>1349</v>
      </c>
      <c r="E65" s="113" t="s">
        <v>2237</v>
      </c>
      <c r="F65" s="113" t="str">
        <f t="shared" si="0"/>
        <v>Pharma-CRO</v>
      </c>
      <c r="G65" s="113"/>
    </row>
    <row r="66" spans="2:7" x14ac:dyDescent="0.2">
      <c r="B66" t="s">
        <v>837</v>
      </c>
      <c r="C66" t="s">
        <v>2224</v>
      </c>
      <c r="D66" s="113" t="s">
        <v>1349</v>
      </c>
      <c r="E66" s="113" t="s">
        <v>2237</v>
      </c>
      <c r="F66" s="113" t="str">
        <f t="shared" si="0"/>
        <v>Pharma-CRO</v>
      </c>
      <c r="G66" s="113"/>
    </row>
    <row r="67" spans="2:7" x14ac:dyDescent="0.2">
      <c r="B67" t="s">
        <v>390</v>
      </c>
      <c r="C67" t="s">
        <v>2224</v>
      </c>
      <c r="D67" s="113" t="s">
        <v>1349</v>
      </c>
      <c r="E67" s="113" t="s">
        <v>2237</v>
      </c>
      <c r="F67" s="113" t="str">
        <f t="shared" si="0"/>
        <v>Pharma-CRO</v>
      </c>
      <c r="G67" s="113"/>
    </row>
    <row r="68" spans="2:7" x14ac:dyDescent="0.2">
      <c r="B68" t="s">
        <v>390</v>
      </c>
      <c r="C68" t="s">
        <v>2224</v>
      </c>
      <c r="D68" s="113" t="s">
        <v>1349</v>
      </c>
      <c r="E68" s="113" t="s">
        <v>2237</v>
      </c>
      <c r="F68" s="113" t="str">
        <f t="shared" ref="F68:F131" si="1">D68&amp;"-"&amp;E68</f>
        <v>Pharma-CRO</v>
      </c>
      <c r="G68" s="113"/>
    </row>
    <row r="69" spans="2:7" x14ac:dyDescent="0.2">
      <c r="B69" t="s">
        <v>390</v>
      </c>
      <c r="C69" t="s">
        <v>2224</v>
      </c>
      <c r="D69" s="113" t="s">
        <v>1349</v>
      </c>
      <c r="E69" s="113" t="s">
        <v>2237</v>
      </c>
      <c r="F69" s="113" t="str">
        <f t="shared" si="1"/>
        <v>Pharma-CRO</v>
      </c>
      <c r="G69" s="113"/>
    </row>
    <row r="70" spans="2:7" x14ac:dyDescent="0.2">
      <c r="B70" t="s">
        <v>1909</v>
      </c>
      <c r="C70" t="s">
        <v>2224</v>
      </c>
      <c r="D70" s="113" t="s">
        <v>1349</v>
      </c>
      <c r="E70" s="113" t="s">
        <v>2237</v>
      </c>
      <c r="F70" s="113" t="str">
        <f t="shared" si="1"/>
        <v>Pharma-CRO</v>
      </c>
      <c r="G70" s="113"/>
    </row>
    <row r="71" spans="2:7" x14ac:dyDescent="0.2">
      <c r="B71" t="s">
        <v>1939</v>
      </c>
      <c r="C71" t="s">
        <v>2224</v>
      </c>
      <c r="D71" s="113" t="s">
        <v>1349</v>
      </c>
      <c r="E71" s="113" t="s">
        <v>2237</v>
      </c>
      <c r="F71" s="113" t="str">
        <f t="shared" si="1"/>
        <v>Pharma-CRO</v>
      </c>
      <c r="G71" s="113"/>
    </row>
    <row r="72" spans="2:7" x14ac:dyDescent="0.2">
      <c r="B72" t="s">
        <v>884</v>
      </c>
      <c r="C72" t="s">
        <v>2224</v>
      </c>
      <c r="D72" s="113" t="s">
        <v>1349</v>
      </c>
      <c r="E72" s="113" t="s">
        <v>2237</v>
      </c>
      <c r="F72" s="113" t="str">
        <f t="shared" si="1"/>
        <v>Pharma-CRO</v>
      </c>
      <c r="G72" s="113"/>
    </row>
    <row r="73" spans="2:7" x14ac:dyDescent="0.2">
      <c r="B73" t="s">
        <v>2131</v>
      </c>
      <c r="C73" t="s">
        <v>2224</v>
      </c>
      <c r="D73" s="113" t="s">
        <v>1349</v>
      </c>
      <c r="E73" s="113" t="s">
        <v>2237</v>
      </c>
      <c r="F73" s="113" t="str">
        <f t="shared" si="1"/>
        <v>Pharma-CRO</v>
      </c>
      <c r="G73" s="113"/>
    </row>
    <row r="74" spans="2:7" x14ac:dyDescent="0.2">
      <c r="B74" t="s">
        <v>2131</v>
      </c>
      <c r="C74" t="s">
        <v>2224</v>
      </c>
      <c r="D74" s="113" t="s">
        <v>1349</v>
      </c>
      <c r="E74" s="113" t="s">
        <v>2237</v>
      </c>
      <c r="F74" s="113" t="str">
        <f t="shared" si="1"/>
        <v>Pharma-CRO</v>
      </c>
      <c r="G74" s="113"/>
    </row>
    <row r="75" spans="2:7" x14ac:dyDescent="0.2">
      <c r="B75" t="s">
        <v>2131</v>
      </c>
      <c r="C75" t="s">
        <v>2224</v>
      </c>
      <c r="D75" s="113" t="s">
        <v>1349</v>
      </c>
      <c r="E75" s="113" t="s">
        <v>2237</v>
      </c>
      <c r="F75" s="113" t="str">
        <f t="shared" si="1"/>
        <v>Pharma-CRO</v>
      </c>
      <c r="G75" s="113"/>
    </row>
    <row r="76" spans="2:7" x14ac:dyDescent="0.2">
      <c r="B76" t="s">
        <v>2140</v>
      </c>
      <c r="C76" t="s">
        <v>2224</v>
      </c>
      <c r="D76" s="113" t="s">
        <v>1349</v>
      </c>
      <c r="E76" s="113" t="s">
        <v>2237</v>
      </c>
      <c r="F76" s="113" t="str">
        <f t="shared" si="1"/>
        <v>Pharma-CRO</v>
      </c>
      <c r="G76" s="113"/>
    </row>
    <row r="77" spans="2:7" x14ac:dyDescent="0.2">
      <c r="B77" t="s">
        <v>1412</v>
      </c>
      <c r="C77" t="s">
        <v>2245</v>
      </c>
      <c r="D77" s="113" t="s">
        <v>1349</v>
      </c>
      <c r="E77" s="113" t="s">
        <v>2244</v>
      </c>
      <c r="F77" s="113" t="str">
        <f t="shared" si="1"/>
        <v>Pharma-Specialty</v>
      </c>
      <c r="G77" s="113"/>
    </row>
    <row r="78" spans="2:7" x14ac:dyDescent="0.2">
      <c r="B78" t="s">
        <v>1348</v>
      </c>
      <c r="C78" t="s">
        <v>2246</v>
      </c>
      <c r="D78" s="113" t="s">
        <v>1349</v>
      </c>
      <c r="E78" s="113" t="s">
        <v>2226</v>
      </c>
      <c r="F78" s="113" t="str">
        <f t="shared" si="1"/>
        <v>Pharma-CDMO</v>
      </c>
      <c r="G78" s="113"/>
    </row>
    <row r="79" spans="2:7" x14ac:dyDescent="0.2">
      <c r="B79" t="s">
        <v>1359</v>
      </c>
      <c r="C79" t="s">
        <v>2246</v>
      </c>
      <c r="D79" s="113" t="s">
        <v>1349</v>
      </c>
      <c r="E79" s="113" t="s">
        <v>2244</v>
      </c>
      <c r="F79" s="113" t="str">
        <f t="shared" si="1"/>
        <v>Pharma-Specialty</v>
      </c>
      <c r="G79" s="113"/>
    </row>
    <row r="80" spans="2:7" x14ac:dyDescent="0.2">
      <c r="B80" t="s">
        <v>289</v>
      </c>
      <c r="C80" t="s">
        <v>2246</v>
      </c>
      <c r="D80" s="113" t="s">
        <v>1349</v>
      </c>
      <c r="E80" s="113" t="s">
        <v>2244</v>
      </c>
      <c r="F80" s="113" t="str">
        <f t="shared" si="1"/>
        <v>Pharma-Specialty</v>
      </c>
      <c r="G80" s="113"/>
    </row>
    <row r="81" spans="2:7" x14ac:dyDescent="0.2">
      <c r="B81" t="s">
        <v>1485</v>
      </c>
      <c r="C81" t="s">
        <v>2246</v>
      </c>
      <c r="D81" s="113" t="s">
        <v>1349</v>
      </c>
      <c r="E81" s="113" t="s">
        <v>2241</v>
      </c>
      <c r="F81" s="113" t="str">
        <f t="shared" si="1"/>
        <v>Pharma-Animal</v>
      </c>
      <c r="G81" s="113"/>
    </row>
    <row r="82" spans="2:7" x14ac:dyDescent="0.2">
      <c r="B82" t="s">
        <v>1528</v>
      </c>
      <c r="C82" t="s">
        <v>2246</v>
      </c>
      <c r="D82" s="113" t="s">
        <v>1349</v>
      </c>
      <c r="E82" s="113" t="s">
        <v>2244</v>
      </c>
      <c r="F82" s="113" t="str">
        <f t="shared" si="1"/>
        <v>Pharma-Specialty</v>
      </c>
      <c r="G82" s="113"/>
    </row>
    <row r="83" spans="2:7" x14ac:dyDescent="0.2">
      <c r="B83" t="s">
        <v>1536</v>
      </c>
      <c r="C83" t="s">
        <v>2246</v>
      </c>
      <c r="D83" s="113" t="s">
        <v>1349</v>
      </c>
      <c r="E83" s="113" t="s">
        <v>2244</v>
      </c>
      <c r="F83" s="113" t="str">
        <f t="shared" si="1"/>
        <v>Pharma-Specialty</v>
      </c>
      <c r="G83" s="113"/>
    </row>
    <row r="84" spans="2:7" x14ac:dyDescent="0.2">
      <c r="B84" t="s">
        <v>1018</v>
      </c>
      <c r="C84" t="s">
        <v>2246</v>
      </c>
      <c r="D84" s="113" t="s">
        <v>1349</v>
      </c>
      <c r="E84" s="113" t="s">
        <v>2244</v>
      </c>
      <c r="F84" s="113" t="str">
        <f t="shared" si="1"/>
        <v>Pharma-Specialty</v>
      </c>
      <c r="G84" s="113"/>
    </row>
    <row r="85" spans="2:7" x14ac:dyDescent="0.2">
      <c r="B85" t="s">
        <v>523</v>
      </c>
      <c r="C85" t="s">
        <v>2246</v>
      </c>
      <c r="D85" s="113" t="s">
        <v>1349</v>
      </c>
      <c r="E85" s="113" t="s">
        <v>2244</v>
      </c>
      <c r="F85" s="113" t="str">
        <f t="shared" si="1"/>
        <v>Pharma-Specialty</v>
      </c>
      <c r="G85" s="113"/>
    </row>
    <row r="86" spans="2:7" x14ac:dyDescent="0.2">
      <c r="B86" t="s">
        <v>837</v>
      </c>
      <c r="C86" t="s">
        <v>2246</v>
      </c>
      <c r="D86" s="113" t="s">
        <v>1349</v>
      </c>
      <c r="E86" s="113" t="s">
        <v>2237</v>
      </c>
      <c r="F86" s="113" t="str">
        <f t="shared" si="1"/>
        <v>Pharma-CRO</v>
      </c>
      <c r="G86" s="113"/>
    </row>
    <row r="87" spans="2:7" x14ac:dyDescent="0.2">
      <c r="B87" t="s">
        <v>1711</v>
      </c>
      <c r="C87" t="s">
        <v>2246</v>
      </c>
      <c r="D87" s="113" t="s">
        <v>1349</v>
      </c>
      <c r="E87" s="113" t="s">
        <v>2244</v>
      </c>
      <c r="F87" s="113" t="str">
        <f t="shared" si="1"/>
        <v>Pharma-Specialty</v>
      </c>
      <c r="G87" s="113"/>
    </row>
    <row r="88" spans="2:7" x14ac:dyDescent="0.2">
      <c r="B88" t="s">
        <v>806</v>
      </c>
      <c r="C88" t="s">
        <v>2246</v>
      </c>
      <c r="D88" s="113" t="s">
        <v>1349</v>
      </c>
      <c r="E88" s="113" t="s">
        <v>2244</v>
      </c>
      <c r="F88" s="113" t="str">
        <f t="shared" si="1"/>
        <v>Pharma-Specialty</v>
      </c>
      <c r="G88" s="113"/>
    </row>
    <row r="89" spans="2:7" x14ac:dyDescent="0.2">
      <c r="B89" t="s">
        <v>1758</v>
      </c>
      <c r="C89" t="s">
        <v>2246</v>
      </c>
      <c r="D89" s="113" t="s">
        <v>1349</v>
      </c>
      <c r="E89" s="113" t="s">
        <v>2243</v>
      </c>
      <c r="F89" s="113" t="str">
        <f t="shared" si="1"/>
        <v>Pharma-CSO</v>
      </c>
      <c r="G89" s="113"/>
    </row>
    <row r="90" spans="2:7" x14ac:dyDescent="0.2">
      <c r="B90" t="s">
        <v>1758</v>
      </c>
      <c r="C90" t="s">
        <v>2246</v>
      </c>
      <c r="D90" s="113" t="s">
        <v>1349</v>
      </c>
      <c r="E90" s="113" t="s">
        <v>2243</v>
      </c>
      <c r="F90" s="113" t="str">
        <f t="shared" si="1"/>
        <v>Pharma-CSO</v>
      </c>
      <c r="G90" s="113"/>
    </row>
    <row r="91" spans="2:7" x14ac:dyDescent="0.2">
      <c r="B91" t="s">
        <v>1213</v>
      </c>
      <c r="C91" t="s">
        <v>2246</v>
      </c>
      <c r="D91" s="113" t="s">
        <v>1349</v>
      </c>
      <c r="E91" s="113" t="s">
        <v>2244</v>
      </c>
      <c r="F91" s="113" t="str">
        <f t="shared" si="1"/>
        <v>Pharma-Specialty</v>
      </c>
      <c r="G91" s="113"/>
    </row>
    <row r="92" spans="2:7" x14ac:dyDescent="0.2">
      <c r="B92" t="s">
        <v>1213</v>
      </c>
      <c r="C92" t="s">
        <v>2246</v>
      </c>
      <c r="D92" s="113" t="s">
        <v>1349</v>
      </c>
      <c r="E92" s="113" t="s">
        <v>2244</v>
      </c>
      <c r="F92" s="113" t="str">
        <f t="shared" si="1"/>
        <v>Pharma-Specialty</v>
      </c>
      <c r="G92" s="113"/>
    </row>
    <row r="93" spans="2:7" x14ac:dyDescent="0.2">
      <c r="B93" t="s">
        <v>716</v>
      </c>
      <c r="C93" t="s">
        <v>2246</v>
      </c>
      <c r="D93" s="113" t="s">
        <v>1349</v>
      </c>
      <c r="E93" s="113" t="s">
        <v>2244</v>
      </c>
      <c r="F93" s="113" t="str">
        <f t="shared" si="1"/>
        <v>Pharma-Specialty</v>
      </c>
      <c r="G93" s="113"/>
    </row>
    <row r="94" spans="2:7" x14ac:dyDescent="0.2">
      <c r="B94" t="s">
        <v>1905</v>
      </c>
      <c r="C94" t="s">
        <v>2246</v>
      </c>
      <c r="D94" s="113" t="s">
        <v>1349</v>
      </c>
      <c r="E94" s="113" t="s">
        <v>2228</v>
      </c>
      <c r="F94" s="113" t="str">
        <f t="shared" si="1"/>
        <v>Pharma-Generics</v>
      </c>
      <c r="G94" s="113"/>
    </row>
    <row r="95" spans="2:7" x14ac:dyDescent="0.2">
      <c r="B95" t="s">
        <v>716</v>
      </c>
      <c r="C95" t="s">
        <v>2246</v>
      </c>
      <c r="D95" s="113" t="s">
        <v>1349</v>
      </c>
      <c r="E95" s="113" t="s">
        <v>2244</v>
      </c>
      <c r="F95" s="113" t="str">
        <f t="shared" si="1"/>
        <v>Pharma-Specialty</v>
      </c>
      <c r="G95" s="113"/>
    </row>
    <row r="96" spans="2:7" x14ac:dyDescent="0.2">
      <c r="B96" t="s">
        <v>1364</v>
      </c>
      <c r="C96" t="s">
        <v>2247</v>
      </c>
      <c r="D96" s="113" t="s">
        <v>1349</v>
      </c>
      <c r="E96" s="113" t="s">
        <v>2228</v>
      </c>
      <c r="F96" s="113" t="str">
        <f t="shared" si="1"/>
        <v>Pharma-Generics</v>
      </c>
      <c r="G96" s="113"/>
    </row>
    <row r="97" spans="2:7" x14ac:dyDescent="0.2">
      <c r="B97" t="s">
        <v>1379</v>
      </c>
      <c r="C97" t="s">
        <v>2247</v>
      </c>
      <c r="D97" s="113" t="s">
        <v>1349</v>
      </c>
      <c r="E97" s="113" t="s">
        <v>2228</v>
      </c>
      <c r="F97" s="113" t="str">
        <f t="shared" si="1"/>
        <v>Pharma-Generics</v>
      </c>
      <c r="G97" s="113"/>
    </row>
    <row r="98" spans="2:7" x14ac:dyDescent="0.2">
      <c r="B98" t="s">
        <v>2202</v>
      </c>
      <c r="C98" t="s">
        <v>2247</v>
      </c>
      <c r="D98" s="113" t="s">
        <v>1349</v>
      </c>
      <c r="E98" s="113" t="s">
        <v>2228</v>
      </c>
      <c r="F98" s="113" t="str">
        <f t="shared" si="1"/>
        <v>Pharma-Generics</v>
      </c>
      <c r="G98" s="113"/>
    </row>
    <row r="99" spans="2:7" x14ac:dyDescent="0.2">
      <c r="B99" t="s">
        <v>1650</v>
      </c>
      <c r="C99" t="s">
        <v>2227</v>
      </c>
      <c r="D99" s="113" t="s">
        <v>1349</v>
      </c>
      <c r="E99" s="113" t="s">
        <v>2228</v>
      </c>
      <c r="F99" s="113" t="str">
        <f t="shared" si="1"/>
        <v>Pharma-Generics</v>
      </c>
      <c r="G99" s="113"/>
    </row>
    <row r="100" spans="2:7" x14ac:dyDescent="0.2">
      <c r="B100" t="s">
        <v>1897</v>
      </c>
      <c r="C100" t="s">
        <v>2227</v>
      </c>
      <c r="D100" s="113" t="s">
        <v>1349</v>
      </c>
      <c r="E100" s="113" t="s">
        <v>2226</v>
      </c>
      <c r="F100" s="113" t="str">
        <f t="shared" si="1"/>
        <v>Pharma-CDMO</v>
      </c>
      <c r="G100" s="113"/>
    </row>
    <row r="101" spans="2:7" x14ac:dyDescent="0.2">
      <c r="B101" t="s">
        <v>1995</v>
      </c>
      <c r="C101" t="s">
        <v>2227</v>
      </c>
      <c r="D101" s="113" t="s">
        <v>1349</v>
      </c>
      <c r="E101" s="113" t="s">
        <v>2226</v>
      </c>
      <c r="F101" s="113" t="str">
        <f t="shared" si="1"/>
        <v>Pharma-CDMO</v>
      </c>
      <c r="G101" s="113"/>
    </row>
    <row r="102" spans="2:7" x14ac:dyDescent="0.2">
      <c r="B102" t="s">
        <v>2182</v>
      </c>
      <c r="C102" t="s">
        <v>2248</v>
      </c>
      <c r="D102" s="113" t="s">
        <v>1349</v>
      </c>
      <c r="E102" s="113" t="s">
        <v>2244</v>
      </c>
      <c r="F102" s="113" t="str">
        <f t="shared" si="1"/>
        <v>Pharma-Specialty</v>
      </c>
      <c r="G102" s="113"/>
    </row>
    <row r="103" spans="2:7" x14ac:dyDescent="0.2">
      <c r="B103" t="s">
        <v>427</v>
      </c>
      <c r="C103" t="s">
        <v>2249</v>
      </c>
      <c r="D103" s="113" t="s">
        <v>1349</v>
      </c>
      <c r="E103" s="113" t="s">
        <v>2241</v>
      </c>
      <c r="F103" s="113" t="str">
        <f t="shared" si="1"/>
        <v>Pharma-Animal</v>
      </c>
      <c r="G103" s="113"/>
    </row>
    <row r="104" spans="2:7" x14ac:dyDescent="0.2">
      <c r="B104" t="s">
        <v>1288</v>
      </c>
      <c r="C104" t="s">
        <v>2250</v>
      </c>
      <c r="D104" s="113" t="s">
        <v>1289</v>
      </c>
      <c r="E104" s="113" t="s">
        <v>2220</v>
      </c>
      <c r="F104" s="113" t="str">
        <f t="shared" si="1"/>
        <v>Provider-Services</v>
      </c>
      <c r="G104" s="113"/>
    </row>
    <row r="105" spans="2:7" x14ac:dyDescent="0.2">
      <c r="B105" t="s">
        <v>1674</v>
      </c>
      <c r="C105" t="s">
        <v>2250</v>
      </c>
      <c r="D105" s="113" t="s">
        <v>1289</v>
      </c>
      <c r="E105" s="113" t="s">
        <v>2220</v>
      </c>
      <c r="F105" s="113" t="str">
        <f t="shared" si="1"/>
        <v>Provider-Services</v>
      </c>
      <c r="G105" s="113"/>
    </row>
    <row r="106" spans="2:7" x14ac:dyDescent="0.2">
      <c r="B106" t="s">
        <v>1869</v>
      </c>
      <c r="C106" t="s">
        <v>2250</v>
      </c>
      <c r="D106" s="113" t="s">
        <v>1289</v>
      </c>
      <c r="E106" s="113" t="s">
        <v>2220</v>
      </c>
      <c r="F106" s="113" t="str">
        <f t="shared" si="1"/>
        <v>Provider-Services</v>
      </c>
      <c r="G106" s="113"/>
    </row>
    <row r="107" spans="2:7" x14ac:dyDescent="0.2">
      <c r="B107" t="s">
        <v>2003</v>
      </c>
      <c r="C107" t="s">
        <v>2250</v>
      </c>
      <c r="D107" s="113" t="s">
        <v>1289</v>
      </c>
      <c r="E107" s="113" t="s">
        <v>2251</v>
      </c>
      <c r="F107" s="113" t="str">
        <f t="shared" si="1"/>
        <v>Provider-Dental</v>
      </c>
      <c r="G107" s="113"/>
    </row>
    <row r="108" spans="2:7" x14ac:dyDescent="0.2">
      <c r="B108" t="s">
        <v>2003</v>
      </c>
      <c r="C108" t="s">
        <v>2250</v>
      </c>
      <c r="D108" s="113" t="s">
        <v>1289</v>
      </c>
      <c r="E108" s="113" t="s">
        <v>2251</v>
      </c>
      <c r="F108" s="113" t="str">
        <f t="shared" si="1"/>
        <v>Provider-Dental</v>
      </c>
      <c r="G108" s="113"/>
    </row>
    <row r="109" spans="2:7" x14ac:dyDescent="0.2">
      <c r="B109" t="s">
        <v>2188</v>
      </c>
      <c r="C109" t="s">
        <v>2252</v>
      </c>
      <c r="D109" s="113" t="s">
        <v>1524</v>
      </c>
      <c r="E109" s="113" t="s">
        <v>2253</v>
      </c>
      <c r="F109" s="113" t="str">
        <f t="shared" si="1"/>
        <v>Tech-Software</v>
      </c>
      <c r="G109" s="113"/>
    </row>
    <row r="110" spans="2:7" x14ac:dyDescent="0.2">
      <c r="B110" t="s">
        <v>1321</v>
      </c>
      <c r="C110" t="s">
        <v>2254</v>
      </c>
      <c r="D110" s="113" t="s">
        <v>1289</v>
      </c>
      <c r="E110" s="113" t="s">
        <v>2255</v>
      </c>
      <c r="F110" s="113" t="str">
        <f t="shared" si="1"/>
        <v>Provider-Physician</v>
      </c>
      <c r="G110" s="113"/>
    </row>
    <row r="111" spans="2:7" x14ac:dyDescent="0.2">
      <c r="B111" t="s">
        <v>2191</v>
      </c>
      <c r="C111" t="s">
        <v>2254</v>
      </c>
      <c r="D111" s="113" t="s">
        <v>1289</v>
      </c>
      <c r="E111" s="113" t="s">
        <v>2220</v>
      </c>
      <c r="F111" s="113" t="str">
        <f t="shared" si="1"/>
        <v>Provider-Services</v>
      </c>
      <c r="G111" s="113"/>
    </row>
    <row r="112" spans="2:7" x14ac:dyDescent="0.2">
      <c r="B112" t="s">
        <v>476</v>
      </c>
      <c r="C112" t="s">
        <v>2256</v>
      </c>
      <c r="D112" s="113" t="s">
        <v>1289</v>
      </c>
      <c r="E112" s="113" t="s">
        <v>2257</v>
      </c>
      <c r="F112" s="113" t="str">
        <f t="shared" si="1"/>
        <v>Provider-Dialysis</v>
      </c>
      <c r="G112" s="113"/>
    </row>
    <row r="113" spans="2:7" x14ac:dyDescent="0.2">
      <c r="B113" t="s">
        <v>476</v>
      </c>
      <c r="C113" t="s">
        <v>2256</v>
      </c>
      <c r="D113" s="113" t="s">
        <v>1289</v>
      </c>
      <c r="E113" s="113" t="s">
        <v>2257</v>
      </c>
      <c r="F113" s="113" t="str">
        <f t="shared" si="1"/>
        <v>Provider-Dialysis</v>
      </c>
      <c r="G113" s="113"/>
    </row>
    <row r="114" spans="2:7" x14ac:dyDescent="0.2">
      <c r="B114" t="s">
        <v>538</v>
      </c>
      <c r="C114" t="s">
        <v>2256</v>
      </c>
      <c r="D114" s="113" t="s">
        <v>1289</v>
      </c>
      <c r="E114" s="113" t="s">
        <v>2257</v>
      </c>
      <c r="F114" s="113" t="str">
        <f t="shared" si="1"/>
        <v>Provider-Dialysis</v>
      </c>
      <c r="G114" s="113"/>
    </row>
    <row r="115" spans="2:7" x14ac:dyDescent="0.2">
      <c r="B115" t="s">
        <v>1447</v>
      </c>
      <c r="C115" t="s">
        <v>2258</v>
      </c>
      <c r="D115" s="113" t="s">
        <v>1289</v>
      </c>
      <c r="E115" s="113" t="s">
        <v>2255</v>
      </c>
      <c r="F115" s="113" t="str">
        <f t="shared" si="1"/>
        <v>Provider-Physician</v>
      </c>
      <c r="G115" s="113"/>
    </row>
    <row r="116" spans="2:7" x14ac:dyDescent="0.2">
      <c r="B116" t="s">
        <v>1447</v>
      </c>
      <c r="C116" t="s">
        <v>2258</v>
      </c>
      <c r="D116" s="113" t="s">
        <v>1289</v>
      </c>
      <c r="E116" s="113" t="s">
        <v>2255</v>
      </c>
      <c r="F116" s="113" t="str">
        <f t="shared" si="1"/>
        <v>Provider-Physician</v>
      </c>
      <c r="G116" s="113"/>
    </row>
    <row r="117" spans="2:7" x14ac:dyDescent="0.2">
      <c r="B117" t="s">
        <v>1715</v>
      </c>
      <c r="C117" t="s">
        <v>2258</v>
      </c>
      <c r="D117" s="113" t="s">
        <v>1289</v>
      </c>
      <c r="E117" s="113" t="s">
        <v>2259</v>
      </c>
      <c r="F117" s="113" t="str">
        <f t="shared" si="1"/>
        <v>Provider-Nurse</v>
      </c>
      <c r="G117" s="113"/>
    </row>
    <row r="118" spans="2:7" x14ac:dyDescent="0.2">
      <c r="B118" t="s">
        <v>1715</v>
      </c>
      <c r="C118" t="s">
        <v>2258</v>
      </c>
      <c r="D118" s="113" t="s">
        <v>1289</v>
      </c>
      <c r="E118" s="113" t="s">
        <v>2259</v>
      </c>
      <c r="F118" s="113" t="str">
        <f t="shared" si="1"/>
        <v>Provider-Nurse</v>
      </c>
      <c r="G118" s="113"/>
    </row>
    <row r="119" spans="2:7" x14ac:dyDescent="0.2">
      <c r="B119" t="s">
        <v>1447</v>
      </c>
      <c r="C119" t="s">
        <v>2258</v>
      </c>
      <c r="D119" s="113" t="s">
        <v>1289</v>
      </c>
      <c r="E119" s="113" t="s">
        <v>2255</v>
      </c>
      <c r="F119" s="113" t="str">
        <f t="shared" si="1"/>
        <v>Provider-Physician</v>
      </c>
      <c r="G119" s="113"/>
    </row>
    <row r="120" spans="2:7" x14ac:dyDescent="0.2">
      <c r="B120" t="s">
        <v>1447</v>
      </c>
      <c r="C120" t="s">
        <v>2258</v>
      </c>
      <c r="D120" s="113" t="s">
        <v>1289</v>
      </c>
      <c r="E120" s="113" t="s">
        <v>2255</v>
      </c>
      <c r="F120" s="113" t="str">
        <f t="shared" si="1"/>
        <v>Provider-Physician</v>
      </c>
      <c r="G120" s="113"/>
    </row>
    <row r="121" spans="2:7" x14ac:dyDescent="0.2">
      <c r="B121" t="s">
        <v>2207</v>
      </c>
      <c r="C121" t="s">
        <v>2258</v>
      </c>
      <c r="D121" s="113" t="s">
        <v>1289</v>
      </c>
      <c r="E121" s="113" t="s">
        <v>2259</v>
      </c>
      <c r="F121" s="113" t="str">
        <f t="shared" si="1"/>
        <v>Provider-Nurse</v>
      </c>
      <c r="G121" s="113"/>
    </row>
    <row r="122" spans="2:7" x14ac:dyDescent="0.2">
      <c r="B122" t="s">
        <v>2164</v>
      </c>
      <c r="C122" t="s">
        <v>2242</v>
      </c>
      <c r="D122" s="113" t="s">
        <v>1289</v>
      </c>
      <c r="E122" s="113" t="s">
        <v>2260</v>
      </c>
      <c r="F122" s="113" t="str">
        <f t="shared" si="1"/>
        <v>Provider-SNF</v>
      </c>
      <c r="G122" s="113"/>
    </row>
    <row r="123" spans="2:7" x14ac:dyDescent="0.2">
      <c r="B123" t="s">
        <v>1928</v>
      </c>
      <c r="C123" t="s">
        <v>2232</v>
      </c>
      <c r="D123" s="113" t="s">
        <v>1289</v>
      </c>
      <c r="E123" s="113" t="s">
        <v>2255</v>
      </c>
      <c r="F123" s="113" t="str">
        <f t="shared" si="1"/>
        <v>Provider-Physician</v>
      </c>
      <c r="G123" s="113"/>
    </row>
    <row r="124" spans="2:7" x14ac:dyDescent="0.2">
      <c r="B124" t="s">
        <v>1928</v>
      </c>
      <c r="C124" t="s">
        <v>2232</v>
      </c>
      <c r="D124" s="113" t="s">
        <v>1289</v>
      </c>
      <c r="E124" s="113" t="s">
        <v>2255</v>
      </c>
      <c r="F124" s="113" t="str">
        <f t="shared" si="1"/>
        <v>Provider-Physician</v>
      </c>
      <c r="G124" s="113"/>
    </row>
    <row r="125" spans="2:7" x14ac:dyDescent="0.2">
      <c r="B125" t="s">
        <v>1942</v>
      </c>
      <c r="C125" t="s">
        <v>2232</v>
      </c>
      <c r="D125" s="113" t="s">
        <v>1289</v>
      </c>
      <c r="E125" s="113" t="s">
        <v>2220</v>
      </c>
      <c r="F125" s="113" t="str">
        <f t="shared" si="1"/>
        <v>Provider-Services</v>
      </c>
      <c r="G125" s="113"/>
    </row>
    <row r="126" spans="2:7" x14ac:dyDescent="0.2">
      <c r="B126" t="s">
        <v>1327</v>
      </c>
      <c r="C126" t="s">
        <v>2224</v>
      </c>
      <c r="D126" s="113" t="s">
        <v>1289</v>
      </c>
      <c r="E126" s="113" t="s">
        <v>2220</v>
      </c>
      <c r="F126" s="113" t="str">
        <f t="shared" si="1"/>
        <v>Provider-Services</v>
      </c>
      <c r="G126" s="113"/>
    </row>
    <row r="127" spans="2:7" x14ac:dyDescent="0.2">
      <c r="B127" t="s">
        <v>1354</v>
      </c>
      <c r="C127" t="s">
        <v>2224</v>
      </c>
      <c r="D127" s="113" t="s">
        <v>1289</v>
      </c>
      <c r="E127" s="113" t="s">
        <v>2261</v>
      </c>
      <c r="F127" s="113" t="str">
        <f t="shared" si="1"/>
        <v>Provider-Behavioral Health</v>
      </c>
      <c r="G127" s="113"/>
    </row>
    <row r="128" spans="2:7" x14ac:dyDescent="0.2">
      <c r="B128" t="s">
        <v>1443</v>
      </c>
      <c r="C128" t="s">
        <v>2224</v>
      </c>
      <c r="D128" s="113" t="s">
        <v>1289</v>
      </c>
      <c r="E128" s="113" t="s">
        <v>2262</v>
      </c>
      <c r="F128" s="113" t="str">
        <f t="shared" si="1"/>
        <v>Provider-Home &amp; Community</v>
      </c>
      <c r="G128" s="113"/>
    </row>
    <row r="129" spans="2:7" x14ac:dyDescent="0.2">
      <c r="B129" t="s">
        <v>1587</v>
      </c>
      <c r="C129" t="s">
        <v>2224</v>
      </c>
      <c r="D129" s="113" t="s">
        <v>1516</v>
      </c>
      <c r="E129" s="113" t="s">
        <v>2220</v>
      </c>
      <c r="F129" s="113" t="str">
        <f t="shared" si="1"/>
        <v>Payors-Services</v>
      </c>
      <c r="G129" s="113"/>
    </row>
    <row r="130" spans="2:7" x14ac:dyDescent="0.2">
      <c r="B130" t="s">
        <v>1614</v>
      </c>
      <c r="C130" t="s">
        <v>2224</v>
      </c>
      <c r="D130" s="113" t="s">
        <v>1289</v>
      </c>
      <c r="E130" s="113" t="s">
        <v>2263</v>
      </c>
      <c r="F130" s="113" t="str">
        <f t="shared" si="1"/>
        <v>Provider-Hospice</v>
      </c>
      <c r="G130" s="113"/>
    </row>
    <row r="131" spans="2:7" x14ac:dyDescent="0.2">
      <c r="B131" t="s">
        <v>1638</v>
      </c>
      <c r="C131" t="s">
        <v>2224</v>
      </c>
      <c r="D131" s="113" t="s">
        <v>1289</v>
      </c>
      <c r="E131" s="113" t="s">
        <v>2255</v>
      </c>
      <c r="F131" s="113" t="str">
        <f t="shared" si="1"/>
        <v>Provider-Physician</v>
      </c>
      <c r="G131" s="113"/>
    </row>
    <row r="132" spans="2:7" x14ac:dyDescent="0.2">
      <c r="B132" t="s">
        <v>1646</v>
      </c>
      <c r="C132" t="s">
        <v>2224</v>
      </c>
      <c r="D132" s="113" t="s">
        <v>1289</v>
      </c>
      <c r="E132" s="113" t="s">
        <v>2220</v>
      </c>
      <c r="F132" s="113" t="str">
        <f t="shared" ref="F132:F195" si="2">D132&amp;"-"&amp;E132</f>
        <v>Provider-Services</v>
      </c>
      <c r="G132" s="113"/>
    </row>
    <row r="133" spans="2:7" x14ac:dyDescent="0.2">
      <c r="B133" t="s">
        <v>1744</v>
      </c>
      <c r="C133" t="s">
        <v>2224</v>
      </c>
      <c r="D133" s="113" t="s">
        <v>1289</v>
      </c>
      <c r="E133" s="113" t="s">
        <v>2263</v>
      </c>
      <c r="F133" s="113" t="str">
        <f t="shared" si="2"/>
        <v>Provider-Hospice</v>
      </c>
      <c r="G133" s="113"/>
    </row>
    <row r="134" spans="2:7" x14ac:dyDescent="0.2">
      <c r="B134" t="s">
        <v>1744</v>
      </c>
      <c r="C134" t="s">
        <v>2224</v>
      </c>
      <c r="D134" s="113" t="s">
        <v>1289</v>
      </c>
      <c r="E134" s="113" t="s">
        <v>2263</v>
      </c>
      <c r="F134" s="113" t="str">
        <f t="shared" si="2"/>
        <v>Provider-Hospice</v>
      </c>
      <c r="G134" s="113"/>
    </row>
    <row r="135" spans="2:7" x14ac:dyDescent="0.2">
      <c r="B135" t="s">
        <v>1780</v>
      </c>
      <c r="C135" t="s">
        <v>2224</v>
      </c>
      <c r="D135" s="113" t="s">
        <v>1289</v>
      </c>
      <c r="E135" s="113" t="s">
        <v>2255</v>
      </c>
      <c r="F135" s="113" t="str">
        <f t="shared" si="2"/>
        <v>Provider-Physician</v>
      </c>
      <c r="G135" s="113"/>
    </row>
    <row r="136" spans="2:7" x14ac:dyDescent="0.2">
      <c r="B136" t="s">
        <v>1846</v>
      </c>
      <c r="C136" t="s">
        <v>2224</v>
      </c>
      <c r="D136" s="113" t="s">
        <v>1289</v>
      </c>
      <c r="E136" s="113" t="s">
        <v>2255</v>
      </c>
      <c r="F136" s="113" t="str">
        <f t="shared" si="2"/>
        <v>Provider-Physician</v>
      </c>
      <c r="G136" s="113"/>
    </row>
    <row r="137" spans="2:7" x14ac:dyDescent="0.2">
      <c r="B137" t="s">
        <v>1873</v>
      </c>
      <c r="C137" t="s">
        <v>2224</v>
      </c>
      <c r="D137" s="113" t="s">
        <v>1289</v>
      </c>
      <c r="E137" s="113" t="s">
        <v>2255</v>
      </c>
      <c r="F137" s="113" t="str">
        <f t="shared" si="2"/>
        <v>Provider-Physician</v>
      </c>
      <c r="G137" s="113"/>
    </row>
    <row r="138" spans="2:7" x14ac:dyDescent="0.2">
      <c r="B138" t="s">
        <v>1974</v>
      </c>
      <c r="C138" t="s">
        <v>2224</v>
      </c>
      <c r="D138" s="113" t="s">
        <v>1289</v>
      </c>
      <c r="E138" s="113" t="s">
        <v>2255</v>
      </c>
      <c r="F138" s="113" t="str">
        <f t="shared" si="2"/>
        <v>Provider-Physician</v>
      </c>
      <c r="G138" s="113"/>
    </row>
    <row r="139" spans="2:7" x14ac:dyDescent="0.2">
      <c r="B139" t="s">
        <v>2068</v>
      </c>
      <c r="C139" t="s">
        <v>2224</v>
      </c>
      <c r="D139" s="113" t="s">
        <v>1289</v>
      </c>
      <c r="E139" s="113" t="s">
        <v>2255</v>
      </c>
      <c r="F139" s="113" t="str">
        <f t="shared" si="2"/>
        <v>Provider-Physician</v>
      </c>
      <c r="G139" s="113"/>
    </row>
    <row r="140" spans="2:7" x14ac:dyDescent="0.2">
      <c r="B140" t="s">
        <v>2068</v>
      </c>
      <c r="C140" t="s">
        <v>2224</v>
      </c>
      <c r="D140" s="113" t="s">
        <v>1289</v>
      </c>
      <c r="E140" s="113" t="s">
        <v>2255</v>
      </c>
      <c r="F140" s="113" t="str">
        <f t="shared" si="2"/>
        <v>Provider-Physician</v>
      </c>
      <c r="G140" s="113"/>
    </row>
    <row r="141" spans="2:7" x14ac:dyDescent="0.2">
      <c r="B141" t="s">
        <v>2111</v>
      </c>
      <c r="C141" t="s">
        <v>2224</v>
      </c>
      <c r="D141" s="113" t="s">
        <v>1289</v>
      </c>
      <c r="E141" s="113" t="s">
        <v>2255</v>
      </c>
      <c r="F141" s="113" t="str">
        <f t="shared" si="2"/>
        <v>Provider-Physician</v>
      </c>
      <c r="G141" s="113"/>
    </row>
    <row r="142" spans="2:7" x14ac:dyDescent="0.2">
      <c r="B142" t="s">
        <v>2111</v>
      </c>
      <c r="C142" t="s">
        <v>2224</v>
      </c>
      <c r="D142" s="113" t="s">
        <v>1289</v>
      </c>
      <c r="E142" s="113" t="s">
        <v>2255</v>
      </c>
      <c r="F142" s="113" t="str">
        <f t="shared" si="2"/>
        <v>Provider-Physician</v>
      </c>
      <c r="G142" s="113"/>
    </row>
    <row r="143" spans="2:7" x14ac:dyDescent="0.2">
      <c r="B143" t="s">
        <v>1443</v>
      </c>
      <c r="C143" t="s">
        <v>2224</v>
      </c>
      <c r="D143" s="113" t="s">
        <v>1289</v>
      </c>
      <c r="E143" s="113" t="s">
        <v>2262</v>
      </c>
      <c r="F143" s="113" t="str">
        <f t="shared" si="2"/>
        <v>Provider-Home &amp; Community</v>
      </c>
      <c r="G143" s="113"/>
    </row>
    <row r="144" spans="2:7" x14ac:dyDescent="0.2">
      <c r="B144" t="s">
        <v>1780</v>
      </c>
      <c r="C144" t="s">
        <v>2224</v>
      </c>
      <c r="D144" s="113" t="s">
        <v>1289</v>
      </c>
      <c r="E144" s="113" t="s">
        <v>2255</v>
      </c>
      <c r="F144" s="113" t="str">
        <f t="shared" si="2"/>
        <v>Provider-Physician</v>
      </c>
      <c r="G144" s="113"/>
    </row>
    <row r="145" spans="2:7" x14ac:dyDescent="0.2">
      <c r="B145" t="s">
        <v>2016</v>
      </c>
      <c r="C145" t="s">
        <v>2233</v>
      </c>
      <c r="D145" s="113" t="s">
        <v>1289</v>
      </c>
      <c r="E145" s="113" t="s">
        <v>2251</v>
      </c>
      <c r="F145" s="113" t="str">
        <f t="shared" si="2"/>
        <v>Provider-Dental</v>
      </c>
      <c r="G145" s="113"/>
    </row>
    <row r="146" spans="2:7" x14ac:dyDescent="0.2">
      <c r="B146" t="s">
        <v>1295</v>
      </c>
      <c r="C146" t="s">
        <v>2264</v>
      </c>
      <c r="D146" s="113" t="s">
        <v>1289</v>
      </c>
      <c r="E146" s="113" t="s">
        <v>2265</v>
      </c>
      <c r="F146" s="113" t="str">
        <f t="shared" si="2"/>
        <v>Provider-Hospitals</v>
      </c>
      <c r="G146" s="113"/>
    </row>
    <row r="147" spans="2:7" x14ac:dyDescent="0.2">
      <c r="B147" t="s">
        <v>483</v>
      </c>
      <c r="C147" t="s">
        <v>2264</v>
      </c>
      <c r="D147" s="113" t="s">
        <v>1289</v>
      </c>
      <c r="E147" s="113" t="s">
        <v>2261</v>
      </c>
      <c r="F147" s="113" t="str">
        <f t="shared" si="2"/>
        <v>Provider-Behavioral Health</v>
      </c>
      <c r="G147" s="113"/>
    </row>
    <row r="148" spans="2:7" x14ac:dyDescent="0.2">
      <c r="B148" t="s">
        <v>1306</v>
      </c>
      <c r="C148" t="s">
        <v>2264</v>
      </c>
      <c r="D148" s="113" t="s">
        <v>1289</v>
      </c>
      <c r="E148" s="113" t="s">
        <v>2266</v>
      </c>
      <c r="F148" s="113" t="str">
        <f t="shared" si="2"/>
        <v>Provider-Physical Therapy</v>
      </c>
      <c r="G148" s="113"/>
    </row>
    <row r="149" spans="2:7" x14ac:dyDescent="0.2">
      <c r="B149" t="s">
        <v>1311</v>
      </c>
      <c r="C149" t="s">
        <v>2264</v>
      </c>
      <c r="D149" s="113" t="s">
        <v>1289</v>
      </c>
      <c r="E149" s="113" t="s">
        <v>2262</v>
      </c>
      <c r="F149" s="113" t="str">
        <f t="shared" si="2"/>
        <v>Provider-Home &amp; Community</v>
      </c>
      <c r="G149" s="113"/>
    </row>
    <row r="150" spans="2:7" x14ac:dyDescent="0.2">
      <c r="B150" t="s">
        <v>1311</v>
      </c>
      <c r="C150" t="s">
        <v>2264</v>
      </c>
      <c r="D150" s="113" t="s">
        <v>1289</v>
      </c>
      <c r="E150" s="113" t="s">
        <v>2262</v>
      </c>
      <c r="F150" s="113" t="str">
        <f t="shared" si="2"/>
        <v>Provider-Home &amp; Community</v>
      </c>
      <c r="G150" s="113"/>
    </row>
    <row r="151" spans="2:7" x14ac:dyDescent="0.2">
      <c r="B151" t="s">
        <v>1369</v>
      </c>
      <c r="C151" t="s">
        <v>2264</v>
      </c>
      <c r="D151" s="113" t="s">
        <v>1289</v>
      </c>
      <c r="E151" s="113" t="s">
        <v>2261</v>
      </c>
      <c r="F151" s="113" t="str">
        <f t="shared" si="2"/>
        <v>Provider-Behavioral Health</v>
      </c>
      <c r="G151" s="113"/>
    </row>
    <row r="152" spans="2:7" x14ac:dyDescent="0.2">
      <c r="B152" t="s">
        <v>1454</v>
      </c>
      <c r="C152" t="s">
        <v>2264</v>
      </c>
      <c r="D152" s="113" t="s">
        <v>1289</v>
      </c>
      <c r="E152" s="113" t="s">
        <v>2266</v>
      </c>
      <c r="F152" s="113" t="str">
        <f t="shared" si="2"/>
        <v>Provider-Physical Therapy</v>
      </c>
      <c r="G152" s="113"/>
    </row>
    <row r="153" spans="2:7" x14ac:dyDescent="0.2">
      <c r="B153" t="s">
        <v>1454</v>
      </c>
      <c r="C153" t="s">
        <v>2264</v>
      </c>
      <c r="D153" s="113" t="s">
        <v>1289</v>
      </c>
      <c r="E153" s="113" t="s">
        <v>2266</v>
      </c>
      <c r="F153" s="113" t="str">
        <f t="shared" si="2"/>
        <v>Provider-Physical Therapy</v>
      </c>
      <c r="G153" s="113"/>
    </row>
    <row r="154" spans="2:7" x14ac:dyDescent="0.2">
      <c r="B154" t="s">
        <v>1464</v>
      </c>
      <c r="C154" t="s">
        <v>2264</v>
      </c>
      <c r="D154" s="113" t="s">
        <v>1289</v>
      </c>
      <c r="E154" s="113" t="s">
        <v>2255</v>
      </c>
      <c r="F154" s="113" t="str">
        <f t="shared" si="2"/>
        <v>Provider-Physician</v>
      </c>
      <c r="G154" s="113"/>
    </row>
    <row r="155" spans="2:7" x14ac:dyDescent="0.2">
      <c r="B155" t="s">
        <v>1464</v>
      </c>
      <c r="C155" t="s">
        <v>2264</v>
      </c>
      <c r="D155" s="113" t="s">
        <v>1289</v>
      </c>
      <c r="E155" s="113" t="s">
        <v>2255</v>
      </c>
      <c r="F155" s="113" t="str">
        <f t="shared" si="2"/>
        <v>Provider-Physician</v>
      </c>
      <c r="G155" s="113"/>
    </row>
    <row r="156" spans="2:7" x14ac:dyDescent="0.2">
      <c r="B156" t="s">
        <v>1508</v>
      </c>
      <c r="C156" t="s">
        <v>2264</v>
      </c>
      <c r="D156" s="113" t="s">
        <v>1289</v>
      </c>
      <c r="E156" s="113" t="s">
        <v>2220</v>
      </c>
      <c r="F156" s="113" t="str">
        <f t="shared" si="2"/>
        <v>Provider-Services</v>
      </c>
      <c r="G156" s="113"/>
    </row>
    <row r="157" spans="2:7" x14ac:dyDescent="0.2">
      <c r="B157" t="s">
        <v>1508</v>
      </c>
      <c r="C157" t="s">
        <v>2264</v>
      </c>
      <c r="D157" s="113" t="s">
        <v>1289</v>
      </c>
      <c r="E157" s="113" t="s">
        <v>2220</v>
      </c>
      <c r="F157" s="113" t="str">
        <f t="shared" si="2"/>
        <v>Provider-Services</v>
      </c>
      <c r="G157" s="113"/>
    </row>
    <row r="158" spans="2:7" x14ac:dyDescent="0.2">
      <c r="B158" t="s">
        <v>1554</v>
      </c>
      <c r="C158" t="s">
        <v>2264</v>
      </c>
      <c r="D158" s="113" t="s">
        <v>1289</v>
      </c>
      <c r="E158" s="113" t="s">
        <v>2220</v>
      </c>
      <c r="F158" s="113" t="str">
        <f t="shared" si="2"/>
        <v>Provider-Services</v>
      </c>
      <c r="G158" s="113"/>
    </row>
    <row r="159" spans="2:7" x14ac:dyDescent="0.2">
      <c r="B159" t="s">
        <v>1595</v>
      </c>
      <c r="C159" t="s">
        <v>2264</v>
      </c>
      <c r="D159" s="113" t="s">
        <v>1289</v>
      </c>
      <c r="E159" s="113" t="s">
        <v>2255</v>
      </c>
      <c r="F159" s="113" t="str">
        <f t="shared" si="2"/>
        <v>Provider-Physician</v>
      </c>
      <c r="G159" s="113"/>
    </row>
    <row r="160" spans="2:7" x14ac:dyDescent="0.2">
      <c r="B160" t="s">
        <v>1595</v>
      </c>
      <c r="C160" t="s">
        <v>2264</v>
      </c>
      <c r="D160" s="113" t="s">
        <v>1289</v>
      </c>
      <c r="E160" s="113" t="s">
        <v>2255</v>
      </c>
      <c r="F160" s="113" t="str">
        <f t="shared" si="2"/>
        <v>Provider-Physician</v>
      </c>
      <c r="G160" s="113"/>
    </row>
    <row r="161" spans="2:7" x14ac:dyDescent="0.2">
      <c r="B161" t="s">
        <v>1595</v>
      </c>
      <c r="C161" t="s">
        <v>2264</v>
      </c>
      <c r="D161" s="113" t="s">
        <v>1289</v>
      </c>
      <c r="E161" s="113" t="s">
        <v>2255</v>
      </c>
      <c r="F161" s="113" t="str">
        <f t="shared" si="2"/>
        <v>Provider-Physician</v>
      </c>
      <c r="G161" s="113"/>
    </row>
    <row r="162" spans="2:7" x14ac:dyDescent="0.2">
      <c r="B162" t="s">
        <v>1595</v>
      </c>
      <c r="C162" t="s">
        <v>2264</v>
      </c>
      <c r="D162" s="113" t="s">
        <v>1289</v>
      </c>
      <c r="E162" s="113" t="s">
        <v>2255</v>
      </c>
      <c r="F162" s="113" t="str">
        <f t="shared" si="2"/>
        <v>Provider-Physician</v>
      </c>
      <c r="G162" s="113"/>
    </row>
    <row r="163" spans="2:7" x14ac:dyDescent="0.2">
      <c r="B163" t="s">
        <v>1595</v>
      </c>
      <c r="C163" t="s">
        <v>2264</v>
      </c>
      <c r="D163" s="113" t="s">
        <v>1289</v>
      </c>
      <c r="E163" s="113" t="s">
        <v>2255</v>
      </c>
      <c r="F163" s="113" t="str">
        <f t="shared" si="2"/>
        <v>Provider-Physician</v>
      </c>
      <c r="G163" s="113"/>
    </row>
    <row r="164" spans="2:7" x14ac:dyDescent="0.2">
      <c r="B164" t="s">
        <v>1595</v>
      </c>
      <c r="C164" t="s">
        <v>2264</v>
      </c>
      <c r="D164" s="113" t="s">
        <v>1289</v>
      </c>
      <c r="E164" s="113" t="s">
        <v>2255</v>
      </c>
      <c r="F164" s="113" t="str">
        <f t="shared" si="2"/>
        <v>Provider-Physician</v>
      </c>
      <c r="G164" s="113"/>
    </row>
    <row r="165" spans="2:7" x14ac:dyDescent="0.2">
      <c r="B165" t="s">
        <v>60</v>
      </c>
      <c r="C165" t="s">
        <v>2264</v>
      </c>
      <c r="D165" s="113" t="s">
        <v>1289</v>
      </c>
      <c r="E165" s="113" t="s">
        <v>2265</v>
      </c>
      <c r="F165" s="113" t="str">
        <f t="shared" si="2"/>
        <v>Provider-Hospitals</v>
      </c>
      <c r="G165" s="113"/>
    </row>
    <row r="166" spans="2:7" x14ac:dyDescent="0.2">
      <c r="B166" t="s">
        <v>519</v>
      </c>
      <c r="C166" t="s">
        <v>2264</v>
      </c>
      <c r="D166" s="113" t="s">
        <v>1289</v>
      </c>
      <c r="E166" s="113" t="s">
        <v>2265</v>
      </c>
      <c r="F166" s="113" t="str">
        <f t="shared" si="2"/>
        <v>Provider-Hospitals</v>
      </c>
      <c r="G166" s="113"/>
    </row>
    <row r="167" spans="2:7" x14ac:dyDescent="0.2">
      <c r="B167" t="s">
        <v>519</v>
      </c>
      <c r="C167" t="s">
        <v>2264</v>
      </c>
      <c r="D167" s="113" t="s">
        <v>1289</v>
      </c>
      <c r="E167" s="113" t="s">
        <v>2265</v>
      </c>
      <c r="F167" s="113" t="str">
        <f t="shared" si="2"/>
        <v>Provider-Hospitals</v>
      </c>
      <c r="G167" s="113"/>
    </row>
    <row r="168" spans="2:7" x14ac:dyDescent="0.2">
      <c r="B168" t="s">
        <v>519</v>
      </c>
      <c r="C168" t="s">
        <v>2264</v>
      </c>
      <c r="D168" s="113" t="s">
        <v>1289</v>
      </c>
      <c r="E168" s="113" t="s">
        <v>2265</v>
      </c>
      <c r="F168" s="113" t="str">
        <f t="shared" si="2"/>
        <v>Provider-Hospitals</v>
      </c>
      <c r="G168" s="113"/>
    </row>
    <row r="169" spans="2:7" x14ac:dyDescent="0.2">
      <c r="B169" t="s">
        <v>1784</v>
      </c>
      <c r="C169" t="s">
        <v>2264</v>
      </c>
      <c r="D169" s="113" t="s">
        <v>1289</v>
      </c>
      <c r="E169" s="113" t="s">
        <v>2255</v>
      </c>
      <c r="F169" s="113" t="str">
        <f t="shared" si="2"/>
        <v>Provider-Physician</v>
      </c>
      <c r="G169" s="113"/>
    </row>
    <row r="170" spans="2:7" x14ac:dyDescent="0.2">
      <c r="B170" t="s">
        <v>1881</v>
      </c>
      <c r="C170" t="s">
        <v>2264</v>
      </c>
      <c r="D170" s="113" t="s">
        <v>1289</v>
      </c>
      <c r="E170" s="113" t="s">
        <v>2255</v>
      </c>
      <c r="F170" s="113" t="str">
        <f t="shared" si="2"/>
        <v>Provider-Physician</v>
      </c>
      <c r="G170" s="113"/>
    </row>
    <row r="171" spans="2:7" x14ac:dyDescent="0.2">
      <c r="B171" t="s">
        <v>1917</v>
      </c>
      <c r="C171" t="s">
        <v>2264</v>
      </c>
      <c r="D171" s="113" t="s">
        <v>1289</v>
      </c>
      <c r="E171" s="113" t="s">
        <v>2255</v>
      </c>
      <c r="F171" s="113" t="str">
        <f t="shared" si="2"/>
        <v>Provider-Physician</v>
      </c>
      <c r="G171" s="113"/>
    </row>
    <row r="172" spans="2:7" x14ac:dyDescent="0.2">
      <c r="B172" t="s">
        <v>1917</v>
      </c>
      <c r="C172" t="s">
        <v>2264</v>
      </c>
      <c r="D172" s="113" t="s">
        <v>1289</v>
      </c>
      <c r="E172" s="113" t="s">
        <v>2255</v>
      </c>
      <c r="F172" s="113" t="str">
        <f t="shared" si="2"/>
        <v>Provider-Physician</v>
      </c>
      <c r="G172" s="113"/>
    </row>
    <row r="173" spans="2:7" x14ac:dyDescent="0.2">
      <c r="B173" t="s">
        <v>1950</v>
      </c>
      <c r="C173" t="s">
        <v>2264</v>
      </c>
      <c r="D173" s="113" t="s">
        <v>1289</v>
      </c>
      <c r="E173" s="113" t="s">
        <v>2265</v>
      </c>
      <c r="F173" s="113" t="str">
        <f t="shared" si="2"/>
        <v>Provider-Hospitals</v>
      </c>
      <c r="G173" s="113"/>
    </row>
    <row r="174" spans="2:7" x14ac:dyDescent="0.2">
      <c r="B174" t="s">
        <v>1985</v>
      </c>
      <c r="C174" t="s">
        <v>2264</v>
      </c>
      <c r="D174" s="113" t="s">
        <v>1289</v>
      </c>
      <c r="E174" s="113" t="s">
        <v>2267</v>
      </c>
      <c r="F174" s="113" t="str">
        <f t="shared" si="2"/>
        <v>Provider-LTAC</v>
      </c>
      <c r="G174" s="113"/>
    </row>
    <row r="175" spans="2:7" x14ac:dyDescent="0.2">
      <c r="B175" t="s">
        <v>1097</v>
      </c>
      <c r="C175" t="s">
        <v>2264</v>
      </c>
      <c r="D175" s="113" t="s">
        <v>1289</v>
      </c>
      <c r="E175" s="113" t="s">
        <v>2268</v>
      </c>
      <c r="F175" s="113" t="str">
        <f t="shared" si="2"/>
        <v>Provider-IRF</v>
      </c>
      <c r="G175" s="113"/>
    </row>
    <row r="176" spans="2:7" x14ac:dyDescent="0.2">
      <c r="B176" t="s">
        <v>2009</v>
      </c>
      <c r="C176" t="s">
        <v>2264</v>
      </c>
      <c r="D176" s="113" t="s">
        <v>1289</v>
      </c>
      <c r="E176" s="113" t="s">
        <v>2251</v>
      </c>
      <c r="F176" s="113" t="str">
        <f t="shared" si="2"/>
        <v>Provider-Dental</v>
      </c>
      <c r="G176" s="113"/>
    </row>
    <row r="177" spans="2:7" x14ac:dyDescent="0.2">
      <c r="B177" t="s">
        <v>2009</v>
      </c>
      <c r="C177" t="s">
        <v>2264</v>
      </c>
      <c r="D177" s="113" t="s">
        <v>1289</v>
      </c>
      <c r="E177" s="113" t="s">
        <v>2251</v>
      </c>
      <c r="F177" s="113" t="str">
        <f t="shared" si="2"/>
        <v>Provider-Dental</v>
      </c>
      <c r="G177" s="113"/>
    </row>
    <row r="178" spans="2:7" x14ac:dyDescent="0.2">
      <c r="B178" t="s">
        <v>2030</v>
      </c>
      <c r="C178" t="s">
        <v>2264</v>
      </c>
      <c r="D178" s="113" t="s">
        <v>1289</v>
      </c>
      <c r="E178" s="113" t="s">
        <v>2220</v>
      </c>
      <c r="F178" s="113" t="str">
        <f t="shared" si="2"/>
        <v>Provider-Services</v>
      </c>
      <c r="G178" s="113"/>
    </row>
    <row r="179" spans="2:7" x14ac:dyDescent="0.2">
      <c r="B179" t="s">
        <v>2038</v>
      </c>
      <c r="C179" t="s">
        <v>2264</v>
      </c>
      <c r="D179" s="113" t="s">
        <v>1289</v>
      </c>
      <c r="E179" s="113" t="s">
        <v>2269</v>
      </c>
      <c r="F179" s="113" t="str">
        <f t="shared" si="2"/>
        <v>Provider-ASC</v>
      </c>
      <c r="G179" s="113"/>
    </row>
    <row r="180" spans="2:7" x14ac:dyDescent="0.2">
      <c r="B180" t="s">
        <v>2077</v>
      </c>
      <c r="C180" t="s">
        <v>2264</v>
      </c>
      <c r="D180" s="113" t="s">
        <v>1289</v>
      </c>
      <c r="E180" s="113" t="s">
        <v>2255</v>
      </c>
      <c r="F180" s="113" t="str">
        <f t="shared" si="2"/>
        <v>Provider-Physician</v>
      </c>
      <c r="G180" s="113"/>
    </row>
    <row r="181" spans="2:7" x14ac:dyDescent="0.2">
      <c r="B181" t="s">
        <v>2077</v>
      </c>
      <c r="C181" t="s">
        <v>2264</v>
      </c>
      <c r="D181" s="113" t="s">
        <v>1289</v>
      </c>
      <c r="E181" s="113" t="s">
        <v>2255</v>
      </c>
      <c r="F181" s="113" t="str">
        <f t="shared" si="2"/>
        <v>Provider-Physician</v>
      </c>
      <c r="G181" s="113"/>
    </row>
    <row r="182" spans="2:7" x14ac:dyDescent="0.2">
      <c r="B182" t="s">
        <v>1384</v>
      </c>
      <c r="C182" t="s">
        <v>2270</v>
      </c>
      <c r="D182" s="113" t="s">
        <v>1289</v>
      </c>
      <c r="E182" s="113" t="s">
        <v>2251</v>
      </c>
      <c r="F182" s="113" t="str">
        <f t="shared" si="2"/>
        <v>Provider-Dental</v>
      </c>
      <c r="G182" s="113"/>
    </row>
    <row r="183" spans="2:7" x14ac:dyDescent="0.2">
      <c r="B183" t="s">
        <v>1384</v>
      </c>
      <c r="C183" t="s">
        <v>2270</v>
      </c>
      <c r="D183" s="113" t="s">
        <v>1289</v>
      </c>
      <c r="E183" s="113" t="s">
        <v>2251</v>
      </c>
      <c r="F183" s="113" t="str">
        <f t="shared" si="2"/>
        <v>Provider-Dental</v>
      </c>
      <c r="G183" s="113"/>
    </row>
    <row r="184" spans="2:7" x14ac:dyDescent="0.2">
      <c r="B184" t="s">
        <v>1384</v>
      </c>
      <c r="C184" t="s">
        <v>2270</v>
      </c>
      <c r="D184" s="113" t="s">
        <v>1289</v>
      </c>
      <c r="E184" s="113" t="s">
        <v>2251</v>
      </c>
      <c r="F184" s="113" t="str">
        <f t="shared" si="2"/>
        <v>Provider-Dental</v>
      </c>
      <c r="G184" s="113"/>
    </row>
    <row r="185" spans="2:7" x14ac:dyDescent="0.2">
      <c r="B185" t="s">
        <v>2045</v>
      </c>
      <c r="C185" t="s">
        <v>2270</v>
      </c>
      <c r="D185" s="113" t="s">
        <v>1289</v>
      </c>
      <c r="E185" s="113" t="s">
        <v>2220</v>
      </c>
      <c r="F185" s="113" t="str">
        <f t="shared" si="2"/>
        <v>Provider-Services</v>
      </c>
      <c r="G185" s="113"/>
    </row>
    <row r="186" spans="2:7" x14ac:dyDescent="0.2">
      <c r="B186" t="s">
        <v>2045</v>
      </c>
      <c r="C186" t="s">
        <v>2270</v>
      </c>
      <c r="D186" s="113" t="s">
        <v>1289</v>
      </c>
      <c r="E186" s="113" t="s">
        <v>2220</v>
      </c>
      <c r="F186" s="113" t="str">
        <f t="shared" si="2"/>
        <v>Provider-Services</v>
      </c>
      <c r="G186" s="113"/>
    </row>
    <row r="187" spans="2:7" x14ac:dyDescent="0.2">
      <c r="B187" t="s">
        <v>2045</v>
      </c>
      <c r="C187" t="s">
        <v>2270</v>
      </c>
      <c r="D187" s="113" t="s">
        <v>1289</v>
      </c>
      <c r="E187" s="113" t="s">
        <v>2220</v>
      </c>
      <c r="F187" s="113" t="str">
        <f t="shared" si="2"/>
        <v>Provider-Services</v>
      </c>
      <c r="G187" s="113"/>
    </row>
    <row r="188" spans="2:7" x14ac:dyDescent="0.2">
      <c r="B188" t="s">
        <v>463</v>
      </c>
      <c r="C188" t="s">
        <v>2271</v>
      </c>
      <c r="D188" s="113" t="s">
        <v>1289</v>
      </c>
      <c r="E188" s="113" t="s">
        <v>2272</v>
      </c>
      <c r="F188" s="113" t="str">
        <f t="shared" si="2"/>
        <v>Provider-Transport</v>
      </c>
      <c r="G188" s="113"/>
    </row>
    <row r="189" spans="2:7" x14ac:dyDescent="0.2">
      <c r="B189" t="s">
        <v>1402</v>
      </c>
      <c r="C189" t="s">
        <v>2271</v>
      </c>
      <c r="D189" s="113" t="s">
        <v>1289</v>
      </c>
      <c r="E189" s="113" t="s">
        <v>2273</v>
      </c>
      <c r="F189" s="113" t="str">
        <f t="shared" si="2"/>
        <v>Provider-Home Health</v>
      </c>
      <c r="G189" s="113"/>
    </row>
    <row r="190" spans="2:7" x14ac:dyDescent="0.2">
      <c r="B190" t="s">
        <v>1402</v>
      </c>
      <c r="C190" t="s">
        <v>2271</v>
      </c>
      <c r="D190" s="113" t="s">
        <v>1289</v>
      </c>
      <c r="E190" s="113" t="s">
        <v>2273</v>
      </c>
      <c r="F190" s="113" t="str">
        <f t="shared" si="2"/>
        <v>Provider-Home Health</v>
      </c>
      <c r="G190" s="113"/>
    </row>
    <row r="191" spans="2:7" x14ac:dyDescent="0.2">
      <c r="B191" t="s">
        <v>1493</v>
      </c>
      <c r="C191" t="s">
        <v>2271</v>
      </c>
      <c r="D191" s="113" t="s">
        <v>1289</v>
      </c>
      <c r="E191" s="113" t="s">
        <v>2266</v>
      </c>
      <c r="F191" s="113" t="str">
        <f t="shared" si="2"/>
        <v>Provider-Physical Therapy</v>
      </c>
      <c r="G191" s="113"/>
    </row>
    <row r="192" spans="2:7" x14ac:dyDescent="0.2">
      <c r="B192" t="s">
        <v>1493</v>
      </c>
      <c r="C192" t="s">
        <v>2271</v>
      </c>
      <c r="D192" s="113" t="s">
        <v>1289</v>
      </c>
      <c r="E192" s="113" t="s">
        <v>2266</v>
      </c>
      <c r="F192" s="113" t="str">
        <f t="shared" si="2"/>
        <v>Provider-Physical Therapy</v>
      </c>
      <c r="G192" s="113"/>
    </row>
    <row r="193" spans="2:7" x14ac:dyDescent="0.2">
      <c r="B193" t="s">
        <v>1625</v>
      </c>
      <c r="C193" t="s">
        <v>2271</v>
      </c>
      <c r="D193" s="113" t="s">
        <v>1289</v>
      </c>
      <c r="E193" s="113" t="s">
        <v>2255</v>
      </c>
      <c r="F193" s="113" t="str">
        <f t="shared" si="2"/>
        <v>Provider-Physician</v>
      </c>
      <c r="G193" s="113"/>
    </row>
    <row r="194" spans="2:7" x14ac:dyDescent="0.2">
      <c r="B194" t="s">
        <v>1625</v>
      </c>
      <c r="C194" t="s">
        <v>2271</v>
      </c>
      <c r="D194" s="113" t="s">
        <v>1289</v>
      </c>
      <c r="E194" s="113" t="s">
        <v>2255</v>
      </c>
      <c r="F194" s="113" t="str">
        <f t="shared" si="2"/>
        <v>Provider-Physician</v>
      </c>
      <c r="G194" s="113"/>
    </row>
    <row r="195" spans="2:7" x14ac:dyDescent="0.2">
      <c r="B195" t="s">
        <v>1642</v>
      </c>
      <c r="C195" t="s">
        <v>2271</v>
      </c>
      <c r="D195" s="113" t="s">
        <v>1289</v>
      </c>
      <c r="E195" s="113" t="s">
        <v>2255</v>
      </c>
      <c r="F195" s="113" t="str">
        <f t="shared" si="2"/>
        <v>Provider-Physician</v>
      </c>
      <c r="G195" s="113"/>
    </row>
    <row r="196" spans="2:7" x14ac:dyDescent="0.2">
      <c r="B196" t="s">
        <v>948</v>
      </c>
      <c r="C196" t="s">
        <v>2271</v>
      </c>
      <c r="D196" s="113" t="s">
        <v>1289</v>
      </c>
      <c r="E196" s="113" t="s">
        <v>2251</v>
      </c>
      <c r="F196" s="113" t="str">
        <f t="shared" ref="F196:F259" si="3">D196&amp;"-"&amp;E196</f>
        <v>Provider-Dental</v>
      </c>
      <c r="G196" s="113"/>
    </row>
    <row r="197" spans="2:7" x14ac:dyDescent="0.2">
      <c r="B197" t="s">
        <v>923</v>
      </c>
      <c r="C197" t="s">
        <v>2271</v>
      </c>
      <c r="D197" s="113" t="s">
        <v>1289</v>
      </c>
      <c r="E197" s="113" t="s">
        <v>2273</v>
      </c>
      <c r="F197" s="113" t="str">
        <f t="shared" si="3"/>
        <v>Provider-Home Health</v>
      </c>
      <c r="G197" s="113"/>
    </row>
    <row r="198" spans="2:7" x14ac:dyDescent="0.2">
      <c r="B198" t="s">
        <v>1684</v>
      </c>
      <c r="C198" t="s">
        <v>2271</v>
      </c>
      <c r="D198" s="113" t="s">
        <v>1289</v>
      </c>
      <c r="E198" s="113" t="s">
        <v>2262</v>
      </c>
      <c r="F198" s="113" t="str">
        <f t="shared" si="3"/>
        <v>Provider-Home &amp; Community</v>
      </c>
      <c r="G198" s="113"/>
    </row>
    <row r="199" spans="2:7" x14ac:dyDescent="0.2">
      <c r="B199" t="s">
        <v>1737</v>
      </c>
      <c r="C199" t="s">
        <v>2271</v>
      </c>
      <c r="D199" s="113" t="s">
        <v>1289</v>
      </c>
      <c r="E199" s="113" t="s">
        <v>2273</v>
      </c>
      <c r="F199" s="113" t="str">
        <f t="shared" si="3"/>
        <v>Provider-Home Health</v>
      </c>
      <c r="G199" s="113"/>
    </row>
    <row r="200" spans="2:7" x14ac:dyDescent="0.2">
      <c r="B200" t="s">
        <v>1737</v>
      </c>
      <c r="C200" t="s">
        <v>2271</v>
      </c>
      <c r="D200" s="113" t="s">
        <v>1289</v>
      </c>
      <c r="E200" s="113" t="s">
        <v>2273</v>
      </c>
      <c r="F200" s="113" t="str">
        <f t="shared" si="3"/>
        <v>Provider-Home Health</v>
      </c>
      <c r="G200" s="113"/>
    </row>
    <row r="201" spans="2:7" x14ac:dyDescent="0.2">
      <c r="B201" t="s">
        <v>1813</v>
      </c>
      <c r="C201" t="s">
        <v>2271</v>
      </c>
      <c r="D201" s="113" t="s">
        <v>1289</v>
      </c>
      <c r="E201" s="113" t="s">
        <v>2259</v>
      </c>
      <c r="F201" s="113" t="str">
        <f t="shared" si="3"/>
        <v>Provider-Nurse</v>
      </c>
      <c r="G201" s="113"/>
    </row>
    <row r="202" spans="2:7" x14ac:dyDescent="0.2">
      <c r="B202" t="s">
        <v>1813</v>
      </c>
      <c r="C202" t="s">
        <v>2271</v>
      </c>
      <c r="D202" s="113" t="s">
        <v>1289</v>
      </c>
      <c r="E202" s="113" t="s">
        <v>2259</v>
      </c>
      <c r="F202" s="113" t="str">
        <f t="shared" si="3"/>
        <v>Provider-Nurse</v>
      </c>
      <c r="G202" s="113"/>
    </row>
    <row r="203" spans="2:7" x14ac:dyDescent="0.2">
      <c r="B203" t="s">
        <v>741</v>
      </c>
      <c r="C203" t="s">
        <v>2271</v>
      </c>
      <c r="D203" s="113" t="s">
        <v>1289</v>
      </c>
      <c r="E203" s="113" t="s">
        <v>2220</v>
      </c>
      <c r="F203" s="113" t="str">
        <f t="shared" si="3"/>
        <v>Provider-Services</v>
      </c>
      <c r="G203" s="113"/>
    </row>
    <row r="204" spans="2:7" x14ac:dyDescent="0.2">
      <c r="B204" t="s">
        <v>1854</v>
      </c>
      <c r="C204" t="s">
        <v>2271</v>
      </c>
      <c r="D204" s="113" t="s">
        <v>1289</v>
      </c>
      <c r="E204" s="113" t="s">
        <v>2262</v>
      </c>
      <c r="F204" s="113" t="str">
        <f t="shared" si="3"/>
        <v>Provider-Home &amp; Community</v>
      </c>
      <c r="G204" s="113"/>
    </row>
    <row r="205" spans="2:7" x14ac:dyDescent="0.2">
      <c r="B205" t="s">
        <v>1854</v>
      </c>
      <c r="C205" t="s">
        <v>2271</v>
      </c>
      <c r="D205" s="113" t="s">
        <v>1289</v>
      </c>
      <c r="E205" s="113" t="s">
        <v>2262</v>
      </c>
      <c r="F205" s="113" t="str">
        <f t="shared" si="3"/>
        <v>Provider-Home &amp; Community</v>
      </c>
      <c r="G205" s="113"/>
    </row>
    <row r="206" spans="2:7" x14ac:dyDescent="0.2">
      <c r="B206" t="s">
        <v>2099</v>
      </c>
      <c r="C206" t="s">
        <v>2227</v>
      </c>
      <c r="D206" s="113" t="s">
        <v>1289</v>
      </c>
      <c r="E206" s="113" t="s">
        <v>2220</v>
      </c>
      <c r="F206" s="113" t="str">
        <f t="shared" si="3"/>
        <v>Provider-Services</v>
      </c>
      <c r="G206" s="113"/>
    </row>
    <row r="207" spans="2:7" x14ac:dyDescent="0.2">
      <c r="B207" t="s">
        <v>514</v>
      </c>
      <c r="C207" t="s">
        <v>2274</v>
      </c>
      <c r="D207" s="113" t="s">
        <v>1289</v>
      </c>
      <c r="E207" s="113" t="s">
        <v>2255</v>
      </c>
      <c r="F207" s="113" t="str">
        <f t="shared" si="3"/>
        <v>Provider-Physician</v>
      </c>
      <c r="G207" s="113"/>
    </row>
    <row r="208" spans="2:7" x14ac:dyDescent="0.2">
      <c r="B208" t="s">
        <v>514</v>
      </c>
      <c r="C208" t="s">
        <v>2274</v>
      </c>
      <c r="D208" s="113" t="s">
        <v>1289</v>
      </c>
      <c r="E208" s="113" t="s">
        <v>2255</v>
      </c>
      <c r="F208" s="113" t="str">
        <f t="shared" si="3"/>
        <v>Provider-Physician</v>
      </c>
      <c r="G208" s="113"/>
    </row>
    <row r="209" spans="2:7" x14ac:dyDescent="0.2">
      <c r="B209" t="s">
        <v>1963</v>
      </c>
      <c r="C209" t="s">
        <v>2274</v>
      </c>
      <c r="D209" s="113" t="s">
        <v>1289</v>
      </c>
      <c r="E209" s="113" t="s">
        <v>2275</v>
      </c>
      <c r="F209" s="113" t="str">
        <f t="shared" si="3"/>
        <v>Provider-Imaging</v>
      </c>
      <c r="G209" s="113"/>
    </row>
    <row r="210" spans="2:7" x14ac:dyDescent="0.2">
      <c r="B210" t="s">
        <v>1978</v>
      </c>
      <c r="C210" t="s">
        <v>2274</v>
      </c>
      <c r="D210" s="113" t="s">
        <v>1289</v>
      </c>
      <c r="E210" s="113" t="s">
        <v>2275</v>
      </c>
      <c r="F210" s="113" t="str">
        <f t="shared" si="3"/>
        <v>Provider-Imaging</v>
      </c>
      <c r="G210" s="113"/>
    </row>
    <row r="211" spans="2:7" x14ac:dyDescent="0.2">
      <c r="B211" t="s">
        <v>1978</v>
      </c>
      <c r="C211" t="s">
        <v>2274</v>
      </c>
      <c r="D211" s="113" t="s">
        <v>1289</v>
      </c>
      <c r="E211" s="113" t="s">
        <v>2275</v>
      </c>
      <c r="F211" s="113" t="str">
        <f t="shared" si="3"/>
        <v>Provider-Imaging</v>
      </c>
      <c r="G211" s="113"/>
    </row>
    <row r="212" spans="2:7" x14ac:dyDescent="0.2">
      <c r="B212" t="s">
        <v>2084</v>
      </c>
      <c r="C212" t="s">
        <v>2274</v>
      </c>
      <c r="D212" s="113" t="s">
        <v>1289</v>
      </c>
      <c r="E212" s="113" t="s">
        <v>2255</v>
      </c>
      <c r="F212" s="113" t="str">
        <f t="shared" si="3"/>
        <v>Provider-Physician</v>
      </c>
      <c r="G212" s="113"/>
    </row>
    <row r="213" spans="2:7" x14ac:dyDescent="0.2">
      <c r="B213" t="s">
        <v>1579</v>
      </c>
      <c r="C213" t="s">
        <v>2276</v>
      </c>
      <c r="D213" s="113" t="s">
        <v>1289</v>
      </c>
      <c r="E213" s="113" t="s">
        <v>2255</v>
      </c>
      <c r="F213" s="113" t="str">
        <f t="shared" si="3"/>
        <v>Provider-Physician</v>
      </c>
      <c r="G213" s="113"/>
    </row>
    <row r="214" spans="2:7" x14ac:dyDescent="0.2">
      <c r="B214" t="s">
        <v>722</v>
      </c>
      <c r="C214" t="s">
        <v>2234</v>
      </c>
      <c r="D214" s="113" t="s">
        <v>1289</v>
      </c>
      <c r="E214" s="113" t="s">
        <v>2277</v>
      </c>
      <c r="F214" s="113" t="str">
        <f t="shared" si="3"/>
        <v>Provider-Infusion</v>
      </c>
      <c r="G214" s="113"/>
    </row>
    <row r="215" spans="2:7" x14ac:dyDescent="0.2">
      <c r="B215" t="s">
        <v>1550</v>
      </c>
      <c r="C215" t="s">
        <v>2278</v>
      </c>
      <c r="D215" s="113" t="s">
        <v>1289</v>
      </c>
      <c r="E215" s="113" t="s">
        <v>2255</v>
      </c>
      <c r="F215" s="113" t="str">
        <f t="shared" si="3"/>
        <v>Provider-Physician</v>
      </c>
      <c r="G215" s="113"/>
    </row>
    <row r="216" spans="2:7" x14ac:dyDescent="0.2">
      <c r="B216" t="s">
        <v>1901</v>
      </c>
      <c r="C216" t="s">
        <v>2278</v>
      </c>
      <c r="D216" s="113" t="s">
        <v>1289</v>
      </c>
      <c r="E216" s="113" t="s">
        <v>2251</v>
      </c>
      <c r="F216" s="113" t="str">
        <f t="shared" si="3"/>
        <v>Provider-Dental</v>
      </c>
      <c r="G216" s="113"/>
    </row>
    <row r="217" spans="2:7" x14ac:dyDescent="0.2">
      <c r="B217" t="s">
        <v>2023</v>
      </c>
      <c r="C217" t="s">
        <v>2278</v>
      </c>
      <c r="D217" s="113" t="s">
        <v>1289</v>
      </c>
      <c r="E217" s="113" t="s">
        <v>2255</v>
      </c>
      <c r="F217" s="113" t="str">
        <f t="shared" si="3"/>
        <v>Provider-Physician</v>
      </c>
      <c r="G217" s="113"/>
    </row>
    <row r="218" spans="2:7" x14ac:dyDescent="0.2">
      <c r="B218" t="s">
        <v>1183</v>
      </c>
      <c r="C218" t="s">
        <v>2278</v>
      </c>
      <c r="D218" s="113" t="s">
        <v>1289</v>
      </c>
      <c r="E218" s="113" t="s">
        <v>2255</v>
      </c>
      <c r="F218" s="113" t="str">
        <f t="shared" si="3"/>
        <v>Provider-Physician</v>
      </c>
      <c r="G218" s="113"/>
    </row>
    <row r="219" spans="2:7" x14ac:dyDescent="0.2">
      <c r="B219" t="s">
        <v>1435</v>
      </c>
      <c r="C219" t="s">
        <v>2279</v>
      </c>
      <c r="D219" s="113" t="s">
        <v>1289</v>
      </c>
      <c r="E219" s="113" t="s">
        <v>2261</v>
      </c>
      <c r="F219" s="113" t="str">
        <f t="shared" si="3"/>
        <v>Provider-Behavioral Health</v>
      </c>
      <c r="G219" s="113"/>
    </row>
    <row r="220" spans="2:7" x14ac:dyDescent="0.2">
      <c r="B220" t="s">
        <v>1435</v>
      </c>
      <c r="C220" t="s">
        <v>2279</v>
      </c>
      <c r="D220" s="113" t="s">
        <v>1289</v>
      </c>
      <c r="E220" s="113" t="s">
        <v>2261</v>
      </c>
      <c r="F220" s="113" t="str">
        <f t="shared" si="3"/>
        <v>Provider-Behavioral Health</v>
      </c>
      <c r="G220" s="113"/>
    </row>
    <row r="221" spans="2:7" x14ac:dyDescent="0.2">
      <c r="B221" t="s">
        <v>1489</v>
      </c>
      <c r="C221" t="s">
        <v>2279</v>
      </c>
      <c r="D221" s="113" t="s">
        <v>1289</v>
      </c>
      <c r="E221" s="113" t="s">
        <v>2280</v>
      </c>
      <c r="F221" s="113" t="str">
        <f t="shared" si="3"/>
        <v>Provider-Occupational</v>
      </c>
      <c r="G221" s="113"/>
    </row>
    <row r="222" spans="2:7" x14ac:dyDescent="0.2">
      <c r="B222" t="s">
        <v>1670</v>
      </c>
      <c r="C222" t="s">
        <v>2279</v>
      </c>
      <c r="D222" s="113" t="s">
        <v>1289</v>
      </c>
      <c r="E222" s="113" t="s">
        <v>2220</v>
      </c>
      <c r="F222" s="113" t="str">
        <f t="shared" si="3"/>
        <v>Provider-Services</v>
      </c>
      <c r="G222" s="113"/>
    </row>
    <row r="223" spans="2:7" x14ac:dyDescent="0.2">
      <c r="B223" t="s">
        <v>2034</v>
      </c>
      <c r="C223" t="s">
        <v>2279</v>
      </c>
      <c r="D223" s="113" t="s">
        <v>1289</v>
      </c>
      <c r="E223" s="113" t="s">
        <v>2261</v>
      </c>
      <c r="F223" s="113" t="str">
        <f t="shared" si="3"/>
        <v>Provider-Behavioral Health</v>
      </c>
      <c r="G223" s="113"/>
    </row>
    <row r="224" spans="2:7" x14ac:dyDescent="0.2">
      <c r="B224" t="s">
        <v>2088</v>
      </c>
      <c r="C224" t="s">
        <v>2279</v>
      </c>
      <c r="D224" s="113" t="s">
        <v>1289</v>
      </c>
      <c r="E224" s="113" t="s">
        <v>2266</v>
      </c>
      <c r="F224" s="113" t="str">
        <f t="shared" si="3"/>
        <v>Provider-Physical Therapy</v>
      </c>
      <c r="G224" s="113"/>
    </row>
    <row r="225" spans="2:7" x14ac:dyDescent="0.2">
      <c r="B225" t="s">
        <v>2088</v>
      </c>
      <c r="C225" t="s">
        <v>2279</v>
      </c>
      <c r="D225" s="113" t="s">
        <v>1289</v>
      </c>
      <c r="E225" s="113" t="s">
        <v>2266</v>
      </c>
      <c r="F225" s="113" t="str">
        <f t="shared" si="3"/>
        <v>Provider-Physical Therapy</v>
      </c>
      <c r="G225" s="113"/>
    </row>
    <row r="226" spans="2:7" x14ac:dyDescent="0.2">
      <c r="B226" t="s">
        <v>1343</v>
      </c>
      <c r="C226" t="s">
        <v>2281</v>
      </c>
      <c r="D226" s="113" t="s">
        <v>1289</v>
      </c>
      <c r="E226" s="113" t="s">
        <v>2272</v>
      </c>
      <c r="F226" s="113" t="str">
        <f t="shared" si="3"/>
        <v>Provider-Transport</v>
      </c>
      <c r="G226" s="113"/>
    </row>
    <row r="227" spans="2:7" x14ac:dyDescent="0.2">
      <c r="B227" t="s">
        <v>1373</v>
      </c>
      <c r="C227" t="s">
        <v>2249</v>
      </c>
      <c r="D227" s="113" t="s">
        <v>1289</v>
      </c>
      <c r="E227" s="113" t="s">
        <v>2282</v>
      </c>
      <c r="F227" s="113" t="str">
        <f t="shared" si="3"/>
        <v>Provider-Vet</v>
      </c>
      <c r="G227" s="113"/>
    </row>
    <row r="228" spans="2:7" x14ac:dyDescent="0.2">
      <c r="B228" t="s">
        <v>1707</v>
      </c>
      <c r="C228" t="s">
        <v>2249</v>
      </c>
      <c r="D228" s="113" t="s">
        <v>1289</v>
      </c>
      <c r="E228" s="113" t="s">
        <v>2282</v>
      </c>
      <c r="F228" s="113" t="str">
        <f t="shared" si="3"/>
        <v>Provider-Vet</v>
      </c>
      <c r="G228" s="113"/>
    </row>
    <row r="229" spans="2:7" x14ac:dyDescent="0.2">
      <c r="B229" t="s">
        <v>1722</v>
      </c>
      <c r="C229" t="s">
        <v>2249</v>
      </c>
      <c r="D229" s="113" t="s">
        <v>1289</v>
      </c>
      <c r="E229" s="113" t="s">
        <v>2282</v>
      </c>
      <c r="F229" s="113" t="str">
        <f t="shared" si="3"/>
        <v>Provider-Vet</v>
      </c>
      <c r="G229" s="113"/>
    </row>
    <row r="230" spans="2:7" x14ac:dyDescent="0.2">
      <c r="B230" t="s">
        <v>1833</v>
      </c>
      <c r="C230" t="s">
        <v>2249</v>
      </c>
      <c r="D230" s="113" t="s">
        <v>1289</v>
      </c>
      <c r="E230" s="113" t="s">
        <v>2282</v>
      </c>
      <c r="F230" s="113" t="str">
        <f t="shared" si="3"/>
        <v>Provider-Vet</v>
      </c>
      <c r="G230" s="113"/>
    </row>
    <row r="231" spans="2:7" x14ac:dyDescent="0.2">
      <c r="B231" t="s">
        <v>1833</v>
      </c>
      <c r="C231" t="s">
        <v>2249</v>
      </c>
      <c r="D231" s="113" t="s">
        <v>1289</v>
      </c>
      <c r="E231" s="113" t="s">
        <v>2282</v>
      </c>
      <c r="F231" s="113" t="str">
        <f t="shared" si="3"/>
        <v>Provider-Vet</v>
      </c>
      <c r="G231" s="113"/>
    </row>
    <row r="232" spans="2:7" x14ac:dyDescent="0.2">
      <c r="B232" t="s">
        <v>1913</v>
      </c>
      <c r="C232" t="s">
        <v>2249</v>
      </c>
      <c r="D232" s="113" t="s">
        <v>1289</v>
      </c>
      <c r="E232" s="113" t="s">
        <v>2282</v>
      </c>
      <c r="F232" s="113" t="str">
        <f t="shared" si="3"/>
        <v>Provider-Vet</v>
      </c>
      <c r="G232" s="113"/>
    </row>
    <row r="233" spans="2:7" x14ac:dyDescent="0.2">
      <c r="B233" t="s">
        <v>1924</v>
      </c>
      <c r="C233" t="s">
        <v>2249</v>
      </c>
      <c r="D233" s="113" t="s">
        <v>1289</v>
      </c>
      <c r="E233" s="113" t="s">
        <v>2282</v>
      </c>
      <c r="F233" s="113" t="str">
        <f t="shared" si="3"/>
        <v>Provider-Vet</v>
      </c>
      <c r="G233" s="113"/>
    </row>
    <row r="234" spans="2:7" x14ac:dyDescent="0.2">
      <c r="B234" t="s">
        <v>2026</v>
      </c>
      <c r="C234" t="s">
        <v>2249</v>
      </c>
      <c r="D234" s="113" t="s">
        <v>1289</v>
      </c>
      <c r="E234" s="113" t="s">
        <v>2282</v>
      </c>
      <c r="F234" s="113" t="str">
        <f t="shared" si="3"/>
        <v>Provider-Vet</v>
      </c>
      <c r="G234" s="113"/>
    </row>
    <row r="235" spans="2:7" x14ac:dyDescent="0.2">
      <c r="B235" t="s">
        <v>2095</v>
      </c>
      <c r="C235" t="s">
        <v>2249</v>
      </c>
      <c r="D235" s="113" t="s">
        <v>1289</v>
      </c>
      <c r="E235" s="113" t="s">
        <v>2282</v>
      </c>
      <c r="F235" s="113" t="str">
        <f t="shared" si="3"/>
        <v>Provider-Vet</v>
      </c>
      <c r="G235" s="113"/>
    </row>
    <row r="236" spans="2:7" x14ac:dyDescent="0.2">
      <c r="B236" t="s">
        <v>2168</v>
      </c>
      <c r="C236" t="s">
        <v>2281</v>
      </c>
      <c r="D236" s="113" t="s">
        <v>2169</v>
      </c>
      <c r="E236" s="113" t="s">
        <v>2169</v>
      </c>
      <c r="F236" s="113" t="str">
        <f t="shared" si="3"/>
        <v>REIT-REIT</v>
      </c>
      <c r="G236" s="113"/>
    </row>
    <row r="237" spans="2:7" x14ac:dyDescent="0.2">
      <c r="B237" t="s">
        <v>2168</v>
      </c>
      <c r="C237" t="s">
        <v>2281</v>
      </c>
      <c r="D237" s="113" t="s">
        <v>2169</v>
      </c>
      <c r="E237" s="113" t="s">
        <v>2169</v>
      </c>
      <c r="F237" s="113" t="str">
        <f t="shared" si="3"/>
        <v>REIT-REIT</v>
      </c>
      <c r="G237" s="113"/>
    </row>
    <row r="238" spans="2:7" x14ac:dyDescent="0.2">
      <c r="B238" t="s">
        <v>2175</v>
      </c>
      <c r="C238" t="s">
        <v>2283</v>
      </c>
      <c r="D238" s="113" t="s">
        <v>1524</v>
      </c>
      <c r="E238" s="113" t="s">
        <v>2253</v>
      </c>
      <c r="F238" s="113" t="str">
        <f t="shared" si="3"/>
        <v>Tech-Software</v>
      </c>
      <c r="G238" s="113"/>
    </row>
    <row r="239" spans="2:7" x14ac:dyDescent="0.2">
      <c r="B239" t="s">
        <v>2175</v>
      </c>
      <c r="C239" t="s">
        <v>2283</v>
      </c>
      <c r="D239" s="113" t="s">
        <v>1524</v>
      </c>
      <c r="E239" s="113" t="s">
        <v>2253</v>
      </c>
      <c r="F239" s="113" t="str">
        <f t="shared" si="3"/>
        <v>Tech-Software</v>
      </c>
      <c r="G239" s="113"/>
    </row>
    <row r="240" spans="2:7" x14ac:dyDescent="0.2">
      <c r="B240" t="s">
        <v>942</v>
      </c>
      <c r="C240" t="s">
        <v>2250</v>
      </c>
      <c r="D240" s="113" t="s">
        <v>1524</v>
      </c>
      <c r="E240" s="113" t="s">
        <v>943</v>
      </c>
      <c r="F240" s="113" t="str">
        <f t="shared" si="3"/>
        <v>Tech-RCM</v>
      </c>
      <c r="G240" s="113"/>
    </row>
    <row r="241" spans="2:7" x14ac:dyDescent="0.2">
      <c r="B241" t="s">
        <v>942</v>
      </c>
      <c r="C241" t="s">
        <v>2250</v>
      </c>
      <c r="D241" s="113" t="s">
        <v>1524</v>
      </c>
      <c r="E241" s="113" t="s">
        <v>943</v>
      </c>
      <c r="F241" s="113" t="str">
        <f t="shared" si="3"/>
        <v>Tech-RCM</v>
      </c>
      <c r="G241" s="113"/>
    </row>
    <row r="242" spans="2:7" x14ac:dyDescent="0.2">
      <c r="B242" t="s">
        <v>1575</v>
      </c>
      <c r="C242" t="s">
        <v>2284</v>
      </c>
      <c r="D242" s="113" t="s">
        <v>1524</v>
      </c>
      <c r="E242" s="113" t="s">
        <v>943</v>
      </c>
      <c r="F242" s="113" t="str">
        <f t="shared" si="3"/>
        <v>Tech-RCM</v>
      </c>
      <c r="G242" s="113"/>
    </row>
    <row r="243" spans="2:7" x14ac:dyDescent="0.2">
      <c r="B243" t="s">
        <v>1591</v>
      </c>
      <c r="C243" t="s">
        <v>2232</v>
      </c>
      <c r="D243" s="113" t="s">
        <v>1524</v>
      </c>
      <c r="E243" s="113" t="s">
        <v>2253</v>
      </c>
      <c r="F243" s="113" t="str">
        <f t="shared" si="3"/>
        <v>Tech-Software</v>
      </c>
      <c r="G243" s="113"/>
    </row>
    <row r="244" spans="2:7" x14ac:dyDescent="0.2">
      <c r="B244" t="s">
        <v>1618</v>
      </c>
      <c r="C244" t="s">
        <v>2232</v>
      </c>
      <c r="D244" s="113" t="s">
        <v>1524</v>
      </c>
      <c r="E244" s="113" t="s">
        <v>943</v>
      </c>
      <c r="F244" s="113" t="str">
        <f t="shared" si="3"/>
        <v>Tech-RCM</v>
      </c>
      <c r="G244" s="113"/>
    </row>
    <row r="245" spans="2:7" x14ac:dyDescent="0.2">
      <c r="B245" t="s">
        <v>1618</v>
      </c>
      <c r="C245" t="s">
        <v>2232</v>
      </c>
      <c r="D245" s="113" t="s">
        <v>1524</v>
      </c>
      <c r="E245" s="113" t="s">
        <v>943</v>
      </c>
      <c r="F245" s="113" t="str">
        <f t="shared" si="3"/>
        <v>Tech-RCM</v>
      </c>
      <c r="G245" s="113"/>
    </row>
    <row r="246" spans="2:7" x14ac:dyDescent="0.2">
      <c r="B246" t="s">
        <v>1819</v>
      </c>
      <c r="C246" t="s">
        <v>2232</v>
      </c>
      <c r="D246" s="113" t="s">
        <v>1524</v>
      </c>
      <c r="E246" s="113" t="s">
        <v>2253</v>
      </c>
      <c r="F246" s="113" t="str">
        <f t="shared" si="3"/>
        <v>Tech-Software</v>
      </c>
      <c r="G246" s="113"/>
    </row>
    <row r="247" spans="2:7" x14ac:dyDescent="0.2">
      <c r="B247" t="s">
        <v>1935</v>
      </c>
      <c r="C247" t="s">
        <v>2232</v>
      </c>
      <c r="D247" s="113" t="s">
        <v>1524</v>
      </c>
      <c r="E247" s="113" t="s">
        <v>2253</v>
      </c>
      <c r="F247" s="113" t="str">
        <f t="shared" si="3"/>
        <v>Tech-Software</v>
      </c>
      <c r="G247" s="113"/>
    </row>
    <row r="248" spans="2:7" x14ac:dyDescent="0.2">
      <c r="B248" t="s">
        <v>2061</v>
      </c>
      <c r="C248" t="s">
        <v>2232</v>
      </c>
      <c r="D248" s="113" t="s">
        <v>1524</v>
      </c>
      <c r="E248" s="113" t="s">
        <v>2253</v>
      </c>
      <c r="F248" s="113" t="str">
        <f t="shared" si="3"/>
        <v>Tech-Software</v>
      </c>
      <c r="G248" s="113"/>
    </row>
    <row r="249" spans="2:7" x14ac:dyDescent="0.2">
      <c r="B249" t="s">
        <v>2061</v>
      </c>
      <c r="C249" t="s">
        <v>2232</v>
      </c>
      <c r="D249" s="113" t="s">
        <v>1524</v>
      </c>
      <c r="E249" s="113" t="s">
        <v>2253</v>
      </c>
      <c r="F249" s="113" t="str">
        <f t="shared" si="3"/>
        <v>Tech-Software</v>
      </c>
      <c r="G249" s="113"/>
    </row>
    <row r="250" spans="2:7" x14ac:dyDescent="0.2">
      <c r="B250" t="s">
        <v>2107</v>
      </c>
      <c r="C250" t="s">
        <v>2232</v>
      </c>
      <c r="D250" s="113" t="s">
        <v>1524</v>
      </c>
      <c r="E250" s="113" t="s">
        <v>943</v>
      </c>
      <c r="F250" s="113" t="str">
        <f t="shared" si="3"/>
        <v>Tech-RCM</v>
      </c>
      <c r="G250" s="113"/>
    </row>
    <row r="251" spans="2:7" x14ac:dyDescent="0.2">
      <c r="B251" t="s">
        <v>2117</v>
      </c>
      <c r="C251" t="s">
        <v>2232</v>
      </c>
      <c r="D251" s="113" t="s">
        <v>1516</v>
      </c>
      <c r="E251" s="113" t="s">
        <v>2220</v>
      </c>
      <c r="F251" s="113" t="str">
        <f t="shared" si="3"/>
        <v>Payors-Services</v>
      </c>
      <c r="G251" s="113"/>
    </row>
    <row r="252" spans="2:7" x14ac:dyDescent="0.2">
      <c r="B252" t="s">
        <v>2117</v>
      </c>
      <c r="C252" t="s">
        <v>2232</v>
      </c>
      <c r="D252" s="113" t="s">
        <v>1516</v>
      </c>
      <c r="E252" s="113" t="s">
        <v>2220</v>
      </c>
      <c r="F252" s="113" t="str">
        <f t="shared" si="3"/>
        <v>Payors-Services</v>
      </c>
      <c r="G252" s="113"/>
    </row>
    <row r="253" spans="2:7" x14ac:dyDescent="0.2">
      <c r="B253" t="s">
        <v>963</v>
      </c>
      <c r="C253" t="s">
        <v>2232</v>
      </c>
      <c r="D253" s="113" t="s">
        <v>1524</v>
      </c>
      <c r="E253" s="113" t="s">
        <v>2253</v>
      </c>
      <c r="F253" s="113" t="str">
        <f t="shared" si="3"/>
        <v>Tech-Software</v>
      </c>
      <c r="G253" s="113"/>
    </row>
    <row r="254" spans="2:7" x14ac:dyDescent="0.2">
      <c r="B254" t="s">
        <v>2143</v>
      </c>
      <c r="C254" t="s">
        <v>2232</v>
      </c>
      <c r="D254" s="113" t="s">
        <v>1524</v>
      </c>
      <c r="E254" s="113" t="s">
        <v>943</v>
      </c>
      <c r="F254" s="113" t="str">
        <f t="shared" si="3"/>
        <v>Tech-RCM</v>
      </c>
      <c r="G254" s="113"/>
    </row>
    <row r="255" spans="2:7" x14ac:dyDescent="0.2">
      <c r="B255" t="s">
        <v>2143</v>
      </c>
      <c r="C255" t="s">
        <v>2232</v>
      </c>
      <c r="D255" s="113" t="s">
        <v>1524</v>
      </c>
      <c r="E255" s="113" t="s">
        <v>943</v>
      </c>
      <c r="F255" s="113" t="str">
        <f t="shared" si="3"/>
        <v>Tech-RCM</v>
      </c>
      <c r="G255" s="113"/>
    </row>
    <row r="256" spans="2:7" x14ac:dyDescent="0.2">
      <c r="B256" t="s">
        <v>2143</v>
      </c>
      <c r="C256" t="s">
        <v>2232</v>
      </c>
      <c r="D256" s="113" t="s">
        <v>1524</v>
      </c>
      <c r="E256" s="113" t="s">
        <v>943</v>
      </c>
      <c r="F256" s="113" t="str">
        <f t="shared" si="3"/>
        <v>Tech-RCM</v>
      </c>
      <c r="G256" s="113"/>
    </row>
    <row r="257" spans="2:7" x14ac:dyDescent="0.2">
      <c r="B257" t="s">
        <v>2143</v>
      </c>
      <c r="C257" t="s">
        <v>2232</v>
      </c>
      <c r="D257" s="113" t="s">
        <v>1524</v>
      </c>
      <c r="E257" s="113" t="s">
        <v>943</v>
      </c>
      <c r="F257" s="113" t="str">
        <f t="shared" si="3"/>
        <v>Tech-RCM</v>
      </c>
      <c r="G257" s="113"/>
    </row>
    <row r="258" spans="2:7" x14ac:dyDescent="0.2">
      <c r="B258" t="s">
        <v>2107</v>
      </c>
      <c r="C258" t="s">
        <v>2232</v>
      </c>
      <c r="D258" s="113" t="s">
        <v>1524</v>
      </c>
      <c r="E258" s="113" t="s">
        <v>943</v>
      </c>
      <c r="F258" s="113" t="str">
        <f t="shared" si="3"/>
        <v>Tech-RCM</v>
      </c>
      <c r="G258" s="113"/>
    </row>
    <row r="259" spans="2:7" x14ac:dyDescent="0.2">
      <c r="B259" t="s">
        <v>1561</v>
      </c>
      <c r="C259" t="s">
        <v>2264</v>
      </c>
      <c r="D259" s="113" t="s">
        <v>1524</v>
      </c>
      <c r="E259" s="113" t="s">
        <v>943</v>
      </c>
      <c r="F259" s="113" t="str">
        <f t="shared" si="3"/>
        <v>Tech-RCM</v>
      </c>
      <c r="G259" s="113"/>
    </row>
    <row r="260" spans="2:7" x14ac:dyDescent="0.2">
      <c r="B260" t="s">
        <v>1523</v>
      </c>
      <c r="C260" t="s">
        <v>2227</v>
      </c>
      <c r="D260" s="113" t="s">
        <v>1524</v>
      </c>
      <c r="E260" s="113" t="s">
        <v>2253</v>
      </c>
      <c r="F260" s="113" t="str">
        <f t="shared" ref="F260:F262" si="4">D260&amp;"-"&amp;E260</f>
        <v>Tech-Software</v>
      </c>
      <c r="G260" s="113"/>
    </row>
    <row r="261" spans="2:7" x14ac:dyDescent="0.2">
      <c r="B261" t="s">
        <v>1826</v>
      </c>
      <c r="C261" t="s">
        <v>2227</v>
      </c>
      <c r="D261" s="113" t="s">
        <v>1524</v>
      </c>
      <c r="E261" s="113" t="s">
        <v>2253</v>
      </c>
      <c r="F261" s="113" t="str">
        <f t="shared" si="4"/>
        <v>Tech-Software</v>
      </c>
      <c r="G261" s="113"/>
    </row>
    <row r="262" spans="2:7" x14ac:dyDescent="0.2">
      <c r="B262" t="s">
        <v>1826</v>
      </c>
      <c r="C262" t="s">
        <v>2227</v>
      </c>
      <c r="D262" s="113" t="s">
        <v>1524</v>
      </c>
      <c r="E262" s="113" t="s">
        <v>2253</v>
      </c>
      <c r="F262" s="113" t="str">
        <f t="shared" si="4"/>
        <v>Tech-Software</v>
      </c>
      <c r="G262" s="113"/>
    </row>
  </sheetData>
  <autoFilter ref="B2:H262" xr:uid="{1EAA1835-D5DA-43E9-8731-AB750720AF0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6F52-78F9-4A72-9A97-565B3B848688}">
  <sheetPr>
    <tabColor theme="5" tint="0.79998168889431442"/>
  </sheetPr>
  <dimension ref="B1:AL95"/>
  <sheetViews>
    <sheetView showGridLines="0" workbookViewId="0">
      <pane xSplit="3" ySplit="3" topLeftCell="D45" activePane="bottomRight" state="frozen"/>
      <selection pane="topRight" activeCell="D1" sqref="D1"/>
      <selection pane="bottomLeft" activeCell="A4" sqref="A4"/>
      <selection pane="bottomRight" activeCell="D51" sqref="D51:M51"/>
    </sheetView>
  </sheetViews>
  <sheetFormatPr defaultColWidth="8.85546875" defaultRowHeight="15" x14ac:dyDescent="0.25"/>
  <cols>
    <col min="1" max="1" width="3.28515625" style="51" customWidth="1"/>
    <col min="2" max="2" width="8.85546875" style="51"/>
    <col min="3" max="3" width="39.28515625" style="51" bestFit="1" customWidth="1"/>
    <col min="4" max="6" width="8.85546875" style="51"/>
    <col min="7" max="7" width="12.7109375" style="51" customWidth="1"/>
    <col min="8" max="15" width="8.85546875" style="51"/>
    <col min="16" max="21" width="11.7109375" style="51" customWidth="1"/>
    <col min="22" max="22" width="8.85546875" style="51"/>
    <col min="23" max="23" width="27.7109375" style="67" customWidth="1"/>
    <col min="24" max="24" width="8.7109375" style="67" customWidth="1"/>
    <col min="25" max="25" width="27.7109375" style="67" customWidth="1"/>
    <col min="26" max="31" width="12.140625" style="85" customWidth="1"/>
    <col min="32" max="34" width="8.85546875" style="51"/>
    <col min="35" max="35" width="10" style="52" bestFit="1" customWidth="1"/>
    <col min="36" max="36" width="8.85546875" style="52"/>
    <col min="37" max="37" width="11" style="52" bestFit="1" customWidth="1"/>
    <col min="38" max="16384" width="8.85546875" style="51"/>
  </cols>
  <sheetData>
    <row r="1" spans="2:38" x14ac:dyDescent="0.25">
      <c r="G1" s="66" t="s">
        <v>1265</v>
      </c>
      <c r="Z1" s="68" t="s">
        <v>3</v>
      </c>
      <c r="AA1" s="68" t="s">
        <v>4</v>
      </c>
      <c r="AB1" s="68" t="s">
        <v>2285</v>
      </c>
      <c r="AC1" s="68" t="s">
        <v>6</v>
      </c>
      <c r="AD1" s="68" t="s">
        <v>1268</v>
      </c>
      <c r="AE1" s="69"/>
    </row>
    <row r="2" spans="2:38" s="53" customFormat="1" x14ac:dyDescent="0.25">
      <c r="B2" s="70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124" t="s">
        <v>2286</v>
      </c>
      <c r="Q2" s="124"/>
      <c r="R2" s="125" t="s">
        <v>2287</v>
      </c>
      <c r="S2" s="125"/>
      <c r="T2" s="66"/>
      <c r="U2" s="66"/>
      <c r="V2" s="126"/>
      <c r="W2" s="126"/>
      <c r="X2" s="71"/>
      <c r="Y2" s="71"/>
      <c r="Z2" s="66"/>
      <c r="AA2" s="66"/>
      <c r="AB2" s="66"/>
      <c r="AC2" s="66"/>
      <c r="AD2" s="72"/>
      <c r="AI2" s="52"/>
      <c r="AJ2" s="52"/>
      <c r="AK2" s="52"/>
    </row>
    <row r="3" spans="2:38" s="54" customFormat="1" ht="27" customHeight="1" x14ac:dyDescent="0.25">
      <c r="B3" s="73"/>
      <c r="C3" s="74" t="s">
        <v>2288</v>
      </c>
      <c r="D3" s="75" t="s">
        <v>2289</v>
      </c>
      <c r="E3" s="74" t="s">
        <v>2290</v>
      </c>
      <c r="F3" s="75" t="s">
        <v>2291</v>
      </c>
      <c r="G3" s="75" t="s">
        <v>2292</v>
      </c>
      <c r="H3" s="74" t="s">
        <v>2293</v>
      </c>
      <c r="I3" s="74" t="s">
        <v>2294</v>
      </c>
      <c r="J3" s="74" t="s">
        <v>2295</v>
      </c>
      <c r="K3" s="74" t="s">
        <v>2296</v>
      </c>
      <c r="L3" s="74" t="s">
        <v>2297</v>
      </c>
      <c r="M3" s="74" t="s">
        <v>2298</v>
      </c>
      <c r="N3" s="74" t="s">
        <v>2286</v>
      </c>
      <c r="O3" s="74" t="s">
        <v>2287</v>
      </c>
      <c r="P3" s="76" t="s">
        <v>2299</v>
      </c>
      <c r="Q3" s="76" t="s">
        <v>2300</v>
      </c>
      <c r="R3" s="77" t="s">
        <v>2299</v>
      </c>
      <c r="S3" s="77" t="s">
        <v>34</v>
      </c>
      <c r="T3" s="75" t="s">
        <v>1278</v>
      </c>
      <c r="U3" s="75" t="s">
        <v>2301</v>
      </c>
      <c r="V3" s="127" t="s">
        <v>2302</v>
      </c>
      <c r="W3" s="127"/>
      <c r="X3" s="128" t="s">
        <v>2303</v>
      </c>
      <c r="Y3" s="128"/>
      <c r="Z3" s="78" t="s">
        <v>2304</v>
      </c>
      <c r="AA3" s="78" t="s">
        <v>41</v>
      </c>
      <c r="AB3" s="78" t="s">
        <v>2305</v>
      </c>
      <c r="AC3" s="78" t="s">
        <v>43</v>
      </c>
      <c r="AD3" s="79" t="s">
        <v>2306</v>
      </c>
      <c r="AE3" s="80"/>
      <c r="AF3" s="54" t="s">
        <v>2307</v>
      </c>
      <c r="AI3" s="52"/>
      <c r="AJ3" s="52"/>
      <c r="AK3" s="52"/>
    </row>
    <row r="4" spans="2:38" x14ac:dyDescent="0.25">
      <c r="B4" s="81">
        <v>56</v>
      </c>
      <c r="C4" s="51" t="s">
        <v>514</v>
      </c>
      <c r="D4" s="51" t="s">
        <v>1959</v>
      </c>
      <c r="E4" s="51" t="s">
        <v>2308</v>
      </c>
      <c r="F4" s="51" t="s">
        <v>2309</v>
      </c>
      <c r="G4" s="55" cm="1">
        <f t="array" ref="G4">IFERROR(IF($F4="","",IF(_xll.BDP($F4&amp;" Corp",G$1)="#N/A N/A","",_xll.BDP($F4&amp;" Corp",G$1)))/1000000,0)</f>
        <v>1497.23540024</v>
      </c>
      <c r="H4" s="51" t="s">
        <v>2310</v>
      </c>
      <c r="I4" s="51" t="s">
        <v>495</v>
      </c>
      <c r="J4" s="51" t="s">
        <v>86</v>
      </c>
      <c r="K4" s="51" t="s">
        <v>2311</v>
      </c>
      <c r="L4" s="51" t="s">
        <v>2312</v>
      </c>
      <c r="M4" s="55">
        <f>N4+O4</f>
        <v>89.648462000000009</v>
      </c>
      <c r="N4" s="55">
        <v>83.526787000000013</v>
      </c>
      <c r="O4" s="55">
        <v>6.1216749999999998</v>
      </c>
      <c r="P4" s="56">
        <f t="shared" ref="P4:P6" si="0">N4/$N$87</f>
        <v>3.2773531524797235E-2</v>
      </c>
      <c r="Q4" s="56">
        <f t="shared" ref="Q4:Q67" si="1">SUMIF($C$4:$C$85,C4,$P$4:$P$85)</f>
        <v>3.2773531524797235E-2</v>
      </c>
      <c r="R4" s="56">
        <f t="shared" ref="R4:R67" si="2">O4/$O$87</f>
        <v>5.3509327003898044E-2</v>
      </c>
      <c r="S4" s="56">
        <f t="shared" ref="S4:S67" si="3">SUMIF($C$4:$C$85,C4,$R$4:$R$85)</f>
        <v>5.3509327003898044E-2</v>
      </c>
      <c r="T4" s="82">
        <f t="shared" ref="T4:T67" si="4">U4/$U$87</f>
        <v>0</v>
      </c>
      <c r="U4" s="56">
        <v>0</v>
      </c>
      <c r="V4" s="82">
        <f t="shared" ref="V4:V67" si="5">P4-T4</f>
        <v>3.2773531524797235E-2</v>
      </c>
      <c r="W4" s="83">
        <f t="shared" ref="W4:W67" si="6">P4-T4</f>
        <v>3.2773531524797235E-2</v>
      </c>
      <c r="X4" s="84">
        <f t="shared" ref="X4:X67" si="7">R4-T4</f>
        <v>5.3509327003898044E-2</v>
      </c>
      <c r="Y4" s="83">
        <f t="shared" ref="Y4:Y67" si="8">R4-T4</f>
        <v>5.3509327003898044E-2</v>
      </c>
      <c r="Z4" s="85" cm="1">
        <f t="array" ref="Z4">IF($F4="","",IF(_xll.BDP($F4&amp;" Corp",Z$1)="#N/A N/A","",_xll.BDP($F4&amp;" Corp",Z$1)))</f>
        <v>98.875</v>
      </c>
      <c r="AA4" s="85" cm="1">
        <f t="array" ref="AA4">IF($F4="","",IF(_xll.BDP($F4&amp;" Corp",AA$1)="#N/A N/A","",_xll.BDP($F4&amp;" Corp",AA$1)))</f>
        <v>99.125</v>
      </c>
      <c r="AB4" s="85" cm="1">
        <f t="array" ref="AB4">IF($F4="","",IF(_xll.BDP($F4&amp;" Corp",AB$1)="#N/A N/A","",_xll.BDP($F4&amp;" Corp",AB$1)))</f>
        <v>9.5730772707611322</v>
      </c>
      <c r="AC4" s="85" cm="1">
        <f t="array" ref="AC4">IF($F4="","",IF(_xll.BDP($F4&amp;" Corp",AC$1)="#N/A N/A","",_xll.BDP($F4&amp;" Corp",AC$1)))</f>
        <v>9.9097740603610873</v>
      </c>
      <c r="AD4" s="86" cm="1">
        <f t="array" ref="AD4">IF($F4="","",IF(_xll.BDP($F4&amp;" Corp",AD$1)="#N/A N/A","",_xll.BDP($F4&amp;" Corp",AD$1)))</f>
        <v>551.07376492539049</v>
      </c>
      <c r="AE4" s="51"/>
      <c r="AF4" s="51" t="str">
        <f>VLOOKUP($D4,'[3]Healthcare-LLI'!$E$4:$S$246,1,0)</f>
        <v>LX227636</v>
      </c>
      <c r="AL4" s="52"/>
    </row>
    <row r="5" spans="2:38" x14ac:dyDescent="0.25">
      <c r="B5" s="81">
        <v>1</v>
      </c>
      <c r="C5" s="51" t="s">
        <v>463</v>
      </c>
      <c r="D5" s="51" t="s">
        <v>1336</v>
      </c>
      <c r="E5" s="51" t="s">
        <v>2313</v>
      </c>
      <c r="F5" s="51" t="s">
        <v>2314</v>
      </c>
      <c r="G5" s="55" cm="1">
        <f t="array" ref="G5">IFERROR(IF($F5="","",IF(_xll.BDP($F5&amp;" Corp",G$1)="#N/A N/A","",_xll.BDP($F5&amp;" Corp",G$1)))/1000000,0)</f>
        <v>3539.2550000000001</v>
      </c>
      <c r="H5" s="51" t="s">
        <v>2310</v>
      </c>
      <c r="I5" s="51" t="s">
        <v>495</v>
      </c>
      <c r="J5" s="51" t="s">
        <v>86</v>
      </c>
      <c r="K5" s="51" t="s">
        <v>2311</v>
      </c>
      <c r="L5" s="51" t="s">
        <v>2312</v>
      </c>
      <c r="M5" s="55">
        <f t="shared" ref="M5:M68" si="9">N5+O5</f>
        <v>67.914596000000017</v>
      </c>
      <c r="N5" s="55">
        <v>62.880740000000017</v>
      </c>
      <c r="O5" s="55">
        <v>5.0338560000000001</v>
      </c>
      <c r="P5" s="56">
        <f t="shared" si="0"/>
        <v>2.467261089179186E-2</v>
      </c>
      <c r="Q5" s="56">
        <f t="shared" si="1"/>
        <v>2.467261089179186E-2</v>
      </c>
      <c r="R5" s="56">
        <f t="shared" si="2"/>
        <v>4.4000742737001594E-2</v>
      </c>
      <c r="S5" s="56">
        <f t="shared" si="3"/>
        <v>4.4000742737001594E-2</v>
      </c>
      <c r="T5" s="82">
        <f t="shared" si="4"/>
        <v>0</v>
      </c>
      <c r="U5" s="56">
        <v>0</v>
      </c>
      <c r="V5" s="82">
        <f t="shared" si="5"/>
        <v>2.467261089179186E-2</v>
      </c>
      <c r="W5" s="83">
        <f t="shared" si="6"/>
        <v>2.467261089179186E-2</v>
      </c>
      <c r="X5" s="84">
        <f t="shared" si="7"/>
        <v>4.4000742737001594E-2</v>
      </c>
      <c r="Y5" s="83">
        <f t="shared" si="8"/>
        <v>4.4000742737001594E-2</v>
      </c>
      <c r="Z5" s="85" cm="1">
        <f t="array" ref="Z5">IF($F5="","",IF(_xll.BDP($F5&amp;" Corp",Z$1)="#N/A N/A","",_xll.BDP($F5&amp;" Corp",Z$1)))</f>
        <v>100.375</v>
      </c>
      <c r="AA5" s="85" cm="1">
        <f t="array" ref="AA5">IF($F5="","",IF(_xll.BDP($F5&amp;" Corp",AA$1)="#N/A N/A","",_xll.BDP($F5&amp;" Corp",AA$1)))</f>
        <v>100.625</v>
      </c>
      <c r="AB5" s="85" cm="1">
        <f t="array" ref="AB5">IF($F5="","",IF(_xll.BDP($F5&amp;" Corp",AB$1)="#N/A N/A","",_xll.BDP($F5&amp;" Corp",AB$1)))</f>
        <v>9.2583238845691085</v>
      </c>
      <c r="AC5" s="85" cm="1">
        <f t="array" ref="AC5">IF($F5="","",IF(_xll.BDP($F5&amp;" Corp",AC$1)="#N/A N/A","",_xll.BDP($F5&amp;" Corp",AC$1)))</f>
        <v>9.6215558936819434</v>
      </c>
      <c r="AD5" s="86" cm="1">
        <f t="array" ref="AD5">IF($F5="","",IF(_xll.BDP($F5&amp;" Corp",AD$1)="#N/A N/A","",_xll.BDP($F5&amp;" Corp",AD$1)))</f>
        <v>532.18023283964396</v>
      </c>
      <c r="AE5" s="51"/>
      <c r="AF5" s="51" t="str">
        <f>VLOOKUP($D5,'[3]Healthcare-LLI'!$E$4:$S$246,1,0)</f>
        <v>LX230155</v>
      </c>
    </row>
    <row r="6" spans="2:38" x14ac:dyDescent="0.25">
      <c r="B6" s="81">
        <v>17</v>
      </c>
      <c r="C6" s="51" t="s">
        <v>2315</v>
      </c>
      <c r="D6" s="51" t="s">
        <v>1548</v>
      </c>
      <c r="E6" s="51" t="s">
        <v>2316</v>
      </c>
      <c r="F6" s="51" t="s">
        <v>2317</v>
      </c>
      <c r="G6" s="55" cm="1">
        <f t="array" ref="G6">IFERROR(IF($F6="","",IF(_xll.BDP($F6&amp;" Corp",G$1)="#N/A N/A","",_xll.BDP($F6&amp;" Corp",G$1)))/1000000,0)</f>
        <v>730</v>
      </c>
      <c r="H6" s="51" t="s">
        <v>2310</v>
      </c>
      <c r="I6" s="51" t="s">
        <v>291</v>
      </c>
      <c r="J6" s="51" t="s">
        <v>86</v>
      </c>
      <c r="K6" s="51" t="s">
        <v>2311</v>
      </c>
      <c r="L6" s="51" t="s">
        <v>2312</v>
      </c>
      <c r="M6" s="55">
        <f t="shared" si="9"/>
        <v>70.899042000000023</v>
      </c>
      <c r="N6" s="55">
        <v>66.583238000000023</v>
      </c>
      <c r="O6" s="55">
        <v>4.315804</v>
      </c>
      <c r="P6" s="56">
        <f t="shared" si="0"/>
        <v>2.612536562212165E-2</v>
      </c>
      <c r="Q6" s="56">
        <f t="shared" si="1"/>
        <v>2.612536562212165E-2</v>
      </c>
      <c r="R6" s="56">
        <f t="shared" si="2"/>
        <v>3.7724277672488531E-2</v>
      </c>
      <c r="S6" s="56">
        <f t="shared" si="3"/>
        <v>3.7724277672488531E-2</v>
      </c>
      <c r="T6" s="82">
        <f t="shared" si="4"/>
        <v>9.6263924994377664E-3</v>
      </c>
      <c r="U6" s="56">
        <v>4.6024139082740902E-4</v>
      </c>
      <c r="V6" s="82">
        <f t="shared" si="5"/>
        <v>1.6498973122683884E-2</v>
      </c>
      <c r="W6" s="83">
        <f t="shared" si="6"/>
        <v>1.6498973122683884E-2</v>
      </c>
      <c r="X6" s="84">
        <f t="shared" si="7"/>
        <v>2.8097885173050764E-2</v>
      </c>
      <c r="Y6" s="83">
        <f t="shared" si="8"/>
        <v>2.8097885173050764E-2</v>
      </c>
      <c r="Z6" s="85" cm="1">
        <f t="array" ref="Z6">IF($F6="","",IF(_xll.BDP($F6&amp;" Corp",Z$1)="#N/A N/A","",_xll.BDP($F6&amp;" Corp",Z$1)))</f>
        <v>94.375</v>
      </c>
      <c r="AA6" s="85" cm="1">
        <f t="array" ref="AA6">IF($F6="","",IF(_xll.BDP($F6&amp;" Corp",AA$1)="#N/A N/A","",_xll.BDP($F6&amp;" Corp",AA$1)))</f>
        <v>95.125</v>
      </c>
      <c r="AB6" s="85" cm="1">
        <f t="array" ref="AB6">IF($F6="","",IF(_xll.BDP($F6&amp;" Corp",AB$1)="#N/A N/A","",_xll.BDP($F6&amp;" Corp",AB$1)))</f>
        <v>9.2870113672688603</v>
      </c>
      <c r="AC6" s="85" cm="1">
        <f t="array" ref="AC6">IF($F6="","",IF(_xll.BDP($F6&amp;" Corp",AC$1)="#N/A N/A","",_xll.BDP($F6&amp;" Corp",AC$1)))</f>
        <v>9.622681443579495</v>
      </c>
      <c r="AD6" s="86" cm="1">
        <f t="array" ref="AD6">IF($F6="","",IF(_xll.BDP($F6&amp;" Corp",AD$1)="#N/A N/A","",_xll.BDP($F6&amp;" Corp",AD$1)))</f>
        <v>528.99053041779996</v>
      </c>
      <c r="AE6" s="51"/>
      <c r="AF6" s="51" t="str">
        <f>VLOOKUP($D6,'[3]Healthcare-LLI'!$E$4:$S$246,1,0)</f>
        <v>LX193065</v>
      </c>
    </row>
    <row r="7" spans="2:38" x14ac:dyDescent="0.25">
      <c r="B7" s="81">
        <v>73</v>
      </c>
      <c r="C7" s="51" t="s">
        <v>2318</v>
      </c>
      <c r="D7" s="51" t="s">
        <v>2066</v>
      </c>
      <c r="E7" s="51" t="s">
        <v>2308</v>
      </c>
      <c r="F7" s="51" t="s">
        <v>2319</v>
      </c>
      <c r="G7" s="55" cm="1">
        <f t="array" ref="G7">IFERROR(IF($F7="","",IF(_xll.BDP($F7&amp;" Corp",G$1)="#N/A N/A","",_xll.BDP($F7&amp;" Corp",G$1)))/1000000,0)</f>
        <v>1600</v>
      </c>
      <c r="H7" s="51" t="s">
        <v>2310</v>
      </c>
      <c r="I7" s="51" t="s">
        <v>85</v>
      </c>
      <c r="J7" s="51" t="s">
        <v>496</v>
      </c>
      <c r="K7" s="51" t="s">
        <v>2311</v>
      </c>
      <c r="L7" s="51" t="s">
        <v>2312</v>
      </c>
      <c r="M7" s="55">
        <f t="shared" si="9"/>
        <v>100.313166</v>
      </c>
      <c r="N7" s="55">
        <v>95.670206999999991</v>
      </c>
      <c r="O7" s="55">
        <v>4.6429590000000003</v>
      </c>
      <c r="P7" s="56">
        <f>N7/$N$87</f>
        <v>3.7538263564458385E-2</v>
      </c>
      <c r="Q7" s="56">
        <f t="shared" si="1"/>
        <v>3.7538263564458385E-2</v>
      </c>
      <c r="R7" s="56">
        <f t="shared" si="2"/>
        <v>4.0583927012899493E-2</v>
      </c>
      <c r="S7" s="56">
        <f t="shared" si="3"/>
        <v>4.0583927012899493E-2</v>
      </c>
      <c r="T7" s="82">
        <f t="shared" si="4"/>
        <v>2.2328422479177011E-2</v>
      </c>
      <c r="U7" s="56">
        <v>1.06753014874457E-3</v>
      </c>
      <c r="V7" s="82">
        <f t="shared" si="5"/>
        <v>1.5209841085281374E-2</v>
      </c>
      <c r="W7" s="83">
        <f t="shared" si="6"/>
        <v>1.5209841085281374E-2</v>
      </c>
      <c r="X7" s="84">
        <f t="shared" si="7"/>
        <v>1.8255504533722482E-2</v>
      </c>
      <c r="Y7" s="83">
        <f t="shared" si="8"/>
        <v>1.8255504533722482E-2</v>
      </c>
      <c r="Z7" s="85" cm="1">
        <f t="array" ref="Z7">IF($F7="","",IF(_xll.BDP($F7&amp;" Corp",Z$1)="#N/A N/A","",_xll.BDP($F7&amp;" Corp",Z$1)))</f>
        <v>99.5</v>
      </c>
      <c r="AA7" s="85" cm="1">
        <f t="array" ref="AA7">IF($F7="","",IF(_xll.BDP($F7&amp;" Corp",AA$1)="#N/A N/A","",_xll.BDP($F7&amp;" Corp",AA$1)))</f>
        <v>99.875</v>
      </c>
      <c r="AB7" s="85" cm="1">
        <f t="array" ref="AB7">IF($F7="","",IF(_xll.BDP($F7&amp;" Corp",AB$1)="#N/A N/A","",_xll.BDP($F7&amp;" Corp",AB$1)))</f>
        <v>8.3496352657675743</v>
      </c>
      <c r="AC7" s="85" cm="1">
        <f t="array" ref="AC7">IF($F7="","",IF(_xll.BDP($F7&amp;" Corp",AC$1)="#N/A N/A","",_xll.BDP($F7&amp;" Corp",AC$1)))</f>
        <v>8.7151345796883106</v>
      </c>
      <c r="AD7" s="86" cm="1">
        <f t="array" ref="AD7">IF($F7="","",IF(_xll.BDP($F7&amp;" Corp",AD$1)="#N/A N/A","",_xll.BDP($F7&amp;" Corp",AD$1)))</f>
        <v>436.83599681112167</v>
      </c>
      <c r="AE7" s="51"/>
      <c r="AF7" s="51" t="str">
        <f>VLOOKUP($D7,'[3]Healthcare-LLI'!$E$4:$S$246,1,0)</f>
        <v>LX198300</v>
      </c>
    </row>
    <row r="8" spans="2:38" x14ac:dyDescent="0.25">
      <c r="B8" s="81">
        <v>75</v>
      </c>
      <c r="C8" s="51" t="s">
        <v>2140</v>
      </c>
      <c r="D8" s="51" t="s">
        <v>2139</v>
      </c>
      <c r="E8" s="51" t="s">
        <v>2308</v>
      </c>
      <c r="F8" s="51" t="s">
        <v>2320</v>
      </c>
      <c r="G8" s="55" cm="1">
        <f t="array" ref="G8">IFERROR(IF($F8="","",IF(_xll.BDP($F8&amp;" Corp",G$1)="#N/A N/A","",_xll.BDP($F8&amp;" Corp",G$1)))/1000000,0)</f>
        <v>1408.9708604047198</v>
      </c>
      <c r="H8" s="51" t="s">
        <v>2310</v>
      </c>
      <c r="I8" s="51" t="s">
        <v>85</v>
      </c>
      <c r="J8" s="51" t="s">
        <v>86</v>
      </c>
      <c r="K8" s="51" t="s">
        <v>2311</v>
      </c>
      <c r="L8" s="51" t="s">
        <v>2312</v>
      </c>
      <c r="M8" s="55">
        <f t="shared" si="9"/>
        <v>94.037742999999992</v>
      </c>
      <c r="N8" s="55">
        <v>89.23912399999999</v>
      </c>
      <c r="O8" s="55">
        <v>4.7986189999999995</v>
      </c>
      <c r="P8" s="56">
        <f t="shared" ref="P8:P71" si="10">N8/$N$87</f>
        <v>3.5014889818032732E-2</v>
      </c>
      <c r="Q8" s="56">
        <f t="shared" si="1"/>
        <v>3.5014889818032732E-2</v>
      </c>
      <c r="R8" s="56">
        <f t="shared" si="2"/>
        <v>4.1944545118471371E-2</v>
      </c>
      <c r="S8" s="56">
        <f t="shared" si="3"/>
        <v>4.1944545118471371E-2</v>
      </c>
      <c r="T8" s="82">
        <f t="shared" si="4"/>
        <v>2.0512377937609409E-2</v>
      </c>
      <c r="U8" s="56">
        <v>9.8070438658450702E-4</v>
      </c>
      <c r="V8" s="82">
        <f t="shared" si="5"/>
        <v>1.4502511880423324E-2</v>
      </c>
      <c r="W8" s="83">
        <f t="shared" si="6"/>
        <v>1.4502511880423324E-2</v>
      </c>
      <c r="X8" s="84">
        <f t="shared" si="7"/>
        <v>2.1432167180861963E-2</v>
      </c>
      <c r="Y8" s="83">
        <f t="shared" si="8"/>
        <v>2.1432167180861963E-2</v>
      </c>
      <c r="Z8" s="85" cm="1">
        <f t="array" ref="Z8">IF($F8="","",IF(_xll.BDP($F8&amp;" Corp",Z$1)="#N/A N/A","",_xll.BDP($F8&amp;" Corp",Z$1)))</f>
        <v>100.5</v>
      </c>
      <c r="AA8" s="85" cm="1">
        <f t="array" ref="AA8">IF($F8="","",IF(_xll.BDP($F8&amp;" Corp",AA$1)="#N/A N/A","",_xll.BDP($F8&amp;" Corp",AA$1)))</f>
        <v>100.75</v>
      </c>
      <c r="AB8" s="85" cm="1">
        <f t="array" ref="AB8">IF($F8="","",IF(_xll.BDP($F8&amp;" Corp",AB$1)="#N/A N/A","",_xll.BDP($F8&amp;" Corp",AB$1)))</f>
        <v>7.0604654494673014</v>
      </c>
      <c r="AC8" s="85" cm="1">
        <f t="array" ref="AC8">IF($F8="","",IF(_xll.BDP($F8&amp;" Corp",AC$1)="#N/A N/A","",_xll.BDP($F8&amp;" Corp",AC$1)))</f>
        <v>7.3904525954276323</v>
      </c>
      <c r="AD8" s="86" cm="1">
        <f t="array" ref="AD8">IF($F8="","",IF(_xll.BDP($F8&amp;" Corp",AD$1)="#N/A N/A","",_xll.BDP($F8&amp;" Corp",AD$1)))</f>
        <v>314.8759495522678</v>
      </c>
      <c r="AE8" s="51"/>
      <c r="AF8" s="51" t="str">
        <f>VLOOKUP($D8,'[3]Healthcare-LLI'!$E$4:$S$246,1,0)</f>
        <v>LX235213</v>
      </c>
    </row>
    <row r="9" spans="2:38" x14ac:dyDescent="0.25">
      <c r="B9" s="81">
        <v>39</v>
      </c>
      <c r="C9" s="51" t="s">
        <v>747</v>
      </c>
      <c r="D9" s="51" t="s">
        <v>1841</v>
      </c>
      <c r="E9" s="51" t="s">
        <v>2308</v>
      </c>
      <c r="F9" s="51" t="s">
        <v>2321</v>
      </c>
      <c r="G9" s="55" cm="1">
        <f t="array" ref="G9">IFERROR(IF($F9="","",IF(_xll.BDP($F9&amp;" Corp",G$1)="#N/A N/A","",_xll.BDP($F9&amp;" Corp",G$1)))/1000000,0)</f>
        <v>1281.9375</v>
      </c>
      <c r="H9" s="51" t="s">
        <v>2310</v>
      </c>
      <c r="I9" s="51" t="s">
        <v>85</v>
      </c>
      <c r="J9" s="51" t="s">
        <v>2322</v>
      </c>
      <c r="K9" s="51" t="s">
        <v>2311</v>
      </c>
      <c r="L9" s="51" t="s">
        <v>2312</v>
      </c>
      <c r="M9" s="55">
        <f t="shared" si="9"/>
        <v>74.441705999999996</v>
      </c>
      <c r="N9" s="55">
        <v>74.441705999999996</v>
      </c>
      <c r="O9" s="55">
        <v>0</v>
      </c>
      <c r="P9" s="56">
        <f t="shared" si="10"/>
        <v>2.9208804576077933E-2</v>
      </c>
      <c r="Q9" s="56">
        <f t="shared" si="1"/>
        <v>2.9208804576077933E-2</v>
      </c>
      <c r="R9" s="56">
        <f t="shared" si="2"/>
        <v>0</v>
      </c>
      <c r="S9" s="56">
        <f t="shared" si="3"/>
        <v>0</v>
      </c>
      <c r="T9" s="82">
        <f t="shared" si="4"/>
        <v>1.5588037525521462E-2</v>
      </c>
      <c r="U9" s="56">
        <v>7.4526984760229305E-4</v>
      </c>
      <c r="V9" s="82">
        <f t="shared" si="5"/>
        <v>1.3620767050556471E-2</v>
      </c>
      <c r="W9" s="83">
        <f t="shared" si="6"/>
        <v>1.3620767050556471E-2</v>
      </c>
      <c r="X9" s="84">
        <f t="shared" si="7"/>
        <v>-1.5588037525521462E-2</v>
      </c>
      <c r="Y9" s="83">
        <f t="shared" si="8"/>
        <v>-1.5588037525521462E-2</v>
      </c>
      <c r="Z9" s="85" cm="1">
        <f t="array" ref="Z9">IF($F9="","",IF(_xll.BDP($F9&amp;" Corp",Z$1)="#N/A N/A","",_xll.BDP($F9&amp;" Corp",Z$1)))</f>
        <v>80.25</v>
      </c>
      <c r="AA9" s="85" cm="1">
        <f t="array" ref="AA9">IF($F9="","",IF(_xll.BDP($F9&amp;" Corp",AA$1)="#N/A N/A","",_xll.BDP($F9&amp;" Corp",AA$1)))</f>
        <v>81.75</v>
      </c>
      <c r="AB9" s="85" cm="1">
        <f t="array" ref="AB9">IF($F9="","",IF(_xll.BDP($F9&amp;" Corp",AB$1)="#N/A N/A","",_xll.BDP($F9&amp;" Corp",AB$1)))</f>
        <v>15.25733747985214</v>
      </c>
      <c r="AC9" s="85" cm="1">
        <f t="array" ref="AC9">IF($F9="","",IF(_xll.BDP($F9&amp;" Corp",AC$1)="#N/A N/A","",_xll.BDP($F9&amp;" Corp",AC$1)))</f>
        <v>15.624765120446682</v>
      </c>
      <c r="AD9" s="86" cm="1">
        <f t="array" ref="AD9">IF($F9="","",IF(_xll.BDP($F9&amp;" Corp",AD$1)="#N/A N/A","",_xll.BDP($F9&amp;" Corp",AD$1)))</f>
        <v>1259.5943147405385</v>
      </c>
      <c r="AE9" s="51"/>
      <c r="AF9" s="51" t="str">
        <f>VLOOKUP($D9,'[3]Healthcare-LLI'!$E$4:$S$246,1,0)</f>
        <v>LX197152</v>
      </c>
    </row>
    <row r="10" spans="2:38" x14ac:dyDescent="0.25">
      <c r="B10" s="81">
        <v>68</v>
      </c>
      <c r="C10" s="51" t="s">
        <v>2323</v>
      </c>
      <c r="D10" s="51" t="s">
        <v>2018</v>
      </c>
      <c r="E10" s="51" t="s">
        <v>2316</v>
      </c>
      <c r="F10" s="51" t="s">
        <v>2324</v>
      </c>
      <c r="G10" s="55" cm="1">
        <f t="array" ref="G10">IFERROR(IF($F10="","",IF(_xll.BDP($F10&amp;" Corp",G$1)="#N/A N/A","",_xll.BDP($F10&amp;" Corp",G$1)))/1000000,0)</f>
        <v>1505.5766249999999</v>
      </c>
      <c r="H10" s="51" t="s">
        <v>2310</v>
      </c>
      <c r="I10" s="51" t="s">
        <v>454</v>
      </c>
      <c r="J10" s="51" t="s">
        <v>229</v>
      </c>
      <c r="K10" s="51" t="s">
        <v>2311</v>
      </c>
      <c r="L10" s="51" t="s">
        <v>2312</v>
      </c>
      <c r="M10" s="55">
        <f t="shared" si="9"/>
        <v>88.278742000000022</v>
      </c>
      <c r="N10" s="55">
        <v>88.278742000000022</v>
      </c>
      <c r="O10" s="55">
        <v>0</v>
      </c>
      <c r="P10" s="56">
        <f t="shared" si="10"/>
        <v>3.4638063282698063E-2</v>
      </c>
      <c r="Q10" s="56">
        <f t="shared" si="1"/>
        <v>3.4638063282698063E-2</v>
      </c>
      <c r="R10" s="56">
        <f t="shared" si="2"/>
        <v>0</v>
      </c>
      <c r="S10" s="56">
        <f t="shared" si="3"/>
        <v>0</v>
      </c>
      <c r="T10" s="82">
        <f t="shared" si="4"/>
        <v>2.191692142051983E-2</v>
      </c>
      <c r="U10" s="56">
        <v>1.0478561307181501E-3</v>
      </c>
      <c r="V10" s="82">
        <f t="shared" si="5"/>
        <v>1.2721141862178233E-2</v>
      </c>
      <c r="W10" s="83">
        <f t="shared" si="6"/>
        <v>1.2721141862178233E-2</v>
      </c>
      <c r="X10" s="84">
        <f t="shared" si="7"/>
        <v>-2.191692142051983E-2</v>
      </c>
      <c r="Y10" s="83">
        <f t="shared" si="8"/>
        <v>-2.191692142051983E-2</v>
      </c>
      <c r="Z10" s="85" cm="1">
        <f t="array" ref="Z10">IF($F10="","",IF(_xll.BDP($F10&amp;" Corp",Z$1)="#N/A N/A","",_xll.BDP($F10&amp;" Corp",Z$1)))</f>
        <v>100.25</v>
      </c>
      <c r="AA10" s="85" cm="1">
        <f t="array" ref="AA10">IF($F10="","",IF(_xll.BDP($F10&amp;" Corp",AA$1)="#N/A N/A","",_xll.BDP($F10&amp;" Corp",AA$1)))</f>
        <v>100.75</v>
      </c>
      <c r="AB10" s="85" cm="1">
        <f t="array" ref="AB10">IF($F10="","",IF(_xll.BDP($F10&amp;" Corp",AB$1)="#N/A N/A","",_xll.BDP($F10&amp;" Corp",AB$1)))</f>
        <v>7.0455443346872926</v>
      </c>
      <c r="AC10" s="85" cm="1">
        <f t="array" ref="AC10">IF($F10="","",IF(_xll.BDP($F10&amp;" Corp",AC$1)="#N/A N/A","",_xll.BDP($F10&amp;" Corp",AC$1)))</f>
        <v>7.4090164853259921</v>
      </c>
      <c r="AD10" s="86" cm="1">
        <f t="array" ref="AD10">IF($F10="","",IF(_xll.BDP($F10&amp;" Corp",AD$1)="#N/A N/A","",_xll.BDP($F10&amp;" Corp",AD$1)))</f>
        <v>306.05889987757803</v>
      </c>
      <c r="AE10" s="51"/>
      <c r="AF10" s="51" t="str">
        <f>VLOOKUP($D10,'[3]Healthcare-LLI'!$E$4:$S$246,1,0)</f>
        <v>LX233675</v>
      </c>
    </row>
    <row r="11" spans="2:38" x14ac:dyDescent="0.25">
      <c r="B11" s="81">
        <v>37</v>
      </c>
      <c r="C11" s="51" t="s">
        <v>1809</v>
      </c>
      <c r="D11" s="51" t="s">
        <v>1807</v>
      </c>
      <c r="E11" s="51" t="s">
        <v>2316</v>
      </c>
      <c r="F11" s="51" t="s">
        <v>2325</v>
      </c>
      <c r="G11" s="55" cm="1">
        <f t="array" ref="G11">IFERROR(IF($F11="","",IF(_xll.BDP($F11&amp;" Corp",G$1)="#N/A N/A","",_xll.BDP($F11&amp;" Corp",G$1)))/1000000,0)</f>
        <v>1168.4000000000001</v>
      </c>
      <c r="H11" s="51" t="s">
        <v>2310</v>
      </c>
      <c r="I11" s="51" t="s">
        <v>495</v>
      </c>
      <c r="J11" s="51" t="s">
        <v>86</v>
      </c>
      <c r="K11" s="51" t="s">
        <v>2311</v>
      </c>
      <c r="L11" s="51" t="s">
        <v>2312</v>
      </c>
      <c r="M11" s="55">
        <f t="shared" si="9"/>
        <v>78.477094999999991</v>
      </c>
      <c r="N11" s="55">
        <v>75.492520999999996</v>
      </c>
      <c r="O11" s="55">
        <v>2.9845740000000003</v>
      </c>
      <c r="P11" s="56">
        <f t="shared" si="10"/>
        <v>2.9621114444159293E-2</v>
      </c>
      <c r="Q11" s="56">
        <f t="shared" si="1"/>
        <v>2.9621114444159293E-2</v>
      </c>
      <c r="R11" s="56">
        <f t="shared" si="2"/>
        <v>2.6088047165740102E-2</v>
      </c>
      <c r="S11" s="56">
        <f t="shared" si="3"/>
        <v>2.6088047165740102E-2</v>
      </c>
      <c r="T11" s="82">
        <f t="shared" si="4"/>
        <v>1.7043410016739768E-2</v>
      </c>
      <c r="U11" s="56">
        <v>8.1485174544921604E-4</v>
      </c>
      <c r="V11" s="82">
        <f t="shared" si="5"/>
        <v>1.2577704427419525E-2</v>
      </c>
      <c r="W11" s="83">
        <f t="shared" si="6"/>
        <v>1.2577704427419525E-2</v>
      </c>
      <c r="X11" s="84">
        <f t="shared" si="7"/>
        <v>9.0446371490003341E-3</v>
      </c>
      <c r="Y11" s="83">
        <f t="shared" si="8"/>
        <v>9.0446371490003341E-3</v>
      </c>
      <c r="Z11" s="85" cm="1">
        <f t="array" ref="Z11">IF($F11="","",IF(_xll.BDP($F11&amp;" Corp",Z$1)="#N/A N/A","",_xll.BDP($F11&amp;" Corp",Z$1)))</f>
        <v>100.625</v>
      </c>
      <c r="AA11" s="85" cm="1">
        <f t="array" ref="AA11">IF($F11="","",IF(_xll.BDP($F11&amp;" Corp",AA$1)="#N/A N/A","",_xll.BDP($F11&amp;" Corp",AA$1)))</f>
        <v>100.875</v>
      </c>
      <c r="AB11" s="85" cm="1">
        <f t="array" ref="AB11">IF($F11="","",IF(_xll.BDP($F11&amp;" Corp",AB$1)="#N/A N/A","",_xll.BDP($F11&amp;" Corp",AB$1)))</f>
        <v>7.4368003290146589</v>
      </c>
      <c r="AC11" s="85" cm="1">
        <f t="array" ref="AC11">IF($F11="","",IF(_xll.BDP($F11&amp;" Corp",AC$1)="#N/A N/A","",_xll.BDP($F11&amp;" Corp",AC$1)))</f>
        <v>7.7948757214471698</v>
      </c>
      <c r="AD11" s="86" cm="1">
        <f t="array" ref="AD11">IF($F11="","",IF(_xll.BDP($F11&amp;" Corp",AD$1)="#N/A N/A","",_xll.BDP($F11&amp;" Corp",AD$1)))</f>
        <v>340.49544079786546</v>
      </c>
      <c r="AE11" s="51"/>
      <c r="AF11" s="51" t="str">
        <f>VLOOKUP($D11,'[3]Healthcare-LLI'!$E$4:$S$246,1,0)</f>
        <v>LX193138</v>
      </c>
    </row>
    <row r="12" spans="2:38" x14ac:dyDescent="0.25">
      <c r="B12" s="81"/>
      <c r="C12" s="51" t="s">
        <v>1364</v>
      </c>
      <c r="D12" s="51" t="s">
        <v>1362</v>
      </c>
      <c r="E12" s="51" t="s">
        <v>2326</v>
      </c>
      <c r="F12" s="51" t="s">
        <v>2327</v>
      </c>
      <c r="G12" s="55" cm="1">
        <f t="array" ref="G12">IFERROR(IF($F12="","",IF(_xll.BDP($F12&amp;" Corp",G$1)="#N/A N/A","",_xll.BDP($F12&amp;" Corp",G$1)))/1000000,0)</f>
        <v>727.36771187500005</v>
      </c>
      <c r="H12" s="51" t="s">
        <v>2310</v>
      </c>
      <c r="I12" s="51" t="s">
        <v>495</v>
      </c>
      <c r="J12" s="51" t="s">
        <v>86</v>
      </c>
      <c r="K12" s="51" t="s">
        <v>2328</v>
      </c>
      <c r="L12" s="51" t="s">
        <v>2312</v>
      </c>
      <c r="M12" s="55">
        <f t="shared" si="9"/>
        <v>29.796522000000003</v>
      </c>
      <c r="N12" s="55">
        <v>27.372337000000005</v>
      </c>
      <c r="O12" s="55">
        <v>2.4241849999999996</v>
      </c>
      <c r="P12" s="56">
        <f t="shared" si="10"/>
        <v>1.0740125195727614E-2</v>
      </c>
      <c r="Q12" s="56">
        <f t="shared" si="1"/>
        <v>1.0740125195727614E-2</v>
      </c>
      <c r="R12" s="56">
        <f t="shared" si="2"/>
        <v>2.1189708353178596E-2</v>
      </c>
      <c r="S12" s="56">
        <f t="shared" si="3"/>
        <v>2.1189708353178596E-2</v>
      </c>
      <c r="T12" s="82">
        <f t="shared" si="4"/>
        <v>0</v>
      </c>
      <c r="U12" s="56">
        <v>0</v>
      </c>
      <c r="V12" s="82">
        <f t="shared" si="5"/>
        <v>1.0740125195727614E-2</v>
      </c>
      <c r="W12" s="83">
        <f t="shared" si="6"/>
        <v>1.0740125195727614E-2</v>
      </c>
      <c r="X12" s="84">
        <f t="shared" si="7"/>
        <v>2.1189708353178596E-2</v>
      </c>
      <c r="Y12" s="83">
        <f t="shared" si="8"/>
        <v>2.1189708353178596E-2</v>
      </c>
      <c r="Z12" s="85" cm="1">
        <f t="array" ref="Z12">IF($F12="","",IF(_xll.BDP($F12&amp;" Corp",Z$1)="#N/A N/A","",_xll.BDP($F12&amp;" Corp",Z$1)))</f>
        <v>94.625</v>
      </c>
      <c r="AA12" s="85" cm="1">
        <f t="array" ref="AA12">IF($F12="","",IF(_xll.BDP($F12&amp;" Corp",AA$1)="#N/A N/A","",_xll.BDP($F12&amp;" Corp",AA$1)))</f>
        <v>95.75</v>
      </c>
      <c r="AB12" s="85" cm="1">
        <f t="array" ref="AB12">IF($F12="","",IF(_xll.BDP($F12&amp;" Corp",AB$1)="#N/A N/A","",_xll.BDP($F12&amp;" Corp",AB$1)))</f>
        <v>23.487226595170796</v>
      </c>
      <c r="AC12" s="85" cm="1">
        <f t="array" ref="AC12">IF($F12="","",IF(_xll.BDP($F12&amp;" Corp",AC$1)="#N/A N/A","",_xll.BDP($F12&amp;" Corp",AC$1)))</f>
        <v>23.562300996854901</v>
      </c>
      <c r="AD12" s="86" cm="1">
        <f t="array" ref="AD12">IF($F12="","",IF(_xll.BDP($F12&amp;" Corp",AD$1)="#N/A N/A","",_xll.BDP($F12&amp;" Corp",AD$1)))</f>
        <v>2074.0562939699589</v>
      </c>
      <c r="AE12" s="51"/>
      <c r="AF12" s="51" t="str">
        <f>VLOOKUP($D12,'[3]Healthcare-LLI'!$E$4:$S$246,1,0)</f>
        <v>LX206739</v>
      </c>
    </row>
    <row r="13" spans="2:38" x14ac:dyDescent="0.25">
      <c r="B13" s="81"/>
      <c r="C13" s="51" t="s">
        <v>2329</v>
      </c>
      <c r="D13" s="51" t="s">
        <v>1309</v>
      </c>
      <c r="E13" s="51" t="s">
        <v>2330</v>
      </c>
      <c r="F13" s="51" t="s">
        <v>1308</v>
      </c>
      <c r="G13" s="55" cm="1">
        <f t="array" ref="G13">IFERROR(IF($F13="","",IF(_xll.BDP($F13&amp;" Corp",G$1)="#N/A N/A","",_xll.BDP($F13&amp;" Corp",G$1)))/1000000,0)</f>
        <v>842.04790163999996</v>
      </c>
      <c r="H13" s="51" t="s">
        <v>2310</v>
      </c>
      <c r="I13" s="51" t="s">
        <v>515</v>
      </c>
      <c r="J13" s="51" t="s">
        <v>86</v>
      </c>
      <c r="K13" s="51" t="s">
        <v>2328</v>
      </c>
      <c r="L13" s="51" t="s">
        <v>2312</v>
      </c>
      <c r="M13" s="55">
        <f t="shared" si="9"/>
        <v>53.505657999999997</v>
      </c>
      <c r="N13" s="55">
        <v>53.505657999999997</v>
      </c>
      <c r="O13" s="55">
        <v>0</v>
      </c>
      <c r="P13" s="56">
        <f t="shared" si="10"/>
        <v>2.0994095812856047E-2</v>
      </c>
      <c r="Q13" s="56">
        <f t="shared" si="1"/>
        <v>2.0994095812856047E-2</v>
      </c>
      <c r="R13" s="56">
        <f t="shared" si="2"/>
        <v>0</v>
      </c>
      <c r="S13" s="56">
        <f t="shared" si="3"/>
        <v>0</v>
      </c>
      <c r="T13" s="82">
        <f t="shared" si="4"/>
        <v>1.1099621011091378E-2</v>
      </c>
      <c r="U13" s="56">
        <v>5.3067699162486805E-4</v>
      </c>
      <c r="V13" s="82">
        <f t="shared" si="5"/>
        <v>9.8944748017646689E-3</v>
      </c>
      <c r="W13" s="83">
        <f t="shared" si="6"/>
        <v>9.8944748017646689E-3</v>
      </c>
      <c r="X13" s="84">
        <f t="shared" si="7"/>
        <v>-1.1099621011091378E-2</v>
      </c>
      <c r="Y13" s="83">
        <f t="shared" si="8"/>
        <v>-1.1099621011091378E-2</v>
      </c>
      <c r="Z13" s="85" cm="1">
        <f t="array" ref="Z13">IF($F13="","",IF(_xll.BDP($F13&amp;" Corp",Z$1)="#N/A N/A","",_xll.BDP($F13&amp;" Corp",Z$1)))</f>
        <v>90.75</v>
      </c>
      <c r="AA13" s="85" cm="1">
        <f t="array" ref="AA13">IF($F13="","",IF(_xll.BDP($F13&amp;" Corp",AA$1)="#N/A N/A","",_xll.BDP($F13&amp;" Corp",AA$1)))</f>
        <v>91.625</v>
      </c>
      <c r="AB13" s="85" cm="1">
        <f t="array" ref="AB13">IF($F13="","",IF(_xll.BDP($F13&amp;" Corp",AB$1)="#N/A N/A","",_xll.BDP($F13&amp;" Corp",AB$1)))</f>
        <v>10.810136236250401</v>
      </c>
      <c r="AC13" s="85" cm="1">
        <f t="array" ref="AC13">IF($F13="","",IF(_xll.BDP($F13&amp;" Corp",AC$1)="#N/A N/A","",_xll.BDP($F13&amp;" Corp",AC$1)))</f>
        <v>11.156587884761393</v>
      </c>
      <c r="AD13" s="86" cm="1">
        <f t="array" ref="AD13">IF($F13="","",IF(_xll.BDP($F13&amp;" Corp",AD$1)="#N/A N/A","",_xll.BDP($F13&amp;" Corp",AD$1)))</f>
        <v>758.34582966491575</v>
      </c>
      <c r="AE13" s="51"/>
      <c r="AF13" s="51" t="str">
        <f>VLOOKUP($D13,'[3]Healthcare-LLI'!$E$4:$S$246,1,0)</f>
        <v>LX226475</v>
      </c>
    </row>
    <row r="14" spans="2:38" x14ac:dyDescent="0.25">
      <c r="B14" s="81">
        <v>67</v>
      </c>
      <c r="C14" s="51" t="s">
        <v>2331</v>
      </c>
      <c r="D14" s="51" t="s">
        <v>1993</v>
      </c>
      <c r="E14" s="51" t="s">
        <v>2308</v>
      </c>
      <c r="F14" s="51" t="s">
        <v>2332</v>
      </c>
      <c r="G14" s="55" cm="1">
        <f t="array" ref="G14">IFERROR(IF($F14="","",IF(_xll.BDP($F14&amp;" Corp",G$1)="#N/A N/A","",_xll.BDP($F14&amp;" Corp",G$1)))/1000000,0)</f>
        <v>844.43789331247501</v>
      </c>
      <c r="H14" s="51" t="s">
        <v>2310</v>
      </c>
      <c r="I14" s="51" t="s">
        <v>495</v>
      </c>
      <c r="J14" s="51" t="s">
        <v>86</v>
      </c>
      <c r="K14" s="51" t="s">
        <v>2311</v>
      </c>
      <c r="L14" s="51" t="s">
        <v>2312</v>
      </c>
      <c r="M14" s="55">
        <f t="shared" si="9"/>
        <v>58.472656999999984</v>
      </c>
      <c r="N14" s="55">
        <v>53.110803999999987</v>
      </c>
      <c r="O14" s="55">
        <v>5.361853</v>
      </c>
      <c r="P14" s="56">
        <f t="shared" si="10"/>
        <v>2.083916635272139E-2</v>
      </c>
      <c r="Q14" s="56">
        <f t="shared" si="1"/>
        <v>2.083916635272139E-2</v>
      </c>
      <c r="R14" s="56">
        <f t="shared" si="2"/>
        <v>4.6867751967203705E-2</v>
      </c>
      <c r="S14" s="56">
        <f t="shared" si="3"/>
        <v>4.6867751967203705E-2</v>
      </c>
      <c r="T14" s="82">
        <f t="shared" si="4"/>
        <v>1.2353889732105595E-2</v>
      </c>
      <c r="U14" s="56">
        <v>5.9064404373339297E-4</v>
      </c>
      <c r="V14" s="82">
        <f t="shared" si="5"/>
        <v>8.4852766206157948E-3</v>
      </c>
      <c r="W14" s="83">
        <f t="shared" si="6"/>
        <v>8.4852766206157948E-3</v>
      </c>
      <c r="X14" s="84">
        <f t="shared" si="7"/>
        <v>3.4513862235098114E-2</v>
      </c>
      <c r="Y14" s="83">
        <f t="shared" si="8"/>
        <v>3.4513862235098114E-2</v>
      </c>
      <c r="Z14" s="85" cm="1">
        <f t="array" ref="Z14">IF($F14="","",IF(_xll.BDP($F14&amp;" Corp",Z$1)="#N/A N/A","",_xll.BDP($F14&amp;" Corp",Z$1)))</f>
        <v>100.375</v>
      </c>
      <c r="AA14" s="85" cm="1">
        <f t="array" ref="AA14">IF($F14="","",IF(_xll.BDP($F14&amp;" Corp",AA$1)="#N/A N/A","",_xll.BDP($F14&amp;" Corp",AA$1)))</f>
        <v>100.875</v>
      </c>
      <c r="AB14" s="85" cm="1">
        <f t="array" ref="AB14">IF($F14="","",IF(_xll.BDP($F14&amp;" Corp",AB$1)="#N/A N/A","",_xll.BDP($F14&amp;" Corp",AB$1)))</f>
        <v>6.9345430703833699</v>
      </c>
      <c r="AC14" s="85" cm="1">
        <f t="array" ref="AC14">IF($F14="","",IF(_xll.BDP($F14&amp;" Corp",AC$1)="#N/A N/A","",_xll.BDP($F14&amp;" Corp",AC$1)))</f>
        <v>7.3000260395929217</v>
      </c>
      <c r="AD14" s="86" cm="1">
        <f t="array" ref="AD14">IF($F14="","",IF(_xll.BDP($F14&amp;" Corp",AD$1)="#N/A N/A","",_xll.BDP($F14&amp;" Corp",AD$1)))</f>
        <v>301.34472894108296</v>
      </c>
      <c r="AE14" s="51"/>
      <c r="AF14" s="51" t="str">
        <f>VLOOKUP($D14,'[3]Healthcare-LLI'!$E$4:$S$246,1,0)</f>
        <v>LX249736</v>
      </c>
    </row>
    <row r="15" spans="2:38" x14ac:dyDescent="0.25">
      <c r="B15" s="81"/>
      <c r="C15" s="51" t="s">
        <v>1967</v>
      </c>
      <c r="D15" s="51" t="s">
        <v>1965</v>
      </c>
      <c r="E15" s="51" t="s">
        <v>2316</v>
      </c>
      <c r="F15" s="51" t="s">
        <v>2333</v>
      </c>
      <c r="G15" s="55" cm="1">
        <f t="array" ref="G15">IFERROR(IF($F15="","",IF(_xll.BDP($F15&amp;" Corp",G$1)="#N/A N/A","",_xll.BDP($F15&amp;" Corp",G$1)))/1000000,0)</f>
        <v>399.03658906999999</v>
      </c>
      <c r="H15" s="51" t="s">
        <v>2310</v>
      </c>
      <c r="I15" s="51" t="s">
        <v>495</v>
      </c>
      <c r="J15" s="51" t="s">
        <v>496</v>
      </c>
      <c r="K15" s="51" t="s">
        <v>2328</v>
      </c>
      <c r="L15" s="51" t="s">
        <v>2312</v>
      </c>
      <c r="M15" s="55">
        <f t="shared" si="9"/>
        <v>33.362740999999993</v>
      </c>
      <c r="N15" s="55">
        <v>33.362740999999993</v>
      </c>
      <c r="O15" s="55">
        <v>0</v>
      </c>
      <c r="P15" s="56">
        <f t="shared" si="10"/>
        <v>1.3090589057581549E-2</v>
      </c>
      <c r="Q15" s="56">
        <f t="shared" si="1"/>
        <v>1.3090589057581549E-2</v>
      </c>
      <c r="R15" s="56">
        <f t="shared" si="2"/>
        <v>0</v>
      </c>
      <c r="S15" s="56">
        <f t="shared" si="3"/>
        <v>0</v>
      </c>
      <c r="T15" s="82">
        <f t="shared" si="4"/>
        <v>5.7947849815932094E-3</v>
      </c>
      <c r="U15" s="56">
        <v>2.77050816246066E-4</v>
      </c>
      <c r="V15" s="82">
        <f t="shared" si="5"/>
        <v>7.2958040759883392E-3</v>
      </c>
      <c r="W15" s="83">
        <f t="shared" si="6"/>
        <v>7.2958040759883392E-3</v>
      </c>
      <c r="X15" s="84">
        <f t="shared" si="7"/>
        <v>-5.7947849815932094E-3</v>
      </c>
      <c r="Y15" s="83">
        <f t="shared" si="8"/>
        <v>-5.7947849815932094E-3</v>
      </c>
      <c r="Z15" s="85" cm="1">
        <f t="array" ref="Z15">IF($F15="","",IF(_xll.BDP($F15&amp;" Corp",Z$1)="#N/A N/A","",_xll.BDP($F15&amp;" Corp",Z$1)))</f>
        <v>99.125</v>
      </c>
      <c r="AA15" s="85" cm="1">
        <f t="array" ref="AA15">IF($F15="","",IF(_xll.BDP($F15&amp;" Corp",AA$1)="#N/A N/A","",_xll.BDP($F15&amp;" Corp",AA$1)))</f>
        <v>99.875</v>
      </c>
      <c r="AB15" s="85" cm="1">
        <f t="array" ref="AB15">IF($F15="","",IF(_xll.BDP($F15&amp;" Corp",AB$1)="#N/A N/A","",_xll.BDP($F15&amp;" Corp",AB$1)))</f>
        <v>8.6189896101132035</v>
      </c>
      <c r="AC15" s="85" cm="1">
        <f t="array" ref="AC15">IF($F15="","",IF(_xll.BDP($F15&amp;" Corp",AC$1)="#N/A N/A","",_xll.BDP($F15&amp;" Corp",AC$1)))</f>
        <v>8.9755194494500756</v>
      </c>
      <c r="AD15" s="86" cm="1">
        <f t="array" ref="AD15">IF($F15="","",IF(_xll.BDP($F15&amp;" Corp",AD$1)="#N/A N/A","",_xll.BDP($F15&amp;" Corp",AD$1)))</f>
        <v>469.94377393725512</v>
      </c>
      <c r="AE15" s="51"/>
      <c r="AF15" s="51" t="str">
        <f>VLOOKUP($D15,'[3]Healthcare-LLI'!$E$4:$S$246,1,0)</f>
        <v>LX191299</v>
      </c>
    </row>
    <row r="16" spans="2:38" x14ac:dyDescent="0.25">
      <c r="B16" s="81">
        <v>42</v>
      </c>
      <c r="C16" s="51" t="s">
        <v>2334</v>
      </c>
      <c r="D16" s="51" t="s">
        <v>2142</v>
      </c>
      <c r="E16" s="51" t="s">
        <v>2308</v>
      </c>
      <c r="G16" s="55" cm="1">
        <f t="array" ref="G16">IFERROR(IF($F16="","",IF(_xll.BDP($F16&amp;" Corp",G$1)="#N/A N/A","",_xll.BDP($F16&amp;" Corp",G$1)))/1000000,0)</f>
        <v>0</v>
      </c>
      <c r="H16" s="51" t="s">
        <v>2310</v>
      </c>
      <c r="I16" s="51" t="s">
        <v>129</v>
      </c>
      <c r="J16" s="51" t="s">
        <v>496</v>
      </c>
      <c r="K16" s="51" t="s">
        <v>2311</v>
      </c>
      <c r="L16" s="51" t="s">
        <v>2312</v>
      </c>
      <c r="M16" s="55">
        <f t="shared" si="9"/>
        <v>38.285367000000001</v>
      </c>
      <c r="N16" s="55">
        <v>38.285367000000001</v>
      </c>
      <c r="O16" s="55">
        <v>0</v>
      </c>
      <c r="P16" s="56">
        <f t="shared" si="10"/>
        <v>1.5022087253433219E-2</v>
      </c>
      <c r="Q16" s="56">
        <f t="shared" si="1"/>
        <v>2.8919639329236024E-2</v>
      </c>
      <c r="R16" s="56">
        <f t="shared" si="2"/>
        <v>0</v>
      </c>
      <c r="S16" s="56">
        <f t="shared" si="3"/>
        <v>0</v>
      </c>
      <c r="T16" s="82">
        <f t="shared" si="4"/>
        <v>9.0596183244942233E-3</v>
      </c>
      <c r="U16" s="56">
        <v>4.3314370760118401E-4</v>
      </c>
      <c r="V16" s="82">
        <f t="shared" si="5"/>
        <v>5.9624689289389955E-3</v>
      </c>
      <c r="W16" s="83">
        <f t="shared" si="6"/>
        <v>5.9624689289389955E-3</v>
      </c>
      <c r="X16" s="84">
        <f t="shared" si="7"/>
        <v>-9.0596183244942233E-3</v>
      </c>
      <c r="Y16" s="83">
        <f t="shared" si="8"/>
        <v>-9.0596183244942233E-3</v>
      </c>
      <c r="Z16" s="85" t="str" cm="1">
        <f t="array" ref="Z16">IF($F16="","",IF(_xll.BDP($F16&amp;" Corp",Z$1)="#N/A N/A","",_xll.BDP($F16&amp;" Corp",Z$1)))</f>
        <v/>
      </c>
      <c r="AA16" s="85" t="str" cm="1">
        <f t="array" ref="AA16">IF($F16="","",IF(_xll.BDP($F16&amp;" Corp",AA$1)="#N/A N/A","",_xll.BDP($F16&amp;" Corp",AA$1)))</f>
        <v/>
      </c>
      <c r="AB16" s="85" t="str" cm="1">
        <f t="array" ref="AB16">IF($F16="","",IF(_xll.BDP($F16&amp;" Corp",AB$1)="#N/A N/A","",_xll.BDP($F16&amp;" Corp",AB$1)))</f>
        <v/>
      </c>
      <c r="AC16" s="85" t="str" cm="1">
        <f t="array" ref="AC16">IF($F16="","",IF(_xll.BDP($F16&amp;" Corp",AC$1)="#N/A N/A","",_xll.BDP($F16&amp;" Corp",AC$1)))</f>
        <v/>
      </c>
      <c r="AD16" s="86" t="str" cm="1">
        <f t="array" ref="AD16">IF($F16="","",IF(_xll.BDP($F16&amp;" Corp",AD$1)="#N/A N/A","",_xll.BDP($F16&amp;" Corp",AD$1)))</f>
        <v/>
      </c>
      <c r="AE16" s="51"/>
      <c r="AF16" s="51" t="str">
        <f>VLOOKUP($D16,'[3]Healthcare-LLI'!$E$4:$S$246,1,0)</f>
        <v>LX253898</v>
      </c>
    </row>
    <row r="17" spans="2:32" x14ac:dyDescent="0.25">
      <c r="B17" s="81">
        <v>3</v>
      </c>
      <c r="C17" s="51" t="s">
        <v>1379</v>
      </c>
      <c r="D17" s="51" t="s">
        <v>2335</v>
      </c>
      <c r="E17" s="51" t="s">
        <v>2308</v>
      </c>
      <c r="F17" s="51" t="s">
        <v>2336</v>
      </c>
      <c r="G17" s="55" cm="1">
        <f t="array" ref="G17">IFERROR(IF($F17="","",IF(_xll.BDP($F17&amp;" Corp",G$1)="#N/A N/A","",_xll.BDP($F17&amp;" Corp",G$1)))/1000000,0)</f>
        <v>191.97900000000001</v>
      </c>
      <c r="H17" s="51" t="s">
        <v>2310</v>
      </c>
      <c r="I17" s="51" t="s">
        <v>454</v>
      </c>
      <c r="J17" s="51" t="s">
        <v>429</v>
      </c>
      <c r="K17" s="51" t="s">
        <v>2311</v>
      </c>
      <c r="L17" s="51" t="s">
        <v>2312</v>
      </c>
      <c r="M17" s="55">
        <f t="shared" si="9"/>
        <v>14.46088</v>
      </c>
      <c r="N17" s="55">
        <v>14.46088</v>
      </c>
      <c r="O17" s="55">
        <v>0</v>
      </c>
      <c r="P17" s="56">
        <f t="shared" si="10"/>
        <v>5.6740373187862446E-3</v>
      </c>
      <c r="Q17" s="56">
        <f t="shared" si="1"/>
        <v>2.0062638415401603E-2</v>
      </c>
      <c r="R17" s="56">
        <f t="shared" si="2"/>
        <v>0</v>
      </c>
      <c r="S17" s="56">
        <f t="shared" si="3"/>
        <v>3.9921449522077872E-2</v>
      </c>
      <c r="T17" s="82">
        <f t="shared" si="4"/>
        <v>0</v>
      </c>
      <c r="U17" s="56">
        <v>0</v>
      </c>
      <c r="V17" s="82">
        <f t="shared" si="5"/>
        <v>5.6740373187862446E-3</v>
      </c>
      <c r="W17" s="83">
        <f t="shared" si="6"/>
        <v>5.6740373187862446E-3</v>
      </c>
      <c r="X17" s="84">
        <f t="shared" si="7"/>
        <v>0</v>
      </c>
      <c r="Y17" s="83">
        <f t="shared" si="8"/>
        <v>0</v>
      </c>
      <c r="Z17" s="85" cm="1">
        <f t="array" ref="Z17">IF($F17="","",IF(_xll.BDP($F17&amp;" Corp",Z$1)="#N/A N/A","",_xll.BDP($F17&amp;" Corp",Z$1)))</f>
        <v>100</v>
      </c>
      <c r="AA17" s="85" cm="1">
        <f t="array" ref="AA17">IF($F17="","",IF(_xll.BDP($F17&amp;" Corp",AA$1)="#N/A N/A","",_xll.BDP($F17&amp;" Corp",AA$1)))</f>
        <v>100.625</v>
      </c>
      <c r="AB17" s="85" cm="1">
        <f t="array" ref="AB17">IF($F17="","",IF(_xll.BDP($F17&amp;" Corp",AB$1)="#N/A N/A","",_xll.BDP($F17&amp;" Corp",AB$1)))</f>
        <v>5.1976635353639722</v>
      </c>
      <c r="AC17" s="85" cm="1">
        <f t="array" ref="AC17">IF($F17="","",IF(_xll.BDP($F17&amp;" Corp",AC$1)="#N/A N/A","",_xll.BDP($F17&amp;" Corp",AC$1)))</f>
        <v>5.2242832025513053</v>
      </c>
      <c r="AD17" s="86" cm="1">
        <f t="array" ref="AD17">IF($F17="","",IF(_xll.BDP($F17&amp;" Corp",AD$1)="#N/A N/A","",_xll.BDP($F17&amp;" Corp",AD$1)))</f>
        <v>214.54598289433119</v>
      </c>
      <c r="AE17" s="51"/>
      <c r="AF17" s="51" t="e">
        <f>VLOOKUP($D17,'[3]Healthcare-LLI'!$E$4:$S$246,1,0)</f>
        <v>#N/A</v>
      </c>
    </row>
    <row r="18" spans="2:32" x14ac:dyDescent="0.25">
      <c r="B18" s="81">
        <v>59</v>
      </c>
      <c r="C18" s="51" t="s">
        <v>2337</v>
      </c>
      <c r="D18" s="51" t="s">
        <v>1879</v>
      </c>
      <c r="E18" s="51" t="s">
        <v>2308</v>
      </c>
      <c r="F18" s="51" t="s">
        <v>2338</v>
      </c>
      <c r="G18" s="55" cm="1">
        <f t="array" ref="G18">IFERROR(IF($F18="","",IF(_xll.BDP($F18&amp;" Corp",G$1)="#N/A N/A","",_xll.BDP($F18&amp;" Corp",G$1)))/1000000,0)</f>
        <v>530</v>
      </c>
      <c r="H18" s="51" t="s">
        <v>2310</v>
      </c>
      <c r="I18" s="51" t="s">
        <v>85</v>
      </c>
      <c r="J18" s="51" t="s">
        <v>496</v>
      </c>
      <c r="K18" s="51" t="s">
        <v>2311</v>
      </c>
      <c r="L18" s="51" t="s">
        <v>2312</v>
      </c>
      <c r="M18" s="55">
        <f t="shared" si="9"/>
        <v>33.86313899999999</v>
      </c>
      <c r="N18" s="55">
        <v>32.053358999999993</v>
      </c>
      <c r="O18" s="55">
        <v>1.8097799999999999</v>
      </c>
      <c r="P18" s="56">
        <f t="shared" si="10"/>
        <v>1.2576824865323058E-2</v>
      </c>
      <c r="Q18" s="56">
        <f t="shared" si="1"/>
        <v>1.2576824865323058E-2</v>
      </c>
      <c r="R18" s="56">
        <f t="shared" si="2"/>
        <v>1.5819217750879393E-2</v>
      </c>
      <c r="S18" s="56">
        <f t="shared" si="3"/>
        <v>1.5819217750879393E-2</v>
      </c>
      <c r="T18" s="82">
        <f t="shared" si="4"/>
        <v>7.4690455730758998E-3</v>
      </c>
      <c r="U18" s="56">
        <v>3.57097835238541E-4</v>
      </c>
      <c r="V18" s="82">
        <f t="shared" si="5"/>
        <v>5.1077792922471586E-3</v>
      </c>
      <c r="W18" s="83">
        <f t="shared" si="6"/>
        <v>5.1077792922471586E-3</v>
      </c>
      <c r="X18" s="84">
        <f t="shared" si="7"/>
        <v>8.3501721778034936E-3</v>
      </c>
      <c r="Y18" s="83">
        <f t="shared" si="8"/>
        <v>8.3501721778034936E-3</v>
      </c>
      <c r="Z18" s="85" cm="1">
        <f t="array" ref="Z18">IF($F18="","",IF(_xll.BDP($F18&amp;" Corp",Z$1)="#N/A N/A","",_xll.BDP($F18&amp;" Corp",Z$1)))</f>
        <v>100.625</v>
      </c>
      <c r="AA18" s="85" cm="1">
        <f t="array" ref="AA18">IF($F18="","",IF(_xll.BDP($F18&amp;" Corp",AA$1)="#N/A N/A","",_xll.BDP($F18&amp;" Corp",AA$1)))</f>
        <v>101.125</v>
      </c>
      <c r="AB18" s="85" cm="1">
        <f t="array" ref="AB18">IF($F18="","",IF(_xll.BDP($F18&amp;" Corp",AB$1)="#N/A N/A","",_xll.BDP($F18&amp;" Corp",AB$1)))</f>
        <v>8.4007474826648831</v>
      </c>
      <c r="AC18" s="85" cm="1">
        <f t="array" ref="AC18">IF($F18="","",IF(_xll.BDP($F18&amp;" Corp",AC$1)="#N/A N/A","",_xll.BDP($F18&amp;" Corp",AC$1)))</f>
        <v>8.7585274130105972</v>
      </c>
      <c r="AD18" s="86" cm="1">
        <f t="array" ref="AD18">IF($F18="","",IF(_xll.BDP($F18&amp;" Corp",AD$1)="#N/A N/A","",_xll.BDP($F18&amp;" Corp",AD$1)))</f>
        <v>441.6076676033735</v>
      </c>
      <c r="AE18" s="51"/>
      <c r="AF18" s="51" t="str">
        <f>VLOOKUP($D18,'[3]Healthcare-LLI'!$E$4:$S$246,1,0)</f>
        <v>LX192675</v>
      </c>
    </row>
    <row r="19" spans="2:32" x14ac:dyDescent="0.25">
      <c r="B19" s="81"/>
      <c r="C19" s="51" t="s">
        <v>1650</v>
      </c>
      <c r="D19" s="51" t="s">
        <v>1648</v>
      </c>
      <c r="E19" s="51" t="s">
        <v>2316</v>
      </c>
      <c r="F19" s="51" t="s">
        <v>2339</v>
      </c>
      <c r="G19" s="55" cm="1">
        <f t="array" ref="G19">IFERROR(IF($F19="","",IF(_xll.BDP($F19&amp;" Corp",G$1)="#N/A N/A","",_xll.BDP($F19&amp;" Corp",G$1)))/1000000,0)</f>
        <v>398.40000000000003</v>
      </c>
      <c r="H19" s="51" t="s">
        <v>2310</v>
      </c>
      <c r="I19" s="51" t="s">
        <v>454</v>
      </c>
      <c r="J19" s="51" t="s">
        <v>86</v>
      </c>
      <c r="K19" s="51" t="s">
        <v>2328</v>
      </c>
      <c r="L19" s="51" t="s">
        <v>2312</v>
      </c>
      <c r="M19" s="55">
        <f t="shared" si="9"/>
        <v>25.444196000000002</v>
      </c>
      <c r="N19" s="55">
        <v>25.444196000000002</v>
      </c>
      <c r="O19" s="55">
        <v>0</v>
      </c>
      <c r="P19" s="56">
        <f t="shared" si="10"/>
        <v>9.9835776004303812E-3</v>
      </c>
      <c r="Q19" s="56">
        <f t="shared" si="1"/>
        <v>9.9835776004303812E-3</v>
      </c>
      <c r="R19" s="56">
        <f t="shared" si="2"/>
        <v>0</v>
      </c>
      <c r="S19" s="56">
        <f t="shared" si="3"/>
        <v>0</v>
      </c>
      <c r="T19" s="82">
        <f t="shared" si="4"/>
        <v>5.5614310863689679E-3</v>
      </c>
      <c r="U19" s="56">
        <v>2.6589408008563298E-4</v>
      </c>
      <c r="V19" s="82">
        <f t="shared" si="5"/>
        <v>4.4221465140614133E-3</v>
      </c>
      <c r="W19" s="83">
        <f t="shared" si="6"/>
        <v>4.4221465140614133E-3</v>
      </c>
      <c r="X19" s="84">
        <f t="shared" si="7"/>
        <v>-5.5614310863689679E-3</v>
      </c>
      <c r="Y19" s="83">
        <f t="shared" si="8"/>
        <v>-5.5614310863689679E-3</v>
      </c>
      <c r="Z19" s="85" cm="1">
        <f t="array" ref="Z19">IF($F19="","",IF(_xll.BDP($F19&amp;" Corp",Z$1)="#N/A N/A","",_xll.BDP($F19&amp;" Corp",Z$1)))</f>
        <v>100.625</v>
      </c>
      <c r="AA19" s="85" cm="1">
        <f t="array" ref="AA19">IF($F19="","",IF(_xll.BDP($F19&amp;" Corp",AA$1)="#N/A N/A","",_xll.BDP($F19&amp;" Corp",AA$1)))</f>
        <v>101</v>
      </c>
      <c r="AB19" s="85" cm="1">
        <f t="array" ref="AB19">IF($F19="","",IF(_xll.BDP($F19&amp;" Corp",AB$1)="#N/A N/A","",_xll.BDP($F19&amp;" Corp",AB$1)))</f>
        <v>8.0736198928207159</v>
      </c>
      <c r="AC19" s="85" cm="1">
        <f t="array" ref="AC19">IF($F19="","",IF(_xll.BDP($F19&amp;" Corp",AC$1)="#N/A N/A","",_xll.BDP($F19&amp;" Corp",AC$1)))</f>
        <v>8.3247406641021371</v>
      </c>
      <c r="AD19" s="86" cm="1">
        <f t="array" ref="AD19">IF($F19="","",IF(_xll.BDP($F19&amp;" Corp",AD$1)="#N/A N/A","",_xll.BDP($F19&amp;" Corp",AD$1)))</f>
        <v>404.624355609715</v>
      </c>
      <c r="AE19" s="51"/>
      <c r="AF19" s="51" t="str">
        <f>VLOOKUP($D19,'[3]Healthcare-LLI'!$E$4:$S$246,1,0)</f>
        <v>LX180873</v>
      </c>
    </row>
    <row r="20" spans="2:32" x14ac:dyDescent="0.25">
      <c r="B20" s="81"/>
      <c r="C20" s="57" t="s">
        <v>2103</v>
      </c>
      <c r="D20" s="51" t="s">
        <v>2101</v>
      </c>
      <c r="E20" s="51" t="s">
        <v>2308</v>
      </c>
      <c r="F20" s="51" t="s">
        <v>2340</v>
      </c>
      <c r="G20" s="55" cm="1">
        <f t="array" ref="G20">IFERROR(IF($F20="","",IF(_xll.BDP($F20&amp;" Corp",G$1)="#N/A N/A","",_xll.BDP($F20&amp;" Corp",G$1)))/1000000,0)</f>
        <v>360</v>
      </c>
      <c r="H20" s="51" t="s">
        <v>2310</v>
      </c>
      <c r="I20" s="51" t="s">
        <v>129</v>
      </c>
      <c r="J20" s="51" t="s">
        <v>129</v>
      </c>
      <c r="K20" s="51" t="s">
        <v>2328</v>
      </c>
      <c r="L20" s="51" t="s">
        <v>2312</v>
      </c>
      <c r="M20" s="55">
        <f t="shared" si="9"/>
        <v>10.079423999999999</v>
      </c>
      <c r="N20" s="55">
        <v>10.079423999999999</v>
      </c>
      <c r="O20" s="55">
        <v>0</v>
      </c>
      <c r="P20" s="56">
        <f t="shared" si="10"/>
        <v>3.9548788128986427E-3</v>
      </c>
      <c r="Q20" s="56">
        <f t="shared" si="1"/>
        <v>6.0657339495997168E-3</v>
      </c>
      <c r="R20" s="56">
        <f t="shared" si="2"/>
        <v>0</v>
      </c>
      <c r="S20" s="56">
        <f t="shared" si="3"/>
        <v>0</v>
      </c>
      <c r="T20" s="82">
        <f t="shared" si="4"/>
        <v>0</v>
      </c>
      <c r="U20" s="56">
        <v>0</v>
      </c>
      <c r="V20" s="82">
        <f t="shared" si="5"/>
        <v>3.9548788128986427E-3</v>
      </c>
      <c r="W20" s="83">
        <f t="shared" si="6"/>
        <v>3.9548788128986427E-3</v>
      </c>
      <c r="X20" s="84">
        <f t="shared" si="7"/>
        <v>0</v>
      </c>
      <c r="Y20" s="83">
        <f t="shared" si="8"/>
        <v>0</v>
      </c>
      <c r="Z20" s="85" t="str" cm="1">
        <f t="array" ref="Z20">IF($F20="","",IF(_xll.BDP($F20&amp;" Corp",Z$1)="#N/A N/A","",_xll.BDP($F20&amp;" Corp",Z$1)))</f>
        <v/>
      </c>
      <c r="AA20" s="85" t="str" cm="1">
        <f t="array" ref="AA20">IF($F20="","",IF(_xll.BDP($F20&amp;" Corp",AA$1)="#N/A N/A","",_xll.BDP($F20&amp;" Corp",AA$1)))</f>
        <v/>
      </c>
      <c r="AB20" s="85" t="str" cm="1">
        <f t="array" ref="AB20">IF($F20="","",IF(_xll.BDP($F20&amp;" Corp",AB$1)="#N/A N/A","",_xll.BDP($F20&amp;" Corp",AB$1)))</f>
        <v/>
      </c>
      <c r="AC20" s="85" t="str" cm="1">
        <f t="array" ref="AC20">IF($F20="","",IF(_xll.BDP($F20&amp;" Corp",AC$1)="#N/A N/A","",_xll.BDP($F20&amp;" Corp",AC$1)))</f>
        <v/>
      </c>
      <c r="AD20" s="86" t="str" cm="1">
        <f t="array" ref="AD20">IF($F20="","",IF(_xll.BDP($F20&amp;" Corp",AD$1)="#N/A N/A","",_xll.BDP($F20&amp;" Corp",AD$1)))</f>
        <v/>
      </c>
      <c r="AE20" s="51"/>
      <c r="AF20" s="51" t="str">
        <f>VLOOKUP($D20,'[3]Healthcare-LLI'!$E$4:$S$246,1,0)</f>
        <v>LX172411</v>
      </c>
    </row>
    <row r="21" spans="2:32" x14ac:dyDescent="0.25">
      <c r="B21" s="81">
        <v>40</v>
      </c>
      <c r="C21" s="51" t="s">
        <v>2107</v>
      </c>
      <c r="D21" s="51" t="s">
        <v>2204</v>
      </c>
      <c r="E21" s="51" t="s">
        <v>2341</v>
      </c>
      <c r="F21" s="51" t="s">
        <v>2104</v>
      </c>
      <c r="G21" s="55" cm="1">
        <f t="array" ref="G21">IFERROR(IF($F21="","",IF(_xll.BDP($F21&amp;" Corp",G$1)="#N/A N/A","",_xll.BDP($F21&amp;" Corp",G$1)))/1000000,0)</f>
        <v>0</v>
      </c>
      <c r="H21" s="51" t="s">
        <v>2310</v>
      </c>
      <c r="I21" s="51" t="s">
        <v>129</v>
      </c>
      <c r="J21" s="51" t="s">
        <v>429</v>
      </c>
      <c r="K21" s="51" t="s">
        <v>2311</v>
      </c>
      <c r="L21" s="51" t="s">
        <v>2312</v>
      </c>
      <c r="M21" s="55">
        <f t="shared" si="9"/>
        <v>12.924915</v>
      </c>
      <c r="N21" s="55">
        <v>9.4249150000000004</v>
      </c>
      <c r="O21" s="55">
        <v>3.5</v>
      </c>
      <c r="P21" s="56">
        <f t="shared" si="10"/>
        <v>3.6980681283841827E-3</v>
      </c>
      <c r="Q21" s="56">
        <f t="shared" si="1"/>
        <v>3.6980681283841827E-3</v>
      </c>
      <c r="R21" s="56">
        <f t="shared" si="2"/>
        <v>3.0593366115261457E-2</v>
      </c>
      <c r="S21" s="56">
        <f t="shared" si="3"/>
        <v>3.0593366115261457E-2</v>
      </c>
      <c r="T21" s="82">
        <f t="shared" si="4"/>
        <v>0</v>
      </c>
      <c r="U21" s="56">
        <v>0</v>
      </c>
      <c r="V21" s="82">
        <f t="shared" si="5"/>
        <v>3.6980681283841827E-3</v>
      </c>
      <c r="W21" s="83">
        <f t="shared" si="6"/>
        <v>3.6980681283841827E-3</v>
      </c>
      <c r="X21" s="84">
        <f t="shared" si="7"/>
        <v>3.0593366115261457E-2</v>
      </c>
      <c r="Y21" s="83">
        <f t="shared" si="8"/>
        <v>3.0593366115261457E-2</v>
      </c>
      <c r="Z21" s="85" t="str" cm="1">
        <f t="array" ref="Z21">IF($F21="","",IF(_xll.BDP($F21&amp;" Corp",Z$1)="#N/A N/A","",_xll.BDP($F21&amp;" Corp",Z$1)))</f>
        <v/>
      </c>
      <c r="AA21" s="85" t="str" cm="1">
        <f t="array" ref="AA21">IF($F21="","",IF(_xll.BDP($F21&amp;" Corp",AA$1)="#N/A N/A","",_xll.BDP($F21&amp;" Corp",AA$1)))</f>
        <v/>
      </c>
      <c r="AB21" s="85" t="str" cm="1">
        <f t="array" ref="AB21">IF($F21="","",IF(_xll.BDP($F21&amp;" Corp",AB$1)="#N/A N/A","",_xll.BDP($F21&amp;" Corp",AB$1)))</f>
        <v/>
      </c>
      <c r="AC21" s="85" t="str" cm="1">
        <f t="array" ref="AC21">IF($F21="","",IF(_xll.BDP($F21&amp;" Corp",AC$1)="#N/A N/A","",_xll.BDP($F21&amp;" Corp",AC$1)))</f>
        <v/>
      </c>
      <c r="AD21" s="86" t="str" cm="1">
        <f t="array" ref="AD21">IF($F21="","",IF(_xll.BDP($F21&amp;" Corp",AD$1)="#N/A N/A","",_xll.BDP($F21&amp;" Corp",AD$1)))</f>
        <v/>
      </c>
      <c r="AE21" s="51"/>
      <c r="AF21" s="51" t="str">
        <f>VLOOKUP($D21,'[3]Healthcare-LLI'!$E$4:$S$246,1,0)</f>
        <v>LX255441</v>
      </c>
    </row>
    <row r="22" spans="2:32" x14ac:dyDescent="0.25">
      <c r="B22" s="81">
        <v>41</v>
      </c>
      <c r="C22" s="51" t="s">
        <v>2334</v>
      </c>
      <c r="D22" s="51" t="s">
        <v>2147</v>
      </c>
      <c r="E22" s="51" t="s">
        <v>2342</v>
      </c>
      <c r="G22" s="55" cm="1">
        <f t="array" ref="G22">IFERROR(IF($F22="","",IF(_xll.BDP($F22&amp;" Corp",G$1)="#N/A N/A","",_xll.BDP($F22&amp;" Corp",G$1)))/1000000,0)</f>
        <v>0</v>
      </c>
      <c r="H22" s="51" t="s">
        <v>2310</v>
      </c>
      <c r="I22" s="51" t="s">
        <v>129</v>
      </c>
      <c r="J22" s="51" t="s">
        <v>129</v>
      </c>
      <c r="K22" s="51" t="s">
        <v>2311</v>
      </c>
      <c r="L22" s="51" t="s">
        <v>2312</v>
      </c>
      <c r="M22" s="55">
        <f t="shared" si="9"/>
        <v>8.3643850000000004</v>
      </c>
      <c r="N22" s="55">
        <v>8.3643850000000004</v>
      </c>
      <c r="O22" s="55">
        <v>0</v>
      </c>
      <c r="P22" s="56">
        <f t="shared" si="10"/>
        <v>3.281946371085016E-3</v>
      </c>
      <c r="Q22" s="56">
        <f t="shared" si="1"/>
        <v>2.8919639329236024E-2</v>
      </c>
      <c r="R22" s="56">
        <f t="shared" si="2"/>
        <v>0</v>
      </c>
      <c r="S22" s="56">
        <f t="shared" si="3"/>
        <v>0</v>
      </c>
      <c r="T22" s="82">
        <f t="shared" si="4"/>
        <v>0</v>
      </c>
      <c r="U22" s="56">
        <v>0</v>
      </c>
      <c r="V22" s="82">
        <f t="shared" si="5"/>
        <v>3.281946371085016E-3</v>
      </c>
      <c r="W22" s="83">
        <f t="shared" si="6"/>
        <v>3.281946371085016E-3</v>
      </c>
      <c r="X22" s="84">
        <f t="shared" si="7"/>
        <v>0</v>
      </c>
      <c r="Y22" s="83">
        <f t="shared" si="8"/>
        <v>0</v>
      </c>
      <c r="Z22" s="85" t="str" cm="1">
        <f t="array" ref="Z22">IF($F22="","",IF(_xll.BDP($F22&amp;" Corp",Z$1)="#N/A N/A","",_xll.BDP($F22&amp;" Corp",Z$1)))</f>
        <v/>
      </c>
      <c r="AA22" s="85" t="str" cm="1">
        <f t="array" ref="AA22">IF($F22="","",IF(_xll.BDP($F22&amp;" Corp",AA$1)="#N/A N/A","",_xll.BDP($F22&amp;" Corp",AA$1)))</f>
        <v/>
      </c>
      <c r="AB22" s="85" t="str" cm="1">
        <f t="array" ref="AB22">IF($F22="","",IF(_xll.BDP($F22&amp;" Corp",AB$1)="#N/A N/A","",_xll.BDP($F22&amp;" Corp",AB$1)))</f>
        <v/>
      </c>
      <c r="AC22" s="85" t="str" cm="1">
        <f t="array" ref="AC22">IF($F22="","",IF(_xll.BDP($F22&amp;" Corp",AC$1)="#N/A N/A","",_xll.BDP($F22&amp;" Corp",AC$1)))</f>
        <v/>
      </c>
      <c r="AD22" s="86" t="str" cm="1">
        <f t="array" ref="AD22">IF($F22="","",IF(_xll.BDP($F22&amp;" Corp",AD$1)="#N/A N/A","",_xll.BDP($F22&amp;" Corp",AD$1)))</f>
        <v/>
      </c>
      <c r="AE22" s="51"/>
      <c r="AF22" s="51" t="str">
        <f>VLOOKUP($D22,'[3]Healthcare-LLI'!$E$4:$S$246,1,0)</f>
        <v>LX253897</v>
      </c>
    </row>
    <row r="23" spans="2:32" x14ac:dyDescent="0.25">
      <c r="B23" s="81"/>
      <c r="C23" s="51" t="s">
        <v>2343</v>
      </c>
      <c r="D23" s="51" t="s">
        <v>2014</v>
      </c>
      <c r="E23" s="51" t="s">
        <v>2344</v>
      </c>
      <c r="F23" s="51" t="s">
        <v>2345</v>
      </c>
      <c r="G23" s="55" cm="1">
        <f t="array" ref="G23">IFERROR(IF($F23="","",IF(_xll.BDP($F23&amp;" Corp",G$1)="#N/A N/A","",_xll.BDP($F23&amp;" Corp",G$1)))/1000000,0)</f>
        <v>552.50634373000003</v>
      </c>
      <c r="H23" s="51" t="s">
        <v>2310</v>
      </c>
      <c r="I23" s="51" t="s">
        <v>465</v>
      </c>
      <c r="J23" s="51" t="s">
        <v>129</v>
      </c>
      <c r="K23" s="51" t="s">
        <v>2328</v>
      </c>
      <c r="L23" s="51" t="s">
        <v>2312</v>
      </c>
      <c r="M23" s="55">
        <f t="shared" si="9"/>
        <v>7.3930059999999989</v>
      </c>
      <c r="N23" s="55">
        <v>7.3930059999999989</v>
      </c>
      <c r="O23" s="55">
        <v>0</v>
      </c>
      <c r="P23" s="56">
        <f t="shared" si="10"/>
        <v>2.9008049262569508E-3</v>
      </c>
      <c r="Q23" s="56">
        <f t="shared" si="1"/>
        <v>3.4296856233023954E-3</v>
      </c>
      <c r="R23" s="56">
        <f t="shared" si="2"/>
        <v>0</v>
      </c>
      <c r="S23" s="56">
        <f t="shared" si="3"/>
        <v>0</v>
      </c>
      <c r="T23" s="82">
        <f t="shared" si="4"/>
        <v>0</v>
      </c>
      <c r="U23" s="56">
        <v>0</v>
      </c>
      <c r="V23" s="82">
        <f t="shared" si="5"/>
        <v>2.9008049262569508E-3</v>
      </c>
      <c r="W23" s="83">
        <f t="shared" si="6"/>
        <v>2.9008049262569508E-3</v>
      </c>
      <c r="X23" s="84">
        <f t="shared" si="7"/>
        <v>0</v>
      </c>
      <c r="Y23" s="83">
        <f t="shared" si="8"/>
        <v>0</v>
      </c>
      <c r="Z23" s="85" cm="1">
        <f t="array" ref="Z23">IF($F23="","",IF(_xll.BDP($F23&amp;" Corp",Z$1)="#N/A N/A","",_xll.BDP($F23&amp;" Corp",Z$1)))</f>
        <v>42</v>
      </c>
      <c r="AA23" s="85" cm="1">
        <f t="array" ref="AA23">IF($F23="","",IF(_xll.BDP($F23&amp;" Corp",AA$1)="#N/A N/A","",_xll.BDP($F23&amp;" Corp",AA$1)))</f>
        <v>45.25</v>
      </c>
      <c r="AB23" s="85" cm="1">
        <f t="array" ref="AB23">IF($F23="","",IF(_xll.BDP($F23&amp;" Corp",AB$1)="#N/A N/A","",_xll.BDP($F23&amp;" Corp",AB$1)))</f>
        <v>40.409050672315061</v>
      </c>
      <c r="AC23" s="85" cm="1">
        <f t="array" ref="AC23">IF($F23="","",IF(_xll.BDP($F23&amp;" Corp",AC$1)="#N/A N/A","",_xll.BDP($F23&amp;" Corp",AC$1)))</f>
        <v>40.972829912789166</v>
      </c>
      <c r="AD23" s="86" cm="1">
        <f t="array" ref="AD23">IF($F23="","",IF(_xll.BDP($F23&amp;" Corp",AD$1)="#N/A N/A","",_xll.BDP($F23&amp;" Corp",AD$1)))</f>
        <v>4255.8655272293681</v>
      </c>
      <c r="AE23" s="51"/>
      <c r="AF23" s="51" t="str">
        <f>VLOOKUP($D23,'[3]Healthcare-LLI'!$E$4:$S$246,1,0)</f>
        <v>LX236836</v>
      </c>
    </row>
    <row r="24" spans="2:32" x14ac:dyDescent="0.25">
      <c r="B24" s="81">
        <v>25</v>
      </c>
      <c r="C24" s="51" t="s">
        <v>2346</v>
      </c>
      <c r="D24" s="51" t="s">
        <v>1659</v>
      </c>
      <c r="E24" s="51" t="s">
        <v>2347</v>
      </c>
      <c r="F24" s="51" t="s">
        <v>2348</v>
      </c>
      <c r="G24" s="55" cm="1">
        <f t="array" ref="G24">IFERROR(IF($F24="","",IF(_xll.BDP($F24&amp;" Corp",G$1)="#N/A N/A","",_xll.BDP($F24&amp;" Corp",G$1)))/1000000,0)</f>
        <v>1237.25</v>
      </c>
      <c r="H24" s="51" t="s">
        <v>2310</v>
      </c>
      <c r="I24" s="51" t="s">
        <v>156</v>
      </c>
      <c r="J24" s="51" t="s">
        <v>63</v>
      </c>
      <c r="K24" s="51" t="s">
        <v>2311</v>
      </c>
      <c r="L24" s="51" t="s">
        <v>2312</v>
      </c>
      <c r="M24" s="55">
        <f t="shared" si="9"/>
        <v>7.2525360000000001</v>
      </c>
      <c r="N24" s="55">
        <v>7.2525360000000001</v>
      </c>
      <c r="O24" s="55">
        <v>0</v>
      </c>
      <c r="P24" s="56">
        <f t="shared" si="10"/>
        <v>2.8456885002738916E-3</v>
      </c>
      <c r="Q24" s="56">
        <f t="shared" si="1"/>
        <v>2.8456885002738916E-3</v>
      </c>
      <c r="R24" s="56">
        <f t="shared" si="2"/>
        <v>0</v>
      </c>
      <c r="S24" s="56">
        <f t="shared" si="3"/>
        <v>0</v>
      </c>
      <c r="T24" s="82">
        <f t="shared" si="4"/>
        <v>0</v>
      </c>
      <c r="U24" s="56">
        <v>0</v>
      </c>
      <c r="V24" s="82">
        <f t="shared" si="5"/>
        <v>2.8456885002738916E-3</v>
      </c>
      <c r="W24" s="83">
        <f t="shared" si="6"/>
        <v>2.8456885002738916E-3</v>
      </c>
      <c r="X24" s="84">
        <f t="shared" si="7"/>
        <v>0</v>
      </c>
      <c r="Y24" s="83">
        <f t="shared" si="8"/>
        <v>0</v>
      </c>
      <c r="Z24" s="85" cm="1">
        <f t="array" ref="Z24">IF($F24="","",IF(_xll.BDP($F24&amp;" Corp",Z$1)="#N/A N/A","",_xll.BDP($F24&amp;" Corp",Z$1)))</f>
        <v>99.875</v>
      </c>
      <c r="AA24" s="85" cm="1">
        <f t="array" ref="AA24">IF($F24="","",IF(_xll.BDP($F24&amp;" Corp",AA$1)="#N/A N/A","",_xll.BDP($F24&amp;" Corp",AA$1)))</f>
        <v>100.5</v>
      </c>
      <c r="AB24" s="85" cm="1">
        <f t="array" ref="AB24">IF($F24="","",IF(_xll.BDP($F24&amp;" Corp",AB$1)="#N/A N/A","",_xll.BDP($F24&amp;" Corp",AB$1)))</f>
        <v>5.110992630943656</v>
      </c>
      <c r="AC24" s="85" cm="1">
        <f t="array" ref="AC24">IF($F24="","",IF(_xll.BDP($F24&amp;" Corp",AC$1)="#N/A N/A","",_xll.BDP($F24&amp;" Corp",AC$1)))</f>
        <v>5.399658321402967</v>
      </c>
      <c r="AD24" s="86" cm="1">
        <f t="array" ref="AD24">IF($F24="","",IF(_xll.BDP($F24&amp;" Corp",AD$1)="#N/A N/A","",_xll.BDP($F24&amp;" Corp",AD$1)))</f>
        <v>122.94162825307255</v>
      </c>
      <c r="AE24" s="51"/>
      <c r="AF24" s="51" t="str">
        <f>VLOOKUP($D24,'[3]Healthcare-LLI'!$E$4:$S$246,1,0)</f>
        <v>LX195920</v>
      </c>
    </row>
    <row r="25" spans="2:32" x14ac:dyDescent="0.25">
      <c r="B25" s="81">
        <v>57</v>
      </c>
      <c r="C25" s="57" t="s">
        <v>2349</v>
      </c>
      <c r="D25" s="51" t="s">
        <v>2350</v>
      </c>
      <c r="E25" s="51" t="s">
        <v>2316</v>
      </c>
      <c r="F25" s="51" t="s">
        <v>2351</v>
      </c>
      <c r="G25" s="55" cm="1">
        <f t="array" ref="G25">IFERROR(IF($F25="","",IF(_xll.BDP($F25&amp;" Corp",G$1)="#N/A N/A","",_xll.BDP($F25&amp;" Corp",G$1)))/1000000,0)</f>
        <v>1156.2625</v>
      </c>
      <c r="H25" s="51" t="s">
        <v>2310</v>
      </c>
      <c r="I25" s="51" t="s">
        <v>495</v>
      </c>
      <c r="J25" s="51" t="s">
        <v>86</v>
      </c>
      <c r="K25" s="51" t="s">
        <v>2311</v>
      </c>
      <c r="L25" s="51" t="s">
        <v>2312</v>
      </c>
      <c r="M25" s="55">
        <f t="shared" si="9"/>
        <v>7</v>
      </c>
      <c r="N25" s="55">
        <v>7</v>
      </c>
      <c r="O25" s="55">
        <v>0</v>
      </c>
      <c r="P25" s="56">
        <f t="shared" si="10"/>
        <v>2.7466005686724261E-3</v>
      </c>
      <c r="Q25" s="56">
        <f t="shared" si="1"/>
        <v>1.5655835122048128E-2</v>
      </c>
      <c r="R25" s="56">
        <f t="shared" si="2"/>
        <v>0</v>
      </c>
      <c r="S25" s="56">
        <f t="shared" si="3"/>
        <v>2.2102937813642649E-2</v>
      </c>
      <c r="T25" s="82">
        <f t="shared" si="4"/>
        <v>0</v>
      </c>
      <c r="U25" s="56">
        <v>0</v>
      </c>
      <c r="V25" s="82">
        <f t="shared" si="5"/>
        <v>2.7466005686724261E-3</v>
      </c>
      <c r="W25" s="83">
        <f t="shared" si="6"/>
        <v>2.7466005686724261E-3</v>
      </c>
      <c r="X25" s="84">
        <f t="shared" si="7"/>
        <v>0</v>
      </c>
      <c r="Y25" s="83">
        <f t="shared" si="8"/>
        <v>0</v>
      </c>
      <c r="Z25" s="85" cm="1">
        <f t="array" ref="Z25">IF($F25="","",IF(_xll.BDP($F25&amp;" Corp",Z$1)="#N/A N/A","",_xll.BDP($F25&amp;" Corp",Z$1)))</f>
        <v>100.75</v>
      </c>
      <c r="AA25" s="85" cm="1">
        <f t="array" ref="AA25">IF($F25="","",IF(_xll.BDP($F25&amp;" Corp",AA$1)="#N/A N/A","",_xll.BDP($F25&amp;" Corp",AA$1)))</f>
        <v>101.125</v>
      </c>
      <c r="AB25" s="85" cm="1">
        <f t="array" ref="AB25">IF($F25="","",IF(_xll.BDP($F25&amp;" Corp",AB$1)="#N/A N/A","",_xll.BDP($F25&amp;" Corp",AB$1)))</f>
        <v>7.4692523339763284</v>
      </c>
      <c r="AC25" s="85" cm="1">
        <f t="array" ref="AC25">IF($F25="","",IF(_xll.BDP($F25&amp;" Corp",AC$1)="#N/A N/A","",_xll.BDP($F25&amp;" Corp",AC$1)))</f>
        <v>7.8313652891665697</v>
      </c>
      <c r="AD25" s="86" cm="1">
        <f t="array" ref="AD25">IF($F25="","",IF(_xll.BDP($F25&amp;" Corp",AD$1)="#N/A N/A","",_xll.BDP($F25&amp;" Corp",AD$1)))</f>
        <v>339.33822662195564</v>
      </c>
      <c r="AE25" s="51"/>
      <c r="AF25" s="51" t="e">
        <f>VLOOKUP($D25,'[3]Healthcare-LLI'!$E$4:$S$246,1,0)</f>
        <v>#N/A</v>
      </c>
    </row>
    <row r="26" spans="2:32" x14ac:dyDescent="0.25">
      <c r="B26" s="81">
        <v>43</v>
      </c>
      <c r="C26" s="51" t="s">
        <v>2334</v>
      </c>
      <c r="D26" s="51" t="s">
        <v>2145</v>
      </c>
      <c r="E26" s="51" t="s">
        <v>2352</v>
      </c>
      <c r="G26" s="55" cm="1">
        <f t="array" ref="G26">IFERROR(IF($F26="","",IF(_xll.BDP($F26&amp;" Corp",G$1)="#N/A N/A","",_xll.BDP($F26&amp;" Corp",G$1)))/1000000,0)</f>
        <v>0</v>
      </c>
      <c r="H26" s="51" t="s">
        <v>2310</v>
      </c>
      <c r="I26" s="51" t="s">
        <v>129</v>
      </c>
      <c r="J26" s="51" t="s">
        <v>360</v>
      </c>
      <c r="K26" s="51" t="s">
        <v>2311</v>
      </c>
      <c r="L26" s="51" t="s">
        <v>2312</v>
      </c>
      <c r="M26" s="55">
        <f t="shared" si="9"/>
        <v>27.054986000000003</v>
      </c>
      <c r="N26" s="55">
        <v>27.054986000000003</v>
      </c>
      <c r="O26" s="55">
        <v>0</v>
      </c>
      <c r="P26" s="56">
        <f t="shared" si="10"/>
        <v>1.0615605704717791E-2</v>
      </c>
      <c r="Q26" s="56">
        <f t="shared" si="1"/>
        <v>2.8919639329236024E-2</v>
      </c>
      <c r="R26" s="56">
        <f t="shared" si="2"/>
        <v>0</v>
      </c>
      <c r="S26" s="56">
        <f t="shared" si="3"/>
        <v>0</v>
      </c>
      <c r="T26" s="82">
        <f t="shared" si="4"/>
        <v>8.5023798113648963E-3</v>
      </c>
      <c r="U26" s="56">
        <v>4.06501927898121E-4</v>
      </c>
      <c r="V26" s="82">
        <f t="shared" si="5"/>
        <v>2.113225893352895E-3</v>
      </c>
      <c r="W26" s="83">
        <f t="shared" si="6"/>
        <v>2.113225893352895E-3</v>
      </c>
      <c r="X26" s="84">
        <f t="shared" si="7"/>
        <v>-8.5023798113648963E-3</v>
      </c>
      <c r="Y26" s="83">
        <f t="shared" si="8"/>
        <v>-8.5023798113648963E-3</v>
      </c>
      <c r="Z26" s="85" t="str" cm="1">
        <f t="array" ref="Z26">IF($F26="","",IF(_xll.BDP($F26&amp;" Corp",Z$1)="#N/A N/A","",_xll.BDP($F26&amp;" Corp",Z$1)))</f>
        <v/>
      </c>
      <c r="AA26" s="85" t="str" cm="1">
        <f t="array" ref="AA26">IF($F26="","",IF(_xll.BDP($F26&amp;" Corp",AA$1)="#N/A N/A","",_xll.BDP($F26&amp;" Corp",AA$1)))</f>
        <v/>
      </c>
      <c r="AB26" s="85" t="str" cm="1">
        <f t="array" ref="AB26">IF($F26="","",IF(_xll.BDP($F26&amp;" Corp",AB$1)="#N/A N/A","",_xll.BDP($F26&amp;" Corp",AB$1)))</f>
        <v/>
      </c>
      <c r="AC26" s="85" t="str" cm="1">
        <f t="array" ref="AC26">IF($F26="","",IF(_xll.BDP($F26&amp;" Corp",AC$1)="#N/A N/A","",_xll.BDP($F26&amp;" Corp",AC$1)))</f>
        <v/>
      </c>
      <c r="AD26" s="86" t="str" cm="1">
        <f t="array" ref="AD26">IF($F26="","",IF(_xll.BDP($F26&amp;" Corp",AD$1)="#N/A N/A","",_xll.BDP($F26&amp;" Corp",AD$1)))</f>
        <v/>
      </c>
      <c r="AE26" s="51"/>
      <c r="AF26" s="51" t="str">
        <f>VLOOKUP($D26,'[3]Healthcare-LLI'!$E$4:$S$246,1,0)</f>
        <v>LX253899</v>
      </c>
    </row>
    <row r="27" spans="2:32" x14ac:dyDescent="0.25">
      <c r="B27" s="81">
        <v>55</v>
      </c>
      <c r="C27" s="51" t="s">
        <v>2353</v>
      </c>
      <c r="D27" s="51" t="s">
        <v>1954</v>
      </c>
      <c r="E27" s="51" t="s">
        <v>2354</v>
      </c>
      <c r="F27" s="51" t="s">
        <v>2355</v>
      </c>
      <c r="G27" s="55" cm="1">
        <f t="array" ref="G27">IFERROR(IF($F27="","",IF(_xll.BDP($F27&amp;" Corp",G$1)="#N/A N/A","",_xll.BDP($F27&amp;" Corp",G$1)))/1000000,0)</f>
        <v>0</v>
      </c>
      <c r="H27" s="51" t="s">
        <v>2356</v>
      </c>
      <c r="I27" s="51" t="s">
        <v>495</v>
      </c>
      <c r="J27" s="51" t="s">
        <v>86</v>
      </c>
      <c r="K27" s="51" t="s">
        <v>2311</v>
      </c>
      <c r="L27" s="51" t="s">
        <v>2312</v>
      </c>
      <c r="M27" s="55">
        <f t="shared" si="9"/>
        <v>5.4085320000000001</v>
      </c>
      <c r="N27" s="55">
        <v>5.4085320000000001</v>
      </c>
      <c r="O27" s="55">
        <v>0</v>
      </c>
      <c r="P27" s="56">
        <f t="shared" si="10"/>
        <v>2.1221538666975734E-3</v>
      </c>
      <c r="Q27" s="56">
        <f t="shared" si="1"/>
        <v>3.1834276920699831E-2</v>
      </c>
      <c r="R27" s="56">
        <f t="shared" si="2"/>
        <v>0</v>
      </c>
      <c r="S27" s="56">
        <f t="shared" si="3"/>
        <v>5.8168172205547534E-2</v>
      </c>
      <c r="T27" s="82">
        <f t="shared" si="4"/>
        <v>0</v>
      </c>
      <c r="U27" s="56">
        <v>0</v>
      </c>
      <c r="V27" s="82">
        <f t="shared" si="5"/>
        <v>2.1221538666975734E-3</v>
      </c>
      <c r="W27" s="83">
        <f t="shared" si="6"/>
        <v>2.1221538666975734E-3</v>
      </c>
      <c r="X27" s="84">
        <f t="shared" si="7"/>
        <v>0</v>
      </c>
      <c r="Y27" s="83">
        <f t="shared" si="8"/>
        <v>0</v>
      </c>
      <c r="Z27" s="85" cm="1">
        <f t="array" ref="Z27">IF($F27="","",IF(_xll.BDP($F27&amp;" Corp",Z$1)="#N/A N/A","",_xll.BDP($F27&amp;" Corp",Z$1)))</f>
        <v>100.125</v>
      </c>
      <c r="AA27" s="85" cm="1">
        <f t="array" ref="AA27">IF($F27="","",IF(_xll.BDP($F27&amp;" Corp",AA$1)="#N/A N/A","",_xll.BDP($F27&amp;" Corp",AA$1)))</f>
        <v>100.875</v>
      </c>
      <c r="AB27" s="85" cm="1">
        <f t="array" ref="AB27">IF($F27="","",IF(_xll.BDP($F27&amp;" Corp",AB$1)="#N/A N/A","",_xll.BDP($F27&amp;" Corp",AB$1)))</f>
        <v>7.0344941923394799</v>
      </c>
      <c r="AC27" s="85" cm="1">
        <f t="array" ref="AC27">IF($F27="","",IF(_xll.BDP($F27&amp;" Corp",AC$1)="#N/A N/A","",_xll.BDP($F27&amp;" Corp",AC$1)))</f>
        <v>7.39575638435781</v>
      </c>
      <c r="AD27" s="86" cm="1">
        <f t="array" ref="AD27">IF($F27="","",IF(_xll.BDP($F27&amp;" Corp",AD$1)="#N/A N/A","",_xll.BDP($F27&amp;" Corp",AD$1)))</f>
        <v>306.57755807599426</v>
      </c>
      <c r="AE27" s="51"/>
      <c r="AF27" s="51" t="str">
        <f>VLOOKUP($D27,'[3]Healthcare-LLI'!$E$4:$S$246,1,0)</f>
        <v>LX249677</v>
      </c>
    </row>
    <row r="28" spans="2:32" x14ac:dyDescent="0.25">
      <c r="B28" s="81"/>
      <c r="C28" s="51" t="s">
        <v>2103</v>
      </c>
      <c r="D28" s="51" t="s">
        <v>2357</v>
      </c>
      <c r="E28" s="51" t="s">
        <v>2358</v>
      </c>
      <c r="F28" s="51" t="s">
        <v>2340</v>
      </c>
      <c r="G28" s="55" cm="1">
        <f t="array" ref="G28">IFERROR(IF($F28="","",IF(_xll.BDP($F28&amp;" Corp",G$1)="#N/A N/A","",_xll.BDP($F28&amp;" Corp",G$1)))/1000000,0)</f>
        <v>360</v>
      </c>
      <c r="H28" s="51" t="s">
        <v>2310</v>
      </c>
      <c r="I28" s="51" t="s">
        <v>129</v>
      </c>
      <c r="J28" s="51" t="s">
        <v>129</v>
      </c>
      <c r="K28" s="51" t="s">
        <v>2328</v>
      </c>
      <c r="L28" s="51" t="s">
        <v>2312</v>
      </c>
      <c r="M28" s="55">
        <f t="shared" si="9"/>
        <v>5.3797359999999994</v>
      </c>
      <c r="N28" s="55">
        <v>5.3797359999999994</v>
      </c>
      <c r="O28" s="55">
        <v>0</v>
      </c>
      <c r="P28" s="56">
        <f t="shared" si="10"/>
        <v>2.1108551367010745E-3</v>
      </c>
      <c r="Q28" s="56">
        <f t="shared" si="1"/>
        <v>6.0657339495997168E-3</v>
      </c>
      <c r="R28" s="56">
        <f t="shared" si="2"/>
        <v>0</v>
      </c>
      <c r="S28" s="56">
        <f t="shared" si="3"/>
        <v>0</v>
      </c>
      <c r="T28" s="82">
        <f t="shared" si="4"/>
        <v>0</v>
      </c>
      <c r="U28" s="56">
        <v>0</v>
      </c>
      <c r="V28" s="82">
        <f t="shared" si="5"/>
        <v>2.1108551367010745E-3</v>
      </c>
      <c r="W28" s="83">
        <f t="shared" si="6"/>
        <v>2.1108551367010745E-3</v>
      </c>
      <c r="X28" s="84">
        <f t="shared" si="7"/>
        <v>0</v>
      </c>
      <c r="Y28" s="83">
        <f t="shared" si="8"/>
        <v>0</v>
      </c>
      <c r="Z28" s="85" t="str" cm="1">
        <f t="array" ref="Z28">IF($F28="","",IF(_xll.BDP($F28&amp;" Corp",Z$1)="#N/A N/A","",_xll.BDP($F28&amp;" Corp",Z$1)))</f>
        <v/>
      </c>
      <c r="AA28" s="85" t="str" cm="1">
        <f t="array" ref="AA28">IF($F28="","",IF(_xll.BDP($F28&amp;" Corp",AA$1)="#N/A N/A","",_xll.BDP($F28&amp;" Corp",AA$1)))</f>
        <v/>
      </c>
      <c r="AB28" s="85" t="str" cm="1">
        <f t="array" ref="AB28">IF($F28="","",IF(_xll.BDP($F28&amp;" Corp",AB$1)="#N/A N/A","",_xll.BDP($F28&amp;" Corp",AB$1)))</f>
        <v/>
      </c>
      <c r="AC28" s="85" t="str" cm="1">
        <f t="array" ref="AC28">IF($F28="","",IF(_xll.BDP($F28&amp;" Corp",AC$1)="#N/A N/A","",_xll.BDP($F28&amp;" Corp",AC$1)))</f>
        <v/>
      </c>
      <c r="AD28" s="86" t="str" cm="1">
        <f t="array" ref="AD28">IF($F28="","",IF(_xll.BDP($F28&amp;" Corp",AD$1)="#N/A N/A","",_xll.BDP($F28&amp;" Corp",AD$1)))</f>
        <v/>
      </c>
      <c r="AE28" s="51"/>
      <c r="AF28" s="51" t="e">
        <f>VLOOKUP($D28,'[3]Healthcare-LLI'!$E$4:$S$246,1,0)</f>
        <v>#N/A</v>
      </c>
    </row>
    <row r="29" spans="2:32" x14ac:dyDescent="0.25">
      <c r="B29" s="81">
        <v>8</v>
      </c>
      <c r="C29" s="51" t="s">
        <v>2359</v>
      </c>
      <c r="D29" s="51" t="s">
        <v>1304</v>
      </c>
      <c r="E29" s="51" t="s">
        <v>2308</v>
      </c>
      <c r="F29" s="51" t="s">
        <v>2360</v>
      </c>
      <c r="G29" s="55" cm="1">
        <f t="array" ref="G29">IFERROR(IF($F29="","",IF(_xll.BDP($F29&amp;" Corp",G$1)="#N/A N/A","",_xll.BDP($F29&amp;" Corp",G$1)))/1000000,0)</f>
        <v>875</v>
      </c>
      <c r="H29" s="51" t="s">
        <v>2310</v>
      </c>
      <c r="I29" s="51" t="s">
        <v>465</v>
      </c>
      <c r="J29" s="51" t="s">
        <v>682</v>
      </c>
      <c r="K29" s="51" t="s">
        <v>2311</v>
      </c>
      <c r="L29" s="51" t="s">
        <v>2312</v>
      </c>
      <c r="M29" s="55">
        <f t="shared" si="9"/>
        <v>28.075430000000001</v>
      </c>
      <c r="N29" s="55">
        <v>28.075430000000001</v>
      </c>
      <c r="O29" s="55">
        <v>0</v>
      </c>
      <c r="P29" s="56">
        <f t="shared" si="10"/>
        <v>1.1015998857674699E-2</v>
      </c>
      <c r="Q29" s="56">
        <f t="shared" si="1"/>
        <v>1.1015998857674699E-2</v>
      </c>
      <c r="R29" s="56">
        <f t="shared" si="2"/>
        <v>0</v>
      </c>
      <c r="S29" s="56">
        <f t="shared" si="3"/>
        <v>0</v>
      </c>
      <c r="T29" s="82">
        <f t="shared" si="4"/>
        <v>9.459858839607465E-3</v>
      </c>
      <c r="U29" s="56">
        <v>4.52279354870081E-4</v>
      </c>
      <c r="V29" s="82">
        <f t="shared" si="5"/>
        <v>1.5561400180672345E-3</v>
      </c>
      <c r="W29" s="83">
        <f t="shared" si="6"/>
        <v>1.5561400180672345E-3</v>
      </c>
      <c r="X29" s="84">
        <f t="shared" si="7"/>
        <v>-9.459858839607465E-3</v>
      </c>
      <c r="Y29" s="83">
        <f t="shared" si="8"/>
        <v>-9.459858839607465E-3</v>
      </c>
      <c r="Z29" s="85" cm="1">
        <f t="array" ref="Z29">IF($F29="","",IF(_xll.BDP($F29&amp;" Corp",Z$1)="#N/A N/A","",_xll.BDP($F29&amp;" Corp",Z$1)))</f>
        <v>77.75</v>
      </c>
      <c r="AA29" s="85" cm="1">
        <f t="array" ref="AA29">IF($F29="","",IF(_xll.BDP($F29&amp;" Corp",AA$1)="#N/A N/A","",_xll.BDP($F29&amp;" Corp",AA$1)))</f>
        <v>79.375</v>
      </c>
      <c r="AB29" s="85" cm="1">
        <f t="array" ref="AB29">IF($F29="","",IF(_xll.BDP($F29&amp;" Corp",AB$1)="#N/A N/A","",_xll.BDP($F29&amp;" Corp",AB$1)))</f>
        <v>15.193820814602077</v>
      </c>
      <c r="AC29" s="85" cm="1">
        <f t="array" ref="AC29">IF($F29="","",IF(_xll.BDP($F29&amp;" Corp",AC$1)="#N/A N/A","",_xll.BDP($F29&amp;" Corp",AC$1)))</f>
        <v>15.571726253256202</v>
      </c>
      <c r="AD29" s="86" cm="1">
        <f t="array" ref="AD29">IF($F29="","",IF(_xll.BDP($F29&amp;" Corp",AD$1)="#N/A N/A","",_xll.BDP($F29&amp;" Corp",AD$1)))</f>
        <v>1365.4384656131267</v>
      </c>
      <c r="AE29" s="51"/>
      <c r="AF29" s="51" t="str">
        <f>VLOOKUP($D29,'[3]Healthcare-LLI'!$E$4:$S$246,1,0)</f>
        <v>LX202374</v>
      </c>
    </row>
    <row r="30" spans="2:32" x14ac:dyDescent="0.25">
      <c r="B30" s="81">
        <v>24</v>
      </c>
      <c r="C30" s="51" t="s">
        <v>1664</v>
      </c>
      <c r="D30" s="51" t="s">
        <v>1666</v>
      </c>
      <c r="E30" s="51" t="s">
        <v>2354</v>
      </c>
      <c r="F30" s="51" t="s">
        <v>2361</v>
      </c>
      <c r="G30" s="55" cm="1">
        <f t="array" ref="G30">IFERROR(IF($F30="","",IF(_xll.BDP($F30&amp;" Corp",G$1)="#N/A N/A","",_xll.BDP($F30&amp;" Corp",G$1)))/1000000,0)</f>
        <v>0</v>
      </c>
      <c r="H30" s="51" t="s">
        <v>2356</v>
      </c>
      <c r="I30" s="51" t="s">
        <v>85</v>
      </c>
      <c r="J30" s="51" t="s">
        <v>496</v>
      </c>
      <c r="K30" s="51" t="s">
        <v>2311</v>
      </c>
      <c r="L30" s="51" t="s">
        <v>2312</v>
      </c>
      <c r="M30" s="55">
        <f t="shared" si="9"/>
        <v>4.2413499999999997</v>
      </c>
      <c r="N30" s="55">
        <v>4.2413499999999997</v>
      </c>
      <c r="O30" s="55">
        <v>0</v>
      </c>
      <c r="P30" s="56">
        <f t="shared" si="10"/>
        <v>1.6641849031341135E-3</v>
      </c>
      <c r="Q30" s="56">
        <f t="shared" si="1"/>
        <v>1.458935641012378E-2</v>
      </c>
      <c r="R30" s="56">
        <f t="shared" si="2"/>
        <v>0</v>
      </c>
      <c r="S30" s="56">
        <f t="shared" si="3"/>
        <v>0</v>
      </c>
      <c r="T30" s="82">
        <f t="shared" si="4"/>
        <v>0</v>
      </c>
      <c r="U30" s="56">
        <v>0</v>
      </c>
      <c r="V30" s="82">
        <f t="shared" si="5"/>
        <v>1.6641849031341135E-3</v>
      </c>
      <c r="W30" s="83">
        <f t="shared" si="6"/>
        <v>1.6641849031341135E-3</v>
      </c>
      <c r="X30" s="84">
        <f t="shared" si="7"/>
        <v>0</v>
      </c>
      <c r="Y30" s="83">
        <f t="shared" si="8"/>
        <v>0</v>
      </c>
      <c r="Z30" s="85" cm="1">
        <f t="array" ref="Z30">IF($F30="","",IF(_xll.BDP($F30&amp;" Corp",Z$1)="#N/A N/A","",_xll.BDP($F30&amp;" Corp",Z$1)))</f>
        <v>100.875</v>
      </c>
      <c r="AA30" s="85" cm="1">
        <f t="array" ref="AA30">IF($F30="","",IF(_xll.BDP($F30&amp;" Corp",AA$1)="#N/A N/A","",_xll.BDP($F30&amp;" Corp",AA$1)))</f>
        <v>101.25</v>
      </c>
      <c r="AB30" s="85" cm="1">
        <f t="array" ref="AB30">IF($F30="","",IF(_xll.BDP($F30&amp;" Corp",AB$1)="#N/A N/A","",_xll.BDP($F30&amp;" Corp",AB$1)))</f>
        <v>7.2091830428689718</v>
      </c>
      <c r="AC30" s="85" cm="1">
        <f t="array" ref="AC30">IF($F30="","",IF(_xll.BDP($F30&amp;" Corp",AC$1)="#N/A N/A","",_xll.BDP($F30&amp;" Corp",AC$1)))</f>
        <v>7.5702214380726218</v>
      </c>
      <c r="AD30" s="86" cm="1">
        <f t="array" ref="AD30">IF($F30="","",IF(_xll.BDP($F30&amp;" Corp",AD$1)="#N/A N/A","",_xll.BDP($F30&amp;" Corp",AD$1)))</f>
        <v>309.35687143912912</v>
      </c>
      <c r="AE30" s="51"/>
      <c r="AF30" s="51" t="str">
        <f>VLOOKUP($D30,'[3]Healthcare-LLI'!$E$4:$S$246,1,0)</f>
        <v>LX248918</v>
      </c>
    </row>
    <row r="31" spans="2:32" x14ac:dyDescent="0.25">
      <c r="B31" s="81">
        <v>20</v>
      </c>
      <c r="C31" s="51" t="s">
        <v>2362</v>
      </c>
      <c r="D31" s="51" t="s">
        <v>2136</v>
      </c>
      <c r="E31" s="51" t="s">
        <v>2308</v>
      </c>
      <c r="F31" s="51" t="s">
        <v>2363</v>
      </c>
      <c r="G31" s="55" cm="1">
        <f t="array" ref="G31">IFERROR(IF($F31="","",IF(_xll.BDP($F31&amp;" Corp",G$1)="#N/A N/A","",_xll.BDP($F31&amp;" Corp",G$1)))/1000000,0)</f>
        <v>1958</v>
      </c>
      <c r="H31" s="51" t="s">
        <v>2310</v>
      </c>
      <c r="I31" s="51" t="s">
        <v>85</v>
      </c>
      <c r="J31" s="51" t="s">
        <v>86</v>
      </c>
      <c r="K31" s="51" t="s">
        <v>2311</v>
      </c>
      <c r="L31" s="51" t="s">
        <v>2312</v>
      </c>
      <c r="M31" s="55">
        <f t="shared" si="9"/>
        <v>81.563170999999983</v>
      </c>
      <c r="N31" s="55">
        <v>76.341472999999979</v>
      </c>
      <c r="O31" s="55">
        <v>5.221698</v>
      </c>
      <c r="P31" s="56">
        <f t="shared" si="10"/>
        <v>2.9954219022155802E-2</v>
      </c>
      <c r="Q31" s="56">
        <f t="shared" si="1"/>
        <v>2.9954219022155802E-2</v>
      </c>
      <c r="R31" s="56">
        <f t="shared" si="2"/>
        <v>4.564266247352243E-2</v>
      </c>
      <c r="S31" s="56">
        <f t="shared" si="3"/>
        <v>4.564266247352243E-2</v>
      </c>
      <c r="T31" s="82">
        <f t="shared" si="4"/>
        <v>2.9797588758481139E-2</v>
      </c>
      <c r="U31" s="56">
        <v>1.4246337549925899E-3</v>
      </c>
      <c r="V31" s="82">
        <f t="shared" si="5"/>
        <v>1.5663026367466332E-4</v>
      </c>
      <c r="W31" s="83">
        <f t="shared" si="6"/>
        <v>1.5663026367466332E-4</v>
      </c>
      <c r="X31" s="84">
        <f t="shared" si="7"/>
        <v>1.5845073715041291E-2</v>
      </c>
      <c r="Y31" s="83">
        <f t="shared" si="8"/>
        <v>1.5845073715041291E-2</v>
      </c>
      <c r="Z31" s="85" cm="1">
        <f t="array" ref="Z31">IF($F31="","",IF(_xll.BDP($F31&amp;" Corp",Z$1)="#N/A N/A","",_xll.BDP($F31&amp;" Corp",Z$1)))</f>
        <v>100.625</v>
      </c>
      <c r="AA31" s="85" cm="1">
        <f t="array" ref="AA31">IF($F31="","",IF(_xll.BDP($F31&amp;" Corp",AA$1)="#N/A N/A","",_xll.BDP($F31&amp;" Corp",AA$1)))</f>
        <v>100.875</v>
      </c>
      <c r="AB31" s="85" cm="1">
        <f t="array" ref="AB31">IF($F31="","",IF(_xll.BDP($F31&amp;" Corp",AB$1)="#N/A N/A","",_xll.BDP($F31&amp;" Corp",AB$1)))</f>
        <v>7.504928158596158</v>
      </c>
      <c r="AC31" s="85" cm="1">
        <f t="array" ref="AC31">IF($F31="","",IF(_xll.BDP($F31&amp;" Corp",AC$1)="#N/A N/A","",_xll.BDP($F31&amp;" Corp",AC$1)))</f>
        <v>7.839207467623055</v>
      </c>
      <c r="AD31" s="86" cm="1">
        <f t="array" ref="AD31">IF($F31="","",IF(_xll.BDP($F31&amp;" Corp",AD$1)="#N/A N/A","",_xll.BDP($F31&amp;" Corp",AD$1)))</f>
        <v>359.4722425620854</v>
      </c>
      <c r="AE31" s="51"/>
      <c r="AF31" s="51" t="str">
        <f>VLOOKUP($D31,'[3]Healthcare-LLI'!$E$4:$S$246,1,0)</f>
        <v>LX233541</v>
      </c>
    </row>
    <row r="32" spans="2:32" x14ac:dyDescent="0.25">
      <c r="B32" s="81">
        <v>46</v>
      </c>
      <c r="C32" s="60" t="s">
        <v>2364</v>
      </c>
      <c r="D32" s="51" t="s">
        <v>1886</v>
      </c>
      <c r="E32" s="51" t="s">
        <v>2316</v>
      </c>
      <c r="F32" s="51" t="s">
        <v>2365</v>
      </c>
      <c r="G32" s="55" cm="1">
        <f t="array" ref="G32">IFERROR(IF($F32="","",IF(_xll.BDP($F32&amp;" Corp",G$1)="#N/A N/A","",_xll.BDP($F32&amp;" Corp",G$1)))/1000000,0)</f>
        <v>0</v>
      </c>
      <c r="H32" s="51" t="s">
        <v>2310</v>
      </c>
      <c r="I32" s="51" t="s">
        <v>242</v>
      </c>
      <c r="J32" s="51" t="s">
        <v>166</v>
      </c>
      <c r="K32" s="51" t="s">
        <v>2311</v>
      </c>
      <c r="L32" s="51" t="s">
        <v>2312</v>
      </c>
      <c r="M32" s="55">
        <f t="shared" si="9"/>
        <v>3.6727289999999999</v>
      </c>
      <c r="N32" s="55">
        <v>3.6727289999999999</v>
      </c>
      <c r="O32" s="55">
        <v>0</v>
      </c>
      <c r="P32" s="56">
        <f t="shared" si="10"/>
        <v>1.4410742228542443E-3</v>
      </c>
      <c r="Q32" s="56">
        <f t="shared" si="1"/>
        <v>1.4226326049445542E-2</v>
      </c>
      <c r="R32" s="56">
        <f t="shared" si="2"/>
        <v>0</v>
      </c>
      <c r="S32" s="56">
        <f t="shared" si="3"/>
        <v>0</v>
      </c>
      <c r="T32" s="82">
        <f t="shared" si="4"/>
        <v>0</v>
      </c>
      <c r="U32" s="56">
        <v>0</v>
      </c>
      <c r="V32" s="82">
        <f t="shared" si="5"/>
        <v>1.4410742228542443E-3</v>
      </c>
      <c r="W32" s="83">
        <f t="shared" si="6"/>
        <v>1.4410742228542443E-3</v>
      </c>
      <c r="X32" s="84">
        <f t="shared" si="7"/>
        <v>0</v>
      </c>
      <c r="Y32" s="83">
        <f t="shared" si="8"/>
        <v>0</v>
      </c>
      <c r="Z32" s="85" t="str" cm="1">
        <f t="array" ref="Z32">IF($F32="","",IF(_xll.BDP($F32&amp;" Corp",Z$1)="#N/A N/A","",_xll.BDP($F32&amp;" Corp",Z$1)))</f>
        <v/>
      </c>
      <c r="AA32" s="85" t="str" cm="1">
        <f t="array" ref="AA32">IF($F32="","",IF(_xll.BDP($F32&amp;" Corp",AA$1)="#N/A N/A","",_xll.BDP($F32&amp;" Corp",AA$1)))</f>
        <v/>
      </c>
      <c r="AB32" s="85" t="str" cm="1">
        <f t="array" ref="AB32">IF($F32="","",IF(_xll.BDP($F32&amp;" Corp",AB$1)="#N/A N/A","",_xll.BDP($F32&amp;" Corp",AB$1)))</f>
        <v/>
      </c>
      <c r="AC32" s="85" t="str" cm="1">
        <f t="array" ref="AC32">IF($F32="","",IF(_xll.BDP($F32&amp;" Corp",AC$1)="#N/A N/A","",_xll.BDP($F32&amp;" Corp",AC$1)))</f>
        <v/>
      </c>
      <c r="AD32" s="86" t="str" cm="1">
        <f t="array" ref="AD32">IF($F32="","",IF(_xll.BDP($F32&amp;" Corp",AD$1)="#N/A N/A","",_xll.BDP($F32&amp;" Corp",AD$1)))</f>
        <v/>
      </c>
      <c r="AE32" s="51"/>
      <c r="AF32" s="51" t="e">
        <f>VLOOKUP($D32,'[3]Healthcare-LLI'!$E$4:$S$246,1,0)</f>
        <v>#N/A</v>
      </c>
    </row>
    <row r="33" spans="2:32" x14ac:dyDescent="0.25">
      <c r="B33" s="81">
        <v>5</v>
      </c>
      <c r="C33" s="51" t="s">
        <v>1384</v>
      </c>
      <c r="D33" s="51" t="s">
        <v>1386</v>
      </c>
      <c r="E33" s="51" t="s">
        <v>2366</v>
      </c>
      <c r="F33" s="51" t="s">
        <v>2367</v>
      </c>
      <c r="G33" s="55" cm="1">
        <f t="array" ref="G33">IFERROR(IF($F33="","",IF(_xll.BDP($F33&amp;" Corp",G$1)="#N/A N/A","",_xll.BDP($F33&amp;" Corp",G$1)))/1000000,0)</f>
        <v>700</v>
      </c>
      <c r="H33" s="51" t="s">
        <v>2310</v>
      </c>
      <c r="I33" s="51" t="s">
        <v>102</v>
      </c>
      <c r="J33" s="51" t="s">
        <v>129</v>
      </c>
      <c r="K33" s="51" t="s">
        <v>2311</v>
      </c>
      <c r="L33" s="51" t="s">
        <v>2312</v>
      </c>
      <c r="M33" s="55">
        <f t="shared" si="9"/>
        <v>26.867269</v>
      </c>
      <c r="N33" s="55">
        <v>26.867269</v>
      </c>
      <c r="O33" s="55">
        <v>0</v>
      </c>
      <c r="P33" s="56">
        <f t="shared" si="10"/>
        <v>1.0541950902010721E-2</v>
      </c>
      <c r="Q33" s="56">
        <f t="shared" si="1"/>
        <v>1.600367207312349E-2</v>
      </c>
      <c r="R33" s="56">
        <f t="shared" si="2"/>
        <v>0</v>
      </c>
      <c r="S33" s="56">
        <f t="shared" si="3"/>
        <v>0</v>
      </c>
      <c r="T33" s="82">
        <f t="shared" si="4"/>
        <v>9.6466106751376072E-3</v>
      </c>
      <c r="U33" s="56">
        <v>4.6120802929603902E-4</v>
      </c>
      <c r="V33" s="82">
        <f t="shared" si="5"/>
        <v>8.9534022687311372E-4</v>
      </c>
      <c r="W33" s="83">
        <f t="shared" si="6"/>
        <v>8.9534022687311372E-4</v>
      </c>
      <c r="X33" s="84">
        <f t="shared" si="7"/>
        <v>-9.6466106751376072E-3</v>
      </c>
      <c r="Y33" s="83">
        <f t="shared" si="8"/>
        <v>-9.6466106751376072E-3</v>
      </c>
      <c r="Z33" s="85" cm="1">
        <f t="array" ref="Z33">IF($F33="","",IF(_xll.BDP($F33&amp;" Corp",Z$1)="#N/A N/A","",_xll.BDP($F33&amp;" Corp",Z$1)))</f>
        <v>98.625</v>
      </c>
      <c r="AA33" s="85" cm="1">
        <f t="array" ref="AA33">IF($F33="","",IF(_xll.BDP($F33&amp;" Corp",AA$1)="#N/A N/A","",_xll.BDP($F33&amp;" Corp",AA$1)))</f>
        <v>99.5</v>
      </c>
      <c r="AB33" s="85" cm="1">
        <f t="array" ref="AB33">IF($F33="","",IF(_xll.BDP($F33&amp;" Corp",AB$1)="#N/A N/A","",_xll.BDP($F33&amp;" Corp",AB$1)))</f>
        <v>8.0110839102417231</v>
      </c>
      <c r="AC33" s="85" cm="1">
        <f t="array" ref="AC33">IF($F33="","",IF(_xll.BDP($F33&amp;" Corp",AC$1)="#N/A N/A","",_xll.BDP($F33&amp;" Corp",AC$1)))</f>
        <v>8.3700311603024602</v>
      </c>
      <c r="AD33" s="86" cm="1">
        <f t="array" ref="AD33">IF($F33="","",IF(_xll.BDP($F33&amp;" Corp",AD$1)="#N/A N/A","",_xll.BDP($F33&amp;" Corp",AD$1)))</f>
        <v>411.49867000508306</v>
      </c>
      <c r="AE33" s="51"/>
      <c r="AF33" s="51" t="str">
        <f>VLOOKUP($D33,'[3]Healthcare-LLI'!$E$4:$S$246,1,0)</f>
        <v>LX195710</v>
      </c>
    </row>
    <row r="34" spans="2:32" x14ac:dyDescent="0.25">
      <c r="B34" s="81">
        <v>62</v>
      </c>
      <c r="C34" s="60" t="s">
        <v>1097</v>
      </c>
      <c r="D34" s="51" t="s">
        <v>2368</v>
      </c>
      <c r="E34" s="51" t="s">
        <v>2308</v>
      </c>
      <c r="F34" s="51" t="s">
        <v>2369</v>
      </c>
      <c r="G34" s="55" cm="1">
        <f t="array" ref="G34">IFERROR(IF($F34="","",IF(_xll.BDP($F34&amp;" Corp",G$1)="#N/A N/A","",_xll.BDP($F34&amp;" Corp",G$1)))/1000000,0)</f>
        <v>0</v>
      </c>
      <c r="H34" s="51" t="s">
        <v>2310</v>
      </c>
      <c r="I34" s="51" t="s">
        <v>129</v>
      </c>
      <c r="J34" s="51" t="s">
        <v>166</v>
      </c>
      <c r="K34" s="51" t="s">
        <v>2311</v>
      </c>
      <c r="L34" s="51" t="s">
        <v>2312</v>
      </c>
      <c r="M34" s="55">
        <f t="shared" si="9"/>
        <v>2</v>
      </c>
      <c r="N34" s="55">
        <v>2</v>
      </c>
      <c r="O34" s="55">
        <v>0</v>
      </c>
      <c r="P34" s="56">
        <f t="shared" si="10"/>
        <v>7.8474301962069316E-4</v>
      </c>
      <c r="Q34" s="56">
        <f t="shared" si="1"/>
        <v>1.0341126923488077E-2</v>
      </c>
      <c r="R34" s="56">
        <f t="shared" si="2"/>
        <v>0</v>
      </c>
      <c r="S34" s="56">
        <f t="shared" si="3"/>
        <v>0</v>
      </c>
      <c r="T34" s="82">
        <f t="shared" si="4"/>
        <v>0</v>
      </c>
      <c r="U34" s="56">
        <v>0</v>
      </c>
      <c r="V34" s="82">
        <f t="shared" si="5"/>
        <v>7.8474301962069316E-4</v>
      </c>
      <c r="W34" s="83">
        <f t="shared" si="6"/>
        <v>7.8474301962069316E-4</v>
      </c>
      <c r="X34" s="84">
        <f t="shared" si="7"/>
        <v>0</v>
      </c>
      <c r="Y34" s="83">
        <f t="shared" si="8"/>
        <v>0</v>
      </c>
      <c r="Z34" s="85" t="str" cm="1">
        <f t="array" ref="Z34">IF($F34="","",IF(_xll.BDP($F34&amp;" Corp",Z$1)="#N/A N/A","",_xll.BDP($F34&amp;" Corp",Z$1)))</f>
        <v/>
      </c>
      <c r="AA34" s="85" t="str" cm="1">
        <f t="array" ref="AA34">IF($F34="","",IF(_xll.BDP($F34&amp;" Corp",AA$1)="#N/A N/A","",_xll.BDP($F34&amp;" Corp",AA$1)))</f>
        <v/>
      </c>
      <c r="AB34" s="85" t="str" cm="1">
        <f t="array" ref="AB34">IF($F34="","",IF(_xll.BDP($F34&amp;" Corp",AB$1)="#N/A N/A","",_xll.BDP($F34&amp;" Corp",AB$1)))</f>
        <v/>
      </c>
      <c r="AC34" s="85" t="str" cm="1">
        <f t="array" ref="AC34">IF($F34="","",IF(_xll.BDP($F34&amp;" Corp",AC$1)="#N/A N/A","",_xll.BDP($F34&amp;" Corp",AC$1)))</f>
        <v/>
      </c>
      <c r="AD34" s="86" t="str" cm="1">
        <f t="array" ref="AD34">IF($F34="","",IF(_xll.BDP($F34&amp;" Corp",AD$1)="#N/A N/A","",_xll.BDP($F34&amp;" Corp",AD$1)))</f>
        <v/>
      </c>
      <c r="AE34" s="51"/>
      <c r="AF34" s="51" t="e">
        <f>VLOOKUP($D34,'[3]Healthcare-LLI'!$E$4:$S$246,1,0)</f>
        <v>#N/A</v>
      </c>
    </row>
    <row r="35" spans="2:32" x14ac:dyDescent="0.25">
      <c r="B35" s="81"/>
      <c r="C35" s="60" t="s">
        <v>2343</v>
      </c>
      <c r="D35" s="51" t="s">
        <v>2370</v>
      </c>
      <c r="E35" s="51" t="s">
        <v>2371</v>
      </c>
      <c r="G35" s="55" cm="1">
        <f t="array" ref="G35">IFERROR(IF($F35="","",IF(_xll.BDP($F35&amp;" Corp",G$1)="#N/A N/A","",_xll.BDP($F35&amp;" Corp",G$1)))/1000000,0)</f>
        <v>0</v>
      </c>
      <c r="H35" s="51" t="s">
        <v>2310</v>
      </c>
      <c r="I35" s="51" t="s">
        <v>129</v>
      </c>
      <c r="J35" s="51" t="s">
        <v>129</v>
      </c>
      <c r="K35" s="51" t="s">
        <v>2328</v>
      </c>
      <c r="L35" s="51" t="s">
        <v>2312</v>
      </c>
      <c r="M35" s="55">
        <f t="shared" si="9"/>
        <v>1.3479080000000001</v>
      </c>
      <c r="N35" s="55">
        <v>1.3479080000000001</v>
      </c>
      <c r="O35" s="55">
        <v>0</v>
      </c>
      <c r="P35" s="56">
        <f t="shared" si="10"/>
        <v>5.2888069704544471E-4</v>
      </c>
      <c r="Q35" s="56">
        <f t="shared" si="1"/>
        <v>3.4296856233023954E-3</v>
      </c>
      <c r="R35" s="56">
        <f t="shared" si="2"/>
        <v>0</v>
      </c>
      <c r="S35" s="56">
        <f t="shared" si="3"/>
        <v>0</v>
      </c>
      <c r="T35" s="82">
        <f t="shared" si="4"/>
        <v>0</v>
      </c>
      <c r="U35" s="56">
        <v>0</v>
      </c>
      <c r="V35" s="82">
        <f t="shared" si="5"/>
        <v>5.2888069704544471E-4</v>
      </c>
      <c r="W35" s="83">
        <f t="shared" si="6"/>
        <v>5.2888069704544471E-4</v>
      </c>
      <c r="X35" s="84">
        <f t="shared" si="7"/>
        <v>0</v>
      </c>
      <c r="Y35" s="83">
        <f t="shared" si="8"/>
        <v>0</v>
      </c>
      <c r="Z35" s="85" t="str" cm="1">
        <f t="array" ref="Z35">IF($F35="","",IF(_xll.BDP($F35&amp;" Corp",Z$1)="#N/A N/A","",_xll.BDP($F35&amp;" Corp",Z$1)))</f>
        <v/>
      </c>
      <c r="AA35" s="85" t="str" cm="1">
        <f t="array" ref="AA35">IF($F35="","",IF(_xll.BDP($F35&amp;" Corp",AA$1)="#N/A N/A","",_xll.BDP($F35&amp;" Corp",AA$1)))</f>
        <v/>
      </c>
      <c r="AB35" s="85" t="str" cm="1">
        <f t="array" ref="AB35">IF($F35="","",IF(_xll.BDP($F35&amp;" Corp",AB$1)="#N/A N/A","",_xll.BDP($F35&amp;" Corp",AB$1)))</f>
        <v/>
      </c>
      <c r="AC35" s="85" t="str" cm="1">
        <f t="array" ref="AC35">IF($F35="","",IF(_xll.BDP($F35&amp;" Corp",AC$1)="#N/A N/A","",_xll.BDP($F35&amp;" Corp",AC$1)))</f>
        <v/>
      </c>
      <c r="AD35" s="86" t="str" cm="1">
        <f t="array" ref="AD35">IF($F35="","",IF(_xll.BDP($F35&amp;" Corp",AD$1)="#N/A N/A","",_xll.BDP($F35&amp;" Corp",AD$1)))</f>
        <v/>
      </c>
      <c r="AE35" s="51"/>
      <c r="AF35" s="51" t="e">
        <f>VLOOKUP($D35,'[3]Healthcare-LLI'!$E$4:$S$246,1,0)</f>
        <v>#N/A</v>
      </c>
    </row>
    <row r="36" spans="2:32" x14ac:dyDescent="0.25">
      <c r="B36" s="81">
        <v>44</v>
      </c>
      <c r="C36" s="51" t="s">
        <v>2372</v>
      </c>
      <c r="D36" s="51" t="s">
        <v>1875</v>
      </c>
      <c r="E36" s="51" t="s">
        <v>2308</v>
      </c>
      <c r="F36" s="51" t="s">
        <v>2373</v>
      </c>
      <c r="G36" s="55" cm="1">
        <f t="array" ref="G36">IFERROR(IF($F36="","",IF(_xll.BDP($F36&amp;" Corp",G$1)="#N/A N/A","",_xll.BDP($F36&amp;" Corp",G$1)))/1000000,0)</f>
        <v>700</v>
      </c>
      <c r="H36" s="51" t="s">
        <v>2310</v>
      </c>
      <c r="I36" s="51" t="s">
        <v>85</v>
      </c>
      <c r="J36" s="51" t="s">
        <v>682</v>
      </c>
      <c r="K36" s="51" t="s">
        <v>2311</v>
      </c>
      <c r="L36" s="51" t="s">
        <v>2312</v>
      </c>
      <c r="M36" s="55">
        <f t="shared" si="9"/>
        <v>26.323391999999998</v>
      </c>
      <c r="N36" s="55">
        <v>23.338857999999998</v>
      </c>
      <c r="O36" s="55">
        <v>2.984534</v>
      </c>
      <c r="P36" s="56">
        <f t="shared" si="10"/>
        <v>9.1575029507092853E-3</v>
      </c>
      <c r="Q36" s="56">
        <f t="shared" si="1"/>
        <v>9.1575029507092853E-3</v>
      </c>
      <c r="R36" s="56">
        <f t="shared" si="2"/>
        <v>2.608769752727021E-2</v>
      </c>
      <c r="S36" s="56">
        <f t="shared" si="3"/>
        <v>2.608769752727021E-2</v>
      </c>
      <c r="T36" s="82">
        <f t="shared" si="4"/>
        <v>9.411365053523045E-3</v>
      </c>
      <c r="U36" s="56">
        <v>4.4996084899622598E-4</v>
      </c>
      <c r="V36" s="82">
        <f t="shared" si="5"/>
        <v>-2.5386210281375977E-4</v>
      </c>
      <c r="W36" s="83">
        <f t="shared" si="6"/>
        <v>-2.5386210281375977E-4</v>
      </c>
      <c r="X36" s="84">
        <f t="shared" si="7"/>
        <v>1.6676332473747165E-2</v>
      </c>
      <c r="Y36" s="83">
        <f t="shared" si="8"/>
        <v>1.6676332473747165E-2</v>
      </c>
      <c r="Z36" s="85" cm="1">
        <f t="array" ref="Z36">IF($F36="","",IF(_xll.BDP($F36&amp;" Corp",Z$1)="#N/A N/A","",_xll.BDP($F36&amp;" Corp",Z$1)))</f>
        <v>97.5</v>
      </c>
      <c r="AA36" s="85" cm="1">
        <f t="array" ref="AA36">IF($F36="","",IF(_xll.BDP($F36&amp;" Corp",AA$1)="#N/A N/A","",_xll.BDP($F36&amp;" Corp",AA$1)))</f>
        <v>98.25</v>
      </c>
      <c r="AB36" s="85" cm="1">
        <f t="array" ref="AB36">IF($F36="","",IF(_xll.BDP($F36&amp;" Corp",AB$1)="#N/A N/A","",_xll.BDP($F36&amp;" Corp",AB$1)))</f>
        <v>10.370728373527527</v>
      </c>
      <c r="AC36" s="85" cm="1">
        <f t="array" ref="AC36">IF($F36="","",IF(_xll.BDP($F36&amp;" Corp",AC$1)="#N/A N/A","",_xll.BDP($F36&amp;" Corp",AC$1)))</f>
        <v>10.680377669632435</v>
      </c>
      <c r="AD36" s="86" cm="1">
        <f t="array" ref="AD36">IF($F36="","",IF(_xll.BDP($F36&amp;" Corp",AD$1)="#N/A N/A","",_xll.BDP($F36&amp;" Corp",AD$1)))</f>
        <v>658.35815562605853</v>
      </c>
      <c r="AE36" s="51"/>
      <c r="AF36" s="51" t="str">
        <f>VLOOKUP($D36,'[3]Healthcare-LLI'!$E$4:$S$246,1,0)</f>
        <v>LX193713</v>
      </c>
    </row>
    <row r="37" spans="2:32" x14ac:dyDescent="0.25">
      <c r="B37" s="81">
        <v>65</v>
      </c>
      <c r="C37" s="51" t="s">
        <v>2374</v>
      </c>
      <c r="D37" s="51" t="s">
        <v>2375</v>
      </c>
      <c r="E37" s="51" t="s">
        <v>2352</v>
      </c>
      <c r="F37" s="51" t="s">
        <v>2376</v>
      </c>
      <c r="G37" s="55" cm="1">
        <f t="array" ref="G37">IFERROR(IF($F37="","",IF(_xll.BDP($F37&amp;" Corp",G$1)="#N/A N/A","",_xll.BDP($F37&amp;" Corp",G$1)))/1000000,0)</f>
        <v>50</v>
      </c>
      <c r="H37" s="51" t="s">
        <v>2310</v>
      </c>
      <c r="I37" s="51" t="s">
        <v>495</v>
      </c>
      <c r="J37" s="51" t="s">
        <v>86</v>
      </c>
      <c r="K37" s="51" t="s">
        <v>2311</v>
      </c>
      <c r="L37" s="51" t="s">
        <v>2312</v>
      </c>
      <c r="M37" s="55">
        <f t="shared" si="9"/>
        <v>0.11173499999999999</v>
      </c>
      <c r="N37" s="55">
        <v>0.11173499999999999</v>
      </c>
      <c r="O37" s="55">
        <v>0</v>
      </c>
      <c r="P37" s="56">
        <f t="shared" si="10"/>
        <v>4.384163064865907E-5</v>
      </c>
      <c r="Q37" s="56">
        <f t="shared" si="1"/>
        <v>1.5687428876018053E-3</v>
      </c>
      <c r="R37" s="56">
        <f t="shared" si="2"/>
        <v>0</v>
      </c>
      <c r="S37" s="56">
        <f t="shared" si="3"/>
        <v>0</v>
      </c>
      <c r="T37" s="82">
        <f t="shared" si="4"/>
        <v>0</v>
      </c>
      <c r="U37" s="56">
        <v>0</v>
      </c>
      <c r="V37" s="82">
        <f t="shared" si="5"/>
        <v>4.384163064865907E-5</v>
      </c>
      <c r="W37" s="83">
        <f t="shared" si="6"/>
        <v>4.384163064865907E-5</v>
      </c>
      <c r="X37" s="84">
        <f t="shared" si="7"/>
        <v>0</v>
      </c>
      <c r="Y37" s="83">
        <f t="shared" si="8"/>
        <v>0</v>
      </c>
      <c r="Z37" s="85" cm="1">
        <f t="array" ref="Z37">IF($F37="","",IF(_xll.BDP($F37&amp;" Corp",Z$1)="#N/A N/A","",_xll.BDP($F37&amp;" Corp",Z$1)))</f>
        <v>99</v>
      </c>
      <c r="AA37" s="85" cm="1">
        <f t="array" ref="AA37">IF($F37="","",IF(_xll.BDP($F37&amp;" Corp",AA$1)="#N/A N/A","",_xll.BDP($F37&amp;" Corp",AA$1)))</f>
        <v>99.5</v>
      </c>
      <c r="AB37" s="85" cm="1">
        <f t="array" ref="AB37">IF($F37="","",IF(_xll.BDP($F37&amp;" Corp",AB$1)="#N/A N/A","",_xll.BDP($F37&amp;" Corp",AB$1)))</f>
        <v>7.9959985800087452</v>
      </c>
      <c r="AC37" s="85" cm="1">
        <f t="array" ref="AC37">IF($F37="","",IF(_xll.BDP($F37&amp;" Corp",AC$1)="#N/A N/A","",_xll.BDP($F37&amp;" Corp",AC$1)))</f>
        <v>8.3246310707181692</v>
      </c>
      <c r="AD37" s="86" cm="1">
        <f t="array" ref="AD37">IF($F37="","",IF(_xll.BDP($F37&amp;" Corp",AD$1)="#N/A N/A","",_xll.BDP($F37&amp;" Corp",AD$1)))</f>
        <v>403.44919183030726</v>
      </c>
      <c r="AE37" s="51"/>
      <c r="AF37" s="51" t="e">
        <f>VLOOKUP($D37,'[3]Healthcare-LLI'!$E$4:$S$246,1,0)</f>
        <v>#N/A</v>
      </c>
    </row>
    <row r="38" spans="2:32" x14ac:dyDescent="0.25">
      <c r="B38" s="81">
        <v>36</v>
      </c>
      <c r="C38" s="51" t="s">
        <v>814</v>
      </c>
      <c r="D38" s="51" t="s">
        <v>2377</v>
      </c>
      <c r="E38" s="51" t="s">
        <v>102</v>
      </c>
      <c r="F38" s="51" t="s">
        <v>2378</v>
      </c>
      <c r="G38" s="55" cm="1">
        <f t="array" ref="G38">IFERROR(IF($F38="","",IF(_xll.BDP($F38&amp;" Corp",G$1)="#N/A N/A","",_xll.BDP($F38&amp;" Corp",G$1)))/1000000,0)</f>
        <v>620</v>
      </c>
      <c r="H38" s="51" t="s">
        <v>2310</v>
      </c>
      <c r="I38" s="51" t="s">
        <v>2379</v>
      </c>
      <c r="J38" s="51" t="s">
        <v>229</v>
      </c>
      <c r="K38" s="51" t="s">
        <v>2311</v>
      </c>
      <c r="L38" s="51" t="s">
        <v>2380</v>
      </c>
      <c r="M38" s="55">
        <f t="shared" si="9"/>
        <v>2.0606</v>
      </c>
      <c r="N38" s="55">
        <v>0</v>
      </c>
      <c r="O38" s="55">
        <v>2.0606</v>
      </c>
      <c r="P38" s="56">
        <f t="shared" si="10"/>
        <v>0</v>
      </c>
      <c r="Q38" s="56">
        <f t="shared" si="1"/>
        <v>4.2918853686116164E-2</v>
      </c>
      <c r="R38" s="56">
        <f t="shared" si="2"/>
        <v>1.8011625776316501E-2</v>
      </c>
      <c r="S38" s="56">
        <f t="shared" si="3"/>
        <v>1.8011625776316501E-2</v>
      </c>
      <c r="T38" s="82">
        <f t="shared" si="4"/>
        <v>0</v>
      </c>
      <c r="U38" s="56">
        <v>0</v>
      </c>
      <c r="V38" s="82">
        <f t="shared" si="5"/>
        <v>0</v>
      </c>
      <c r="W38" s="83">
        <f t="shared" si="6"/>
        <v>0</v>
      </c>
      <c r="X38" s="84">
        <f t="shared" si="7"/>
        <v>1.8011625776316501E-2</v>
      </c>
      <c r="Y38" s="83">
        <f t="shared" si="8"/>
        <v>1.8011625776316501E-2</v>
      </c>
      <c r="Z38" s="85" cm="1">
        <f t="array" ref="Z38">IF($F38="","",IF(_xll.BDP($F38&amp;" Corp",Z$1)="#N/A N/A","",_xll.BDP($F38&amp;" Corp",Z$1)))</f>
        <v>100.5</v>
      </c>
      <c r="AA38" s="85" cm="1">
        <f t="array" ref="AA38">IF($F38="","",IF(_xll.BDP($F38&amp;" Corp",AA$1)="#N/A N/A","",_xll.BDP($F38&amp;" Corp",AA$1)))</f>
        <v>100.875</v>
      </c>
      <c r="AB38" s="85" cm="1">
        <f t="array" ref="AB38">IF($F38="","",IF(_xll.BDP($F38&amp;" Corp",AB$1)="#N/A N/A","",_xll.BDP($F38&amp;" Corp",AB$1)))</f>
        <v>2.0072090905159712</v>
      </c>
      <c r="AC38" s="85" cm="1">
        <f t="array" ref="AC38">IF($F38="","",IF(_xll.BDP($F38&amp;" Corp",AC$1)="#N/A N/A","",_xll.BDP($F38&amp;" Corp",AC$1)))</f>
        <v>2.0072090905159712</v>
      </c>
      <c r="AD38" s="86" cm="1">
        <f t="array" ref="AD38">IF($F38="","",IF(_xll.BDP($F38&amp;" Corp",AD$1)="#N/A N/A","",_xll.BDP($F38&amp;" Corp",AD$1)))</f>
        <v>-71.137721687555327</v>
      </c>
      <c r="AE38" s="51"/>
      <c r="AF38" s="51" t="e">
        <f>VLOOKUP($D38,'[3]Healthcare-LLI'!$E$4:$S$246,1,0)</f>
        <v>#N/A</v>
      </c>
    </row>
    <row r="39" spans="2:32" x14ac:dyDescent="0.25">
      <c r="B39" s="81">
        <v>50</v>
      </c>
      <c r="C39" s="51" t="s">
        <v>2381</v>
      </c>
      <c r="D39" s="51" t="s">
        <v>2382</v>
      </c>
      <c r="E39" s="51" t="s">
        <v>2354</v>
      </c>
      <c r="G39" s="55" cm="1">
        <f t="array" ref="G39">IFERROR(IF($F39="","",IF(_xll.BDP($F39&amp;" Corp",G$1)="#N/A N/A","",_xll.BDP($F39&amp;" Corp",G$1)))/1000000,0)</f>
        <v>0</v>
      </c>
      <c r="H39" s="51" t="s">
        <v>2356</v>
      </c>
      <c r="I39" s="51" t="s">
        <v>129</v>
      </c>
      <c r="J39" s="51" t="s">
        <v>129</v>
      </c>
      <c r="K39" s="51" t="s">
        <v>2311</v>
      </c>
      <c r="L39" s="51" t="s">
        <v>2312</v>
      </c>
      <c r="M39" s="55">
        <f t="shared" si="9"/>
        <v>0</v>
      </c>
      <c r="N39" s="55">
        <v>0</v>
      </c>
      <c r="O39" s="55">
        <v>0</v>
      </c>
      <c r="P39" s="56">
        <f t="shared" si="10"/>
        <v>0</v>
      </c>
      <c r="Q39" s="56">
        <f t="shared" si="1"/>
        <v>0</v>
      </c>
      <c r="R39" s="56">
        <f t="shared" si="2"/>
        <v>0</v>
      </c>
      <c r="S39" s="56">
        <f t="shared" si="3"/>
        <v>0</v>
      </c>
      <c r="T39" s="82">
        <f t="shared" si="4"/>
        <v>0</v>
      </c>
      <c r="U39" s="56">
        <v>0</v>
      </c>
      <c r="V39" s="82">
        <f t="shared" si="5"/>
        <v>0</v>
      </c>
      <c r="W39" s="83">
        <f t="shared" si="6"/>
        <v>0</v>
      </c>
      <c r="X39" s="84">
        <f t="shared" si="7"/>
        <v>0</v>
      </c>
      <c r="Y39" s="83">
        <f t="shared" si="8"/>
        <v>0</v>
      </c>
      <c r="Z39" s="85" t="str" cm="1">
        <f t="array" ref="Z39">IF($F39="","",IF(_xll.BDP($F39&amp;" Corp",Z$1)="#N/A N/A","",_xll.BDP($F39&amp;" Corp",Z$1)))</f>
        <v/>
      </c>
      <c r="AA39" s="85" t="str" cm="1">
        <f t="array" ref="AA39">IF($F39="","",IF(_xll.BDP($F39&amp;" Corp",AA$1)="#N/A N/A","",_xll.BDP($F39&amp;" Corp",AA$1)))</f>
        <v/>
      </c>
      <c r="AB39" s="85" t="str" cm="1">
        <f t="array" ref="AB39">IF($F39="","",IF(_xll.BDP($F39&amp;" Corp",AB$1)="#N/A N/A","",_xll.BDP($F39&amp;" Corp",AB$1)))</f>
        <v/>
      </c>
      <c r="AC39" s="85" t="str" cm="1">
        <f t="array" ref="AC39">IF($F39="","",IF(_xll.BDP($F39&amp;" Corp",AC$1)="#N/A N/A","",_xll.BDP($F39&amp;" Corp",AC$1)))</f>
        <v/>
      </c>
      <c r="AD39" s="86" t="str" cm="1">
        <f t="array" ref="AD39">IF($F39="","",IF(_xll.BDP($F39&amp;" Corp",AD$1)="#N/A N/A","",_xll.BDP($F39&amp;" Corp",AD$1)))</f>
        <v/>
      </c>
      <c r="AE39" s="51"/>
      <c r="AF39" s="51" t="e">
        <f>VLOOKUP($D39,'[3]Healthcare-LLI'!$E$4:$S$246,1,0)</f>
        <v>#N/A</v>
      </c>
    </row>
    <row r="40" spans="2:32" x14ac:dyDescent="0.25">
      <c r="B40" s="81">
        <v>51</v>
      </c>
      <c r="C40" s="51" t="s">
        <v>2381</v>
      </c>
      <c r="D40" s="51" t="s">
        <v>2383</v>
      </c>
      <c r="E40" s="51" t="s">
        <v>2384</v>
      </c>
      <c r="G40" s="55" cm="1">
        <f t="array" ref="G40">IFERROR(IF($F40="","",IF(_xll.BDP($F40&amp;" Corp",G$1)="#N/A N/A","",_xll.BDP($F40&amp;" Corp",G$1)))/1000000,0)</f>
        <v>0</v>
      </c>
      <c r="H40" s="51" t="s">
        <v>2385</v>
      </c>
      <c r="I40" s="51" t="s">
        <v>129</v>
      </c>
      <c r="J40" s="51" t="s">
        <v>129</v>
      </c>
      <c r="K40" s="51" t="s">
        <v>2311</v>
      </c>
      <c r="L40" s="51" t="s">
        <v>2312</v>
      </c>
      <c r="M40" s="55">
        <f t="shared" si="9"/>
        <v>0</v>
      </c>
      <c r="N40" s="55">
        <v>0</v>
      </c>
      <c r="O40" s="55">
        <v>0</v>
      </c>
      <c r="P40" s="56">
        <f t="shared" si="10"/>
        <v>0</v>
      </c>
      <c r="Q40" s="56">
        <f t="shared" si="1"/>
        <v>0</v>
      </c>
      <c r="R40" s="56">
        <f t="shared" si="2"/>
        <v>0</v>
      </c>
      <c r="S40" s="56">
        <f t="shared" si="3"/>
        <v>0</v>
      </c>
      <c r="T40" s="82">
        <f t="shared" si="4"/>
        <v>0</v>
      </c>
      <c r="U40" s="56">
        <v>0</v>
      </c>
      <c r="V40" s="82">
        <f t="shared" si="5"/>
        <v>0</v>
      </c>
      <c r="W40" s="83">
        <f t="shared" si="6"/>
        <v>0</v>
      </c>
      <c r="X40" s="84">
        <f t="shared" si="7"/>
        <v>0</v>
      </c>
      <c r="Y40" s="83">
        <f t="shared" si="8"/>
        <v>0</v>
      </c>
      <c r="Z40" s="85" t="str" cm="1">
        <f t="array" ref="Z40">IF($F40="","",IF(_xll.BDP($F40&amp;" Corp",Z$1)="#N/A N/A","",_xll.BDP($F40&amp;" Corp",Z$1)))</f>
        <v/>
      </c>
      <c r="AA40" s="85" t="str" cm="1">
        <f t="array" ref="AA40">IF($F40="","",IF(_xll.BDP($F40&amp;" Corp",AA$1)="#N/A N/A","",_xll.BDP($F40&amp;" Corp",AA$1)))</f>
        <v/>
      </c>
      <c r="AB40" s="85" t="str" cm="1">
        <f t="array" ref="AB40">IF($F40="","",IF(_xll.BDP($F40&amp;" Corp",AB$1)="#N/A N/A","",_xll.BDP($F40&amp;" Corp",AB$1)))</f>
        <v/>
      </c>
      <c r="AC40" s="85" t="str" cm="1">
        <f t="array" ref="AC40">IF($F40="","",IF(_xll.BDP($F40&amp;" Corp",AC$1)="#N/A N/A","",_xll.BDP($F40&amp;" Corp",AC$1)))</f>
        <v/>
      </c>
      <c r="AD40" s="86" t="str" cm="1">
        <f t="array" ref="AD40">IF($F40="","",IF(_xll.BDP($F40&amp;" Corp",AD$1)="#N/A N/A","",_xll.BDP($F40&amp;" Corp",AD$1)))</f>
        <v/>
      </c>
      <c r="AE40" s="51"/>
      <c r="AF40" s="51" t="e">
        <f>VLOOKUP($D40,'[3]Healthcare-LLI'!$E$4:$S$246,1,0)</f>
        <v>#N/A</v>
      </c>
    </row>
    <row r="41" spans="2:32" x14ac:dyDescent="0.25">
      <c r="B41" s="81">
        <v>52</v>
      </c>
      <c r="C41" s="51" t="s">
        <v>2381</v>
      </c>
      <c r="D41" s="51" t="s">
        <v>2386</v>
      </c>
      <c r="E41" s="51" t="s">
        <v>2316</v>
      </c>
      <c r="G41" s="55" cm="1">
        <f t="array" ref="G41">IFERROR(IF($F41="","",IF(_xll.BDP($F41&amp;" Corp",G$1)="#N/A N/A","",_xll.BDP($F41&amp;" Corp",G$1)))/1000000,0)</f>
        <v>0</v>
      </c>
      <c r="H41" s="51" t="s">
        <v>2310</v>
      </c>
      <c r="I41" s="51" t="s">
        <v>129</v>
      </c>
      <c r="J41" s="51" t="s">
        <v>129</v>
      </c>
      <c r="K41" s="51" t="s">
        <v>2311</v>
      </c>
      <c r="L41" s="51" t="s">
        <v>2312</v>
      </c>
      <c r="M41" s="55">
        <f t="shared" si="9"/>
        <v>0</v>
      </c>
      <c r="N41" s="55">
        <v>0</v>
      </c>
      <c r="O41" s="55">
        <v>0</v>
      </c>
      <c r="P41" s="56">
        <f t="shared" si="10"/>
        <v>0</v>
      </c>
      <c r="Q41" s="56">
        <f t="shared" si="1"/>
        <v>0</v>
      </c>
      <c r="R41" s="56">
        <f t="shared" si="2"/>
        <v>0</v>
      </c>
      <c r="S41" s="56">
        <f t="shared" si="3"/>
        <v>0</v>
      </c>
      <c r="T41" s="82">
        <f t="shared" si="4"/>
        <v>0</v>
      </c>
      <c r="U41" s="56">
        <v>0</v>
      </c>
      <c r="V41" s="82">
        <f t="shared" si="5"/>
        <v>0</v>
      </c>
      <c r="W41" s="83">
        <f t="shared" si="6"/>
        <v>0</v>
      </c>
      <c r="X41" s="84">
        <f t="shared" si="7"/>
        <v>0</v>
      </c>
      <c r="Y41" s="83">
        <f t="shared" si="8"/>
        <v>0</v>
      </c>
      <c r="Z41" s="85" t="str" cm="1">
        <f t="array" ref="Z41">IF($F41="","",IF(_xll.BDP($F41&amp;" Corp",Z$1)="#N/A N/A","",_xll.BDP($F41&amp;" Corp",Z$1)))</f>
        <v/>
      </c>
      <c r="AA41" s="85" t="str" cm="1">
        <f t="array" ref="AA41">IF($F41="","",IF(_xll.BDP($F41&amp;" Corp",AA$1)="#N/A N/A","",_xll.BDP($F41&amp;" Corp",AA$1)))</f>
        <v/>
      </c>
      <c r="AB41" s="85" t="str" cm="1">
        <f t="array" ref="AB41">IF($F41="","",IF(_xll.BDP($F41&amp;" Corp",AB$1)="#N/A N/A","",_xll.BDP($F41&amp;" Corp",AB$1)))</f>
        <v/>
      </c>
      <c r="AC41" s="85" t="str" cm="1">
        <f t="array" ref="AC41">IF($F41="","",IF(_xll.BDP($F41&amp;" Corp",AC$1)="#N/A N/A","",_xll.BDP($F41&amp;" Corp",AC$1)))</f>
        <v/>
      </c>
      <c r="AD41" s="86" t="str" cm="1">
        <f t="array" ref="AD41">IF($F41="","",IF(_xll.BDP($F41&amp;" Corp",AD$1)="#N/A N/A","",_xll.BDP($F41&amp;" Corp",AD$1)))</f>
        <v/>
      </c>
      <c r="AE41" s="51"/>
      <c r="AF41" s="51" t="e">
        <f>VLOOKUP($D41,'[3]Healthcare-LLI'!$E$4:$S$246,1,0)</f>
        <v>#N/A</v>
      </c>
    </row>
    <row r="42" spans="2:32" x14ac:dyDescent="0.25">
      <c r="B42" s="81">
        <v>26</v>
      </c>
      <c r="C42" s="51" t="s">
        <v>2387</v>
      </c>
      <c r="D42" s="51" t="s">
        <v>1689</v>
      </c>
      <c r="E42" s="51" t="s">
        <v>2308</v>
      </c>
      <c r="F42" s="51" t="s">
        <v>2388</v>
      </c>
      <c r="G42" s="55" cm="1">
        <f t="array" ref="G42">IFERROR(IF($F42="","",IF(_xll.BDP($F42&amp;" Corp",G$1)="#N/A N/A","",_xll.BDP($F42&amp;" Corp",G$1)))/1000000,0)</f>
        <v>190.26289939999998</v>
      </c>
      <c r="H42" s="51" t="s">
        <v>2310</v>
      </c>
      <c r="I42" s="51" t="s">
        <v>62</v>
      </c>
      <c r="J42" s="51" t="s">
        <v>63</v>
      </c>
      <c r="K42" s="51" t="s">
        <v>2311</v>
      </c>
      <c r="L42" s="51" t="s">
        <v>2312</v>
      </c>
      <c r="M42" s="55">
        <f t="shared" si="9"/>
        <v>3.2485179999999998</v>
      </c>
      <c r="N42" s="55">
        <v>3.2485179999999998</v>
      </c>
      <c r="O42" s="55">
        <v>0</v>
      </c>
      <c r="P42" s="56">
        <f t="shared" si="10"/>
        <v>1.2746259123060874E-3</v>
      </c>
      <c r="Q42" s="56">
        <f t="shared" si="1"/>
        <v>6.3891822647397971E-3</v>
      </c>
      <c r="R42" s="56">
        <f t="shared" si="2"/>
        <v>0</v>
      </c>
      <c r="S42" s="56">
        <f t="shared" si="3"/>
        <v>0</v>
      </c>
      <c r="T42" s="82">
        <f t="shared" si="4"/>
        <v>2.7713038338375547E-3</v>
      </c>
      <c r="U42" s="56">
        <v>1.3249706273302499E-4</v>
      </c>
      <c r="V42" s="82">
        <f t="shared" si="5"/>
        <v>-1.4966779215314673E-3</v>
      </c>
      <c r="W42" s="83">
        <f t="shared" si="6"/>
        <v>-1.4966779215314673E-3</v>
      </c>
      <c r="X42" s="84">
        <f t="shared" si="7"/>
        <v>-2.7713038338375547E-3</v>
      </c>
      <c r="Y42" s="83">
        <f t="shared" si="8"/>
        <v>-2.7713038338375547E-3</v>
      </c>
      <c r="Z42" s="85" cm="1">
        <f t="array" ref="Z42">IF($F42="","",IF(_xll.BDP($F42&amp;" Corp",Z$1)="#N/A N/A","",_xll.BDP($F42&amp;" Corp",Z$1)))</f>
        <v>100.5</v>
      </c>
      <c r="AA42" s="85" cm="1">
        <f t="array" ref="AA42">IF($F42="","",IF(_xll.BDP($F42&amp;" Corp",AA$1)="#N/A N/A","",_xll.BDP($F42&amp;" Corp",AA$1)))</f>
        <v>101.125</v>
      </c>
      <c r="AB42" s="85" cm="1">
        <f t="array" ref="AB42">IF($F42="","",IF(_xll.BDP($F42&amp;" Corp",AB$1)="#N/A N/A","",_xll.BDP($F42&amp;" Corp",AB$1)))</f>
        <v>5.5963113205507398</v>
      </c>
      <c r="AC42" s="85" cm="1">
        <f t="array" ref="AC42">IF($F42="","",IF(_xll.BDP($F42&amp;" Corp",AC$1)="#N/A N/A","",_xll.BDP($F42&amp;" Corp",AC$1)))</f>
        <v>5.9256680076941848</v>
      </c>
      <c r="AD42" s="86" cm="1">
        <f t="array" ref="AD42">IF($F42="","",IF(_xll.BDP($F42&amp;" Corp",AD$1)="#N/A N/A","",_xll.BDP($F42&amp;" Corp",AD$1)))</f>
        <v>170.06983455941079</v>
      </c>
      <c r="AE42" s="51"/>
      <c r="AF42" s="51" t="str">
        <f>VLOOKUP($D42,'[3]Healthcare-LLI'!$E$4:$S$246,1,0)</f>
        <v>LX227654</v>
      </c>
    </row>
    <row r="43" spans="2:32" x14ac:dyDescent="0.25">
      <c r="B43" s="81">
        <v>72</v>
      </c>
      <c r="C43" s="51" t="s">
        <v>2088</v>
      </c>
      <c r="D43" s="51" t="s">
        <v>2090</v>
      </c>
      <c r="E43" s="51" t="s">
        <v>2316</v>
      </c>
      <c r="F43" s="51" t="s">
        <v>2389</v>
      </c>
      <c r="G43" s="55" cm="1">
        <f t="array" ref="G43">IFERROR(IF($F43="","",IF(_xll.BDP($F43&amp;" Corp",G$1)="#N/A N/A","",_xll.BDP($F43&amp;" Corp",G$1)))/1000000,0)</f>
        <v>883</v>
      </c>
      <c r="H43" s="51" t="s">
        <v>2310</v>
      </c>
      <c r="I43" s="51" t="s">
        <v>495</v>
      </c>
      <c r="J43" s="51" t="s">
        <v>682</v>
      </c>
      <c r="K43" s="51" t="s">
        <v>2311</v>
      </c>
      <c r="L43" s="51" t="s">
        <v>2312</v>
      </c>
      <c r="M43" s="55">
        <f t="shared" si="9"/>
        <v>20.974247999999999</v>
      </c>
      <c r="N43" s="55">
        <v>20.974247999999999</v>
      </c>
      <c r="O43" s="55">
        <v>0</v>
      </c>
      <c r="P43" s="56">
        <f t="shared" si="10"/>
        <v>8.2296973548966427E-3</v>
      </c>
      <c r="Q43" s="56">
        <f t="shared" si="1"/>
        <v>8.2296973548966427E-3</v>
      </c>
      <c r="R43" s="56">
        <f t="shared" si="2"/>
        <v>0</v>
      </c>
      <c r="S43" s="56">
        <f t="shared" si="3"/>
        <v>0</v>
      </c>
      <c r="T43" s="82">
        <f t="shared" si="4"/>
        <v>1.0510007964003153E-2</v>
      </c>
      <c r="U43" s="56">
        <v>5.0248737346232999E-4</v>
      </c>
      <c r="V43" s="82">
        <f t="shared" si="5"/>
        <v>-2.2803106091065107E-3</v>
      </c>
      <c r="W43" s="83">
        <f t="shared" si="6"/>
        <v>-2.2803106091065107E-3</v>
      </c>
      <c r="X43" s="84">
        <f t="shared" si="7"/>
        <v>-1.0510007964003153E-2</v>
      </c>
      <c r="Y43" s="83">
        <f t="shared" si="8"/>
        <v>-1.0510007964003153E-2</v>
      </c>
      <c r="Z43" s="85" cm="1">
        <f t="array" ref="Z43">IF($F43="","",IF(_xll.BDP($F43&amp;" Corp",Z$1)="#N/A N/A","",_xll.BDP($F43&amp;" Corp",Z$1)))</f>
        <v>84.5</v>
      </c>
      <c r="AA43" s="85" cm="1">
        <f t="array" ref="AA43">IF($F43="","",IF(_xll.BDP($F43&amp;" Corp",AA$1)="#N/A N/A","",_xll.BDP($F43&amp;" Corp",AA$1)))</f>
        <v>85.375</v>
      </c>
      <c r="AB43" s="85" cm="1">
        <f t="array" ref="AB43">IF($F43="","",IF(_xll.BDP($F43&amp;" Corp",AB$1)="#N/A N/A","",_xll.BDP($F43&amp;" Corp",AB$1)))</f>
        <v>18.227593530900776</v>
      </c>
      <c r="AC43" s="85" cm="1">
        <f t="array" ref="AC43">IF($F43="","",IF(_xll.BDP($F43&amp;" Corp",AC$1)="#N/A N/A","",_xll.BDP($F43&amp;" Corp",AC$1)))</f>
        <v>18.540665437467396</v>
      </c>
      <c r="AD43" s="86" cm="1">
        <f t="array" ref="AD43">IF($F43="","",IF(_xll.BDP($F43&amp;" Corp",AD$1)="#N/A N/A","",_xll.BDP($F43&amp;" Corp",AD$1)))</f>
        <v>1430.9728304013013</v>
      </c>
      <c r="AE43" s="51"/>
      <c r="AF43" s="51" t="str">
        <f>VLOOKUP($D43,'[3]Healthcare-LLI'!$E$4:$S$246,1,0)</f>
        <v>LX196625</v>
      </c>
    </row>
    <row r="44" spans="2:32" x14ac:dyDescent="0.25">
      <c r="B44" s="81">
        <v>58</v>
      </c>
      <c r="C44" s="51" t="s">
        <v>2349</v>
      </c>
      <c r="D44" s="51" t="s">
        <v>2153</v>
      </c>
      <c r="E44" s="51" t="s">
        <v>2308</v>
      </c>
      <c r="F44" s="51" t="s">
        <v>2390</v>
      </c>
      <c r="G44" s="55" cm="1">
        <f t="array" ref="G44">IFERROR(IF($F44="","",IF(_xll.BDP($F44&amp;" Corp",G$1)="#N/A N/A","",_xll.BDP($F44&amp;" Corp",G$1)))/1000000,0)</f>
        <v>0</v>
      </c>
      <c r="H44" s="51" t="s">
        <v>2310</v>
      </c>
      <c r="I44" s="51" t="s">
        <v>495</v>
      </c>
      <c r="J44" s="51" t="s">
        <v>86</v>
      </c>
      <c r="K44" s="51" t="s">
        <v>2311</v>
      </c>
      <c r="L44" s="51" t="s">
        <v>2312</v>
      </c>
      <c r="M44" s="55">
        <f t="shared" si="9"/>
        <v>35.429202000000004</v>
      </c>
      <c r="N44" s="55">
        <v>32.900540000000007</v>
      </c>
      <c r="O44" s="55">
        <v>2.5286620000000002</v>
      </c>
      <c r="P44" s="56">
        <f t="shared" si="10"/>
        <v>1.2909234553375703E-2</v>
      </c>
      <c r="Q44" s="56">
        <f t="shared" si="1"/>
        <v>1.5655835122048128E-2</v>
      </c>
      <c r="R44" s="56">
        <f t="shared" si="2"/>
        <v>2.2102937813642649E-2</v>
      </c>
      <c r="S44" s="56">
        <f t="shared" si="3"/>
        <v>2.2102937813642649E-2</v>
      </c>
      <c r="T44" s="82">
        <f t="shared" si="4"/>
        <v>1.6952615035169556E-2</v>
      </c>
      <c r="U44" s="56">
        <v>8.1051080375164203E-4</v>
      </c>
      <c r="V44" s="82">
        <f t="shared" si="5"/>
        <v>-4.0433804817938523E-3</v>
      </c>
      <c r="W44" s="83">
        <f t="shared" si="6"/>
        <v>-4.0433804817938523E-3</v>
      </c>
      <c r="X44" s="84">
        <f t="shared" si="7"/>
        <v>5.1503227784730939E-3</v>
      </c>
      <c r="Y44" s="83">
        <f t="shared" si="8"/>
        <v>5.1503227784730939E-3</v>
      </c>
      <c r="Z44" s="85" cm="1">
        <f t="array" ref="Z44">IF($F44="","",IF(_xll.BDP($F44&amp;" Corp",Z$1)="#N/A N/A","",_xll.BDP($F44&amp;" Corp",Z$1)))</f>
        <v>100.75</v>
      </c>
      <c r="AA44" s="85" cm="1">
        <f t="array" ref="AA44">IF($F44="","",IF(_xll.BDP($F44&amp;" Corp",AA$1)="#N/A N/A","",_xll.BDP($F44&amp;" Corp",AA$1)))</f>
        <v>101.125</v>
      </c>
      <c r="AB44" s="85" cm="1">
        <f t="array" ref="AB44">IF($F44="","",IF(_xll.BDP($F44&amp;" Corp",AB$1)="#N/A N/A","",_xll.BDP($F44&amp;" Corp",AB$1)))</f>
        <v>6.9786736508831382</v>
      </c>
      <c r="AC44" s="85" cm="1">
        <f t="array" ref="AC44">IF($F44="","",IF(_xll.BDP($F44&amp;" Corp",AC$1)="#N/A N/A","",_xll.BDP($F44&amp;" Corp",AC$1)))</f>
        <v>7.3415178572759032</v>
      </c>
      <c r="AD44" s="86" cm="1">
        <f t="array" ref="AD44">IF($F44="","",IF(_xll.BDP($F44&amp;" Corp",AD$1)="#N/A N/A","",_xll.BDP($F44&amp;" Corp",AD$1)))</f>
        <v>290.11808466723562</v>
      </c>
      <c r="AE44" s="51"/>
      <c r="AF44" s="51" t="str">
        <f>VLOOKUP($D44,'[3]Healthcare-LLI'!$E$4:$S$246,1,0)</f>
        <v>LX255433</v>
      </c>
    </row>
    <row r="45" spans="2:32" x14ac:dyDescent="0.25">
      <c r="B45" s="81">
        <v>23</v>
      </c>
      <c r="C45" s="51" t="s">
        <v>1664</v>
      </c>
      <c r="D45" s="51" t="s">
        <v>1662</v>
      </c>
      <c r="E45" s="51" t="s">
        <v>2316</v>
      </c>
      <c r="F45" s="51" t="s">
        <v>2391</v>
      </c>
      <c r="G45" s="55" cm="1">
        <f t="array" ref="G45">IFERROR(IF($F45="","",IF(_xll.BDP($F45&amp;" Corp",G$1)="#N/A N/A","",_xll.BDP($F45&amp;" Corp",G$1)))/1000000,0)</f>
        <v>1165</v>
      </c>
      <c r="H45" s="51" t="s">
        <v>2310</v>
      </c>
      <c r="I45" s="51" t="s">
        <v>85</v>
      </c>
      <c r="J45" s="51" t="s">
        <v>496</v>
      </c>
      <c r="K45" s="51" t="s">
        <v>2311</v>
      </c>
      <c r="L45" s="51" t="s">
        <v>2312</v>
      </c>
      <c r="M45" s="55">
        <f t="shared" si="9"/>
        <v>32.941156999999997</v>
      </c>
      <c r="N45" s="55">
        <v>32.941156999999997</v>
      </c>
      <c r="O45" s="55">
        <v>0</v>
      </c>
      <c r="P45" s="56">
        <f t="shared" si="10"/>
        <v>1.2925171506989666E-2</v>
      </c>
      <c r="Q45" s="56">
        <f t="shared" si="1"/>
        <v>1.458935641012378E-2</v>
      </c>
      <c r="R45" s="56">
        <f t="shared" si="2"/>
        <v>0</v>
      </c>
      <c r="S45" s="56">
        <f t="shared" si="3"/>
        <v>0</v>
      </c>
      <c r="T45" s="82">
        <f t="shared" si="4"/>
        <v>1.7019902039517018E-2</v>
      </c>
      <c r="U45" s="56">
        <v>8.1372782035129697E-4</v>
      </c>
      <c r="V45" s="82">
        <f t="shared" si="5"/>
        <v>-4.0947305325273516E-3</v>
      </c>
      <c r="W45" s="83">
        <f t="shared" si="6"/>
        <v>-4.0947305325273516E-3</v>
      </c>
      <c r="X45" s="84">
        <f t="shared" si="7"/>
        <v>-1.7019902039517018E-2</v>
      </c>
      <c r="Y45" s="83">
        <f t="shared" si="8"/>
        <v>-1.7019902039517018E-2</v>
      </c>
      <c r="Z45" s="85" cm="1">
        <f t="array" ref="Z45">IF($F45="","",IF(_xll.BDP($F45&amp;" Corp",Z$1)="#N/A N/A","",_xll.BDP($F45&amp;" Corp",Z$1)))</f>
        <v>101</v>
      </c>
      <c r="AA45" s="85" cm="1">
        <f t="array" ref="AA45">IF($F45="","",IF(_xll.BDP($F45&amp;" Corp",AA$1)="#N/A N/A","",_xll.BDP($F45&amp;" Corp",AA$1)))</f>
        <v>101.25</v>
      </c>
      <c r="AB45" s="85" cm="1">
        <f t="array" ref="AB45">IF($F45="","",IF(_xll.BDP($F45&amp;" Corp",AB$1)="#N/A N/A","",_xll.BDP($F45&amp;" Corp",AB$1)))</f>
        <v>7.2140013100579381</v>
      </c>
      <c r="AC45" s="85" cm="1">
        <f t="array" ref="AC45">IF($F45="","",IF(_xll.BDP($F45&amp;" Corp",AC$1)="#N/A N/A","",_xll.BDP($F45&amp;" Corp",AC$1)))</f>
        <v>7.5750930700451136</v>
      </c>
      <c r="AD45" s="86" cm="1">
        <f t="array" ref="AD45">IF($F45="","",IF(_xll.BDP($F45&amp;" Corp",AD$1)="#N/A N/A","",_xll.BDP($F45&amp;" Corp",AD$1)))</f>
        <v>308.00507302021981</v>
      </c>
      <c r="AE45" s="51"/>
      <c r="AF45" s="51" t="str">
        <f>VLOOKUP($D45,'[3]Healthcare-LLI'!$E$4:$S$246,1,0)</f>
        <v>LX248753</v>
      </c>
    </row>
    <row r="46" spans="2:32" x14ac:dyDescent="0.25">
      <c r="B46" s="81">
        <v>45</v>
      </c>
      <c r="C46" s="51" t="s">
        <v>2392</v>
      </c>
      <c r="D46" s="51" t="s">
        <v>1883</v>
      </c>
      <c r="E46" s="51" t="s">
        <v>2308</v>
      </c>
      <c r="F46" s="51" t="s">
        <v>2393</v>
      </c>
      <c r="G46" s="55" cm="1">
        <f t="array" ref="G46">IFERROR(IF($F46="","",IF(_xll.BDP($F46&amp;" Corp",G$1)="#N/A N/A","",_xll.BDP($F46&amp;" Corp",G$1)))/1000000,0)</f>
        <v>631.61612276000005</v>
      </c>
      <c r="H46" s="51" t="s">
        <v>2310</v>
      </c>
      <c r="I46" s="51" t="s">
        <v>305</v>
      </c>
      <c r="J46" s="51" t="s">
        <v>166</v>
      </c>
      <c r="K46" s="51" t="s">
        <v>2311</v>
      </c>
      <c r="L46" s="51" t="s">
        <v>2312</v>
      </c>
      <c r="M46" s="55">
        <f t="shared" si="9"/>
        <v>13.828962999999996</v>
      </c>
      <c r="N46" s="55">
        <v>13.828962999999996</v>
      </c>
      <c r="O46" s="55">
        <v>0</v>
      </c>
      <c r="P46" s="56">
        <f t="shared" si="10"/>
        <v>5.4260910914214183E-3</v>
      </c>
      <c r="Q46" s="56">
        <f t="shared" si="1"/>
        <v>5.4260910914214183E-3</v>
      </c>
      <c r="R46" s="56">
        <f t="shared" si="2"/>
        <v>0</v>
      </c>
      <c r="S46" s="56">
        <f t="shared" si="3"/>
        <v>0</v>
      </c>
      <c r="T46" s="82">
        <f t="shared" si="4"/>
        <v>9.2077509841796794E-3</v>
      </c>
      <c r="U46" s="56">
        <v>4.40225984926213E-4</v>
      </c>
      <c r="V46" s="82">
        <f t="shared" si="5"/>
        <v>-3.7816598927582611E-3</v>
      </c>
      <c r="W46" s="83">
        <f t="shared" si="6"/>
        <v>-3.7816598927582611E-3</v>
      </c>
      <c r="X46" s="84">
        <f t="shared" si="7"/>
        <v>-9.2077509841796794E-3</v>
      </c>
      <c r="Y46" s="83">
        <f t="shared" si="8"/>
        <v>-9.2077509841796794E-3</v>
      </c>
      <c r="Z46" s="85" cm="1">
        <f t="array" ref="Z46">IF($F46="","",IF(_xll.BDP($F46&amp;" Corp",Z$1)="#N/A N/A","",_xll.BDP($F46&amp;" Corp",Z$1)))</f>
        <v>100.5</v>
      </c>
      <c r="AA46" s="85" cm="1">
        <f t="array" ref="AA46">IF($F46="","",IF(_xll.BDP($F46&amp;" Corp",AA$1)="#N/A N/A","",_xll.BDP($F46&amp;" Corp",AA$1)))</f>
        <v>101.25</v>
      </c>
      <c r="AB46" s="85" cm="1">
        <f t="array" ref="AB46">IF($F46="","",IF(_xll.BDP($F46&amp;" Corp",AB$1)="#N/A N/A","",_xll.BDP($F46&amp;" Corp",AB$1)))</f>
        <v>5.9308023424819112</v>
      </c>
      <c r="AC46" s="85" cm="1">
        <f t="array" ref="AC46">IF($F46="","",IF(_xll.BDP($F46&amp;" Corp",AC$1)="#N/A N/A","",_xll.BDP($F46&amp;" Corp",AC$1)))</f>
        <v>6.2950539402663708</v>
      </c>
      <c r="AD46" s="86" cm="1">
        <f t="array" ref="AD46">IF($F46="","",IF(_xll.BDP($F46&amp;" Corp",AD$1)="#N/A N/A","",_xll.BDP($F46&amp;" Corp",AD$1)))</f>
        <v>192.39653833660481</v>
      </c>
      <c r="AE46" s="51"/>
      <c r="AF46" s="51" t="str">
        <f>VLOOKUP($D46,'[3]Healthcare-LLI'!$E$4:$S$246,1,0)</f>
        <v>LX199502</v>
      </c>
    </row>
    <row r="47" spans="2:32" x14ac:dyDescent="0.25">
      <c r="B47" s="81">
        <v>71</v>
      </c>
      <c r="C47" s="51" t="s">
        <v>2394</v>
      </c>
      <c r="D47" s="51" t="s">
        <v>2053</v>
      </c>
      <c r="E47" s="51" t="s">
        <v>2395</v>
      </c>
      <c r="F47" s="51" t="s">
        <v>2396</v>
      </c>
      <c r="G47" s="55" cm="1">
        <f t="array" ref="G47">IFERROR(IF($F47="","",IF(_xll.BDP($F47&amp;" Corp",G$1)="#N/A N/A","",_xll.BDP($F47&amp;" Corp",G$1)))/1000000,0)</f>
        <v>1366.1084922</v>
      </c>
      <c r="H47" s="51" t="s">
        <v>2310</v>
      </c>
      <c r="I47" s="51" t="s">
        <v>359</v>
      </c>
      <c r="J47" s="51" t="s">
        <v>86</v>
      </c>
      <c r="K47" s="51" t="s">
        <v>2311</v>
      </c>
      <c r="L47" s="51" t="s">
        <v>2312</v>
      </c>
      <c r="M47" s="55">
        <f t="shared" si="9"/>
        <v>43.794785000000012</v>
      </c>
      <c r="N47" s="55">
        <v>38.008170000000014</v>
      </c>
      <c r="O47" s="55">
        <v>5.7866150000000003</v>
      </c>
      <c r="P47" s="56">
        <f t="shared" si="10"/>
        <v>1.4913323048028327E-2</v>
      </c>
      <c r="Q47" s="56">
        <f t="shared" si="1"/>
        <v>1.4913323048028327E-2</v>
      </c>
      <c r="R47" s="56">
        <f t="shared" si="2"/>
        <v>5.0580580360875337E-2</v>
      </c>
      <c r="S47" s="56">
        <f t="shared" si="3"/>
        <v>5.0580580360875337E-2</v>
      </c>
      <c r="T47" s="82">
        <f t="shared" si="4"/>
        <v>1.9283744330333415E-2</v>
      </c>
      <c r="U47" s="56">
        <v>9.2196295875855597E-4</v>
      </c>
      <c r="V47" s="82">
        <f t="shared" si="5"/>
        <v>-4.3704212823050884E-3</v>
      </c>
      <c r="W47" s="83">
        <f t="shared" si="6"/>
        <v>-4.3704212823050884E-3</v>
      </c>
      <c r="X47" s="84">
        <f t="shared" si="7"/>
        <v>3.1296836030541925E-2</v>
      </c>
      <c r="Y47" s="83">
        <f t="shared" si="8"/>
        <v>3.1296836030541925E-2</v>
      </c>
      <c r="Z47" s="85" cm="1">
        <f t="array" ref="Z47">IF($F47="","",IF(_xll.BDP($F47&amp;" Corp",Z$1)="#N/A N/A","",_xll.BDP($F47&amp;" Corp",Z$1)))</f>
        <v>96.947000000000003</v>
      </c>
      <c r="AA47" s="85" cm="1">
        <f t="array" ref="AA47">IF($F47="","",IF(_xll.BDP($F47&amp;" Corp",AA$1)="#N/A N/A","",_xll.BDP($F47&amp;" Corp",AA$1)))</f>
        <v>97.450999999999993</v>
      </c>
      <c r="AB47" s="85" cm="1">
        <f t="array" ref="AB47">IF($F47="","",IF(_xll.BDP($F47&amp;" Corp",AB$1)="#N/A N/A","",_xll.BDP($F47&amp;" Corp",AB$1)))</f>
        <v>10.398540087044239</v>
      </c>
      <c r="AC47" s="85" cm="1">
        <f t="array" ref="AC47">IF($F47="","",IF(_xll.BDP($F47&amp;" Corp",AC$1)="#N/A N/A","",_xll.BDP($F47&amp;" Corp",AC$1)))</f>
        <v>10.698811220936477</v>
      </c>
      <c r="AD47" s="86" cm="1">
        <f t="array" ref="AD47">IF($F47="","",IF(_xll.BDP($F47&amp;" Corp",AD$1)="#N/A N/A","",_xll.BDP($F47&amp;" Corp",AD$1)))</f>
        <v>654.84513236880298</v>
      </c>
      <c r="AE47" s="51"/>
      <c r="AF47" s="51" t="str">
        <f>VLOOKUP($D47,'[3]Healthcare-LLI'!$E$4:$S$246,1,0)</f>
        <v>LX202831</v>
      </c>
    </row>
    <row r="48" spans="2:32" x14ac:dyDescent="0.25">
      <c r="B48" s="81">
        <v>9</v>
      </c>
      <c r="C48" s="51" t="s">
        <v>2397</v>
      </c>
      <c r="D48" s="51" t="s">
        <v>1397</v>
      </c>
      <c r="E48" s="51" t="s">
        <v>2398</v>
      </c>
      <c r="F48" s="51" t="s">
        <v>2399</v>
      </c>
      <c r="G48" s="55" cm="1">
        <f t="array" ref="G48">IFERROR(IF($F48="","",IF(_xll.BDP($F48&amp;" Corp",G$1)="#N/A N/A","",_xll.BDP($F48&amp;" Corp",G$1)))/1000000,0)</f>
        <v>766.60389843749999</v>
      </c>
      <c r="H48" s="51" t="s">
        <v>2310</v>
      </c>
      <c r="I48" s="51" t="s">
        <v>242</v>
      </c>
      <c r="J48" s="51" t="s">
        <v>63</v>
      </c>
      <c r="K48" s="51" t="s">
        <v>2311</v>
      </c>
      <c r="L48" s="51" t="s">
        <v>2312</v>
      </c>
      <c r="M48" s="55">
        <f t="shared" si="9"/>
        <v>7.2929999999999995E-2</v>
      </c>
      <c r="N48" s="55">
        <v>7.2929999999999995E-2</v>
      </c>
      <c r="O48" s="55">
        <v>0</v>
      </c>
      <c r="P48" s="56">
        <f t="shared" si="10"/>
        <v>2.8615654210468574E-5</v>
      </c>
      <c r="Q48" s="56">
        <f t="shared" si="1"/>
        <v>2.8615654210468574E-5</v>
      </c>
      <c r="R48" s="56">
        <f t="shared" si="2"/>
        <v>0</v>
      </c>
      <c r="S48" s="56">
        <f t="shared" si="3"/>
        <v>0</v>
      </c>
      <c r="T48" s="82">
        <f t="shared" si="4"/>
        <v>3.7600756444987099E-3</v>
      </c>
      <c r="U48" s="56">
        <v>1.7977060922265799E-4</v>
      </c>
      <c r="V48" s="82">
        <f t="shared" si="5"/>
        <v>-3.7314599902882415E-3</v>
      </c>
      <c r="W48" s="83">
        <f t="shared" si="6"/>
        <v>-3.7314599902882415E-3</v>
      </c>
      <c r="X48" s="84">
        <f t="shared" si="7"/>
        <v>-3.7600756444987099E-3</v>
      </c>
      <c r="Y48" s="83">
        <f t="shared" si="8"/>
        <v>-3.7600756444987099E-3</v>
      </c>
      <c r="Z48" s="85" cm="1">
        <f t="array" ref="Z48">IF($F48="","",IF(_xll.BDP($F48&amp;" Corp",Z$1)="#N/A N/A","",_xll.BDP($F48&amp;" Corp",Z$1)))</f>
        <v>100.625</v>
      </c>
      <c r="AA48" s="85" cm="1">
        <f t="array" ref="AA48">IF($F48="","",IF(_xll.BDP($F48&amp;" Corp",AA$1)="#N/A N/A","",_xll.BDP($F48&amp;" Corp",AA$1)))</f>
        <v>100.875</v>
      </c>
      <c r="AB48" s="85" cm="1">
        <f t="array" ref="AB48">IF($F48="","",IF(_xll.BDP($F48&amp;" Corp",AB$1)="#N/A N/A","",_xll.BDP($F48&amp;" Corp",AB$1)))</f>
        <v>5.7091364171355963</v>
      </c>
      <c r="AC48" s="85" cm="1">
        <f t="array" ref="AC48">IF($F48="","",IF(_xll.BDP($F48&amp;" Corp",AC$1)="#N/A N/A","",_xll.BDP($F48&amp;" Corp",AC$1)))</f>
        <v>6.0639543924480677</v>
      </c>
      <c r="AD48" s="86" cm="1">
        <f t="array" ref="AD48">IF($F48="","",IF(_xll.BDP($F48&amp;" Corp",AD$1)="#N/A N/A","",_xll.BDP($F48&amp;" Corp",AD$1)))</f>
        <v>170.17858397772915</v>
      </c>
      <c r="AE48" s="51"/>
      <c r="AF48" s="51" t="str">
        <f>VLOOKUP($D48,'[3]Healthcare-LLI'!$E$4:$S$246,1,0)</f>
        <v>LX228374</v>
      </c>
    </row>
    <row r="49" spans="2:32" x14ac:dyDescent="0.25">
      <c r="B49" s="81">
        <v>29</v>
      </c>
      <c r="C49" s="51" t="s">
        <v>1730</v>
      </c>
      <c r="D49" s="51" t="s">
        <v>1728</v>
      </c>
      <c r="E49" s="51" t="s">
        <v>2308</v>
      </c>
      <c r="F49" s="51" t="s">
        <v>2400</v>
      </c>
      <c r="G49" s="55" cm="1">
        <f t="array" ref="G49">IFERROR(IF($F49="","",IF(_xll.BDP($F49&amp;" Corp",G$1)="#N/A N/A","",_xll.BDP($F49&amp;" Corp",G$1)))/1000000,0)</f>
        <v>482.5</v>
      </c>
      <c r="H49" s="51" t="s">
        <v>2310</v>
      </c>
      <c r="I49" s="51" t="s">
        <v>305</v>
      </c>
      <c r="J49" s="51" t="s">
        <v>166</v>
      </c>
      <c r="K49" s="51" t="s">
        <v>2311</v>
      </c>
      <c r="L49" s="51" t="s">
        <v>2312</v>
      </c>
      <c r="M49" s="55">
        <f t="shared" si="9"/>
        <v>6.4703489999999997</v>
      </c>
      <c r="N49" s="55">
        <v>6.4703489999999997</v>
      </c>
      <c r="O49" s="55">
        <v>0</v>
      </c>
      <c r="P49" s="56">
        <f t="shared" si="10"/>
        <v>2.5387806061298659E-3</v>
      </c>
      <c r="Q49" s="56">
        <f t="shared" si="1"/>
        <v>2.5387806061298659E-3</v>
      </c>
      <c r="R49" s="56">
        <f t="shared" si="2"/>
        <v>0</v>
      </c>
      <c r="S49" s="56">
        <f t="shared" si="3"/>
        <v>0</v>
      </c>
      <c r="T49" s="82">
        <f t="shared" si="4"/>
        <v>7.0375162788621068E-3</v>
      </c>
      <c r="U49" s="56">
        <v>3.3646625985208901E-4</v>
      </c>
      <c r="V49" s="82">
        <f t="shared" si="5"/>
        <v>-4.4987356727322408E-3</v>
      </c>
      <c r="W49" s="83">
        <f t="shared" si="6"/>
        <v>-4.4987356727322408E-3</v>
      </c>
      <c r="X49" s="84">
        <f t="shared" si="7"/>
        <v>-7.0375162788621068E-3</v>
      </c>
      <c r="Y49" s="83">
        <f t="shared" si="8"/>
        <v>-7.0375162788621068E-3</v>
      </c>
      <c r="Z49" s="85" cm="1">
        <f t="array" ref="Z49">IF($F49="","",IF(_xll.BDP($F49&amp;" Corp",Z$1)="#N/A N/A","",_xll.BDP($F49&amp;" Corp",Z$1)))</f>
        <v>100.625</v>
      </c>
      <c r="AA49" s="85" cm="1">
        <f t="array" ref="AA49">IF($F49="","",IF(_xll.BDP($F49&amp;" Corp",AA$1)="#N/A N/A","",_xll.BDP($F49&amp;" Corp",AA$1)))</f>
        <v>101</v>
      </c>
      <c r="AB49" s="85" cm="1">
        <f t="array" ref="AB49">IF($F49="","",IF(_xll.BDP($F49&amp;" Corp",AB$1)="#N/A N/A","",_xll.BDP($F49&amp;" Corp",AB$1)))</f>
        <v>6.2547439709305763</v>
      </c>
      <c r="AC49" s="85" cm="1">
        <f t="array" ref="AC49">IF($F49="","",IF(_xll.BDP($F49&amp;" Corp",AC$1)="#N/A N/A","",_xll.BDP($F49&amp;" Corp",AC$1)))</f>
        <v>6.6171578364446759</v>
      </c>
      <c r="AD49" s="86" cm="1">
        <f t="array" ref="AD49">IF($F49="","",IF(_xll.BDP($F49&amp;" Corp",AD$1)="#N/A N/A","",_xll.BDP($F49&amp;" Corp",AD$1)))</f>
        <v>219.63797174951435</v>
      </c>
      <c r="AE49" s="51"/>
      <c r="AF49" s="51" t="str">
        <f>VLOOKUP($D49,'[3]Healthcare-LLI'!$E$4:$S$246,1,0)</f>
        <v>LX239373</v>
      </c>
    </row>
    <row r="50" spans="2:32" x14ac:dyDescent="0.25">
      <c r="B50" s="81"/>
      <c r="C50" s="51" t="s">
        <v>2401</v>
      </c>
      <c r="D50" s="51" t="s">
        <v>1713</v>
      </c>
      <c r="E50" s="51" t="s">
        <v>2308</v>
      </c>
      <c r="F50" s="51" t="s">
        <v>2402</v>
      </c>
      <c r="G50" s="55" cm="1">
        <f t="array" ref="G50">IFERROR(IF($F50="","",IF(_xll.BDP($F50&amp;" Corp",G$1)="#N/A N/A","",_xll.BDP($F50&amp;" Corp",G$1)))/1000000,0)</f>
        <v>650.4375</v>
      </c>
      <c r="H50" s="51" t="s">
        <v>2310</v>
      </c>
      <c r="I50" s="51" t="s">
        <v>291</v>
      </c>
      <c r="J50" s="51" t="s">
        <v>86</v>
      </c>
      <c r="K50" s="51" t="s">
        <v>2328</v>
      </c>
      <c r="L50" s="51" t="s">
        <v>2312</v>
      </c>
      <c r="M50" s="55">
        <f t="shared" si="9"/>
        <v>0.90745600000000004</v>
      </c>
      <c r="N50" s="55">
        <v>0.90745600000000004</v>
      </c>
      <c r="O50" s="55">
        <v>0</v>
      </c>
      <c r="P50" s="56">
        <f t="shared" si="10"/>
        <v>3.5605988080645787E-4</v>
      </c>
      <c r="Q50" s="56">
        <f t="shared" si="1"/>
        <v>3.5605988080645787E-4</v>
      </c>
      <c r="R50" s="56">
        <f t="shared" si="2"/>
        <v>0</v>
      </c>
      <c r="S50" s="56">
        <f t="shared" si="3"/>
        <v>0</v>
      </c>
      <c r="T50" s="82">
        <f t="shared" si="4"/>
        <v>5.459135624357952E-3</v>
      </c>
      <c r="U50" s="56">
        <v>2.6100329615862897E-4</v>
      </c>
      <c r="V50" s="82">
        <f t="shared" si="5"/>
        <v>-5.1030757435514941E-3</v>
      </c>
      <c r="W50" s="83">
        <f t="shared" si="6"/>
        <v>-5.1030757435514941E-3</v>
      </c>
      <c r="X50" s="84">
        <f t="shared" si="7"/>
        <v>-5.459135624357952E-3</v>
      </c>
      <c r="Y50" s="83">
        <f t="shared" si="8"/>
        <v>-5.459135624357952E-3</v>
      </c>
      <c r="Z50" s="85" cm="1">
        <f t="array" ref="Z50">IF($F50="","",IF(_xll.BDP($F50&amp;" Corp",Z$1)="#N/A N/A","",_xll.BDP($F50&amp;" Corp",Z$1)))</f>
        <v>49.375</v>
      </c>
      <c r="AA50" s="85" cm="1">
        <f t="array" ref="AA50">IF($F50="","",IF(_xll.BDP($F50&amp;" Corp",AA$1)="#N/A N/A","",_xll.BDP($F50&amp;" Corp",AA$1)))</f>
        <v>54.25</v>
      </c>
      <c r="AB50" s="85" cm="1">
        <f t="array" ref="AB50">IF($F50="","",IF(_xll.BDP($F50&amp;" Corp",AB$1)="#N/A N/A","",_xll.BDP($F50&amp;" Corp",AB$1)))</f>
        <v>31.328197638504207</v>
      </c>
      <c r="AC50" s="85" cm="1">
        <f t="array" ref="AC50">IF($F50="","",IF(_xll.BDP($F50&amp;" Corp",AC$1)="#N/A N/A","",_xll.BDP($F50&amp;" Corp",AC$1)))</f>
        <v>31.819646013900638</v>
      </c>
      <c r="AD50" s="86" cm="1">
        <f t="array" ref="AD50">IF($F50="","",IF(_xll.BDP($F50&amp;" Corp",AD$1)="#N/A N/A","",_xll.BDP($F50&amp;" Corp",AD$1)))</f>
        <v>3005.7914182588756</v>
      </c>
      <c r="AE50" s="51"/>
      <c r="AF50" s="51" t="str">
        <f>VLOOKUP($D50,'[3]Healthcare-LLI'!$E$4:$S$246,1,0)</f>
        <v>LX192894</v>
      </c>
    </row>
    <row r="51" spans="2:32" x14ac:dyDescent="0.25">
      <c r="B51" s="81">
        <v>63</v>
      </c>
      <c r="C51" s="51" t="s">
        <v>1097</v>
      </c>
      <c r="D51" s="51" t="s">
        <v>1991</v>
      </c>
      <c r="E51" s="51" t="s">
        <v>2308</v>
      </c>
      <c r="F51" s="51" t="s">
        <v>2403</v>
      </c>
      <c r="G51" s="55" cm="1">
        <f t="array" ref="G51">IFERROR(IF($F51="","",IF(_xll.BDP($F51&amp;" Corp",G$1)="#N/A N/A","",_xll.BDP($F51&amp;" Corp",G$1)))/1000000,0)</f>
        <v>1050</v>
      </c>
      <c r="H51" s="51" t="s">
        <v>2310</v>
      </c>
      <c r="I51" s="51" t="s">
        <v>242</v>
      </c>
      <c r="J51" s="51" t="s">
        <v>166</v>
      </c>
      <c r="K51" s="51" t="s">
        <v>2311</v>
      </c>
      <c r="L51" s="51" t="s">
        <v>2312</v>
      </c>
      <c r="M51" s="55">
        <f t="shared" si="9"/>
        <v>24.355447999999996</v>
      </c>
      <c r="N51" s="55">
        <v>24.355447999999996</v>
      </c>
      <c r="O51" s="55">
        <v>0</v>
      </c>
      <c r="P51" s="56">
        <f t="shared" si="10"/>
        <v>9.5563839038673836E-3</v>
      </c>
      <c r="Q51" s="56">
        <f t="shared" si="1"/>
        <v>1.0341126923488077E-2</v>
      </c>
      <c r="R51" s="56">
        <f t="shared" si="2"/>
        <v>0</v>
      </c>
      <c r="S51" s="56">
        <f t="shared" si="3"/>
        <v>0</v>
      </c>
      <c r="T51" s="82">
        <f t="shared" si="4"/>
        <v>1.5230847372148545E-2</v>
      </c>
      <c r="U51" s="56">
        <v>7.2819245407322098E-4</v>
      </c>
      <c r="V51" s="82">
        <f t="shared" si="5"/>
        <v>-5.6744634682811615E-3</v>
      </c>
      <c r="W51" s="83">
        <f t="shared" si="6"/>
        <v>-5.6744634682811615E-3</v>
      </c>
      <c r="X51" s="84">
        <f t="shared" si="7"/>
        <v>-1.5230847372148545E-2</v>
      </c>
      <c r="Y51" s="83">
        <f t="shared" si="8"/>
        <v>-1.5230847372148545E-2</v>
      </c>
      <c r="Z51" s="85" cm="1">
        <f t="array" ref="Z51">IF($F51="","",IF(_xll.BDP($F51&amp;" Corp",Z$1)="#N/A N/A","",_xll.BDP($F51&amp;" Corp",Z$1)))</f>
        <v>100.375</v>
      </c>
      <c r="AA51" s="85" cm="1">
        <f t="array" ref="AA51">IF($F51="","",IF(_xll.BDP($F51&amp;" Corp",AA$1)="#N/A N/A","",_xll.BDP($F51&amp;" Corp",AA$1)))</f>
        <v>100.625</v>
      </c>
      <c r="AB51" s="85" cm="1">
        <f t="array" ref="AB51">IF($F51="","",IF(_xll.BDP($F51&amp;" Corp",AB$1)="#N/A N/A","",_xll.BDP($F51&amp;" Corp",AB$1)))</f>
        <v>5.834219278767705</v>
      </c>
      <c r="AC51" s="85" cm="1">
        <f t="array" ref="AC51">IF($F51="","",IF(_xll.BDP($F51&amp;" Corp",AC$1)="#N/A N/A","",_xll.BDP($F51&amp;" Corp",AC$1)))</f>
        <v>6.1962045496329665</v>
      </c>
      <c r="AD51" s="86" cm="1">
        <f t="array" ref="AD51">IF($F51="","",IF(_xll.BDP($F51&amp;" Corp",AD$1)="#N/A N/A","",_xll.BDP($F51&amp;" Corp",AD$1)))</f>
        <v>181.42061438968778</v>
      </c>
      <c r="AE51" s="51"/>
      <c r="AF51" s="51" t="str">
        <f>VLOOKUP($D51,'[3]Healthcare-LLI'!$E$4:$S$246,1,0)</f>
        <v>LX253203</v>
      </c>
    </row>
    <row r="52" spans="2:32" x14ac:dyDescent="0.25">
      <c r="B52" s="81">
        <v>6</v>
      </c>
      <c r="C52" s="51" t="s">
        <v>1384</v>
      </c>
      <c r="D52" s="51" t="s">
        <v>1389</v>
      </c>
      <c r="E52" s="51" t="s">
        <v>2404</v>
      </c>
      <c r="F52" s="51" t="s">
        <v>2405</v>
      </c>
      <c r="G52" s="55" cm="1">
        <f t="array" ref="G52">IFERROR(IF($F52="","",IF(_xll.BDP($F52&amp;" Corp",G$1)="#N/A N/A","",_xll.BDP($F52&amp;" Corp",G$1)))/1000000,0)</f>
        <v>772.2</v>
      </c>
      <c r="H52" s="51" t="s">
        <v>2310</v>
      </c>
      <c r="I52" s="51" t="s">
        <v>495</v>
      </c>
      <c r="J52" s="51" t="s">
        <v>86</v>
      </c>
      <c r="K52" s="51" t="s">
        <v>2311</v>
      </c>
      <c r="L52" s="51" t="s">
        <v>2312</v>
      </c>
      <c r="M52" s="55">
        <f t="shared" si="9"/>
        <v>13.919770000000002</v>
      </c>
      <c r="N52" s="55">
        <v>13.919770000000002</v>
      </c>
      <c r="O52" s="55">
        <v>0</v>
      </c>
      <c r="P52" s="56">
        <f t="shared" si="10"/>
        <v>5.461721171112769E-3</v>
      </c>
      <c r="Q52" s="56">
        <f t="shared" si="1"/>
        <v>1.600367207312349E-2</v>
      </c>
      <c r="R52" s="56">
        <f t="shared" si="2"/>
        <v>0</v>
      </c>
      <c r="S52" s="56">
        <f t="shared" si="3"/>
        <v>0</v>
      </c>
      <c r="T52" s="82">
        <f t="shared" si="4"/>
        <v>1.1228589689764416E-2</v>
      </c>
      <c r="U52" s="56">
        <v>5.3684303191972604E-4</v>
      </c>
      <c r="V52" s="82">
        <f t="shared" si="5"/>
        <v>-5.7668685186516473E-3</v>
      </c>
      <c r="W52" s="83">
        <f t="shared" si="6"/>
        <v>-5.7668685186516473E-3</v>
      </c>
      <c r="X52" s="84">
        <f t="shared" si="7"/>
        <v>-1.1228589689764416E-2</v>
      </c>
      <c r="Y52" s="83">
        <f t="shared" si="8"/>
        <v>-1.1228589689764416E-2</v>
      </c>
      <c r="Z52" s="85" cm="1">
        <f t="array" ref="Z52">IF($F52="","",IF(_xll.BDP($F52&amp;" Corp",Z$1)="#N/A N/A","",_xll.BDP($F52&amp;" Corp",Z$1)))</f>
        <v>100.125</v>
      </c>
      <c r="AA52" s="85" cm="1">
        <f t="array" ref="AA52">IF($F52="","",IF(_xll.BDP($F52&amp;" Corp",AA$1)="#N/A N/A","",_xll.BDP($F52&amp;" Corp",AA$1)))</f>
        <v>101.25</v>
      </c>
      <c r="AB52" s="85" cm="1">
        <f t="array" ref="AB52">IF($F52="","",IF(_xll.BDP($F52&amp;" Corp",AB$1)="#N/A N/A","",_xll.BDP($F52&amp;" Corp",AB$1)))</f>
        <v>9.20609834138304</v>
      </c>
      <c r="AC52" s="85" cm="1">
        <f t="array" ref="AC52">IF($F52="","",IF(_xll.BDP($F52&amp;" Corp",AC$1)="#N/A N/A","",_xll.BDP($F52&amp;" Corp",AC$1)))</f>
        <v>9.5594165846705437</v>
      </c>
      <c r="AD52" s="86" cm="1">
        <f t="array" ref="AD52">IF($F52="","",IF(_xll.BDP($F52&amp;" Corp",AD$1)="#N/A N/A","",_xll.BDP($F52&amp;" Corp",AD$1)))</f>
        <v>547.25067122465373</v>
      </c>
      <c r="AE52" s="51"/>
      <c r="AF52" s="51" t="str">
        <f>VLOOKUP($D52,'[3]Healthcare-LLI'!$E$4:$S$246,1,0)</f>
        <v>LX221816</v>
      </c>
    </row>
    <row r="53" spans="2:32" x14ac:dyDescent="0.25">
      <c r="B53" s="81">
        <v>27</v>
      </c>
      <c r="C53" s="51" t="s">
        <v>2387</v>
      </c>
      <c r="D53" s="51" t="s">
        <v>1686</v>
      </c>
      <c r="E53" s="51" t="s">
        <v>2308</v>
      </c>
      <c r="F53" s="51" t="s">
        <v>2406</v>
      </c>
      <c r="G53" s="55" cm="1">
        <f t="array" ref="G53">IFERROR(IF($F53="","",IF(_xll.BDP($F53&amp;" Corp",G$1)="#N/A N/A","",_xll.BDP($F53&amp;" Corp",G$1)))/1000000,0)</f>
        <v>763.62710059999995</v>
      </c>
      <c r="H53" s="51" t="s">
        <v>2310</v>
      </c>
      <c r="I53" s="51" t="s">
        <v>62</v>
      </c>
      <c r="J53" s="51" t="s">
        <v>63</v>
      </c>
      <c r="K53" s="51" t="s">
        <v>2311</v>
      </c>
      <c r="L53" s="51" t="s">
        <v>2312</v>
      </c>
      <c r="M53" s="55">
        <f t="shared" si="9"/>
        <v>13.034983999999998</v>
      </c>
      <c r="N53" s="55">
        <v>13.034983999999998</v>
      </c>
      <c r="O53" s="55">
        <v>0</v>
      </c>
      <c r="P53" s="56">
        <f t="shared" si="10"/>
        <v>5.11455635243371E-3</v>
      </c>
      <c r="Q53" s="56">
        <f t="shared" si="1"/>
        <v>6.3891822647397971E-3</v>
      </c>
      <c r="R53" s="56">
        <f t="shared" si="2"/>
        <v>0</v>
      </c>
      <c r="S53" s="56">
        <f t="shared" si="3"/>
        <v>0</v>
      </c>
      <c r="T53" s="82">
        <f t="shared" si="4"/>
        <v>1.1123005851027466E-2</v>
      </c>
      <c r="U53" s="56">
        <v>5.3179502948350402E-4</v>
      </c>
      <c r="V53" s="82">
        <f t="shared" si="5"/>
        <v>-6.0084494985937556E-3</v>
      </c>
      <c r="W53" s="83">
        <f t="shared" si="6"/>
        <v>-6.0084494985937556E-3</v>
      </c>
      <c r="X53" s="84">
        <f t="shared" si="7"/>
        <v>-1.1123005851027466E-2</v>
      </c>
      <c r="Y53" s="83">
        <f t="shared" si="8"/>
        <v>-1.1123005851027466E-2</v>
      </c>
      <c r="Z53" s="85" cm="1">
        <f t="array" ref="Z53">IF($F53="","",IF(_xll.BDP($F53&amp;" Corp",Z$1)="#N/A N/A","",_xll.BDP($F53&amp;" Corp",Z$1)))</f>
        <v>100.75</v>
      </c>
      <c r="AA53" s="85" cm="1">
        <f t="array" ref="AA53">IF($F53="","",IF(_xll.BDP($F53&amp;" Corp",AA$1)="#N/A N/A","",_xll.BDP($F53&amp;" Corp",AA$1)))</f>
        <v>101</v>
      </c>
      <c r="AB53" s="85" cm="1">
        <f t="array" ref="AB53">IF($F53="","",IF(_xll.BDP($F53&amp;" Corp",AB$1)="#N/A N/A","",_xll.BDP($F53&amp;" Corp",AB$1)))</f>
        <v>5.6362809846177697</v>
      </c>
      <c r="AC53" s="85" cm="1">
        <f t="array" ref="AC53">IF($F53="","",IF(_xll.BDP($F53&amp;" Corp",AC$1)="#N/A N/A","",_xll.BDP($F53&amp;" Corp",AC$1)))</f>
        <v>5.9658470097929239</v>
      </c>
      <c r="AD53" s="86" cm="1">
        <f t="array" ref="AD53">IF($F53="","",IF(_xll.BDP($F53&amp;" Corp",AD$1)="#N/A N/A","",_xll.BDP($F53&amp;" Corp",AD$1)))</f>
        <v>167.79001277610658</v>
      </c>
      <c r="AE53" s="51"/>
      <c r="AF53" s="51" t="str">
        <f>VLOOKUP($D53,'[3]Healthcare-LLI'!$E$4:$S$246,1,0)</f>
        <v>LX228045</v>
      </c>
    </row>
    <row r="54" spans="2:32" x14ac:dyDescent="0.25">
      <c r="B54" s="81">
        <v>15</v>
      </c>
      <c r="C54" s="51" t="s">
        <v>2407</v>
      </c>
      <c r="D54" s="51" t="s">
        <v>1487</v>
      </c>
      <c r="E54" s="51" t="s">
        <v>2308</v>
      </c>
      <c r="F54" s="51" t="s">
        <v>2408</v>
      </c>
      <c r="G54" s="55" cm="1">
        <f t="array" ref="G54">IFERROR(IF($F54="","",IF(_xll.BDP($F54&amp;" Corp",G$1)="#N/A N/A","",_xll.BDP($F54&amp;" Corp",G$1)))/1000000,0)</f>
        <v>847.875</v>
      </c>
      <c r="H54" s="51" t="s">
        <v>2310</v>
      </c>
      <c r="I54" s="51" t="s">
        <v>242</v>
      </c>
      <c r="J54" s="51" t="s">
        <v>166</v>
      </c>
      <c r="K54" s="51" t="s">
        <v>2311</v>
      </c>
      <c r="L54" s="51" t="s">
        <v>2312</v>
      </c>
      <c r="M54" s="55">
        <f t="shared" si="9"/>
        <v>14.962498</v>
      </c>
      <c r="N54" s="55">
        <v>14.962498</v>
      </c>
      <c r="O54" s="55">
        <v>0</v>
      </c>
      <c r="P54" s="56">
        <f t="shared" si="10"/>
        <v>5.8708579307942908E-3</v>
      </c>
      <c r="Q54" s="56">
        <f t="shared" si="1"/>
        <v>5.8708579307942908E-3</v>
      </c>
      <c r="R54" s="56">
        <f t="shared" si="2"/>
        <v>0</v>
      </c>
      <c r="S54" s="56">
        <f t="shared" si="3"/>
        <v>0</v>
      </c>
      <c r="T54" s="82">
        <f t="shared" si="4"/>
        <v>1.2381041854837927E-2</v>
      </c>
      <c r="U54" s="56">
        <v>5.91942196777846E-4</v>
      </c>
      <c r="V54" s="82">
        <f t="shared" si="5"/>
        <v>-6.510183924043636E-3</v>
      </c>
      <c r="W54" s="83">
        <f t="shared" si="6"/>
        <v>-6.510183924043636E-3</v>
      </c>
      <c r="X54" s="84">
        <f t="shared" si="7"/>
        <v>-1.2381041854837927E-2</v>
      </c>
      <c r="Y54" s="83">
        <f t="shared" si="8"/>
        <v>-1.2381041854837927E-2</v>
      </c>
      <c r="Z54" s="85" cm="1">
        <f t="array" ref="Z54">IF($F54="","",IF(_xll.BDP($F54&amp;" Corp",Z$1)="#N/A N/A","",_xll.BDP($F54&amp;" Corp",Z$1)))</f>
        <v>100.375</v>
      </c>
      <c r="AA54" s="85" cm="1">
        <f t="array" ref="AA54">IF($F54="","",IF(_xll.BDP($F54&amp;" Corp",AA$1)="#N/A N/A","",_xll.BDP($F54&amp;" Corp",AA$1)))</f>
        <v>101.125</v>
      </c>
      <c r="AB54" s="85" cm="1">
        <f t="array" ref="AB54">IF($F54="","",IF(_xll.BDP($F54&amp;" Corp",AB$1)="#N/A N/A","",_xll.BDP($F54&amp;" Corp",AB$1)))</f>
        <v>5.9821097180247307</v>
      </c>
      <c r="AC54" s="85" cm="1">
        <f t="array" ref="AC54">IF($F54="","",IF(_xll.BDP($F54&amp;" Corp",AC$1)="#N/A N/A","",_xll.BDP($F54&amp;" Corp",AC$1)))</f>
        <v>6.3444307539612055</v>
      </c>
      <c r="AD54" s="86" cm="1">
        <f t="array" ref="AD54">IF($F54="","",IF(_xll.BDP($F54&amp;" Corp",AD$1)="#N/A N/A","",_xll.BDP($F54&amp;" Corp",AD$1)))</f>
        <v>197.06611419653893</v>
      </c>
      <c r="AE54" s="51"/>
      <c r="AF54" s="51" t="str">
        <f>VLOOKUP($D54,'[3]Healthcare-LLI'!$E$4:$S$246,1,0)</f>
        <v>LX236573</v>
      </c>
    </row>
    <row r="55" spans="2:32" x14ac:dyDescent="0.25">
      <c r="B55" s="81">
        <v>33</v>
      </c>
      <c r="C55" s="51" t="s">
        <v>2409</v>
      </c>
      <c r="D55" s="51" t="s">
        <v>1766</v>
      </c>
      <c r="E55" s="51" t="s">
        <v>2341</v>
      </c>
      <c r="F55" s="51" t="s">
        <v>2410</v>
      </c>
      <c r="G55" s="55" cm="1">
        <f t="array" ref="G55">IFERROR(IF($F55="","",IF(_xll.BDP($F55&amp;" Corp",G$1)="#N/A N/A","",_xll.BDP($F55&amp;" Corp",G$1)))/1000000,0)</f>
        <v>497.50312499999995</v>
      </c>
      <c r="H55" s="51" t="s">
        <v>2310</v>
      </c>
      <c r="I55" s="51" t="s">
        <v>85</v>
      </c>
      <c r="J55" s="51" t="s">
        <v>496</v>
      </c>
      <c r="K55" s="51" t="s">
        <v>2311</v>
      </c>
      <c r="L55" s="51" t="s">
        <v>2312</v>
      </c>
      <c r="M55" s="55">
        <f t="shared" si="9"/>
        <v>1.9950000000000001</v>
      </c>
      <c r="N55" s="55">
        <v>0</v>
      </c>
      <c r="O55" s="55">
        <v>1.9950000000000001</v>
      </c>
      <c r="P55" s="56">
        <f t="shared" si="10"/>
        <v>0</v>
      </c>
      <c r="Q55" s="56">
        <f t="shared" si="1"/>
        <v>1.5287078099184209E-2</v>
      </c>
      <c r="R55" s="56">
        <f t="shared" si="2"/>
        <v>1.7438218685699031E-2</v>
      </c>
      <c r="S55" s="56">
        <f t="shared" si="3"/>
        <v>6.279920366691738E-2</v>
      </c>
      <c r="T55" s="82">
        <f t="shared" si="4"/>
        <v>7.2264221171186053E-3</v>
      </c>
      <c r="U55" s="56">
        <v>3.4549791794619502E-4</v>
      </c>
      <c r="V55" s="82">
        <f t="shared" si="5"/>
        <v>-7.2264221171186053E-3</v>
      </c>
      <c r="W55" s="83">
        <f t="shared" si="6"/>
        <v>-7.2264221171186053E-3</v>
      </c>
      <c r="X55" s="84">
        <f t="shared" si="7"/>
        <v>1.0211796568580424E-2</v>
      </c>
      <c r="Y55" s="83">
        <f t="shared" si="8"/>
        <v>1.0211796568580424E-2</v>
      </c>
      <c r="Z55" s="85" cm="1">
        <f t="array" ref="Z55">IF($F55="","",IF(_xll.BDP($F55&amp;" Corp",Z$1)="#N/A N/A","",_xll.BDP($F55&amp;" Corp",Z$1)))</f>
        <v>99.625</v>
      </c>
      <c r="AA55" s="85" cm="1">
        <f t="array" ref="AA55">IF($F55="","",IF(_xll.BDP($F55&amp;" Corp",AA$1)="#N/A N/A","",_xll.BDP($F55&amp;" Corp",AA$1)))</f>
        <v>99.875</v>
      </c>
      <c r="AB55" s="85" cm="1">
        <f t="array" ref="AB55">IF($F55="","",IF(_xll.BDP($F55&amp;" Corp",AB$1)="#N/A N/A","",_xll.BDP($F55&amp;" Corp",AB$1)))</f>
        <v>7.471765368245542</v>
      </c>
      <c r="AC55" s="85" cm="1">
        <f t="array" ref="AC55">IF($F55="","",IF(_xll.BDP($F55&amp;" Corp",AC$1)="#N/A N/A","",_xll.BDP($F55&amp;" Corp",AC$1)))</f>
        <v>7.8369329683482647</v>
      </c>
      <c r="AD55" s="86" cm="1">
        <f t="array" ref="AD55">IF($F55="","",IF(_xll.BDP($F55&amp;" Corp",AD$1)="#N/A N/A","",_xll.BDP($F55&amp;" Corp",AD$1)))</f>
        <v>359.48035903832317</v>
      </c>
      <c r="AE55" s="51"/>
      <c r="AF55" s="51" t="str">
        <f>VLOOKUP($D55,'[3]Healthcare-LLI'!$E$4:$S$246,1,0)</f>
        <v>LX254134</v>
      </c>
    </row>
    <row r="56" spans="2:32" x14ac:dyDescent="0.25">
      <c r="B56" s="81">
        <v>13</v>
      </c>
      <c r="C56" s="51" t="s">
        <v>2411</v>
      </c>
      <c r="D56" s="51" t="s">
        <v>1445</v>
      </c>
      <c r="E56" s="51" t="s">
        <v>2412</v>
      </c>
      <c r="F56" s="51" t="s">
        <v>2413</v>
      </c>
      <c r="G56" s="55" cm="1">
        <f t="array" ref="G56">IFERROR(IF($F56="","",IF(_xll.BDP($F56&amp;" Corp",G$1)="#N/A N/A","",_xll.BDP($F56&amp;" Corp",G$1)))/1000000,0)</f>
        <v>944.73225000000002</v>
      </c>
      <c r="H56" s="51" t="s">
        <v>2310</v>
      </c>
      <c r="I56" s="51" t="s">
        <v>85</v>
      </c>
      <c r="J56" s="51" t="s">
        <v>496</v>
      </c>
      <c r="K56" s="51" t="s">
        <v>2311</v>
      </c>
      <c r="L56" s="51" t="s">
        <v>2312</v>
      </c>
      <c r="M56" s="55">
        <f t="shared" si="9"/>
        <v>14.422193999999999</v>
      </c>
      <c r="N56" s="55">
        <v>11.944706999999999</v>
      </c>
      <c r="O56" s="55">
        <v>2.477487</v>
      </c>
      <c r="P56" s="56">
        <f t="shared" si="10"/>
        <v>4.6867627198322152E-3</v>
      </c>
      <c r="Q56" s="56">
        <f t="shared" si="1"/>
        <v>1.2351079802726324E-2</v>
      </c>
      <c r="R56" s="56">
        <f t="shared" si="2"/>
        <v>2.1655619096228786E-2</v>
      </c>
      <c r="S56" s="56">
        <f t="shared" si="3"/>
        <v>2.5611332593970346E-2</v>
      </c>
      <c r="T56" s="82">
        <f t="shared" si="4"/>
        <v>1.3777826388433067E-2</v>
      </c>
      <c r="U56" s="56">
        <v>6.5872298267096103E-4</v>
      </c>
      <c r="V56" s="82">
        <f t="shared" si="5"/>
        <v>-9.0910636686008517E-3</v>
      </c>
      <c r="W56" s="83">
        <f t="shared" si="6"/>
        <v>-9.0910636686008517E-3</v>
      </c>
      <c r="X56" s="84">
        <f t="shared" si="7"/>
        <v>7.8777927077957194E-3</v>
      </c>
      <c r="Y56" s="83">
        <f t="shared" si="8"/>
        <v>7.8777927077957194E-3</v>
      </c>
      <c r="Z56" s="85" cm="1">
        <f t="array" ref="Z56">IF($F56="","",IF(_xll.BDP($F56&amp;" Corp",Z$1)="#N/A N/A","",_xll.BDP($F56&amp;" Corp",Z$1)))</f>
        <v>100.75</v>
      </c>
      <c r="AA56" s="85" cm="1">
        <f t="array" ref="AA56">IF($F56="","",IF(_xll.BDP($F56&amp;" Corp",AA$1)="#N/A N/A","",_xll.BDP($F56&amp;" Corp",AA$1)))</f>
        <v>101.125</v>
      </c>
      <c r="AB56" s="85" cm="1">
        <f t="array" ref="AB56">IF($F56="","",IF(_xll.BDP($F56&amp;" Corp",AB$1)="#N/A N/A","",_xll.BDP($F56&amp;" Corp",AB$1)))</f>
        <v>7.2054195683449507</v>
      </c>
      <c r="AC56" s="85" cm="1">
        <f t="array" ref="AC56">IF($F56="","",IF(_xll.BDP($F56&amp;" Corp",AC$1)="#N/A N/A","",_xll.BDP($F56&amp;" Corp",AC$1)))</f>
        <v>7.5686563970521092</v>
      </c>
      <c r="AD56" s="86" cm="1">
        <f t="array" ref="AD56">IF($F56="","",IF(_xll.BDP($F56&amp;" Corp",AD$1)="#N/A N/A","",_xll.BDP($F56&amp;" Corp",AD$1)))</f>
        <v>314.41435451138017</v>
      </c>
      <c r="AE56" s="51"/>
      <c r="AF56" s="51" t="str">
        <f>VLOOKUP($D56,'[3]Healthcare-LLI'!$E$4:$S$246,1,0)</f>
        <v>LX238837</v>
      </c>
    </row>
    <row r="57" spans="2:32" x14ac:dyDescent="0.25">
      <c r="B57" s="81">
        <v>47</v>
      </c>
      <c r="C57" s="51" t="s">
        <v>2364</v>
      </c>
      <c r="D57" s="51" t="s">
        <v>2156</v>
      </c>
      <c r="E57" s="51" t="s">
        <v>2308</v>
      </c>
      <c r="F57" s="51" t="s">
        <v>2414</v>
      </c>
      <c r="G57" s="55" cm="1">
        <f t="array" ref="G57">IFERROR(IF($F57="","",IF(_xll.BDP($F57&amp;" Corp",G$1)="#N/A N/A","",_xll.BDP($F57&amp;" Corp",G$1)))/1000000,0)</f>
        <v>1542.5</v>
      </c>
      <c r="H57" s="51" t="s">
        <v>2310</v>
      </c>
      <c r="I57" s="51" t="s">
        <v>242</v>
      </c>
      <c r="J57" s="51" t="s">
        <v>166</v>
      </c>
      <c r="K57" s="51" t="s">
        <v>2311</v>
      </c>
      <c r="L57" s="51" t="s">
        <v>2312</v>
      </c>
      <c r="M57" s="55">
        <f t="shared" si="9"/>
        <v>32.584557000000004</v>
      </c>
      <c r="N57" s="55">
        <v>32.584557000000004</v>
      </c>
      <c r="O57" s="55">
        <v>0</v>
      </c>
      <c r="P57" s="56">
        <f t="shared" si="10"/>
        <v>1.2785251826591298E-2</v>
      </c>
      <c r="Q57" s="56">
        <f t="shared" si="1"/>
        <v>1.4226326049445542E-2</v>
      </c>
      <c r="R57" s="56">
        <f t="shared" si="2"/>
        <v>0</v>
      </c>
      <c r="S57" s="56">
        <f t="shared" si="3"/>
        <v>0</v>
      </c>
      <c r="T57" s="82">
        <f t="shared" si="4"/>
        <v>2.2391473819182973E-2</v>
      </c>
      <c r="U57" s="56">
        <v>1.0705446566632499E-3</v>
      </c>
      <c r="V57" s="82">
        <f t="shared" si="5"/>
        <v>-9.6062219925916754E-3</v>
      </c>
      <c r="W57" s="83">
        <f t="shared" si="6"/>
        <v>-9.6062219925916754E-3</v>
      </c>
      <c r="X57" s="84">
        <f t="shared" si="7"/>
        <v>-2.2391473819182973E-2</v>
      </c>
      <c r="Y57" s="83">
        <f t="shared" si="8"/>
        <v>-2.2391473819182973E-2</v>
      </c>
      <c r="Z57" s="85" cm="1">
        <f t="array" ref="Z57">IF($F57="","",IF(_xll.BDP($F57&amp;" Corp",Z$1)="#N/A N/A","",_xll.BDP($F57&amp;" Corp",Z$1)))</f>
        <v>100.375</v>
      </c>
      <c r="AA57" s="85" cm="1">
        <f t="array" ref="AA57">IF($F57="","",IF(_xll.BDP($F57&amp;" Corp",AA$1)="#N/A N/A","",_xll.BDP($F57&amp;" Corp",AA$1)))</f>
        <v>100.875</v>
      </c>
      <c r="AB57" s="85" cm="1">
        <f t="array" ref="AB57">IF($F57="","",IF(_xll.BDP($F57&amp;" Corp",AB$1)="#N/A N/A","",_xll.BDP($F57&amp;" Corp",AB$1)))</f>
        <v>6.0246344655752182</v>
      </c>
      <c r="AC57" s="85" cm="1">
        <f t="array" ref="AC57">IF($F57="","",IF(_xll.BDP($F57&amp;" Corp",AC$1)="#N/A N/A","",_xll.BDP($F57&amp;" Corp",AC$1)))</f>
        <v>6.3883341150358319</v>
      </c>
      <c r="AD57" s="86" cm="1">
        <f t="array" ref="AD57">IF($F57="","",IF(_xll.BDP($F57&amp;" Corp",AD$1)="#N/A N/A","",_xll.BDP($F57&amp;" Corp",AD$1)))</f>
        <v>201.69534851422907</v>
      </c>
      <c r="AE57" s="51"/>
      <c r="AF57" s="51" t="str">
        <f>VLOOKUP($D57,'[3]Healthcare-LLI'!$E$4:$S$246,1,0)</f>
        <v>LX256011</v>
      </c>
    </row>
    <row r="58" spans="2:32" x14ac:dyDescent="0.25">
      <c r="B58" s="81">
        <v>74</v>
      </c>
      <c r="C58" s="51" t="s">
        <v>2099</v>
      </c>
      <c r="D58" s="51" t="s">
        <v>2097</v>
      </c>
      <c r="E58" s="51" t="s">
        <v>2308</v>
      </c>
      <c r="F58" s="51" t="s">
        <v>2415</v>
      </c>
      <c r="G58" s="55" cm="1">
        <f t="array" ref="G58">IFERROR(IF($F58="","",IF(_xll.BDP($F58&amp;" Corp",G$1)="#N/A N/A","",_xll.BDP($F58&amp;" Corp",G$1)))/1000000,0)</f>
        <v>1100</v>
      </c>
      <c r="H58" s="51" t="s">
        <v>2310</v>
      </c>
      <c r="I58" s="51" t="s">
        <v>305</v>
      </c>
      <c r="J58" s="51" t="s">
        <v>396</v>
      </c>
      <c r="K58" s="51" t="s">
        <v>2311</v>
      </c>
      <c r="L58" s="51" t="s">
        <v>2312</v>
      </c>
      <c r="M58" s="55">
        <f t="shared" si="9"/>
        <v>16.571133</v>
      </c>
      <c r="N58" s="55">
        <v>16.571133</v>
      </c>
      <c r="O58" s="55">
        <v>0</v>
      </c>
      <c r="P58" s="56">
        <f t="shared" si="10"/>
        <v>6.5020404744780581E-3</v>
      </c>
      <c r="Q58" s="56">
        <f t="shared" si="1"/>
        <v>6.5020404744780581E-3</v>
      </c>
      <c r="R58" s="56">
        <f t="shared" si="2"/>
        <v>0</v>
      </c>
      <c r="S58" s="56">
        <f t="shared" si="3"/>
        <v>0</v>
      </c>
      <c r="T58" s="82">
        <f t="shared" si="4"/>
        <v>1.601456325033666E-2</v>
      </c>
      <c r="U58" s="56">
        <v>7.65662200482573E-4</v>
      </c>
      <c r="V58" s="82">
        <f t="shared" si="5"/>
        <v>-9.512522775858602E-3</v>
      </c>
      <c r="W58" s="83">
        <f t="shared" si="6"/>
        <v>-9.512522775858602E-3</v>
      </c>
      <c r="X58" s="84">
        <f t="shared" si="7"/>
        <v>-1.601456325033666E-2</v>
      </c>
      <c r="Y58" s="83">
        <f t="shared" si="8"/>
        <v>-1.601456325033666E-2</v>
      </c>
      <c r="Z58" s="85" cm="1">
        <f t="array" ref="Z58">IF($F58="","",IF(_xll.BDP($F58&amp;" Corp",Z$1)="#N/A N/A","",_xll.BDP($F58&amp;" Corp",Z$1)))</f>
        <v>100.75</v>
      </c>
      <c r="AA58" s="85" cm="1">
        <f t="array" ref="AA58">IF($F58="","",IF(_xll.BDP($F58&amp;" Corp",AA$1)="#N/A N/A","",_xll.BDP($F58&amp;" Corp",AA$1)))</f>
        <v>101.125</v>
      </c>
      <c r="AB58" s="85" cm="1">
        <f t="array" ref="AB58">IF($F58="","",IF(_xll.BDP($F58&amp;" Corp",AB$1)="#N/A N/A","",_xll.BDP($F58&amp;" Corp",AB$1)))</f>
        <v>5.740135838277638</v>
      </c>
      <c r="AC58" s="85" cm="1">
        <f t="array" ref="AC58">IF($F58="","",IF(_xll.BDP($F58&amp;" Corp",AC$1)="#N/A N/A","",_xll.BDP($F58&amp;" Corp",AC$1)))</f>
        <v>6.10286018345505</v>
      </c>
      <c r="AD58" s="86" cm="1">
        <f t="array" ref="AD58">IF($F58="","",IF(_xll.BDP($F58&amp;" Corp",AD$1)="#N/A N/A","",_xll.BDP($F58&amp;" Corp",AD$1)))</f>
        <v>165.76514710298181</v>
      </c>
      <c r="AE58" s="51"/>
      <c r="AF58" s="51" t="str">
        <f>VLOOKUP($D58,'[3]Healthcare-LLI'!$E$4:$S$246,1,0)</f>
        <v>LX237954</v>
      </c>
    </row>
    <row r="59" spans="2:32" x14ac:dyDescent="0.25">
      <c r="B59" s="81">
        <v>54</v>
      </c>
      <c r="C59" s="51" t="s">
        <v>2353</v>
      </c>
      <c r="D59" s="51" t="s">
        <v>1952</v>
      </c>
      <c r="E59" s="51" t="s">
        <v>2308</v>
      </c>
      <c r="F59" s="51" t="s">
        <v>2416</v>
      </c>
      <c r="G59" s="55" cm="1">
        <f t="array" ref="G59">IFERROR(IF($F59="","",IF(_xll.BDP($F59&amp;" Corp",G$1)="#N/A N/A","",_xll.BDP($F59&amp;" Corp",G$1)))/1000000,0)</f>
        <v>2800</v>
      </c>
      <c r="H59" s="51" t="s">
        <v>2310</v>
      </c>
      <c r="I59" s="51" t="s">
        <v>495</v>
      </c>
      <c r="J59" s="51" t="s">
        <v>86</v>
      </c>
      <c r="K59" s="51" t="s">
        <v>2311</v>
      </c>
      <c r="L59" s="51" t="s">
        <v>2312</v>
      </c>
      <c r="M59" s="55">
        <f t="shared" si="9"/>
        <v>82.379131000000001</v>
      </c>
      <c r="N59" s="55">
        <v>75.724466000000007</v>
      </c>
      <c r="O59" s="55">
        <v>6.6546649999999996</v>
      </c>
      <c r="P59" s="56">
        <f t="shared" si="10"/>
        <v>2.9712123054002258E-2</v>
      </c>
      <c r="Q59" s="56">
        <f t="shared" si="1"/>
        <v>3.1834276920699831E-2</v>
      </c>
      <c r="R59" s="56">
        <f t="shared" si="2"/>
        <v>5.8168172205547534E-2</v>
      </c>
      <c r="S59" s="56">
        <f t="shared" si="3"/>
        <v>5.8168172205547534E-2</v>
      </c>
      <c r="T59" s="82">
        <f t="shared" si="4"/>
        <v>4.0592084845406086E-2</v>
      </c>
      <c r="U59" s="56">
        <v>1.9407226109807E-3</v>
      </c>
      <c r="V59" s="82">
        <f t="shared" si="5"/>
        <v>-1.0879961791403828E-2</v>
      </c>
      <c r="W59" s="83">
        <f t="shared" si="6"/>
        <v>-1.0879961791403828E-2</v>
      </c>
      <c r="X59" s="84">
        <f t="shared" si="7"/>
        <v>1.7576087360141449E-2</v>
      </c>
      <c r="Y59" s="83">
        <f t="shared" si="8"/>
        <v>1.7576087360141449E-2</v>
      </c>
      <c r="Z59" s="85" cm="1">
        <f t="array" ref="Z59">IF($F59="","",IF(_xll.BDP($F59&amp;" Corp",Z$1)="#N/A N/A","",_xll.BDP($F59&amp;" Corp",Z$1)))</f>
        <v>100.375</v>
      </c>
      <c r="AA59" s="85" cm="1">
        <f t="array" ref="AA59">IF($F59="","",IF(_xll.BDP($F59&amp;" Corp",AA$1)="#N/A N/A","",_xll.BDP($F59&amp;" Corp",AA$1)))</f>
        <v>100.625</v>
      </c>
      <c r="AB59" s="85" cm="1">
        <f t="array" ref="AB59">IF($F59="","",IF(_xll.BDP($F59&amp;" Corp",AB$1)="#N/A N/A","",_xll.BDP($F59&amp;" Corp",AB$1)))</f>
        <v>7.0791104342788458</v>
      </c>
      <c r="AC59" s="85" cm="1">
        <f t="array" ref="AC59">IF($F59="","",IF(_xll.BDP($F59&amp;" Corp",AC$1)="#N/A N/A","",_xll.BDP($F59&amp;" Corp",AC$1)))</f>
        <v>7.4408888118341565</v>
      </c>
      <c r="AD59" s="86" cm="1">
        <f t="array" ref="AD59">IF($F59="","",IF(_xll.BDP($F59&amp;" Corp",AD$1)="#N/A N/A","",_xll.BDP($F59&amp;" Corp",AD$1)))</f>
        <v>306.04699059015513</v>
      </c>
      <c r="AE59" s="51"/>
      <c r="AF59" s="51" t="str">
        <f>VLOOKUP($D59,'[3]Healthcare-LLI'!$E$4:$S$246,1,0)</f>
        <v>LX249676</v>
      </c>
    </row>
    <row r="60" spans="2:32" x14ac:dyDescent="0.25">
      <c r="B60" s="81">
        <v>53</v>
      </c>
      <c r="C60" s="51" t="s">
        <v>1942</v>
      </c>
      <c r="D60" s="51" t="s">
        <v>1941</v>
      </c>
      <c r="E60" s="51" t="s">
        <v>2308</v>
      </c>
      <c r="F60" s="51" t="s">
        <v>2417</v>
      </c>
      <c r="G60" s="55" cm="1">
        <f t="array" ref="G60">IFERROR(IF($F60="","",IF(_xll.BDP($F60&amp;" Corp",G$1)="#N/A N/A","",_xll.BDP($F60&amp;" Corp",G$1)))/1000000,0)</f>
        <v>1820.4375</v>
      </c>
      <c r="H60" s="51" t="s">
        <v>2310</v>
      </c>
      <c r="I60" s="51" t="s">
        <v>495</v>
      </c>
      <c r="J60" s="51" t="s">
        <v>86</v>
      </c>
      <c r="K60" s="51" t="s">
        <v>2311</v>
      </c>
      <c r="L60" s="51" t="s">
        <v>2312</v>
      </c>
      <c r="M60" s="55">
        <f t="shared" si="9"/>
        <v>40.593833000000004</v>
      </c>
      <c r="N60" s="55">
        <v>40.593833000000004</v>
      </c>
      <c r="O60" s="55">
        <v>0</v>
      </c>
      <c r="P60" s="56">
        <f t="shared" si="10"/>
        <v>1.5927863543199073E-2</v>
      </c>
      <c r="Q60" s="56">
        <f t="shared" si="1"/>
        <v>1.5927863543199073E-2</v>
      </c>
      <c r="R60" s="56">
        <f t="shared" si="2"/>
        <v>0</v>
      </c>
      <c r="S60" s="56">
        <f t="shared" si="3"/>
        <v>0</v>
      </c>
      <c r="T60" s="82">
        <f t="shared" si="4"/>
        <v>2.6467379746797845E-2</v>
      </c>
      <c r="U60" s="56">
        <v>1.26541522869911E-3</v>
      </c>
      <c r="V60" s="82">
        <f t="shared" si="5"/>
        <v>-1.0539516203598772E-2</v>
      </c>
      <c r="W60" s="83">
        <f t="shared" si="6"/>
        <v>-1.0539516203598772E-2</v>
      </c>
      <c r="X60" s="84">
        <f t="shared" si="7"/>
        <v>-2.6467379746797845E-2</v>
      </c>
      <c r="Y60" s="83">
        <f t="shared" si="8"/>
        <v>-2.6467379746797845E-2</v>
      </c>
      <c r="Z60" s="85" cm="1">
        <f t="array" ref="Z60">IF($F60="","",IF(_xll.BDP($F60&amp;" Corp",Z$1)="#N/A N/A","",_xll.BDP($F60&amp;" Corp",Z$1)))</f>
        <v>100</v>
      </c>
      <c r="AA60" s="85" cm="1">
        <f t="array" ref="AA60">IF($F60="","",IF(_xll.BDP($F60&amp;" Corp",AA$1)="#N/A N/A","",_xll.BDP($F60&amp;" Corp",AA$1)))</f>
        <v>100.375</v>
      </c>
      <c r="AB60" s="85" cm="1">
        <f t="array" ref="AB60">IF($F60="","",IF(_xll.BDP($F60&amp;" Corp",AB$1)="#N/A N/A","",_xll.BDP($F60&amp;" Corp",AB$1)))</f>
        <v>7.1196476928889751</v>
      </c>
      <c r="AC60" s="85" cm="1">
        <f t="array" ref="AC60">IF($F60="","",IF(_xll.BDP($F60&amp;" Corp",AC$1)="#N/A N/A","",_xll.BDP($F60&amp;" Corp",AC$1)))</f>
        <v>7.4841175694018602</v>
      </c>
      <c r="AD60" s="86" cm="1">
        <f t="array" ref="AD60">IF($F60="","",IF(_xll.BDP($F60&amp;" Corp",AD$1)="#N/A N/A","",_xll.BDP($F60&amp;" Corp",AD$1)))</f>
        <v>317.84527367538215</v>
      </c>
      <c r="AE60" s="51"/>
      <c r="AF60" s="51" t="str">
        <f>VLOOKUP($D60,'[3]Healthcare-LLI'!$E$4:$S$246,1,0)</f>
        <v>LX254200</v>
      </c>
    </row>
    <row r="61" spans="2:32" x14ac:dyDescent="0.25">
      <c r="B61" s="81">
        <v>49</v>
      </c>
      <c r="C61" s="51" t="s">
        <v>1897</v>
      </c>
      <c r="D61" s="51" t="s">
        <v>1895</v>
      </c>
      <c r="E61" s="51" t="s">
        <v>2316</v>
      </c>
      <c r="F61" s="51" t="s">
        <v>2418</v>
      </c>
      <c r="G61" s="55" cm="1">
        <f t="array" ref="G61">IFERROR(IF($F61="","",IF(_xll.BDP($F61&amp;" Corp",G$1)="#N/A N/A","",_xll.BDP($F61&amp;" Corp",G$1)))/1000000,0)</f>
        <v>1932.1722866</v>
      </c>
      <c r="H61" s="51" t="s">
        <v>2310</v>
      </c>
      <c r="I61" s="51" t="s">
        <v>495</v>
      </c>
      <c r="J61" s="51" t="s">
        <v>86</v>
      </c>
      <c r="K61" s="51" t="s">
        <v>2311</v>
      </c>
      <c r="L61" s="51" t="s">
        <v>2312</v>
      </c>
      <c r="M61" s="55">
        <f t="shared" si="9"/>
        <v>44.687221999999998</v>
      </c>
      <c r="N61" s="55">
        <v>44.687221999999998</v>
      </c>
      <c r="O61" s="55">
        <v>0</v>
      </c>
      <c r="P61" s="56">
        <f t="shared" si="10"/>
        <v>1.7533992765370134E-2</v>
      </c>
      <c r="Q61" s="56">
        <f t="shared" si="1"/>
        <v>1.7533992765370134E-2</v>
      </c>
      <c r="R61" s="56">
        <f t="shared" si="2"/>
        <v>0</v>
      </c>
      <c r="S61" s="56">
        <f t="shared" si="3"/>
        <v>0</v>
      </c>
      <c r="T61" s="82">
        <f t="shared" si="4"/>
        <v>2.8210050491032257E-2</v>
      </c>
      <c r="U61" s="56">
        <v>1.34873296243244E-3</v>
      </c>
      <c r="V61" s="82">
        <f t="shared" si="5"/>
        <v>-1.0676057725662123E-2</v>
      </c>
      <c r="W61" s="83">
        <f t="shared" si="6"/>
        <v>-1.0676057725662123E-2</v>
      </c>
      <c r="X61" s="84">
        <f t="shared" si="7"/>
        <v>-2.8210050491032257E-2</v>
      </c>
      <c r="Y61" s="83">
        <f t="shared" si="8"/>
        <v>-2.8210050491032257E-2</v>
      </c>
      <c r="Z61" s="85" cm="1">
        <f t="array" ref="Z61">IF($F61="","",IF(_xll.BDP($F61&amp;" Corp",Z$1)="#N/A N/A","",_xll.BDP($F61&amp;" Corp",Z$1)))</f>
        <v>100</v>
      </c>
      <c r="AA61" s="85" cm="1">
        <f t="array" ref="AA61">IF($F61="","",IF(_xll.BDP($F61&amp;" Corp",AA$1)="#N/A N/A","",_xll.BDP($F61&amp;" Corp",AA$1)))</f>
        <v>100.25</v>
      </c>
      <c r="AB61" s="85" cm="1">
        <f t="array" ref="AB61">IF($F61="","",IF(_xll.BDP($F61&amp;" Corp",AB$1)="#N/A N/A","",_xll.BDP($F61&amp;" Corp",AB$1)))</f>
        <v>7.1217338088899851</v>
      </c>
      <c r="AC61" s="85" cm="1">
        <f t="array" ref="AC61">IF($F61="","",IF(_xll.BDP($F61&amp;" Corp",AC$1)="#N/A N/A","",_xll.BDP($F61&amp;" Corp",AC$1)))</f>
        <v>7.4439303949475288</v>
      </c>
      <c r="AD61" s="86" cm="1">
        <f t="array" ref="AD61">IF($F61="","",IF(_xll.BDP($F61&amp;" Corp",AD$1)="#N/A N/A","",_xll.BDP($F61&amp;" Corp",AD$1)))</f>
        <v>320.30333007425071</v>
      </c>
      <c r="AE61" s="51"/>
      <c r="AF61" s="51" t="str">
        <f>VLOOKUP($D61,'[3]Healthcare-LLI'!$E$4:$S$246,1,0)</f>
        <v>LX233856</v>
      </c>
    </row>
    <row r="62" spans="2:32" x14ac:dyDescent="0.25">
      <c r="B62" s="81">
        <v>70</v>
      </c>
      <c r="C62" s="51" t="s">
        <v>2175</v>
      </c>
      <c r="D62" s="51" t="s">
        <v>2177</v>
      </c>
      <c r="E62" s="51" t="s">
        <v>2316</v>
      </c>
      <c r="F62" s="51" t="s">
        <v>2419</v>
      </c>
      <c r="G62" s="55" cm="1">
        <f t="array" ref="G62">IFERROR(IF($F62="","",IF(_xll.BDP($F62&amp;" Corp",G$1)="#N/A N/A","",_xll.BDP($F62&amp;" Corp",G$1)))/1000000,0)</f>
        <v>1214.5650000000001</v>
      </c>
      <c r="H62" s="51" t="s">
        <v>2310</v>
      </c>
      <c r="I62" s="51" t="s">
        <v>495</v>
      </c>
      <c r="J62" s="51" t="s">
        <v>86</v>
      </c>
      <c r="K62" s="51" t="s">
        <v>2311</v>
      </c>
      <c r="L62" s="51" t="s">
        <v>2312</v>
      </c>
      <c r="M62" s="55">
        <f t="shared" si="9"/>
        <v>13.494823</v>
      </c>
      <c r="N62" s="55">
        <v>13.494823</v>
      </c>
      <c r="O62" s="55">
        <v>0</v>
      </c>
      <c r="P62" s="56">
        <f t="shared" si="10"/>
        <v>5.2949840751333908E-3</v>
      </c>
      <c r="Q62" s="56">
        <f t="shared" si="1"/>
        <v>5.2949840751333908E-3</v>
      </c>
      <c r="R62" s="56">
        <f t="shared" si="2"/>
        <v>0</v>
      </c>
      <c r="S62" s="56">
        <f t="shared" si="3"/>
        <v>0</v>
      </c>
      <c r="T62" s="82">
        <f t="shared" si="4"/>
        <v>1.6417398311570488E-2</v>
      </c>
      <c r="U62" s="56">
        <v>7.8492189396246498E-4</v>
      </c>
      <c r="V62" s="82">
        <f t="shared" si="5"/>
        <v>-1.1122414236437096E-2</v>
      </c>
      <c r="W62" s="83">
        <f t="shared" si="6"/>
        <v>-1.1122414236437096E-2</v>
      </c>
      <c r="X62" s="84">
        <f t="shared" si="7"/>
        <v>-1.6417398311570488E-2</v>
      </c>
      <c r="Y62" s="83">
        <f t="shared" si="8"/>
        <v>-1.6417398311570488E-2</v>
      </c>
      <c r="Z62" s="85" cm="1">
        <f t="array" ref="Z62">IF($F62="","",IF(_xll.BDP($F62&amp;" Corp",Z$1)="#N/A N/A","",_xll.BDP($F62&amp;" Corp",Z$1)))</f>
        <v>91.75</v>
      </c>
      <c r="AA62" s="85" cm="1">
        <f t="array" ref="AA62">IF($F62="","",IF(_xll.BDP($F62&amp;" Corp",AA$1)="#N/A N/A","",_xll.BDP($F62&amp;" Corp",AA$1)))</f>
        <v>92.25</v>
      </c>
      <c r="AB62" s="85" cm="1">
        <f t="array" ref="AB62">IF($F62="","",IF(_xll.BDP($F62&amp;" Corp",AB$1)="#N/A N/A","",_xll.BDP($F62&amp;" Corp",AB$1)))</f>
        <v>11.296819150447845</v>
      </c>
      <c r="AC62" s="85" cm="1">
        <f t="array" ref="AC62">IF($F62="","",IF(_xll.BDP($F62&amp;" Corp",AC$1)="#N/A N/A","",_xll.BDP($F62&amp;" Corp",AC$1)))</f>
        <v>11.611485225148499</v>
      </c>
      <c r="AD62" s="86" cm="1">
        <f t="array" ref="AD62">IF($F62="","",IF(_xll.BDP($F62&amp;" Corp",AD$1)="#N/A N/A","",_xll.BDP($F62&amp;" Corp",AD$1)))</f>
        <v>725.41584214866157</v>
      </c>
      <c r="AE62" s="51"/>
      <c r="AF62" s="51" t="str">
        <f>VLOOKUP($D62,'[3]Healthcare-LLI'!$E$4:$S$246,1,0)</f>
        <v>LX190915</v>
      </c>
    </row>
    <row r="63" spans="2:32" x14ac:dyDescent="0.25">
      <c r="B63" s="81">
        <v>76</v>
      </c>
      <c r="C63" s="51" t="s">
        <v>2420</v>
      </c>
      <c r="D63" s="51" t="s">
        <v>2119</v>
      </c>
      <c r="E63" s="51" t="s">
        <v>2308</v>
      </c>
      <c r="F63" s="51" t="s">
        <v>2421</v>
      </c>
      <c r="G63" s="55" cm="1">
        <f t="array" ref="G63">IFERROR(IF($F63="","",IF(_xll.BDP($F63&amp;" Corp",G$1)="#N/A N/A","",_xll.BDP($F63&amp;" Corp",G$1)))/1000000,0)</f>
        <v>1963.1466332800001</v>
      </c>
      <c r="H63" s="51" t="s">
        <v>2310</v>
      </c>
      <c r="I63" s="51" t="s">
        <v>85</v>
      </c>
      <c r="J63" s="51" t="s">
        <v>496</v>
      </c>
      <c r="K63" s="51" t="s">
        <v>2311</v>
      </c>
      <c r="L63" s="51" t="s">
        <v>2312</v>
      </c>
      <c r="M63" s="55">
        <f t="shared" si="9"/>
        <v>41.907648000000016</v>
      </c>
      <c r="N63" s="55">
        <v>41.907648000000016</v>
      </c>
      <c r="O63" s="55">
        <v>0</v>
      </c>
      <c r="P63" s="56">
        <f t="shared" si="10"/>
        <v>1.6443367118360558E-2</v>
      </c>
      <c r="Q63" s="56">
        <f t="shared" si="1"/>
        <v>2.229099469391653E-2</v>
      </c>
      <c r="R63" s="56">
        <f t="shared" si="2"/>
        <v>0</v>
      </c>
      <c r="S63" s="56">
        <f t="shared" si="3"/>
        <v>3.9334327862479014E-2</v>
      </c>
      <c r="T63" s="82">
        <f t="shared" si="4"/>
        <v>2.8524642271909248E-2</v>
      </c>
      <c r="U63" s="56">
        <v>1.3637737119948699E-3</v>
      </c>
      <c r="V63" s="82">
        <f t="shared" si="5"/>
        <v>-1.208127515354869E-2</v>
      </c>
      <c r="W63" s="83">
        <f t="shared" si="6"/>
        <v>-1.208127515354869E-2</v>
      </c>
      <c r="X63" s="84">
        <f t="shared" si="7"/>
        <v>-2.8524642271909248E-2</v>
      </c>
      <c r="Y63" s="83">
        <f t="shared" si="8"/>
        <v>-2.8524642271909248E-2</v>
      </c>
      <c r="Z63" s="85" cm="1">
        <f t="array" ref="Z63">IF($F63="","",IF(_xll.BDP($F63&amp;" Corp",Z$1)="#N/A N/A","",_xll.BDP($F63&amp;" Corp",Z$1)))</f>
        <v>100.25</v>
      </c>
      <c r="AA63" s="85" cm="1">
        <f t="array" ref="AA63">IF($F63="","",IF(_xll.BDP($F63&amp;" Corp",AA$1)="#N/A N/A","",_xll.BDP($F63&amp;" Corp",AA$1)))</f>
        <v>100.5</v>
      </c>
      <c r="AB63" s="85" cm="1">
        <f t="array" ref="AB63">IF($F63="","",IF(_xll.BDP($F63&amp;" Corp",AB$1)="#N/A N/A","",_xll.BDP($F63&amp;" Corp",AB$1)))</f>
        <v>6.5650189761072397</v>
      </c>
      <c r="AC63" s="85" cm="1">
        <f t="array" ref="AC63">IF($F63="","",IF(_xll.BDP($F63&amp;" Corp",AC$1)="#N/A N/A","",_xll.BDP($F63&amp;" Corp",AC$1)))</f>
        <v>6.9333426421508193</v>
      </c>
      <c r="AD63" s="86" cm="1">
        <f t="array" ref="AD63">IF($F63="","",IF(_xll.BDP($F63&amp;" Corp",AD$1)="#N/A N/A","",_xll.BDP($F63&amp;" Corp",AD$1)))</f>
        <v>260.87505641019345</v>
      </c>
      <c r="AE63" s="51"/>
      <c r="AF63" s="51" t="str">
        <f>VLOOKUP($D63,'[3]Healthcare-LLI'!$E$4:$S$246,1,0)</f>
        <v>LX224676</v>
      </c>
    </row>
    <row r="64" spans="2:32" x14ac:dyDescent="0.25">
      <c r="B64" s="81">
        <v>19</v>
      </c>
      <c r="C64" s="51" t="s">
        <v>2422</v>
      </c>
      <c r="D64" s="51" t="s">
        <v>1573</v>
      </c>
      <c r="E64" s="51" t="s">
        <v>2308</v>
      </c>
      <c r="F64" s="51" t="s">
        <v>2423</v>
      </c>
      <c r="G64" s="55" cm="1">
        <f t="array" ref="G64">IFERROR(IF($F64="","",IF(_xll.BDP($F64&amp;" Corp",G$1)="#N/A N/A","",_xll.BDP($F64&amp;" Corp",G$1)))/1000000,0)</f>
        <v>2497.2075656800002</v>
      </c>
      <c r="H64" s="51" t="s">
        <v>2310</v>
      </c>
      <c r="I64" s="51" t="s">
        <v>85</v>
      </c>
      <c r="J64" s="51" t="s">
        <v>496</v>
      </c>
      <c r="K64" s="51" t="s">
        <v>2311</v>
      </c>
      <c r="L64" s="51" t="s">
        <v>2312</v>
      </c>
      <c r="M64" s="55">
        <f t="shared" si="9"/>
        <v>62.841893000000013</v>
      </c>
      <c r="N64" s="55">
        <v>60.46321300000001</v>
      </c>
      <c r="O64" s="55">
        <v>2.3786800000000001</v>
      </c>
      <c r="P64" s="56">
        <f t="shared" si="10"/>
        <v>2.3724042172794578E-2</v>
      </c>
      <c r="Q64" s="56">
        <f t="shared" si="1"/>
        <v>2.3724042172794578E-2</v>
      </c>
      <c r="R64" s="56">
        <f t="shared" si="2"/>
        <v>2.0791950888871463E-2</v>
      </c>
      <c r="S64" s="56">
        <f t="shared" si="3"/>
        <v>2.0791950888871463E-2</v>
      </c>
      <c r="T64" s="82">
        <f t="shared" si="4"/>
        <v>3.6470339347092588E-2</v>
      </c>
      <c r="U64" s="56">
        <v>1.74366043209165E-3</v>
      </c>
      <c r="V64" s="82">
        <f t="shared" si="5"/>
        <v>-1.274629717429801E-2</v>
      </c>
      <c r="W64" s="83">
        <f t="shared" si="6"/>
        <v>-1.274629717429801E-2</v>
      </c>
      <c r="X64" s="84">
        <f t="shared" si="7"/>
        <v>-1.5678388458221126E-2</v>
      </c>
      <c r="Y64" s="83">
        <f t="shared" si="8"/>
        <v>-1.5678388458221126E-2</v>
      </c>
      <c r="Z64" s="85" cm="1">
        <f t="array" ref="Z64">IF($F64="","",IF(_xll.BDP($F64&amp;" Corp",Z$1)="#N/A N/A","",_xll.BDP($F64&amp;" Corp",Z$1)))</f>
        <v>100.875</v>
      </c>
      <c r="AA64" s="85" cm="1">
        <f t="array" ref="AA64">IF($F64="","",IF(_xll.BDP($F64&amp;" Corp",AA$1)="#N/A N/A","",_xll.BDP($F64&amp;" Corp",AA$1)))</f>
        <v>101.125</v>
      </c>
      <c r="AB64" s="85" cm="1">
        <f t="array" ref="AB64">IF($F64="","",IF(_xll.BDP($F64&amp;" Corp",AB$1)="#N/A N/A","",_xll.BDP($F64&amp;" Corp",AB$1)))</f>
        <v>6.6511205397546291</v>
      </c>
      <c r="AC64" s="85" cm="1">
        <f t="array" ref="AC64">IF($F64="","",IF(_xll.BDP($F64&amp;" Corp",AC$1)="#N/A N/A","",_xll.BDP($F64&amp;" Corp",AC$1)))</f>
        <v>6.9838306168094277</v>
      </c>
      <c r="AD64" s="86" cm="1">
        <f t="array" ref="AD64">IF($F64="","",IF(_xll.BDP($F64&amp;" Corp",AD$1)="#N/A N/A","",_xll.BDP($F64&amp;" Corp",AD$1)))</f>
        <v>261.37401058077813</v>
      </c>
      <c r="AE64" s="51"/>
      <c r="AF64" s="51" t="str">
        <f>VLOOKUP($D64,'[3]Healthcare-LLI'!$E$4:$S$246,1,0)</f>
        <v>LX224988</v>
      </c>
    </row>
    <row r="65" spans="2:32" x14ac:dyDescent="0.25">
      <c r="B65" s="81">
        <v>2</v>
      </c>
      <c r="C65" s="51" t="s">
        <v>2424</v>
      </c>
      <c r="D65" s="51" t="s">
        <v>1530</v>
      </c>
      <c r="E65" s="51" t="s">
        <v>2316</v>
      </c>
      <c r="F65" s="51" t="s">
        <v>2425</v>
      </c>
      <c r="G65" s="55" cm="1">
        <f t="array" ref="G65">IFERROR(IF($F65="","",IF(_xll.BDP($F65&amp;" Corp",G$1)="#N/A N/A","",_xll.BDP($F65&amp;" Corp",G$1)))/1000000,0)</f>
        <v>1151.325</v>
      </c>
      <c r="H65" s="51" t="s">
        <v>2310</v>
      </c>
      <c r="I65" s="51" t="s">
        <v>465</v>
      </c>
      <c r="J65" s="51" t="s">
        <v>682</v>
      </c>
      <c r="K65" s="51" t="s">
        <v>2311</v>
      </c>
      <c r="L65" s="51" t="s">
        <v>2312</v>
      </c>
      <c r="M65" s="55">
        <f t="shared" si="9"/>
        <v>9.6144859999999994</v>
      </c>
      <c r="N65" s="55">
        <v>9.6144859999999994</v>
      </c>
      <c r="O65" s="55">
        <v>0</v>
      </c>
      <c r="P65" s="56">
        <f t="shared" si="10"/>
        <v>3.7724503878704394E-3</v>
      </c>
      <c r="Q65" s="56">
        <f t="shared" si="1"/>
        <v>3.7724503878704394E-3</v>
      </c>
      <c r="R65" s="56">
        <f t="shared" si="2"/>
        <v>0</v>
      </c>
      <c r="S65" s="56">
        <f t="shared" si="3"/>
        <v>0</v>
      </c>
      <c r="T65" s="82">
        <f t="shared" si="4"/>
        <v>1.5918657349676287E-2</v>
      </c>
      <c r="U65" s="56">
        <v>7.6107690385031302E-4</v>
      </c>
      <c r="V65" s="82">
        <f t="shared" si="5"/>
        <v>-1.2146206961805848E-2</v>
      </c>
      <c r="W65" s="83">
        <f t="shared" si="6"/>
        <v>-1.2146206961805848E-2</v>
      </c>
      <c r="X65" s="84">
        <f t="shared" si="7"/>
        <v>-1.5918657349676287E-2</v>
      </c>
      <c r="Y65" s="83">
        <f t="shared" si="8"/>
        <v>-1.5918657349676287E-2</v>
      </c>
      <c r="Z65" s="85" cm="1">
        <f t="array" ref="Z65">IF($F65="","",IF(_xll.BDP($F65&amp;" Corp",Z$1)="#N/A N/A","",_xll.BDP($F65&amp;" Corp",Z$1)))</f>
        <v>95.25</v>
      </c>
      <c r="AA65" s="85" cm="1">
        <f t="array" ref="AA65">IF($F65="","",IF(_xll.BDP($F65&amp;" Corp",AA$1)="#N/A N/A","",_xll.BDP($F65&amp;" Corp",AA$1)))</f>
        <v>96.125</v>
      </c>
      <c r="AB65" s="85" cm="1">
        <f t="array" ref="AB65">IF($F65="","",IF(_xll.BDP($F65&amp;" Corp",AB$1)="#N/A N/A","",_xll.BDP($F65&amp;" Corp",AB$1)))</f>
        <v>10.609773267060518</v>
      </c>
      <c r="AC65" s="85" cm="1">
        <f t="array" ref="AC65">IF($F65="","",IF(_xll.BDP($F65&amp;" Corp",AC$1)="#N/A N/A","",_xll.BDP($F65&amp;" Corp",AC$1)))</f>
        <v>10.886077536270022</v>
      </c>
      <c r="AD65" s="86" cm="1">
        <f t="array" ref="AD65">IF($F65="","",IF(_xll.BDP($F65&amp;" Corp",AD$1)="#N/A N/A","",_xll.BDP($F65&amp;" Corp",AD$1)))</f>
        <v>681.36034871190793</v>
      </c>
      <c r="AE65" s="51"/>
      <c r="AF65" s="51" t="str">
        <f>VLOOKUP($D65,'[3]Healthcare-LLI'!$E$4:$S$246,1,0)</f>
        <v>LX196585</v>
      </c>
    </row>
    <row r="66" spans="2:32" x14ac:dyDescent="0.25">
      <c r="B66" s="81">
        <v>32</v>
      </c>
      <c r="C66" s="51" t="s">
        <v>2409</v>
      </c>
      <c r="D66" s="51" t="s">
        <v>1768</v>
      </c>
      <c r="E66" s="51" t="s">
        <v>2308</v>
      </c>
      <c r="F66" s="51" t="s">
        <v>2426</v>
      </c>
      <c r="G66" s="55" cm="1">
        <f t="array" ref="G66">IFERROR(IF($F66="","",IF(_xll.BDP($F66&amp;" Corp",G$1)="#N/A N/A","",_xll.BDP($F66&amp;" Corp",G$1)))/1000000,0)</f>
        <v>1940.1375</v>
      </c>
      <c r="H66" s="51" t="s">
        <v>2310</v>
      </c>
      <c r="I66" s="51" t="s">
        <v>85</v>
      </c>
      <c r="J66" s="51" t="s">
        <v>496</v>
      </c>
      <c r="K66" s="51" t="s">
        <v>2311</v>
      </c>
      <c r="L66" s="51" t="s">
        <v>2312</v>
      </c>
      <c r="M66" s="55">
        <f t="shared" si="9"/>
        <v>44.150197000000006</v>
      </c>
      <c r="N66" s="55">
        <v>38.960724000000006</v>
      </c>
      <c r="O66" s="55">
        <v>5.1894729999999996</v>
      </c>
      <c r="P66" s="56">
        <f t="shared" si="10"/>
        <v>1.5287078099184209E-2</v>
      </c>
      <c r="Q66" s="56">
        <f t="shared" si="1"/>
        <v>1.5287078099184209E-2</v>
      </c>
      <c r="R66" s="56">
        <f t="shared" si="2"/>
        <v>4.5360984981218343E-2</v>
      </c>
      <c r="S66" s="56">
        <f t="shared" si="3"/>
        <v>6.279920366691738E-2</v>
      </c>
      <c r="T66" s="82">
        <f t="shared" si="4"/>
        <v>2.8163649846893159E-2</v>
      </c>
      <c r="U66" s="56">
        <v>1.34651453045025E-3</v>
      </c>
      <c r="V66" s="82">
        <f t="shared" si="5"/>
        <v>-1.287657174770895E-2</v>
      </c>
      <c r="W66" s="83">
        <f t="shared" si="6"/>
        <v>-1.287657174770895E-2</v>
      </c>
      <c r="X66" s="84">
        <f t="shared" si="7"/>
        <v>1.7197335134325184E-2</v>
      </c>
      <c r="Y66" s="83">
        <f t="shared" si="8"/>
        <v>1.7197335134325184E-2</v>
      </c>
      <c r="Z66" s="85" cm="1">
        <f t="array" ref="Z66">IF($F66="","",IF(_xll.BDP($F66&amp;" Corp",Z$1)="#N/A N/A","",_xll.BDP($F66&amp;" Corp",Z$1)))</f>
        <v>99.75</v>
      </c>
      <c r="AA66" s="85" cm="1">
        <f t="array" ref="AA66">IF($F66="","",IF(_xll.BDP($F66&amp;" Corp",AA$1)="#N/A N/A","",_xll.BDP($F66&amp;" Corp",AA$1)))</f>
        <v>100</v>
      </c>
      <c r="AB66" s="85" cm="1">
        <f t="array" ref="AB66">IF($F66="","",IF(_xll.BDP($F66&amp;" Corp",AB$1)="#N/A N/A","",_xll.BDP($F66&amp;" Corp",AB$1)))</f>
        <v>7.6962670311331749</v>
      </c>
      <c r="AC66" s="85" cm="1">
        <f t="array" ref="AC66">IF($F66="","",IF(_xll.BDP($F66&amp;" Corp",AC$1)="#N/A N/A","",_xll.BDP($F66&amp;" Corp",AC$1)))</f>
        <v>8.0610711360350251</v>
      </c>
      <c r="AD66" s="86" cm="1">
        <f t="array" ref="AD66">IF($F66="","",IF(_xll.BDP($F66&amp;" Corp",AD$1)="#N/A N/A","",_xll.BDP($F66&amp;" Corp",AD$1)))</f>
        <v>379.71848520076276</v>
      </c>
      <c r="AE66" s="51"/>
      <c r="AF66" s="51" t="str">
        <f>VLOOKUP($D66,'[3]Healthcare-LLI'!$E$4:$S$246,1,0)</f>
        <v>LX245319</v>
      </c>
    </row>
    <row r="67" spans="2:32" x14ac:dyDescent="0.25">
      <c r="B67" s="81">
        <v>12</v>
      </c>
      <c r="C67" s="51" t="s">
        <v>2427</v>
      </c>
      <c r="D67" s="51" t="s">
        <v>2151</v>
      </c>
      <c r="E67" s="51" t="s">
        <v>2308</v>
      </c>
      <c r="F67" s="51" t="s">
        <v>2428</v>
      </c>
      <c r="G67" s="55" cm="1">
        <f t="array" ref="G67">IFERROR(IF($F67="","",IF(_xll.BDP($F67&amp;" Corp",G$1)="#N/A N/A","",_xll.BDP($F67&amp;" Corp",G$1)))/1000000,0)</f>
        <v>2546.7870749999997</v>
      </c>
      <c r="H67" s="51" t="s">
        <v>2310</v>
      </c>
      <c r="I67" s="51" t="s">
        <v>454</v>
      </c>
      <c r="J67" s="51" t="s">
        <v>429</v>
      </c>
      <c r="K67" s="51" t="s">
        <v>2311</v>
      </c>
      <c r="L67" s="51" t="s">
        <v>2312</v>
      </c>
      <c r="M67" s="55">
        <f t="shared" si="9"/>
        <v>59.637868999999988</v>
      </c>
      <c r="N67" s="55">
        <v>59.637868999999988</v>
      </c>
      <c r="O67" s="55">
        <v>0</v>
      </c>
      <c r="P67" s="56">
        <f t="shared" si="10"/>
        <v>2.3400200701401658E-2</v>
      </c>
      <c r="Q67" s="56">
        <f t="shared" si="1"/>
        <v>2.3400200701401658E-2</v>
      </c>
      <c r="R67" s="56">
        <f t="shared" si="2"/>
        <v>0</v>
      </c>
      <c r="S67" s="56">
        <f t="shared" si="3"/>
        <v>0</v>
      </c>
      <c r="T67" s="82">
        <f t="shared" si="4"/>
        <v>3.7064750062530502E-2</v>
      </c>
      <c r="U67" s="56">
        <v>1.77207942855495E-3</v>
      </c>
      <c r="V67" s="82">
        <f t="shared" si="5"/>
        <v>-1.3664549361128844E-2</v>
      </c>
      <c r="W67" s="83">
        <f t="shared" si="6"/>
        <v>-1.3664549361128844E-2</v>
      </c>
      <c r="X67" s="84">
        <f t="shared" si="7"/>
        <v>-3.7064750062530502E-2</v>
      </c>
      <c r="Y67" s="83">
        <f t="shared" si="8"/>
        <v>-3.7064750062530502E-2</v>
      </c>
      <c r="Z67" s="85" cm="1">
        <f t="array" ref="Z67">IF($F67="","",IF(_xll.BDP($F67&amp;" Corp",Z$1)="#N/A N/A","",_xll.BDP($F67&amp;" Corp",Z$1)))</f>
        <v>100.375</v>
      </c>
      <c r="AA67" s="85" cm="1">
        <f t="array" ref="AA67">IF($F67="","",IF(_xll.BDP($F67&amp;" Corp",AA$1)="#N/A N/A","",_xll.BDP($F67&amp;" Corp",AA$1)))</f>
        <v>100.625</v>
      </c>
      <c r="AB67" s="85" cm="1">
        <f t="array" ref="AB67">IF($F67="","",IF(_xll.BDP($F67&amp;" Corp",AB$1)="#N/A N/A","",_xll.BDP($F67&amp;" Corp",AB$1)))</f>
        <v>6.31775779183954</v>
      </c>
      <c r="AC67" s="85" cm="1">
        <f t="array" ref="AC67">IF($F67="","",IF(_xll.BDP($F67&amp;" Corp",AC$1)="#N/A N/A","",_xll.BDP($F67&amp;" Corp",AC$1)))</f>
        <v>6.6829386632889509</v>
      </c>
      <c r="AD67" s="86" cm="1">
        <f t="array" ref="AD67">IF($F67="","",IF(_xll.BDP($F67&amp;" Corp",AD$1)="#N/A N/A","",_xll.BDP($F67&amp;" Corp",AD$1)))</f>
        <v>231.29033987036348</v>
      </c>
      <c r="AE67" s="51"/>
      <c r="AF67" s="51" t="str">
        <f>VLOOKUP($D67,'[3]Healthcare-LLI'!$E$4:$S$246,1,0)</f>
        <v>LX255553</v>
      </c>
    </row>
    <row r="68" spans="2:32" x14ac:dyDescent="0.25">
      <c r="B68" s="81">
        <v>14</v>
      </c>
      <c r="C68" s="51" t="s">
        <v>2411</v>
      </c>
      <c r="D68" s="51" t="s">
        <v>2179</v>
      </c>
      <c r="E68" s="51" t="s">
        <v>2341</v>
      </c>
      <c r="F68" s="51" t="s">
        <v>2429</v>
      </c>
      <c r="G68" s="55" cm="1">
        <f t="array" ref="G68">IFERROR(IF($F68="","",IF(_xll.BDP($F68&amp;" Corp",G$1)="#N/A N/A","",_xll.BDP($F68&amp;" Corp",G$1)))/1000000,0)</f>
        <v>1532.6000000000001</v>
      </c>
      <c r="H68" s="51" t="s">
        <v>2310</v>
      </c>
      <c r="I68" s="51" t="s">
        <v>85</v>
      </c>
      <c r="J68" s="51" t="s">
        <v>129</v>
      </c>
      <c r="K68" s="51" t="s">
        <v>2311</v>
      </c>
      <c r="L68" s="51" t="s">
        <v>2312</v>
      </c>
      <c r="M68" s="55">
        <f t="shared" si="9"/>
        <v>19.985866000000001</v>
      </c>
      <c r="N68" s="55">
        <v>19.533317</v>
      </c>
      <c r="O68" s="55">
        <v>0.45254899999999998</v>
      </c>
      <c r="P68" s="56">
        <f t="shared" si="10"/>
        <v>7.6643170828941095E-3</v>
      </c>
      <c r="Q68" s="56">
        <f t="shared" ref="Q68:Q85" si="11">SUMIF($C$4:$C$85,C68,$P$4:$P$85)</f>
        <v>1.2351079802726324E-2</v>
      </c>
      <c r="R68" s="56">
        <f t="shared" ref="R68:R85" si="12">O68/$O$87</f>
        <v>3.9557134977415585E-3</v>
      </c>
      <c r="S68" s="56">
        <f t="shared" ref="S68:S85" si="13">SUMIF($C$4:$C$85,C68,$R$4:$R$85)</f>
        <v>2.5611332593970346E-2</v>
      </c>
      <c r="T68" s="82">
        <f t="shared" ref="T68:T85" si="14">U68/$U$87</f>
        <v>2.2233675295660827E-2</v>
      </c>
      <c r="U68" s="56">
        <v>1.06300025080814E-3</v>
      </c>
      <c r="V68" s="82">
        <f t="shared" ref="V68:V85" si="15">P68-T68</f>
        <v>-1.4569358212766718E-2</v>
      </c>
      <c r="W68" s="83">
        <f t="shared" ref="W68:W85" si="16">P68-T68</f>
        <v>-1.4569358212766718E-2</v>
      </c>
      <c r="X68" s="84">
        <f t="shared" ref="X68:X85" si="17">R68-T68</f>
        <v>-1.8277961797919268E-2</v>
      </c>
      <c r="Y68" s="83">
        <f t="shared" ref="Y68:Y85" si="18">R68-T68</f>
        <v>-1.8277961797919268E-2</v>
      </c>
      <c r="Z68" s="85" cm="1">
        <f t="array" ref="Z68">IF($F68="","",IF(_xll.BDP($F68&amp;" Corp",Z$1)="#N/A N/A","",_xll.BDP($F68&amp;" Corp",Z$1)))</f>
        <v>99</v>
      </c>
      <c r="AA68" s="85" cm="1">
        <f t="array" ref="AA68">IF($F68="","",IF(_xll.BDP($F68&amp;" Corp",AA$1)="#N/A N/A","",_xll.BDP($F68&amp;" Corp",AA$1)))</f>
        <v>99.75</v>
      </c>
      <c r="AB68" s="85" cm="1">
        <f t="array" ref="AB68">IF($F68="","",IF(_xll.BDP($F68&amp;" Corp",AB$1)="#N/A N/A","",_xll.BDP($F68&amp;" Corp",AB$1)))</f>
        <v>7.0242338348180056</v>
      </c>
      <c r="AC68" s="85" cm="1">
        <f t="array" ref="AC68">IF($F68="","",IF(_xll.BDP($F68&amp;" Corp",AC$1)="#N/A N/A","",_xll.BDP($F68&amp;" Corp",AC$1)))</f>
        <v>7.3902925010770559</v>
      </c>
      <c r="AD68" s="86" cm="1">
        <f t="array" ref="AD68">IF($F68="","",IF(_xll.BDP($F68&amp;" Corp",AD$1)="#N/A N/A","",_xll.BDP($F68&amp;" Corp",AD$1)))</f>
        <v>323.64763916096092</v>
      </c>
      <c r="AE68" s="51"/>
      <c r="AF68" s="51" t="str">
        <f>VLOOKUP($D68,'[3]Healthcare-LLI'!$E$4:$S$246,1,0)</f>
        <v>LX255579</v>
      </c>
    </row>
    <row r="69" spans="2:32" x14ac:dyDescent="0.25">
      <c r="B69" s="81">
        <v>28</v>
      </c>
      <c r="C69" s="51" t="s">
        <v>2188</v>
      </c>
      <c r="D69" s="51" t="s">
        <v>2187</v>
      </c>
      <c r="E69" s="51" t="s">
        <v>2308</v>
      </c>
      <c r="F69" s="51" t="s">
        <v>2430</v>
      </c>
      <c r="G69" s="55" cm="1">
        <f t="array" ref="G69">IFERROR(IF($F69="","",IF(_xll.BDP($F69&amp;" Corp",G$1)="#N/A N/A","",_xll.BDP($F69&amp;" Corp",G$1)))/1000000,0)</f>
        <v>1342.4850000000001</v>
      </c>
      <c r="H69" s="51" t="s">
        <v>2310</v>
      </c>
      <c r="I69" s="51" t="s">
        <v>85</v>
      </c>
      <c r="J69" s="51" t="s">
        <v>86</v>
      </c>
      <c r="K69" s="51" t="s">
        <v>2311</v>
      </c>
      <c r="L69" s="51" t="s">
        <v>2312</v>
      </c>
      <c r="M69" s="55">
        <f t="shared" ref="M69:M85" si="19">N69+O69</f>
        <v>12.601478</v>
      </c>
      <c r="N69" s="55">
        <v>12.601478</v>
      </c>
      <c r="O69" s="55">
        <v>0</v>
      </c>
      <c r="P69" s="56">
        <f t="shared" si="10"/>
        <v>4.9444609487018665E-3</v>
      </c>
      <c r="Q69" s="56">
        <f t="shared" si="11"/>
        <v>4.9444609487018665E-3</v>
      </c>
      <c r="R69" s="56">
        <f t="shared" si="12"/>
        <v>0</v>
      </c>
      <c r="S69" s="56">
        <f t="shared" si="13"/>
        <v>0</v>
      </c>
      <c r="T69" s="82">
        <f t="shared" si="14"/>
        <v>1.9537231825895712E-2</v>
      </c>
      <c r="U69" s="56">
        <v>9.3408228980824699E-4</v>
      </c>
      <c r="V69" s="82">
        <f t="shared" si="15"/>
        <v>-1.4592770877193845E-2</v>
      </c>
      <c r="W69" s="83">
        <f t="shared" si="16"/>
        <v>-1.4592770877193845E-2</v>
      </c>
      <c r="X69" s="84">
        <f t="shared" si="17"/>
        <v>-1.9537231825895712E-2</v>
      </c>
      <c r="Y69" s="83">
        <f t="shared" si="18"/>
        <v>-1.9537231825895712E-2</v>
      </c>
      <c r="Z69" s="85" cm="1">
        <f t="array" ref="Z69">IF($F69="","",IF(_xll.BDP($F69&amp;" Corp",Z$1)="#N/A N/A","",_xll.BDP($F69&amp;" Corp",Z$1)))</f>
        <v>100.75</v>
      </c>
      <c r="AA69" s="85" cm="1">
        <f t="array" ref="AA69">IF($F69="","",IF(_xll.BDP($F69&amp;" Corp",AA$1)="#N/A N/A","",_xll.BDP($F69&amp;" Corp",AA$1)))</f>
        <v>101.125</v>
      </c>
      <c r="AB69" s="85" cm="1">
        <f t="array" ref="AB69">IF($F69="","",IF(_xll.BDP($F69&amp;" Corp",AB$1)="#N/A N/A","",_xll.BDP($F69&amp;" Corp",AB$1)))</f>
        <v>7.0147710153833032</v>
      </c>
      <c r="AC69" s="85" cm="1">
        <f t="array" ref="AC69">IF($F69="","",IF(_xll.BDP($F69&amp;" Corp",AC$1)="#N/A N/A","",_xll.BDP($F69&amp;" Corp",AC$1)))</f>
        <v>7.3354846332222223</v>
      </c>
      <c r="AD69" s="86" cm="1">
        <f t="array" ref="AD69">IF($F69="","",IF(_xll.BDP($F69&amp;" Corp",AD$1)="#N/A N/A","",_xll.BDP($F69&amp;" Corp",AD$1)))</f>
        <v>311.59518227651716</v>
      </c>
      <c r="AE69" s="51"/>
      <c r="AF69" s="51" t="str">
        <f>VLOOKUP($D69,'[3]Healthcare-LLI'!$E$4:$S$246,1,0)</f>
        <v>LX228803</v>
      </c>
    </row>
    <row r="70" spans="2:32" x14ac:dyDescent="0.25">
      <c r="B70" s="81">
        <v>31</v>
      </c>
      <c r="C70" s="51" t="s">
        <v>2431</v>
      </c>
      <c r="D70" s="51" t="s">
        <v>1732</v>
      </c>
      <c r="E70" s="51" t="s">
        <v>2308</v>
      </c>
      <c r="F70" s="51" t="s">
        <v>2432</v>
      </c>
      <c r="G70" s="55" cm="1">
        <f t="array" ref="G70">IFERROR(IF($F70="","",IF(_xll.BDP($F70&amp;" Corp",G$1)="#N/A N/A","",_xll.BDP($F70&amp;" Corp",G$1)))/1000000,0)</f>
        <v>2691.5</v>
      </c>
      <c r="H70" s="51" t="s">
        <v>2310</v>
      </c>
      <c r="I70" s="51" t="s">
        <v>242</v>
      </c>
      <c r="J70" s="51" t="s">
        <v>166</v>
      </c>
      <c r="K70" s="51" t="s">
        <v>2311</v>
      </c>
      <c r="L70" s="51" t="s">
        <v>2312</v>
      </c>
      <c r="M70" s="55">
        <f t="shared" si="19"/>
        <v>58.357233999999998</v>
      </c>
      <c r="N70" s="55">
        <v>58.357233999999998</v>
      </c>
      <c r="O70" s="55">
        <v>0</v>
      </c>
      <c r="P70" s="56">
        <f t="shared" si="10"/>
        <v>2.2897716012935689E-2</v>
      </c>
      <c r="Q70" s="56">
        <f t="shared" si="11"/>
        <v>2.2897716012935689E-2</v>
      </c>
      <c r="R70" s="56">
        <f t="shared" si="12"/>
        <v>0</v>
      </c>
      <c r="S70" s="56">
        <f t="shared" si="13"/>
        <v>0</v>
      </c>
      <c r="T70" s="82">
        <f t="shared" si="14"/>
        <v>3.9146342346051834E-2</v>
      </c>
      <c r="U70" s="56">
        <v>1.8716011266115601E-3</v>
      </c>
      <c r="V70" s="82">
        <f t="shared" si="15"/>
        <v>-1.6248626333116144E-2</v>
      </c>
      <c r="W70" s="83">
        <f t="shared" si="16"/>
        <v>-1.6248626333116144E-2</v>
      </c>
      <c r="X70" s="84">
        <f t="shared" si="17"/>
        <v>-3.9146342346051834E-2</v>
      </c>
      <c r="Y70" s="83">
        <f t="shared" si="18"/>
        <v>-3.9146342346051834E-2</v>
      </c>
      <c r="Z70" s="85" cm="1">
        <f t="array" ref="Z70">IF($F70="","",IF(_xll.BDP($F70&amp;" Corp",Z$1)="#N/A N/A","",_xll.BDP($F70&amp;" Corp",Z$1)))</f>
        <v>100.375</v>
      </c>
      <c r="AA70" s="85" cm="1">
        <f t="array" ref="AA70">IF($F70="","",IF(_xll.BDP($F70&amp;" Corp",AA$1)="#N/A N/A","",_xll.BDP($F70&amp;" Corp",AA$1)))</f>
        <v>100.5</v>
      </c>
      <c r="AB70" s="85" cm="1">
        <f t="array" ref="AB70">IF($F70="","",IF(_xll.BDP($F70&amp;" Corp",AB$1)="#N/A N/A","",_xll.BDP($F70&amp;" Corp",AB$1)))</f>
        <v>6.1410923488438129</v>
      </c>
      <c r="AC70" s="85" cm="1">
        <f t="array" ref="AC70">IF($F70="","",IF(_xll.BDP($F70&amp;" Corp",AC$1)="#N/A N/A","",_xll.BDP($F70&amp;" Corp",AC$1)))</f>
        <v>6.5027920762076974</v>
      </c>
      <c r="AD70" s="86" cm="1">
        <f t="array" ref="AD70">IF($F70="","",IF(_xll.BDP($F70&amp;" Corp",AD$1)="#N/A N/A","",_xll.BDP($F70&amp;" Corp",AD$1)))</f>
        <v>208.59451732116935</v>
      </c>
      <c r="AE70" s="51"/>
      <c r="AF70" s="51" t="str">
        <f>VLOOKUP($D70,'[3]Healthcare-LLI'!$E$4:$S$246,1,0)</f>
        <v>LX236440</v>
      </c>
    </row>
    <row r="71" spans="2:32" x14ac:dyDescent="0.25">
      <c r="B71" s="81">
        <v>30</v>
      </c>
      <c r="C71" s="51" t="s">
        <v>2433</v>
      </c>
      <c r="D71" s="51" t="s">
        <v>1702</v>
      </c>
      <c r="E71" s="51" t="s">
        <v>2316</v>
      </c>
      <c r="F71" s="51" t="s">
        <v>2434</v>
      </c>
      <c r="G71" s="55" cm="1">
        <f t="array" ref="G71">IFERROR(IF($F71="","",IF(_xll.BDP($F71&amp;" Corp",G$1)="#N/A N/A","",_xll.BDP($F71&amp;" Corp",G$1)))/1000000,0)</f>
        <v>1485.25</v>
      </c>
      <c r="H71" s="51" t="s">
        <v>2310</v>
      </c>
      <c r="I71" s="51" t="s">
        <v>62</v>
      </c>
      <c r="J71" s="51" t="s">
        <v>63</v>
      </c>
      <c r="K71" s="51" t="s">
        <v>2311</v>
      </c>
      <c r="L71" s="51" t="s">
        <v>2312</v>
      </c>
      <c r="M71" s="55">
        <f t="shared" si="19"/>
        <v>10.895480000000001</v>
      </c>
      <c r="N71" s="55">
        <v>10.895480000000001</v>
      </c>
      <c r="O71" s="55">
        <v>0</v>
      </c>
      <c r="P71" s="56">
        <f t="shared" si="10"/>
        <v>4.2750759377084358E-3</v>
      </c>
      <c r="Q71" s="56">
        <f t="shared" si="11"/>
        <v>4.2750759377084358E-3</v>
      </c>
      <c r="R71" s="56">
        <f t="shared" si="12"/>
        <v>0</v>
      </c>
      <c r="S71" s="56">
        <f t="shared" si="13"/>
        <v>0</v>
      </c>
      <c r="T71" s="82">
        <f t="shared" si="14"/>
        <v>2.1671669449020749E-2</v>
      </c>
      <c r="U71" s="56">
        <v>1.0361305431242E-3</v>
      </c>
      <c r="V71" s="82">
        <f t="shared" si="15"/>
        <v>-1.7396593511312314E-2</v>
      </c>
      <c r="W71" s="83">
        <f t="shared" si="16"/>
        <v>-1.7396593511312314E-2</v>
      </c>
      <c r="X71" s="84">
        <f t="shared" si="17"/>
        <v>-2.1671669449020749E-2</v>
      </c>
      <c r="Y71" s="83">
        <f t="shared" si="18"/>
        <v>-2.1671669449020749E-2</v>
      </c>
      <c r="Z71" s="85" cm="1">
        <f t="array" ref="Z71">IF($F71="","",IF(_xll.BDP($F71&amp;" Corp",Z$1)="#N/A N/A","",_xll.BDP($F71&amp;" Corp",Z$1)))</f>
        <v>100.75</v>
      </c>
      <c r="AA71" s="85" cm="1">
        <f t="array" ref="AA71">IF($F71="","",IF(_xll.BDP($F71&amp;" Corp",AA$1)="#N/A N/A","",_xll.BDP($F71&amp;" Corp",AA$1)))</f>
        <v>100.875</v>
      </c>
      <c r="AB71" s="85" cm="1">
        <f t="array" ref="AB71">IF($F71="","",IF(_xll.BDP($F71&amp;" Corp",AB$1)="#N/A N/A","",_xll.BDP($F71&amp;" Corp",AB$1)))</f>
        <v>5.927402013912797</v>
      </c>
      <c r="AC71" s="85" cm="1">
        <f t="array" ref="AC71">IF($F71="","",IF(_xll.BDP($F71&amp;" Corp",AC$1)="#N/A N/A","",_xll.BDP($F71&amp;" Corp",AC$1)))</f>
        <v>6.2587957829236984</v>
      </c>
      <c r="AD71" s="86" cm="1">
        <f t="array" ref="AD71">IF($F71="","",IF(_xll.BDP($F71&amp;" Corp",AD$1)="#N/A N/A","",_xll.BDP($F71&amp;" Corp",AD$1)))</f>
        <v>169.65646250843997</v>
      </c>
      <c r="AE71" s="51"/>
      <c r="AF71" s="51" t="str">
        <f>VLOOKUP($D71,'[3]Healthcare-LLI'!$E$4:$S$246,1,0)</f>
        <v>LX219882</v>
      </c>
    </row>
    <row r="72" spans="2:32" x14ac:dyDescent="0.25">
      <c r="B72" s="81">
        <v>18</v>
      </c>
      <c r="C72" s="51" t="s">
        <v>2435</v>
      </c>
      <c r="D72" s="51" t="s">
        <v>1556</v>
      </c>
      <c r="E72" s="51" t="s">
        <v>2308</v>
      </c>
      <c r="F72" s="51" t="s">
        <v>2436</v>
      </c>
      <c r="G72" s="55" cm="1">
        <f t="array" ref="G72">IFERROR(IF($F72="","",IF(_xll.BDP($F72&amp;" Corp",G$1)="#N/A N/A","",_xll.BDP($F72&amp;" Corp",G$1)))/1000000,0)</f>
        <v>2592.3125</v>
      </c>
      <c r="H72" s="51" t="s">
        <v>2310</v>
      </c>
      <c r="I72" s="51" t="s">
        <v>305</v>
      </c>
      <c r="J72" s="51" t="s">
        <v>166</v>
      </c>
      <c r="K72" s="51" t="s">
        <v>2311</v>
      </c>
      <c r="L72" s="51" t="s">
        <v>2312</v>
      </c>
      <c r="M72" s="55">
        <f t="shared" si="19"/>
        <v>44.700575999999998</v>
      </c>
      <c r="N72" s="55">
        <v>44.700575999999998</v>
      </c>
      <c r="O72" s="55">
        <v>0</v>
      </c>
      <c r="P72" s="56">
        <f t="shared" ref="P72:P85" si="20">N72/$N$87</f>
        <v>1.7539232494512141E-2</v>
      </c>
      <c r="Q72" s="56">
        <f t="shared" si="11"/>
        <v>1.7539232494512141E-2</v>
      </c>
      <c r="R72" s="56">
        <f t="shared" si="12"/>
        <v>0</v>
      </c>
      <c r="S72" s="56">
        <f t="shared" si="13"/>
        <v>0</v>
      </c>
      <c r="T72" s="82">
        <f t="shared" si="14"/>
        <v>3.7619813294978773E-2</v>
      </c>
      <c r="U72" s="56">
        <v>1.7986172072829701E-3</v>
      </c>
      <c r="V72" s="82">
        <f t="shared" si="15"/>
        <v>-2.0080580800466631E-2</v>
      </c>
      <c r="W72" s="83">
        <f t="shared" si="16"/>
        <v>-2.0080580800466631E-2</v>
      </c>
      <c r="X72" s="84">
        <f t="shared" si="17"/>
        <v>-3.7619813294978773E-2</v>
      </c>
      <c r="Y72" s="83">
        <f t="shared" si="18"/>
        <v>-3.7619813294978773E-2</v>
      </c>
      <c r="Z72" s="85" cm="1">
        <f t="array" ref="Z72">IF($F72="","",IF(_xll.BDP($F72&amp;" Corp",Z$1)="#N/A N/A","",_xll.BDP($F72&amp;" Corp",Z$1)))</f>
        <v>100</v>
      </c>
      <c r="AA72" s="85" cm="1">
        <f t="array" ref="AA72">IF($F72="","",IF(_xll.BDP($F72&amp;" Corp",AA$1)="#N/A N/A","",_xll.BDP($F72&amp;" Corp",AA$1)))</f>
        <v>100.125</v>
      </c>
      <c r="AB72" s="85" cm="1">
        <f t="array" ref="AB72">IF($F72="","",IF(_xll.BDP($F72&amp;" Corp",AB$1)="#N/A N/A","",_xll.BDP($F72&amp;" Corp",AB$1)))</f>
        <v>5.7563511887565255</v>
      </c>
      <c r="AC72" s="85" cm="1">
        <f t="array" ref="AC72">IF($F72="","",IF(_xll.BDP($F72&amp;" Corp",AC$1)="#N/A N/A","",_xll.BDP($F72&amp;" Corp",AC$1)))</f>
        <v>6.1063110129907727</v>
      </c>
      <c r="AD72" s="86" cm="1">
        <f t="array" ref="AD72">IF($F72="","",IF(_xll.BDP($F72&amp;" Corp",AD$1)="#N/A N/A","",_xll.BDP($F72&amp;" Corp",AD$1)))</f>
        <v>172.21887890806801</v>
      </c>
      <c r="AE72" s="51"/>
      <c r="AF72" s="51" t="str">
        <f>VLOOKUP($D72,'[3]Healthcare-LLI'!$E$4:$S$246,1,0)</f>
        <v>LX185454</v>
      </c>
    </row>
    <row r="73" spans="2:32" x14ac:dyDescent="0.25">
      <c r="B73" s="81">
        <v>4</v>
      </c>
      <c r="C73" s="51" t="s">
        <v>1379</v>
      </c>
      <c r="D73" s="51" t="s">
        <v>1377</v>
      </c>
      <c r="E73" s="51" t="s">
        <v>2308</v>
      </c>
      <c r="F73" s="51" t="s">
        <v>2437</v>
      </c>
      <c r="G73" s="55" cm="1">
        <f t="array" ref="G73">IFERROR(IF($F73="","",IF(_xll.BDP($F73&amp;" Corp",G$1)="#N/A N/A","",_xll.BDP($F73&amp;" Corp",G$1)))/1000000,0)</f>
        <v>2292.8554157399999</v>
      </c>
      <c r="H73" s="51" t="s">
        <v>2310</v>
      </c>
      <c r="I73" s="51" t="s">
        <v>454</v>
      </c>
      <c r="J73" s="51" t="s">
        <v>429</v>
      </c>
      <c r="K73" s="51" t="s">
        <v>2311</v>
      </c>
      <c r="L73" s="51" t="s">
        <v>2312</v>
      </c>
      <c r="M73" s="55">
        <f t="shared" si="19"/>
        <v>41.238030000000002</v>
      </c>
      <c r="N73" s="55">
        <v>36.670861000000002</v>
      </c>
      <c r="O73" s="55">
        <v>4.5671689999999998</v>
      </c>
      <c r="P73" s="56">
        <f t="shared" si="20"/>
        <v>1.4388601096615357E-2</v>
      </c>
      <c r="Q73" s="56">
        <f t="shared" si="11"/>
        <v>2.0062638415401603E-2</v>
      </c>
      <c r="R73" s="56">
        <f t="shared" si="12"/>
        <v>3.9921449522077872E-2</v>
      </c>
      <c r="S73" s="56">
        <f t="shared" si="13"/>
        <v>3.9921449522077872E-2</v>
      </c>
      <c r="T73" s="82">
        <f t="shared" si="14"/>
        <v>3.4307446787705691E-2</v>
      </c>
      <c r="U73" s="56">
        <v>1.64025173773386E-3</v>
      </c>
      <c r="V73" s="82">
        <f t="shared" si="15"/>
        <v>-1.9918845691090335E-2</v>
      </c>
      <c r="W73" s="83">
        <f t="shared" si="16"/>
        <v>-1.9918845691090335E-2</v>
      </c>
      <c r="X73" s="84">
        <f t="shared" si="17"/>
        <v>5.614002734372181E-3</v>
      </c>
      <c r="Y73" s="83">
        <f t="shared" si="18"/>
        <v>5.614002734372181E-3</v>
      </c>
      <c r="Z73" s="85" cm="1">
        <f t="array" ref="Z73">IF($F73="","",IF(_xll.BDP($F73&amp;" Corp",Z$1)="#N/A N/A","",_xll.BDP($F73&amp;" Corp",Z$1)))</f>
        <v>102.875</v>
      </c>
      <c r="AA73" s="85" cm="1">
        <f t="array" ref="AA73">IF($F73="","",IF(_xll.BDP($F73&amp;" Corp",AA$1)="#N/A N/A","",_xll.BDP($F73&amp;" Corp",AA$1)))</f>
        <v>103.25</v>
      </c>
      <c r="AB73" s="85" cm="1">
        <f t="array" ref="AB73">IF($F73="","",IF(_xll.BDP($F73&amp;" Corp",AB$1)="#N/A N/A","",_xll.BDP($F73&amp;" Corp",AB$1)))</f>
        <v>8.3807247225195169</v>
      </c>
      <c r="AC73" s="85" cm="1">
        <f t="array" ref="AC73">IF($F73="","",IF(_xll.BDP($F73&amp;" Corp",AC$1)="#N/A N/A","",_xll.BDP($F73&amp;" Corp",AC$1)))</f>
        <v>8.7341021979227662</v>
      </c>
      <c r="AD73" s="86" cm="1">
        <f t="array" ref="AD73">IF($F73="","",IF(_xll.BDP($F73&amp;" Corp",AD$1)="#N/A N/A","",_xll.BDP($F73&amp;" Corp",AD$1)))</f>
        <v>429.21133572685716</v>
      </c>
      <c r="AE73" s="51"/>
      <c r="AF73" s="51" t="str">
        <f>VLOOKUP($D73,'[3]Healthcare-LLI'!$E$4:$S$246,1,0)</f>
        <v>LX219030</v>
      </c>
    </row>
    <row r="74" spans="2:32" x14ac:dyDescent="0.25">
      <c r="B74" s="81">
        <v>69</v>
      </c>
      <c r="C74" s="51" t="s">
        <v>2438</v>
      </c>
      <c r="D74" s="51" t="s">
        <v>2036</v>
      </c>
      <c r="E74" s="51" t="s">
        <v>2341</v>
      </c>
      <c r="F74" s="51" t="s">
        <v>2439</v>
      </c>
      <c r="G74" s="55" cm="1">
        <f t="array" ref="G74">IFERROR(IF($F74="","",IF(_xll.BDP($F74&amp;" Corp",G$1)="#N/A N/A","",_xll.BDP($F74&amp;" Corp",G$1)))/1000000,0)</f>
        <v>1389.5</v>
      </c>
      <c r="H74" s="51" t="s">
        <v>2310</v>
      </c>
      <c r="I74" s="51" t="s">
        <v>477</v>
      </c>
      <c r="J74" s="51" t="s">
        <v>496</v>
      </c>
      <c r="K74" s="51" t="s">
        <v>2311</v>
      </c>
      <c r="L74" s="51" t="s">
        <v>2312</v>
      </c>
      <c r="M74" s="55">
        <f t="shared" si="19"/>
        <v>3.7250000000000001</v>
      </c>
      <c r="N74" s="55">
        <v>0</v>
      </c>
      <c r="O74" s="55">
        <v>3.7250000000000001</v>
      </c>
      <c r="P74" s="56">
        <f t="shared" si="20"/>
        <v>0</v>
      </c>
      <c r="Q74" s="56">
        <f t="shared" si="11"/>
        <v>0</v>
      </c>
      <c r="R74" s="56">
        <f t="shared" si="12"/>
        <v>3.2560082508385407E-2</v>
      </c>
      <c r="S74" s="56">
        <f t="shared" si="13"/>
        <v>3.2560082508385407E-2</v>
      </c>
      <c r="T74" s="82">
        <f t="shared" si="14"/>
        <v>2.0302038013467742E-2</v>
      </c>
      <c r="U74" s="56">
        <v>9.7064795690546095E-4</v>
      </c>
      <c r="V74" s="82">
        <f t="shared" si="15"/>
        <v>-2.0302038013467742E-2</v>
      </c>
      <c r="W74" s="83">
        <f t="shared" si="16"/>
        <v>-2.0302038013467742E-2</v>
      </c>
      <c r="X74" s="84">
        <f t="shared" si="17"/>
        <v>1.2258044494917665E-2</v>
      </c>
      <c r="Y74" s="83">
        <f t="shared" si="18"/>
        <v>1.2258044494917665E-2</v>
      </c>
      <c r="Z74" s="85" cm="1">
        <f t="array" ref="Z74">IF($F74="","",IF(_xll.BDP($F74&amp;" Corp",Z$1)="#N/A N/A","",_xll.BDP($F74&amp;" Corp",Z$1)))</f>
        <v>100.5</v>
      </c>
      <c r="AA74" s="85" cm="1">
        <f t="array" ref="AA74">IF($F74="","",IF(_xll.BDP($F74&amp;" Corp",AA$1)="#N/A N/A","",_xll.BDP($F74&amp;" Corp",AA$1)))</f>
        <v>100.625</v>
      </c>
      <c r="AB74" s="85" cm="1">
        <f t="array" ref="AB74">IF($F74="","",IF(_xll.BDP($F74&amp;" Corp",AB$1)="#N/A N/A","",_xll.BDP($F74&amp;" Corp",AB$1)))</f>
        <v>6.56319884583354</v>
      </c>
      <c r="AC74" s="85" cm="1">
        <f t="array" ref="AC74">IF($F74="","",IF(_xll.BDP($F74&amp;" Corp",AC$1)="#N/A N/A","",_xll.BDP($F74&amp;" Corp",AC$1)))</f>
        <v>6.9288132013753057</v>
      </c>
      <c r="AD74" s="86" cm="1">
        <f t="array" ref="AD74">IF($F74="","",IF(_xll.BDP($F74&amp;" Corp",AD$1)="#N/A N/A","",_xll.BDP($F74&amp;" Corp",AD$1)))</f>
        <v>253.85150351187588</v>
      </c>
      <c r="AE74" s="51"/>
      <c r="AF74" s="51" t="str">
        <f>VLOOKUP($D74,'[3]Healthcare-LLI'!$E$4:$S$246,1,0)</f>
        <v>LX234275</v>
      </c>
    </row>
    <row r="75" spans="2:32" x14ac:dyDescent="0.25">
      <c r="B75" s="81">
        <v>38</v>
      </c>
      <c r="C75" s="51" t="s">
        <v>2440</v>
      </c>
      <c r="D75" s="51" t="s">
        <v>2158</v>
      </c>
      <c r="E75" s="51" t="s">
        <v>2308</v>
      </c>
      <c r="F75" s="51" t="s">
        <v>2441</v>
      </c>
      <c r="G75" s="55" cm="1">
        <f t="array" ref="G75">IFERROR(IF($F75="","",IF(_xll.BDP($F75&amp;" Corp",G$1)="#N/A N/A","",_xll.BDP($F75&amp;" Corp",G$1)))/1000000,0)</f>
        <v>2696.625</v>
      </c>
      <c r="H75" s="51" t="s">
        <v>2310</v>
      </c>
      <c r="I75" s="51" t="s">
        <v>85</v>
      </c>
      <c r="J75" s="51" t="s">
        <v>86</v>
      </c>
      <c r="K75" s="51" t="s">
        <v>2311</v>
      </c>
      <c r="L75" s="51" t="s">
        <v>2312</v>
      </c>
      <c r="M75" s="55">
        <f t="shared" si="19"/>
        <v>44.173688999999996</v>
      </c>
      <c r="N75" s="55">
        <v>40.881939999999993</v>
      </c>
      <c r="O75" s="55">
        <v>3.2917490000000003</v>
      </c>
      <c r="P75" s="56">
        <f t="shared" si="20"/>
        <v>1.6040908521775997E-2</v>
      </c>
      <c r="Q75" s="56">
        <f t="shared" si="11"/>
        <v>1.6040908521775997E-2</v>
      </c>
      <c r="R75" s="56">
        <f t="shared" si="12"/>
        <v>2.8773052090441655E-2</v>
      </c>
      <c r="S75" s="56">
        <f t="shared" si="13"/>
        <v>2.8773052090441655E-2</v>
      </c>
      <c r="T75" s="82">
        <f t="shared" si="14"/>
        <v>3.9043729809176406E-2</v>
      </c>
      <c r="U75" s="56">
        <v>1.86669518321785E-3</v>
      </c>
      <c r="V75" s="82">
        <f t="shared" si="15"/>
        <v>-2.3002821287400409E-2</v>
      </c>
      <c r="W75" s="83">
        <f t="shared" si="16"/>
        <v>-2.3002821287400409E-2</v>
      </c>
      <c r="X75" s="84">
        <f t="shared" si="17"/>
        <v>-1.0270677718734751E-2</v>
      </c>
      <c r="Y75" s="83">
        <f t="shared" si="18"/>
        <v>-1.0270677718734751E-2</v>
      </c>
      <c r="Z75" s="85" cm="1">
        <f t="array" ref="Z75">IF($F75="","",IF(_xll.BDP($F75&amp;" Corp",Z$1)="#N/A N/A","",_xll.BDP($F75&amp;" Corp",Z$1)))</f>
        <v>99.875</v>
      </c>
      <c r="AA75" s="85" cm="1">
        <f t="array" ref="AA75">IF($F75="","",IF(_xll.BDP($F75&amp;" Corp",AA$1)="#N/A N/A","",_xll.BDP($F75&amp;" Corp",AA$1)))</f>
        <v>100.25</v>
      </c>
      <c r="AB75" s="85" cm="1">
        <f t="array" ref="AB75">IF($F75="","",IF(_xll.BDP($F75&amp;" Corp",AB$1)="#N/A N/A","",_xll.BDP($F75&amp;" Corp",AB$1)))</f>
        <v>7.1470764232799411</v>
      </c>
      <c r="AC75" s="85" cm="1">
        <f t="array" ref="AC75">IF($F75="","",IF(_xll.BDP($F75&amp;" Corp",AC$1)="#N/A N/A","",_xll.BDP($F75&amp;" Corp",AC$1)))</f>
        <v>7.5116247404366732</v>
      </c>
      <c r="AD75" s="86" cm="1">
        <f t="array" ref="AD75">IF($F75="","",IF(_xll.BDP($F75&amp;" Corp",AD$1)="#N/A N/A","",_xll.BDP($F75&amp;" Corp",AD$1)))</f>
        <v>322.60627849584819</v>
      </c>
      <c r="AE75" s="51"/>
      <c r="AF75" s="51" t="str">
        <f>VLOOKUP($D75,'[3]Healthcare-LLI'!$E$4:$S$246,1,0)</f>
        <v>LX234304</v>
      </c>
    </row>
    <row r="76" spans="2:32" x14ac:dyDescent="0.25">
      <c r="B76" s="81">
        <v>64</v>
      </c>
      <c r="C76" s="51" t="s">
        <v>2374</v>
      </c>
      <c r="D76" s="51" t="s">
        <v>1856</v>
      </c>
      <c r="E76" s="51" t="s">
        <v>2308</v>
      </c>
      <c r="F76" s="51" t="s">
        <v>2442</v>
      </c>
      <c r="G76" s="55" cm="1">
        <f t="array" ref="G76">IFERROR(IF($F76="","",IF(_xll.BDP($F76&amp;" Corp",G$1)="#N/A N/A","",_xll.BDP($F76&amp;" Corp",G$1)))/1000000,0)</f>
        <v>1637.25</v>
      </c>
      <c r="H76" s="51" t="s">
        <v>2310</v>
      </c>
      <c r="I76" s="51" t="s">
        <v>495</v>
      </c>
      <c r="J76" s="51" t="s">
        <v>86</v>
      </c>
      <c r="K76" s="51" t="s">
        <v>2311</v>
      </c>
      <c r="L76" s="51" t="s">
        <v>2312</v>
      </c>
      <c r="M76" s="55">
        <f t="shared" si="19"/>
        <v>3.8863709999999996</v>
      </c>
      <c r="N76" s="55">
        <v>3.8863709999999996</v>
      </c>
      <c r="O76" s="55">
        <v>0</v>
      </c>
      <c r="P76" s="56">
        <f t="shared" si="20"/>
        <v>1.5249012569531462E-3</v>
      </c>
      <c r="Q76" s="56">
        <f t="shared" si="11"/>
        <v>1.5687428876018053E-3</v>
      </c>
      <c r="R76" s="56">
        <f t="shared" si="12"/>
        <v>0</v>
      </c>
      <c r="S76" s="56">
        <f t="shared" si="13"/>
        <v>0</v>
      </c>
      <c r="T76" s="82">
        <f t="shared" si="14"/>
        <v>2.4786043981560549E-2</v>
      </c>
      <c r="U76" s="56">
        <v>1.1850299430289199E-3</v>
      </c>
      <c r="V76" s="82">
        <f t="shared" si="15"/>
        <v>-2.3261142724607404E-2</v>
      </c>
      <c r="W76" s="83">
        <f t="shared" si="16"/>
        <v>-2.3261142724607404E-2</v>
      </c>
      <c r="X76" s="84">
        <f t="shared" si="17"/>
        <v>-2.4786043981560549E-2</v>
      </c>
      <c r="Y76" s="83">
        <f t="shared" si="18"/>
        <v>-2.4786043981560549E-2</v>
      </c>
      <c r="Z76" s="85" cm="1">
        <f t="array" ref="Z76">IF($F76="","",IF(_xll.BDP($F76&amp;" Corp",Z$1)="#N/A N/A","",_xll.BDP($F76&amp;" Corp",Z$1)))</f>
        <v>99</v>
      </c>
      <c r="AA76" s="85" cm="1">
        <f t="array" ref="AA76">IF($F76="","",IF(_xll.BDP($F76&amp;" Corp",AA$1)="#N/A N/A","",_xll.BDP($F76&amp;" Corp",AA$1)))</f>
        <v>99.25</v>
      </c>
      <c r="AB76" s="85" cm="1">
        <f t="array" ref="AB76">IF($F76="","",IF(_xll.BDP($F76&amp;" Corp",AB$1)="#N/A N/A","",_xll.BDP($F76&amp;" Corp",AB$1)))</f>
        <v>8.0726334126666188</v>
      </c>
      <c r="AC76" s="85" cm="1">
        <f t="array" ref="AC76">IF($F76="","",IF(_xll.BDP($F76&amp;" Corp",AC$1)="#N/A N/A","",_xll.BDP($F76&amp;" Corp",AC$1)))</f>
        <v>8.4334636572748423</v>
      </c>
      <c r="AD76" s="86" cm="1">
        <f t="array" ref="AD76">IF($F76="","",IF(_xll.BDP($F76&amp;" Corp",AD$1)="#N/A N/A","",_xll.BDP($F76&amp;" Corp",AD$1)))</f>
        <v>407.82776490411169</v>
      </c>
      <c r="AE76" s="51"/>
      <c r="AF76" s="51" t="str">
        <f>VLOOKUP($D76,'[3]Healthcare-LLI'!$E$4:$S$246,1,0)</f>
        <v>LX192639</v>
      </c>
    </row>
    <row r="77" spans="2:32" x14ac:dyDescent="0.25">
      <c r="B77" s="81">
        <v>22</v>
      </c>
      <c r="C77" s="51" t="s">
        <v>2443</v>
      </c>
      <c r="D77" s="51" t="s">
        <v>1824</v>
      </c>
      <c r="E77" s="51" t="s">
        <v>2316</v>
      </c>
      <c r="F77" s="51" t="s">
        <v>2444</v>
      </c>
      <c r="G77" s="55" cm="1">
        <f t="array" ref="G77">IFERROR(IF($F77="","",IF(_xll.BDP($F77&amp;" Corp",G$1)="#N/A N/A","",_xll.BDP($F77&amp;" Corp",G$1)))/1000000,0)</f>
        <v>4062.4875000000002</v>
      </c>
      <c r="H77" s="51" t="s">
        <v>2310</v>
      </c>
      <c r="I77" s="51" t="s">
        <v>495</v>
      </c>
      <c r="J77" s="51" t="s">
        <v>86</v>
      </c>
      <c r="K77" s="51" t="s">
        <v>2311</v>
      </c>
      <c r="L77" s="51" t="s">
        <v>2312</v>
      </c>
      <c r="M77" s="55">
        <f t="shared" si="19"/>
        <v>86.428670000000011</v>
      </c>
      <c r="N77" s="55">
        <v>80.489378000000016</v>
      </c>
      <c r="O77" s="55">
        <v>5.939292</v>
      </c>
      <c r="P77" s="56">
        <f t="shared" si="20"/>
        <v>3.1581738769555702E-2</v>
      </c>
      <c r="Q77" s="56">
        <f t="shared" si="11"/>
        <v>3.1581738769555702E-2</v>
      </c>
      <c r="R77" s="56">
        <f t="shared" si="12"/>
        <v>5.1915124177555269E-2</v>
      </c>
      <c r="S77" s="56">
        <f t="shared" si="13"/>
        <v>5.1915124177555269E-2</v>
      </c>
      <c r="T77" s="82">
        <f t="shared" si="14"/>
        <v>5.6975479120115483E-2</v>
      </c>
      <c r="U77" s="56">
        <v>2.7240187593463999E-3</v>
      </c>
      <c r="V77" s="82">
        <f t="shared" si="15"/>
        <v>-2.5393740350559781E-2</v>
      </c>
      <c r="W77" s="83">
        <f t="shared" si="16"/>
        <v>-2.5393740350559781E-2</v>
      </c>
      <c r="X77" s="84">
        <f t="shared" si="17"/>
        <v>-5.0603549425602135E-3</v>
      </c>
      <c r="Y77" s="83">
        <f t="shared" si="18"/>
        <v>-5.0603549425602135E-3</v>
      </c>
      <c r="Z77" s="85" cm="1">
        <f t="array" ref="Z77">IF($F77="","",IF(_xll.BDP($F77&amp;" Corp",Z$1)="#N/A N/A","",_xll.BDP($F77&amp;" Corp",Z$1)))</f>
        <v>96.375</v>
      </c>
      <c r="AA77" s="85" cm="1">
        <f t="array" ref="AA77">IF($F77="","",IF(_xll.BDP($F77&amp;" Corp",AA$1)="#N/A N/A","",_xll.BDP($F77&amp;" Corp",AA$1)))</f>
        <v>97.25</v>
      </c>
      <c r="AB77" s="85" cm="1">
        <f t="array" ref="AB77">IF($F77="","",IF(_xll.BDP($F77&amp;" Corp",AB$1)="#N/A N/A","",_xll.BDP($F77&amp;" Corp",AB$1)))</f>
        <v>9.2529642162844539</v>
      </c>
      <c r="AC77" s="85" cm="1">
        <f t="array" ref="AC77">IF($F77="","",IF(_xll.BDP($F77&amp;" Corp",AC$1)="#N/A N/A","",_xll.BDP($F77&amp;" Corp",AC$1)))</f>
        <v>9.5759969670325518</v>
      </c>
      <c r="AD77" s="86" cm="1">
        <f t="array" ref="AD77">IF($F77="","",IF(_xll.BDP($F77&amp;" Corp",AD$1)="#N/A N/A","",_xll.BDP($F77&amp;" Corp",AD$1)))</f>
        <v>537.80031495466835</v>
      </c>
      <c r="AE77" s="51"/>
      <c r="AF77" s="51" t="str">
        <f>VLOOKUP($D77,'[3]Healthcare-LLI'!$E$4:$S$246,1,0)</f>
        <v>LX189433</v>
      </c>
    </row>
    <row r="78" spans="2:32" x14ac:dyDescent="0.25">
      <c r="B78" s="81">
        <v>21</v>
      </c>
      <c r="C78" s="51" t="s">
        <v>2445</v>
      </c>
      <c r="D78" s="51" t="s">
        <v>1585</v>
      </c>
      <c r="E78" s="51" t="s">
        <v>2316</v>
      </c>
      <c r="F78" s="51" t="s">
        <v>2446</v>
      </c>
      <c r="G78" s="55" cm="1">
        <f t="array" ref="G78">IFERROR(IF($F78="","",IF(_xll.BDP($F78&amp;" Corp",G$1)="#N/A N/A","",_xll.BDP($F78&amp;" Corp",G$1)))/1000000,0)</f>
        <v>2457.5</v>
      </c>
      <c r="H78" s="51" t="s">
        <v>2310</v>
      </c>
      <c r="I78" s="51" t="s">
        <v>85</v>
      </c>
      <c r="J78" s="51" t="s">
        <v>496</v>
      </c>
      <c r="K78" s="51" t="s">
        <v>2311</v>
      </c>
      <c r="L78" s="51" t="s">
        <v>2312</v>
      </c>
      <c r="M78" s="55">
        <f t="shared" si="19"/>
        <v>27.700728000000002</v>
      </c>
      <c r="N78" s="55">
        <v>27.700728000000002</v>
      </c>
      <c r="O78" s="55">
        <v>0</v>
      </c>
      <c r="P78" s="56">
        <f t="shared" si="20"/>
        <v>1.0868976468205742E-2</v>
      </c>
      <c r="Q78" s="56">
        <f t="shared" si="11"/>
        <v>1.0868976468205742E-2</v>
      </c>
      <c r="R78" s="56">
        <f t="shared" si="12"/>
        <v>0</v>
      </c>
      <c r="S78" s="56">
        <f t="shared" si="13"/>
        <v>0</v>
      </c>
      <c r="T78" s="82">
        <f t="shared" si="14"/>
        <v>3.5684787750308297E-2</v>
      </c>
      <c r="U78" s="56">
        <v>1.7061029192963E-3</v>
      </c>
      <c r="V78" s="82">
        <f t="shared" si="15"/>
        <v>-2.4815811282102557E-2</v>
      </c>
      <c r="W78" s="83">
        <f t="shared" si="16"/>
        <v>-2.4815811282102557E-2</v>
      </c>
      <c r="X78" s="84">
        <f t="shared" si="17"/>
        <v>-3.5684787750308297E-2</v>
      </c>
      <c r="Y78" s="83">
        <f t="shared" si="18"/>
        <v>-3.5684787750308297E-2</v>
      </c>
      <c r="Z78" s="85" cm="1">
        <f t="array" ref="Z78">IF($F78="","",IF(_xll.BDP($F78&amp;" Corp",Z$1)="#N/A N/A","",_xll.BDP($F78&amp;" Corp",Z$1)))</f>
        <v>94.875</v>
      </c>
      <c r="AA78" s="85" cm="1">
        <f t="array" ref="AA78">IF($F78="","",IF(_xll.BDP($F78&amp;" Corp",AA$1)="#N/A N/A","",_xll.BDP($F78&amp;" Corp",AA$1)))</f>
        <v>95.625</v>
      </c>
      <c r="AB78" s="85" cm="1">
        <f t="array" ref="AB78">IF($F78="","",IF(_xll.BDP($F78&amp;" Corp",AB$1)="#N/A N/A","",_xll.BDP($F78&amp;" Corp",AB$1)))</f>
        <v>8.063822565600276</v>
      </c>
      <c r="AC78" s="85" cm="1">
        <f t="array" ref="AC78">IF($F78="","",IF(_xll.BDP($F78&amp;" Corp",AC$1)="#N/A N/A","",_xll.BDP($F78&amp;" Corp",AC$1)))</f>
        <v>8.4384563378989697</v>
      </c>
      <c r="AD78" s="86" cm="1">
        <f t="array" ref="AD78">IF($F78="","",IF(_xll.BDP($F78&amp;" Corp",AD$1)="#N/A N/A","",_xll.BDP($F78&amp;" Corp",AD$1)))</f>
        <v>458.05171495860816</v>
      </c>
      <c r="AE78" s="51"/>
      <c r="AF78" s="51" t="str">
        <f>VLOOKUP($D78,'[3]Healthcare-LLI'!$E$4:$S$246,1,0)</f>
        <v>LX197890</v>
      </c>
    </row>
    <row r="79" spans="2:32" x14ac:dyDescent="0.25">
      <c r="B79" s="81">
        <v>77</v>
      </c>
      <c r="C79" s="51" t="s">
        <v>2420</v>
      </c>
      <c r="D79" s="51" t="s">
        <v>2116</v>
      </c>
      <c r="E79" s="51" t="s">
        <v>2308</v>
      </c>
      <c r="F79" s="51" t="s">
        <v>2447</v>
      </c>
      <c r="G79" s="55" cm="1">
        <f t="array" ref="G79">IFERROR(IF($F79="","",IF(_xll.BDP($F79&amp;" Corp",G$1)="#N/A N/A","",_xll.BDP($F79&amp;" Corp",G$1)))/1000000,0)</f>
        <v>2100</v>
      </c>
      <c r="H79" s="51" t="s">
        <v>2310</v>
      </c>
      <c r="I79" s="51" t="s">
        <v>85</v>
      </c>
      <c r="J79" s="51" t="s">
        <v>496</v>
      </c>
      <c r="K79" s="51" t="s">
        <v>2311</v>
      </c>
      <c r="L79" s="51" t="s">
        <v>2312</v>
      </c>
      <c r="M79" s="55">
        <f t="shared" si="19"/>
        <v>19.403293000000001</v>
      </c>
      <c r="N79" s="55">
        <v>14.903293000000001</v>
      </c>
      <c r="O79" s="55">
        <v>4.5</v>
      </c>
      <c r="P79" s="56">
        <f t="shared" si="20"/>
        <v>5.8476275755559703E-3</v>
      </c>
      <c r="Q79" s="56">
        <f t="shared" si="11"/>
        <v>2.229099469391653E-2</v>
      </c>
      <c r="R79" s="56">
        <f t="shared" si="12"/>
        <v>3.9334327862479014E-2</v>
      </c>
      <c r="S79" s="56">
        <f t="shared" si="13"/>
        <v>3.9334327862479014E-2</v>
      </c>
      <c r="T79" s="82">
        <f t="shared" si="14"/>
        <v>3.0493613133528948E-2</v>
      </c>
      <c r="U79" s="56">
        <v>1.4579109381575701E-3</v>
      </c>
      <c r="V79" s="82">
        <f t="shared" si="15"/>
        <v>-2.4645985557972976E-2</v>
      </c>
      <c r="W79" s="83">
        <f t="shared" si="16"/>
        <v>-2.4645985557972976E-2</v>
      </c>
      <c r="X79" s="84">
        <f t="shared" si="17"/>
        <v>8.8407147289500665E-3</v>
      </c>
      <c r="Y79" s="83">
        <f t="shared" si="18"/>
        <v>8.8407147289500665E-3</v>
      </c>
      <c r="Z79" s="85" cm="1">
        <f t="array" ref="Z79">IF($F79="","",IF(_xll.BDP($F79&amp;" Corp",Z$1)="#N/A N/A","",_xll.BDP($F79&amp;" Corp",Z$1)))</f>
        <v>100.375</v>
      </c>
      <c r="AA79" s="85" cm="1">
        <f t="array" ref="AA79">IF($F79="","",IF(_xll.BDP($F79&amp;" Corp",AA$1)="#N/A N/A","",_xll.BDP($F79&amp;" Corp",AA$1)))</f>
        <v>100.625</v>
      </c>
      <c r="AB79" s="85" cm="1">
        <f t="array" ref="AB79">IF($F79="","",IF(_xll.BDP($F79&amp;" Corp",AB$1)="#N/A N/A","",_xll.BDP($F79&amp;" Corp",AB$1)))</f>
        <v>7.0794748375192285</v>
      </c>
      <c r="AC79" s="85" cm="1">
        <f t="array" ref="AC79">IF($F79="","",IF(_xll.BDP($F79&amp;" Corp",AC$1)="#N/A N/A","",_xll.BDP($F79&amp;" Corp",AC$1)))</f>
        <v>7.4411616427823901</v>
      </c>
      <c r="AD79" s="86" cm="1">
        <f t="array" ref="AD79">IF($F79="","",IF(_xll.BDP($F79&amp;" Corp",AD$1)="#N/A N/A","",_xll.BDP($F79&amp;" Corp",AD$1)))</f>
        <v>306.04887651836873</v>
      </c>
      <c r="AE79" s="51"/>
      <c r="AF79" s="51" t="str">
        <f>VLOOKUP($D79,'[3]Healthcare-LLI'!$E$4:$S$246,1,0)</f>
        <v>LX250358</v>
      </c>
    </row>
    <row r="80" spans="2:32" x14ac:dyDescent="0.25">
      <c r="B80" s="81">
        <v>16</v>
      </c>
      <c r="C80" s="51" t="s">
        <v>2448</v>
      </c>
      <c r="D80" s="51" t="s">
        <v>1513</v>
      </c>
      <c r="E80" s="51" t="s">
        <v>2316</v>
      </c>
      <c r="F80" s="51" t="s">
        <v>2449</v>
      </c>
      <c r="G80" s="55" cm="1">
        <f t="array" ref="G80">IFERROR(IF($F80="","",IF(_xll.BDP($F80&amp;" Corp",G$1)="#N/A N/A","",_xll.BDP($F80&amp;" Corp",G$1)))/1000000,0)</f>
        <v>4218.125</v>
      </c>
      <c r="H80" s="51" t="s">
        <v>2310</v>
      </c>
      <c r="I80" s="51" t="s">
        <v>85</v>
      </c>
      <c r="J80" s="51" t="s">
        <v>496</v>
      </c>
      <c r="K80" s="51" t="s">
        <v>2311</v>
      </c>
      <c r="L80" s="51" t="s">
        <v>2312</v>
      </c>
      <c r="M80" s="55">
        <f t="shared" si="19"/>
        <v>80.36131400000005</v>
      </c>
      <c r="N80" s="55">
        <v>77.970752000000047</v>
      </c>
      <c r="O80" s="55">
        <v>2.3905620000000001</v>
      </c>
      <c r="P80" s="56">
        <f t="shared" si="20"/>
        <v>3.0593501683288119E-2</v>
      </c>
      <c r="Q80" s="56">
        <f t="shared" si="11"/>
        <v>3.0593501683288119E-2</v>
      </c>
      <c r="R80" s="56">
        <f t="shared" si="12"/>
        <v>2.0895810996351901E-2</v>
      </c>
      <c r="S80" s="56">
        <f t="shared" si="13"/>
        <v>2.0895810996351901E-2</v>
      </c>
      <c r="T80" s="82">
        <f t="shared" si="14"/>
        <v>6.1519166851138063E-2</v>
      </c>
      <c r="U80" s="56">
        <v>2.9412541526605E-3</v>
      </c>
      <c r="V80" s="82">
        <f t="shared" si="15"/>
        <v>-3.0925665167849944E-2</v>
      </c>
      <c r="W80" s="83">
        <f t="shared" si="16"/>
        <v>-3.0925665167849944E-2</v>
      </c>
      <c r="X80" s="84">
        <f t="shared" si="17"/>
        <v>-4.0623355854786158E-2</v>
      </c>
      <c r="Y80" s="83">
        <f t="shared" si="18"/>
        <v>-4.0623355854786158E-2</v>
      </c>
      <c r="Z80" s="85" cm="1">
        <f t="array" ref="Z80">IF($F80="","",IF(_xll.BDP($F80&amp;" Corp",Z$1)="#N/A N/A","",_xll.BDP($F80&amp;" Corp",Z$1)))</f>
        <v>100.5</v>
      </c>
      <c r="AA80" s="85" cm="1">
        <f t="array" ref="AA80">IF($F80="","",IF(_xll.BDP($F80&amp;" Corp",AA$1)="#N/A N/A","",_xll.BDP($F80&amp;" Corp",AA$1)))</f>
        <v>101</v>
      </c>
      <c r="AB80" s="85" cm="1">
        <f t="array" ref="AB80">IF($F80="","",IF(_xll.BDP($F80&amp;" Corp",AB$1)="#N/A N/A","",_xll.BDP($F80&amp;" Corp",AB$1)))</f>
        <v>6.496139639057219</v>
      </c>
      <c r="AC80" s="85" cm="1">
        <f t="array" ref="AC80">IF($F80="","",IF(_xll.BDP($F80&amp;" Corp",AC$1)="#N/A N/A","",_xll.BDP($F80&amp;" Corp",AC$1)))</f>
        <v>6.8595899268984795</v>
      </c>
      <c r="AD80" s="86" cm="1">
        <f t="array" ref="AD80">IF($F80="","",IF(_xll.BDP($F80&amp;" Corp",AD$1)="#N/A N/A","",_xll.BDP($F80&amp;" Corp",AD$1)))</f>
        <v>246.86773671394587</v>
      </c>
      <c r="AE80" s="51"/>
      <c r="AF80" s="51" t="str">
        <f>VLOOKUP($D80,'[3]Healthcare-LLI'!$E$4:$S$246,1,0)</f>
        <v>LX227235</v>
      </c>
    </row>
    <row r="81" spans="2:32" x14ac:dyDescent="0.25">
      <c r="B81" s="81">
        <v>10</v>
      </c>
      <c r="C81" s="51" t="s">
        <v>2450</v>
      </c>
      <c r="D81" s="51" t="s">
        <v>1421</v>
      </c>
      <c r="E81" s="51" t="s">
        <v>2308</v>
      </c>
      <c r="F81" s="51" t="s">
        <v>2451</v>
      </c>
      <c r="G81" s="55" cm="1">
        <f t="array" ref="G81">IFERROR(IF($F81="","",IF(_xll.BDP($F81&amp;" Corp",G$1)="#N/A N/A","",_xll.BDP($F81&amp;" Corp",G$1)))/1000000,0)</f>
        <v>2187.5</v>
      </c>
      <c r="H81" s="51" t="s">
        <v>2310</v>
      </c>
      <c r="I81" s="51" t="s">
        <v>477</v>
      </c>
      <c r="J81" s="51" t="s">
        <v>166</v>
      </c>
      <c r="K81" s="51" t="s">
        <v>2311</v>
      </c>
      <c r="L81" s="51" t="s">
        <v>2312</v>
      </c>
      <c r="M81" s="55">
        <f t="shared" si="19"/>
        <v>1.6169</v>
      </c>
      <c r="N81" s="55">
        <v>0</v>
      </c>
      <c r="O81" s="55">
        <v>1.6169</v>
      </c>
      <c r="P81" s="56">
        <f t="shared" si="20"/>
        <v>0</v>
      </c>
      <c r="Q81" s="56">
        <f t="shared" si="11"/>
        <v>0</v>
      </c>
      <c r="R81" s="56">
        <f t="shared" si="12"/>
        <v>1.4133261049076071E-2</v>
      </c>
      <c r="S81" s="56">
        <f t="shared" si="13"/>
        <v>1.4133261049076071E-2</v>
      </c>
      <c r="T81" s="82">
        <f t="shared" si="14"/>
        <v>3.1323484015828511E-2</v>
      </c>
      <c r="U81" s="56">
        <v>1.49758737240841E-3</v>
      </c>
      <c r="V81" s="82">
        <f t="shared" si="15"/>
        <v>-3.1323484015828511E-2</v>
      </c>
      <c r="W81" s="83">
        <f t="shared" si="16"/>
        <v>-3.1323484015828511E-2</v>
      </c>
      <c r="X81" s="84">
        <f t="shared" si="17"/>
        <v>-1.719022296675244E-2</v>
      </c>
      <c r="Y81" s="83">
        <f t="shared" si="18"/>
        <v>-1.719022296675244E-2</v>
      </c>
      <c r="Z81" s="85" cm="1">
        <f t="array" ref="Z81">IF($F81="","",IF(_xll.BDP($F81&amp;" Corp",Z$1)="#N/A N/A","",_xll.BDP($F81&amp;" Corp",Z$1)))</f>
        <v>97.375</v>
      </c>
      <c r="AA81" s="85" cm="1">
        <f t="array" ref="AA81">IF($F81="","",IF(_xll.BDP($F81&amp;" Corp",AA$1)="#N/A N/A","",_xll.BDP($F81&amp;" Corp",AA$1)))</f>
        <v>97.75</v>
      </c>
      <c r="AB81" s="85" cm="1">
        <f t="array" ref="AB81">IF($F81="","",IF(_xll.BDP($F81&amp;" Corp",AB$1)="#N/A N/A","",_xll.BDP($F81&amp;" Corp",AB$1)))</f>
        <v>10.656570410355926</v>
      </c>
      <c r="AC81" s="85" cm="1">
        <f t="array" ref="AC81">IF($F81="","",IF(_xll.BDP($F81&amp;" Corp",AC$1)="#N/A N/A","",_xll.BDP($F81&amp;" Corp",AC$1)))</f>
        <v>10.989290056750178</v>
      </c>
      <c r="AD81" s="86" cm="1">
        <f t="array" ref="AD81">IF($F81="","",IF(_xll.BDP($F81&amp;" Corp",AD$1)="#N/A N/A","",_xll.BDP($F81&amp;" Corp",AD$1)))</f>
        <v>668.99517613089085</v>
      </c>
      <c r="AE81" s="51"/>
      <c r="AF81" s="51" t="str">
        <f>VLOOKUP($D81,'[3]Healthcare-LLI'!$E$4:$S$246,1,0)</f>
        <v>LX202351</v>
      </c>
    </row>
    <row r="82" spans="2:32" x14ac:dyDescent="0.25">
      <c r="B82" s="81">
        <v>48</v>
      </c>
      <c r="C82" s="51" t="s">
        <v>1909</v>
      </c>
      <c r="D82" s="51" t="s">
        <v>1907</v>
      </c>
      <c r="E82" s="51" t="s">
        <v>2308</v>
      </c>
      <c r="F82" s="51" t="s">
        <v>2452</v>
      </c>
      <c r="G82" s="55" cm="1">
        <f t="array" ref="G82">IFERROR(IF($F82="","",IF(_xll.BDP($F82&amp;" Corp",G$1)="#N/A N/A","",_xll.BDP($F82&amp;" Corp",G$1)))/1000000,0)</f>
        <v>0</v>
      </c>
      <c r="H82" s="51" t="s">
        <v>2310</v>
      </c>
      <c r="I82" s="51" t="s">
        <v>454</v>
      </c>
      <c r="J82" s="51" t="s">
        <v>429</v>
      </c>
      <c r="K82" s="51" t="s">
        <v>2311</v>
      </c>
      <c r="L82" s="51" t="s">
        <v>2312</v>
      </c>
      <c r="M82" s="55">
        <f t="shared" si="19"/>
        <v>30.090785000000004</v>
      </c>
      <c r="N82" s="55">
        <v>30.090785000000004</v>
      </c>
      <c r="O82" s="55">
        <v>0</v>
      </c>
      <c r="P82" s="56">
        <f t="shared" si="20"/>
        <v>1.1806766741828531E-2</v>
      </c>
      <c r="Q82" s="56">
        <f t="shared" si="11"/>
        <v>1.1806766741828531E-2</v>
      </c>
      <c r="R82" s="56">
        <f t="shared" si="12"/>
        <v>0</v>
      </c>
      <c r="S82" s="56">
        <f t="shared" si="13"/>
        <v>0</v>
      </c>
      <c r="T82" s="82">
        <f t="shared" si="14"/>
        <v>4.519019782887336E-2</v>
      </c>
      <c r="U82" s="56">
        <v>2.1605600957722401E-3</v>
      </c>
      <c r="V82" s="82">
        <f t="shared" si="15"/>
        <v>-3.3383431087044828E-2</v>
      </c>
      <c r="W82" s="83">
        <f t="shared" si="16"/>
        <v>-3.3383431087044828E-2</v>
      </c>
      <c r="X82" s="84">
        <f t="shared" si="17"/>
        <v>-4.519019782887336E-2</v>
      </c>
      <c r="Y82" s="83">
        <f t="shared" si="18"/>
        <v>-4.519019782887336E-2</v>
      </c>
      <c r="Z82" s="85" cm="1">
        <f t="array" ref="Z82">IF($F82="","",IF(_xll.BDP($F82&amp;" Corp",Z$1)="#N/A N/A","",_xll.BDP($F82&amp;" Corp",Z$1)))</f>
        <v>100.375</v>
      </c>
      <c r="AA82" s="85" cm="1">
        <f t="array" ref="AA82">IF($F82="","",IF(_xll.BDP($F82&amp;" Corp",AA$1)="#N/A N/A","",_xll.BDP($F82&amp;" Corp",AA$1)))</f>
        <v>100.75</v>
      </c>
      <c r="AB82" s="85" cm="1">
        <f t="array" ref="AB82">IF($F82="","",IF(_xll.BDP($F82&amp;" Corp",AB$1)="#N/A N/A","",_xll.BDP($F82&amp;" Corp",AB$1)))</f>
        <v>6.7201441153883934</v>
      </c>
      <c r="AC82" s="85" cm="1">
        <f t="array" ref="AC82">IF($F82="","",IF(_xll.BDP($F82&amp;" Corp",AC$1)="#N/A N/A","",_xll.BDP($F82&amp;" Corp",AC$1)))</f>
        <v>7.0859555853530765</v>
      </c>
      <c r="AD82" s="86" cm="1">
        <f t="array" ref="AD82">IF($F82="","",IF(_xll.BDP($F82&amp;" Corp",AD$1)="#N/A N/A","",_xll.BDP($F82&amp;" Corp",AD$1)))</f>
        <v>279.04869886672498</v>
      </c>
      <c r="AE82" s="51"/>
      <c r="AF82" s="51" t="str">
        <f>VLOOKUP($D82,'[3]Healthcare-LLI'!$E$4:$S$246,1,0)</f>
        <v>LX238579</v>
      </c>
    </row>
    <row r="83" spans="2:32" x14ac:dyDescent="0.25">
      <c r="B83" s="81">
        <v>7</v>
      </c>
      <c r="C83" s="51" t="s">
        <v>2453</v>
      </c>
      <c r="D83" s="51" t="s">
        <v>2126</v>
      </c>
      <c r="E83" s="51" t="s">
        <v>2308</v>
      </c>
      <c r="F83" s="51" t="s">
        <v>2454</v>
      </c>
      <c r="G83" s="55" cm="1">
        <f t="array" ref="G83">IFERROR(IF($F83="","",IF(_xll.BDP($F83&amp;" Corp",G$1)="#N/A N/A","",_xll.BDP($F83&amp;" Corp",G$1)))/1000000,0)</f>
        <v>5900</v>
      </c>
      <c r="H83" s="51" t="s">
        <v>2310</v>
      </c>
      <c r="I83" s="51" t="s">
        <v>85</v>
      </c>
      <c r="J83" s="51" t="s">
        <v>86</v>
      </c>
      <c r="K83" s="51" t="s">
        <v>2311</v>
      </c>
      <c r="L83" s="51" t="s">
        <v>2312</v>
      </c>
      <c r="M83" s="55">
        <f t="shared" si="19"/>
        <v>97.293824999999998</v>
      </c>
      <c r="N83" s="55">
        <v>90.770230999999995</v>
      </c>
      <c r="O83" s="55">
        <v>6.5235940000000001</v>
      </c>
      <c r="P83" s="56">
        <f t="shared" si="20"/>
        <v>3.5615652583303924E-2</v>
      </c>
      <c r="Q83" s="56">
        <f t="shared" si="11"/>
        <v>3.5615652583303924E-2</v>
      </c>
      <c r="R83" s="56">
        <f t="shared" si="12"/>
        <v>5.7022485608377985E-2</v>
      </c>
      <c r="S83" s="56">
        <f t="shared" si="13"/>
        <v>5.7022485608377985E-2</v>
      </c>
      <c r="T83" s="82">
        <f t="shared" si="14"/>
        <v>8.7202446088948629E-2</v>
      </c>
      <c r="U83" s="56">
        <v>4.16918124560929E-3</v>
      </c>
      <c r="V83" s="82">
        <f t="shared" si="15"/>
        <v>-5.1586793505644706E-2</v>
      </c>
      <c r="W83" s="83">
        <f t="shared" si="16"/>
        <v>-5.1586793505644706E-2</v>
      </c>
      <c r="X83" s="84">
        <f t="shared" si="17"/>
        <v>-3.0179960480570645E-2</v>
      </c>
      <c r="Y83" s="83">
        <f t="shared" si="18"/>
        <v>-3.0179960480570645E-2</v>
      </c>
      <c r="Z83" s="85" cm="1">
        <f t="array" ref="Z83">IF($F83="","",IF(_xll.BDP($F83&amp;" Corp",Z$1)="#N/A N/A","",_xll.BDP($F83&amp;" Corp",Z$1)))</f>
        <v>100.125</v>
      </c>
      <c r="AA83" s="85" cm="1">
        <f t="array" ref="AA83">IF($F83="","",IF(_xll.BDP($F83&amp;" Corp",AA$1)="#N/A N/A","",_xll.BDP($F83&amp;" Corp",AA$1)))</f>
        <v>100.375</v>
      </c>
      <c r="AB83" s="85" cm="1">
        <f t="array" ref="AB83">IF($F83="","",IF(_xll.BDP($F83&amp;" Corp",AB$1)="#N/A N/A","",_xll.BDP($F83&amp;" Corp",AB$1)))</f>
        <v>7.0862055057659745</v>
      </c>
      <c r="AC83" s="85" cm="1">
        <f t="array" ref="AC83">IF($F83="","",IF(_xll.BDP($F83&amp;" Corp",AC$1)="#N/A N/A","",_xll.BDP($F83&amp;" Corp",AC$1)))</f>
        <v>7.454006839543581</v>
      </c>
      <c r="AD83" s="86" cm="1">
        <f t="array" ref="AD83">IF($F83="","",IF(_xll.BDP($F83&amp;" Corp",AD$1)="#N/A N/A","",_xll.BDP($F83&amp;" Corp",AD$1)))</f>
        <v>315.62371310403944</v>
      </c>
      <c r="AE83" s="51"/>
      <c r="AF83" s="51" t="str">
        <f>VLOOKUP($D83,'[3]Healthcare-LLI'!$E$4:$S$246,1,0)</f>
        <v>LX202290</v>
      </c>
    </row>
    <row r="84" spans="2:32" x14ac:dyDescent="0.25">
      <c r="B84" s="81">
        <v>35</v>
      </c>
      <c r="C84" s="51" t="s">
        <v>814</v>
      </c>
      <c r="D84" s="51" t="s">
        <v>1821</v>
      </c>
      <c r="E84" s="51" t="s">
        <v>2316</v>
      </c>
      <c r="F84" s="51" t="s">
        <v>2455</v>
      </c>
      <c r="G84" s="55" cm="1">
        <f t="array" ref="G84">IFERROR(IF($F84="","",IF(_xll.BDP($F84&amp;" Corp",G$1)="#N/A N/A","",_xll.BDP($F84&amp;" Corp",G$1)))/1000000,0)</f>
        <v>7611.9834721875004</v>
      </c>
      <c r="H84" s="51" t="s">
        <v>2310</v>
      </c>
      <c r="I84" s="51" t="s">
        <v>477</v>
      </c>
      <c r="J84" s="51" t="s">
        <v>229</v>
      </c>
      <c r="K84" s="51" t="s">
        <v>2311</v>
      </c>
      <c r="L84" s="51" t="s">
        <v>2312</v>
      </c>
      <c r="M84" s="55">
        <f t="shared" si="19"/>
        <v>109.383206</v>
      </c>
      <c r="N84" s="55">
        <v>109.383206</v>
      </c>
      <c r="O84" s="55">
        <v>0</v>
      </c>
      <c r="P84" s="56">
        <f t="shared" si="20"/>
        <v>4.2918853686116164E-2</v>
      </c>
      <c r="Q84" s="56">
        <f t="shared" si="11"/>
        <v>4.2918853686116164E-2</v>
      </c>
      <c r="R84" s="56">
        <f t="shared" si="12"/>
        <v>0</v>
      </c>
      <c r="S84" s="56">
        <f t="shared" si="13"/>
        <v>1.8011625776316501E-2</v>
      </c>
      <c r="T84" s="82">
        <f t="shared" si="14"/>
        <v>0.11085636854346445</v>
      </c>
      <c r="U84" s="56">
        <v>5.3000840391143203E-3</v>
      </c>
      <c r="V84" s="82">
        <f t="shared" si="15"/>
        <v>-6.793751485734828E-2</v>
      </c>
      <c r="W84" s="83">
        <f t="shared" si="16"/>
        <v>-6.793751485734828E-2</v>
      </c>
      <c r="X84" s="84">
        <f t="shared" si="17"/>
        <v>-0.11085636854346445</v>
      </c>
      <c r="Y84" s="87">
        <f t="shared" si="18"/>
        <v>-0.11085636854346445</v>
      </c>
      <c r="Z84" s="85" cm="1">
        <f t="array" ref="Z84">IF($F84="","",IF(_xll.BDP($F84&amp;" Corp",Z$1)="#N/A N/A","",_xll.BDP($F84&amp;" Corp",Z$1)))</f>
        <v>100.375</v>
      </c>
      <c r="AA84" s="85" cm="1">
        <f t="array" ref="AA84">IF($F84="","",IF(_xll.BDP($F84&amp;" Corp",AA$1)="#N/A N/A","",_xll.BDP($F84&amp;" Corp",AA$1)))</f>
        <v>100.625</v>
      </c>
      <c r="AB84" s="85" cm="1">
        <f t="array" ref="AB84">IF($F84="","",IF(_xll.BDP($F84&amp;" Corp",AB$1)="#N/A N/A","",_xll.BDP($F84&amp;" Corp",AB$1)))</f>
        <v>6.0049302875995636</v>
      </c>
      <c r="AC84" s="85" cm="1">
        <f t="array" ref="AC84">IF($F84="","",IF(_xll.BDP($F84&amp;" Corp",AC$1)="#N/A N/A","",_xll.BDP($F84&amp;" Corp",AC$1)))</f>
        <v>6.3703377498313785</v>
      </c>
      <c r="AD84" s="86" cm="1">
        <f t="array" ref="AD84">IF($F84="","",IF(_xll.BDP($F84&amp;" Corp",AD$1)="#N/A N/A","",_xll.BDP($F84&amp;" Corp",AD$1)))</f>
        <v>206.36400571650267</v>
      </c>
      <c r="AE84" s="51"/>
      <c r="AF84" s="51" t="str">
        <f>VLOOKUP($D84,'[3]Healthcare-LLI'!$E$4:$S$246,1,0)</f>
        <v>LX235094</v>
      </c>
    </row>
    <row r="85" spans="2:32" x14ac:dyDescent="0.25">
      <c r="B85" s="81">
        <v>61</v>
      </c>
      <c r="C85" s="51" t="s">
        <v>2213</v>
      </c>
      <c r="D85" s="51" t="s">
        <v>2212</v>
      </c>
      <c r="E85" s="51" t="s">
        <v>2308</v>
      </c>
      <c r="F85" s="51" t="s">
        <v>2456</v>
      </c>
      <c r="G85" s="55" cm="1">
        <f t="array" ref="G85">IFERROR(IF($F85="","",IF(_xll.BDP($F85&amp;" Corp",G$1)="#N/A N/A","",_xll.BDP($F85&amp;" Corp",G$1)))/1000000,0)</f>
        <v>4897.7250000000004</v>
      </c>
      <c r="H85" s="51" t="s">
        <v>2310</v>
      </c>
      <c r="I85" s="51" t="s">
        <v>85</v>
      </c>
      <c r="J85" s="51" t="s">
        <v>429</v>
      </c>
      <c r="K85" s="51" t="s">
        <v>2311</v>
      </c>
      <c r="L85" s="51" t="s">
        <v>2312</v>
      </c>
      <c r="M85" s="55">
        <f t="shared" si="19"/>
        <v>64.023353</v>
      </c>
      <c r="N85" s="55">
        <v>60.896999999999998</v>
      </c>
      <c r="O85" s="55">
        <v>3.1263529999999999</v>
      </c>
      <c r="P85" s="56">
        <f t="shared" si="20"/>
        <v>2.3894247832920674E-2</v>
      </c>
      <c r="Q85" s="56">
        <f t="shared" si="11"/>
        <v>2.3894247832920674E-2</v>
      </c>
      <c r="R85" s="56">
        <f t="shared" si="12"/>
        <v>2.7327331981298855E-2</v>
      </c>
      <c r="S85" s="56">
        <f t="shared" si="13"/>
        <v>2.7327331981298855E-2</v>
      </c>
      <c r="T85" s="82">
        <f t="shared" si="14"/>
        <v>7.1463286009591773E-2</v>
      </c>
      <c r="U85" s="56">
        <v>3.4166861727352601E-3</v>
      </c>
      <c r="V85" s="82">
        <f t="shared" si="15"/>
        <v>-4.7569038176671102E-2</v>
      </c>
      <c r="W85" s="83">
        <f t="shared" si="16"/>
        <v>-4.7569038176671102E-2</v>
      </c>
      <c r="X85" s="84">
        <f t="shared" si="17"/>
        <v>-4.4135954028292915E-2</v>
      </c>
      <c r="Y85" s="83">
        <f t="shared" si="18"/>
        <v>-4.4135954028292915E-2</v>
      </c>
      <c r="Z85" s="85" cm="1">
        <f t="array" ref="Z85">IF($F85="","",IF(_xll.BDP($F85&amp;" Corp",Z$1)="#N/A N/A","",_xll.BDP($F85&amp;" Corp",Z$1)))</f>
        <v>100.625</v>
      </c>
      <c r="AA85" s="85" cm="1">
        <f t="array" ref="AA85">IF($F85="","",IF(_xll.BDP($F85&amp;" Corp",AA$1)="#N/A N/A","",_xll.BDP($F85&amp;" Corp",AA$1)))</f>
        <v>100.75</v>
      </c>
      <c r="AB85" s="85" cm="1">
        <f t="array" ref="AB85">IF($F85="","",IF(_xll.BDP($F85&amp;" Corp",AB$1)="#N/A N/A","",_xll.BDP($F85&amp;" Corp",AB$1)))</f>
        <v>6.8119306350126863</v>
      </c>
      <c r="AC85" s="85" cm="1">
        <f t="array" ref="AC85">IF($F85="","",IF(_xll.BDP($F85&amp;" Corp",AC$1)="#N/A N/A","",_xll.BDP($F85&amp;" Corp",AC$1)))</f>
        <v>7.1409003576263785</v>
      </c>
      <c r="AD85" s="86" cm="1">
        <f t="array" ref="AD85">IF($F85="","",IF(_xll.BDP($F85&amp;" Corp",AD$1)="#N/A N/A","",_xll.BDP($F85&amp;" Corp",AD$1)))</f>
        <v>273.88889050781728</v>
      </c>
      <c r="AE85" s="51"/>
      <c r="AF85" s="51" t="str">
        <f>VLOOKUP($D85,'[3]Healthcare-LLI'!$E$4:$S$246,1,0)</f>
        <v>LX211038</v>
      </c>
    </row>
    <row r="86" spans="2:32" x14ac:dyDescent="0.25">
      <c r="B86" s="81"/>
      <c r="G86" s="55"/>
      <c r="M86" s="55"/>
      <c r="N86" s="55"/>
      <c r="O86" s="55"/>
      <c r="P86" s="56"/>
      <c r="Q86" s="56"/>
      <c r="R86" s="56"/>
      <c r="S86" s="56"/>
      <c r="T86" s="82"/>
      <c r="U86" s="56"/>
      <c r="V86" s="82"/>
      <c r="W86" s="87"/>
      <c r="X86" s="84"/>
      <c r="Y86" s="83"/>
      <c r="AD86" s="86"/>
    </row>
    <row r="87" spans="2:32" x14ac:dyDescent="0.25">
      <c r="B87" s="88"/>
      <c r="C87" s="58" t="s">
        <v>2457</v>
      </c>
      <c r="D87" s="58"/>
      <c r="E87" s="58"/>
      <c r="F87" s="58"/>
      <c r="G87" s="58"/>
      <c r="H87" s="58"/>
      <c r="I87" s="58"/>
      <c r="J87" s="58"/>
      <c r="K87" s="58"/>
      <c r="L87" s="58"/>
      <c r="M87" s="59">
        <f>SUM(M4:M85)</f>
        <v>2663.0089079999998</v>
      </c>
      <c r="N87" s="59">
        <f>SUM(N4:N85)</f>
        <v>2548.6050209999999</v>
      </c>
      <c r="O87" s="59">
        <f t="shared" ref="O87" si="21">SUM(O4:O85)</f>
        <v>114.40388699999998</v>
      </c>
      <c r="P87" s="89">
        <f>SUM(P4:P85)</f>
        <v>1</v>
      </c>
      <c r="Q87" s="89"/>
      <c r="R87" s="89">
        <f>SUM(R4:R85)</f>
        <v>1.0000000000000002</v>
      </c>
      <c r="S87" s="89"/>
      <c r="T87" s="89">
        <f>SUM(T4:T77)</f>
        <v>0.99999999999999978</v>
      </c>
      <c r="U87" s="89">
        <f>SUM(U4:U77)</f>
        <v>4.7810370380626972E-2</v>
      </c>
      <c r="V87" s="58"/>
      <c r="W87" s="90"/>
      <c r="X87" s="90"/>
      <c r="Y87" s="90"/>
      <c r="Z87" s="91"/>
      <c r="AA87" s="91"/>
      <c r="AB87" s="91"/>
      <c r="AC87" s="91"/>
      <c r="AD87" s="92"/>
    </row>
    <row r="93" spans="2:32" x14ac:dyDescent="0.25">
      <c r="M93" s="55"/>
    </row>
    <row r="95" spans="2:32" x14ac:dyDescent="0.25">
      <c r="M95" s="55"/>
    </row>
  </sheetData>
  <autoFilter ref="B3:AL85" xr:uid="{7E0C781A-A184-43B0-B85C-0A874CEDD37D}">
    <filterColumn colId="20" showButton="0"/>
    <filterColumn colId="22" showButton="0"/>
  </autoFilter>
  <mergeCells count="5">
    <mergeCell ref="P2:Q2"/>
    <mergeCell ref="R2:S2"/>
    <mergeCell ref="V2:W2"/>
    <mergeCell ref="V3:W3"/>
    <mergeCell ref="X3:Y3"/>
  </mergeCells>
  <conditionalFormatting sqref="G4:G86">
    <cfRule type="colorScale" priority="1">
      <colorScale>
        <cfvo type="min"/>
        <cfvo type="max"/>
        <color rgb="FFFCFCFF"/>
        <color rgb="FF63BE7B"/>
      </colorScale>
    </cfRule>
  </conditionalFormatting>
  <conditionalFormatting sqref="P4:P86">
    <cfRule type="colorScale" priority="2">
      <colorScale>
        <cfvo type="min"/>
        <cfvo type="max"/>
        <color rgb="FFFCFCFF"/>
        <color rgb="FF63BE7B"/>
      </colorScale>
    </cfRule>
  </conditionalFormatting>
  <conditionalFormatting sqref="R4:R86">
    <cfRule type="colorScale" priority="3">
      <colorScale>
        <cfvo type="min"/>
        <cfvo type="max"/>
        <color rgb="FFFCFCFF"/>
        <color rgb="FF63BE7B"/>
      </colorScale>
    </cfRule>
  </conditionalFormatting>
  <conditionalFormatting sqref="T4:T86">
    <cfRule type="colorScale" priority="4">
      <colorScale>
        <cfvo type="min"/>
        <cfvo type="max"/>
        <color rgb="FFFCFCFF"/>
        <color rgb="FF63BE7B"/>
      </colorScale>
    </cfRule>
  </conditionalFormatting>
  <conditionalFormatting sqref="U4:U86">
    <cfRule type="colorScale" priority="5">
      <colorScale>
        <cfvo type="min"/>
        <cfvo type="max"/>
        <color rgb="FFFCFCFF"/>
        <color rgb="FF63BE7B"/>
      </colorScale>
    </cfRule>
  </conditionalFormatting>
  <conditionalFormatting sqref="V4:V8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86 Y4:Y8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{4A37FB69-4F05-41AF-960D-2E02AD002616}</x14:id>
        </ext>
      </extLst>
    </cfRule>
  </conditionalFormatting>
  <conditionalFormatting sqref="X4:X8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37FB69-4F05-41AF-960D-2E02AD0026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W4:W86 Y4:Y86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2FEC-CF1D-452E-B593-D1E48A1B4A34}">
  <dimension ref="B2:M30"/>
  <sheetViews>
    <sheetView workbookViewId="0">
      <selection activeCell="M14" sqref="M14"/>
    </sheetView>
  </sheetViews>
  <sheetFormatPr defaultRowHeight="12.75" x14ac:dyDescent="0.2"/>
  <sheetData>
    <row r="2" spans="2:13" x14ac:dyDescent="0.2">
      <c r="B2" t="s">
        <v>1271</v>
      </c>
      <c r="C2" t="s">
        <v>34</v>
      </c>
      <c r="F2" t="s">
        <v>2458</v>
      </c>
      <c r="J2" t="s">
        <v>2459</v>
      </c>
      <c r="K2" t="s">
        <v>2460</v>
      </c>
    </row>
    <row r="3" spans="2:13" x14ac:dyDescent="0.2">
      <c r="B3" t="s">
        <v>2139</v>
      </c>
      <c r="C3" t="s">
        <v>2140</v>
      </c>
      <c r="F3">
        <v>0</v>
      </c>
      <c r="J3" t="s">
        <v>92</v>
      </c>
      <c r="K3">
        <v>260</v>
      </c>
    </row>
    <row r="4" spans="2:13" x14ac:dyDescent="0.2">
      <c r="B4" t="s">
        <v>2142</v>
      </c>
      <c r="C4" t="s">
        <v>2143</v>
      </c>
      <c r="F4">
        <v>0</v>
      </c>
      <c r="J4" t="s">
        <v>156</v>
      </c>
      <c r="K4">
        <v>360</v>
      </c>
    </row>
    <row r="5" spans="2:13" x14ac:dyDescent="0.2">
      <c r="B5" t="s">
        <v>2145</v>
      </c>
      <c r="C5" t="s">
        <v>2143</v>
      </c>
      <c r="F5">
        <v>0</v>
      </c>
      <c r="J5" t="s">
        <v>62</v>
      </c>
      <c r="K5">
        <v>610</v>
      </c>
    </row>
    <row r="6" spans="2:13" x14ac:dyDescent="0.2">
      <c r="B6" t="s">
        <v>2147</v>
      </c>
      <c r="C6" t="s">
        <v>2143</v>
      </c>
      <c r="F6">
        <v>0</v>
      </c>
      <c r="J6" t="s">
        <v>242</v>
      </c>
      <c r="K6">
        <v>940</v>
      </c>
    </row>
    <row r="7" spans="2:13" x14ac:dyDescent="0.2">
      <c r="B7" t="s">
        <v>2149</v>
      </c>
      <c r="C7" t="s">
        <v>2143</v>
      </c>
      <c r="F7">
        <v>0</v>
      </c>
      <c r="J7" t="s">
        <v>305</v>
      </c>
      <c r="K7">
        <v>1350</v>
      </c>
    </row>
    <row r="8" spans="2:13" x14ac:dyDescent="0.2">
      <c r="B8" t="s">
        <v>2151</v>
      </c>
      <c r="C8" t="s">
        <v>1443</v>
      </c>
      <c r="F8">
        <v>0</v>
      </c>
      <c r="J8" t="s">
        <v>477</v>
      </c>
      <c r="K8">
        <v>1766</v>
      </c>
    </row>
    <row r="9" spans="2:13" x14ac:dyDescent="0.2">
      <c r="B9" t="s">
        <v>2153</v>
      </c>
      <c r="C9" t="s">
        <v>2154</v>
      </c>
      <c r="F9">
        <v>0</v>
      </c>
      <c r="J9" t="s">
        <v>454</v>
      </c>
      <c r="K9">
        <v>2220</v>
      </c>
    </row>
    <row r="10" spans="2:13" x14ac:dyDescent="0.2">
      <c r="B10" t="s">
        <v>2156</v>
      </c>
      <c r="C10" t="s">
        <v>716</v>
      </c>
      <c r="F10">
        <v>0</v>
      </c>
      <c r="J10" t="s">
        <v>85</v>
      </c>
      <c r="K10">
        <v>2720</v>
      </c>
    </row>
    <row r="11" spans="2:13" x14ac:dyDescent="0.2">
      <c r="B11" t="s">
        <v>2158</v>
      </c>
      <c r="C11" t="s">
        <v>2159</v>
      </c>
      <c r="F11">
        <v>0</v>
      </c>
      <c r="J11" t="s">
        <v>495</v>
      </c>
      <c r="K11">
        <v>3490</v>
      </c>
    </row>
    <row r="12" spans="2:13" x14ac:dyDescent="0.2">
      <c r="B12" t="s">
        <v>2161</v>
      </c>
      <c r="C12" t="s">
        <v>2159</v>
      </c>
      <c r="F12">
        <v>0</v>
      </c>
      <c r="J12" t="s">
        <v>291</v>
      </c>
      <c r="K12">
        <v>4770</v>
      </c>
    </row>
    <row r="13" spans="2:13" x14ac:dyDescent="0.2">
      <c r="B13" t="s">
        <v>2163</v>
      </c>
      <c r="C13" t="s">
        <v>2164</v>
      </c>
      <c r="F13">
        <v>0</v>
      </c>
      <c r="J13" t="s">
        <v>465</v>
      </c>
      <c r="K13">
        <v>6500</v>
      </c>
    </row>
    <row r="14" spans="2:13" x14ac:dyDescent="0.2">
      <c r="B14" t="s">
        <v>2167</v>
      </c>
      <c r="C14" t="s">
        <v>2168</v>
      </c>
      <c r="F14">
        <v>0</v>
      </c>
      <c r="J14" t="s">
        <v>515</v>
      </c>
      <c r="K14">
        <v>8070</v>
      </c>
      <c r="M14">
        <f>AVERAGE(K8:K14)</f>
        <v>4219.4285714285716</v>
      </c>
    </row>
    <row r="15" spans="2:13" x14ac:dyDescent="0.2">
      <c r="B15" t="s">
        <v>2172</v>
      </c>
      <c r="C15" t="s">
        <v>2168</v>
      </c>
      <c r="F15">
        <v>0</v>
      </c>
      <c r="J15" t="s">
        <v>359</v>
      </c>
      <c r="K15">
        <v>10000</v>
      </c>
    </row>
    <row r="16" spans="2:13" x14ac:dyDescent="0.2">
      <c r="B16" t="s">
        <v>2174</v>
      </c>
      <c r="C16" t="s">
        <v>2175</v>
      </c>
      <c r="F16">
        <v>0</v>
      </c>
    </row>
    <row r="17" spans="2:6" x14ac:dyDescent="0.2">
      <c r="B17" t="s">
        <v>2177</v>
      </c>
      <c r="C17" t="s">
        <v>2175</v>
      </c>
      <c r="F17">
        <v>0</v>
      </c>
    </row>
    <row r="18" spans="2:6" x14ac:dyDescent="0.2">
      <c r="B18" t="s">
        <v>2179</v>
      </c>
      <c r="C18" t="s">
        <v>1447</v>
      </c>
      <c r="F18">
        <v>0</v>
      </c>
    </row>
    <row r="19" spans="2:6" x14ac:dyDescent="0.2">
      <c r="B19" t="s">
        <v>2181</v>
      </c>
      <c r="C19" t="s">
        <v>2182</v>
      </c>
      <c r="F19">
        <v>0</v>
      </c>
    </row>
    <row r="20" spans="2:6" x14ac:dyDescent="0.2">
      <c r="B20" t="s">
        <v>2184</v>
      </c>
      <c r="C20" t="s">
        <v>2185</v>
      </c>
      <c r="F20">
        <v>0</v>
      </c>
    </row>
    <row r="21" spans="2:6" x14ac:dyDescent="0.2">
      <c r="B21" t="s">
        <v>2187</v>
      </c>
      <c r="C21" t="s">
        <v>2188</v>
      </c>
      <c r="F21">
        <v>0</v>
      </c>
    </row>
    <row r="22" spans="2:6" x14ac:dyDescent="0.2">
      <c r="B22" t="s">
        <v>2190</v>
      </c>
      <c r="C22" t="s">
        <v>2191</v>
      </c>
      <c r="F22">
        <v>0</v>
      </c>
    </row>
    <row r="23" spans="2:6" x14ac:dyDescent="0.2">
      <c r="B23" t="s">
        <v>2193</v>
      </c>
      <c r="C23" t="s">
        <v>2194</v>
      </c>
      <c r="F23">
        <v>0</v>
      </c>
    </row>
    <row r="24" spans="2:6" x14ac:dyDescent="0.2">
      <c r="B24" t="s">
        <v>2196</v>
      </c>
      <c r="C24" t="s">
        <v>1780</v>
      </c>
      <c r="F24">
        <v>0</v>
      </c>
    </row>
    <row r="25" spans="2:6" x14ac:dyDescent="0.2">
      <c r="B25" t="s">
        <v>2198</v>
      </c>
      <c r="C25" t="s">
        <v>2199</v>
      </c>
      <c r="F25">
        <v>0</v>
      </c>
    </row>
    <row r="26" spans="2:6" x14ac:dyDescent="0.2">
      <c r="B26" t="s">
        <v>2201</v>
      </c>
      <c r="C26" t="s">
        <v>2202</v>
      </c>
      <c r="F26">
        <v>0</v>
      </c>
    </row>
    <row r="27" spans="2:6" x14ac:dyDescent="0.2">
      <c r="B27" t="s">
        <v>2204</v>
      </c>
      <c r="C27" t="s">
        <v>2107</v>
      </c>
      <c r="F27">
        <v>0</v>
      </c>
    </row>
    <row r="28" spans="2:6" x14ac:dyDescent="0.2">
      <c r="B28" t="s">
        <v>2206</v>
      </c>
      <c r="C28" t="s">
        <v>2207</v>
      </c>
      <c r="F28">
        <v>0</v>
      </c>
    </row>
    <row r="29" spans="2:6" x14ac:dyDescent="0.2">
      <c r="B29" t="s">
        <v>2209</v>
      </c>
      <c r="C29" t="s">
        <v>2210</v>
      </c>
      <c r="F29">
        <v>0</v>
      </c>
    </row>
    <row r="30" spans="2:6" x14ac:dyDescent="0.2">
      <c r="B30" t="s">
        <v>2212</v>
      </c>
      <c r="C30" t="s">
        <v>2213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Loans</vt:lpstr>
      <vt:lpstr>Sector Classification</vt:lpstr>
      <vt:lpstr>Portfolio</vt:lpstr>
      <vt:lpstr>Documentation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Madden, Jimmy</dc:creator>
  <cp:keywords/>
  <dc:description/>
  <cp:lastModifiedBy>R Koonadi, Shree Shantha</cp:lastModifiedBy>
  <cp:revision/>
  <dcterms:created xsi:type="dcterms:W3CDTF">2024-12-11T13:02:31Z</dcterms:created>
  <dcterms:modified xsi:type="dcterms:W3CDTF">2025-02-14T12:47:05Z</dcterms:modified>
  <cp:category/>
  <cp:contentStatus/>
</cp:coreProperties>
</file>