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dcc56b7cbd4a34/Escritorio/DataAnalitics/05_Excel/Practica/"/>
    </mc:Choice>
  </mc:AlternateContent>
  <xr:revisionPtr revIDLastSave="18" documentId="10_ncr:40000_{9C3DA107-565D-4F18-8EC1-1E569308BB47}" xr6:coauthVersionLast="47" xr6:coauthVersionMax="47" xr10:uidLastSave="{5F5B2523-8FE2-4FD9-9122-FF39DF37414F}"/>
  <bookViews>
    <workbookView xWindow="-28920" yWindow="-5205" windowWidth="29040" windowHeight="15840" xr2:uid="{00000000-000D-0000-FFFF-FFFF00000000}"/>
  </bookViews>
  <sheets>
    <sheet name="Tema1" sheetId="1" r:id="rId1"/>
    <sheet name="Tema2" sheetId="3" r:id="rId2"/>
    <sheet name="Tema3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E2" i="1"/>
  <c r="E3" i="1"/>
  <c r="E4" i="1"/>
  <c r="E5" i="1"/>
  <c r="E6" i="1"/>
  <c r="E7" i="1"/>
  <c r="E8" i="1"/>
  <c r="E9" i="1"/>
  <c r="C14" i="1" l="1"/>
  <c r="C15" i="1"/>
  <c r="B4" i="3" s="1"/>
  <c r="B15" i="1"/>
  <c r="B14" i="1"/>
  <c r="C13" i="1"/>
  <c r="B13" i="1"/>
  <c r="C12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319B5C-451D-491D-B9FD-23D843F2F5A7}" keepAlive="1" name="Consulta - TablaDatos" description="Conexión a la consulta 'TablaDatos' en el libro." type="5" refreshedVersion="8" background="1" saveData="1">
    <dbPr connection="Provider=Microsoft.Mashup.OleDb.1;Data Source=$Workbook$;Location=TablaDatos;Extended Properties=&quot;&quot;" command="SELECT * FROM [TablaDatos]"/>
  </connection>
</connections>
</file>

<file path=xl/sharedStrings.xml><?xml version="1.0" encoding="utf-8"?>
<sst xmlns="http://schemas.openxmlformats.org/spreadsheetml/2006/main" count="34" uniqueCount="27">
  <si>
    <t>NOMBRE</t>
  </si>
  <si>
    <t>EDAD</t>
  </si>
  <si>
    <t>Ana</t>
  </si>
  <si>
    <t>Francisco</t>
  </si>
  <si>
    <t>Maria</t>
  </si>
  <si>
    <t>Juan</t>
  </si>
  <si>
    <t>Sebastián</t>
  </si>
  <si>
    <t>Patricia</t>
  </si>
  <si>
    <t>Gonzalo</t>
  </si>
  <si>
    <t>Penelope</t>
  </si>
  <si>
    <t>Suma</t>
  </si>
  <si>
    <t>Promedio</t>
  </si>
  <si>
    <t>Maximo</t>
  </si>
  <si>
    <t>Minimo</t>
  </si>
  <si>
    <t>TEMA 2</t>
  </si>
  <si>
    <t>Contar personas</t>
  </si>
  <si>
    <t>Puntuaje &gt; 5 ( aprobados)</t>
  </si>
  <si>
    <t>Puntuaje / nota minima</t>
  </si>
  <si>
    <t>PUNTUAJE 2022</t>
  </si>
  <si>
    <t>PUNTUAJE 2023</t>
  </si>
  <si>
    <t>NOTA FINAL</t>
  </si>
  <si>
    <t>Etiquetas de fila</t>
  </si>
  <si>
    <t>Total general</t>
  </si>
  <si>
    <t>Suma de NOTA FINAL</t>
  </si>
  <si>
    <t>Suma de PUNTUAJE 2023</t>
  </si>
  <si>
    <t>Suma de PUNTUAJE 2022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</si>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</sst>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4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0" xfId="0" applyFont="1" applyFill="1"/>
    <xf numFmtId="0" fontId="2" fillId="2" borderId="2" xfId="0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 PUNTUAJES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Tema1!$C$1</c:f>
              <c:strCache>
                <c:ptCount val="1"/>
                <c:pt idx="0">
                  <c:v>PUNTUAJE 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Tema1!$A$2:$A$9</c:f>
              <c:strCache>
                <c:ptCount val="8"/>
                <c:pt idx="0">
                  <c:v>Ana</c:v>
                </c:pt>
                <c:pt idx="1">
                  <c:v>Francisco</c:v>
                </c:pt>
                <c:pt idx="2">
                  <c:v>Maria</c:v>
                </c:pt>
                <c:pt idx="3">
                  <c:v>Juan</c:v>
                </c:pt>
                <c:pt idx="4">
                  <c:v>Sebastián</c:v>
                </c:pt>
                <c:pt idx="5">
                  <c:v>Patricia</c:v>
                </c:pt>
                <c:pt idx="6">
                  <c:v>Gonzalo</c:v>
                </c:pt>
                <c:pt idx="7">
                  <c:v>Penelope</c:v>
                </c:pt>
              </c:strCache>
            </c:strRef>
          </c:cat>
          <c:val>
            <c:numRef>
              <c:f>Tema1!$C$2:$C$9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8-4AC9-872B-E3FDB4A69651}"/>
            </c:ext>
          </c:extLst>
        </c:ser>
        <c:ser>
          <c:idx val="2"/>
          <c:order val="2"/>
          <c:tx>
            <c:strRef>
              <c:f>Tema1!$D$1</c:f>
              <c:strCache>
                <c:ptCount val="1"/>
                <c:pt idx="0">
                  <c:v>PUNTUAJE 2023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Tema1!$A$2:$A$9</c:f>
              <c:strCache>
                <c:ptCount val="8"/>
                <c:pt idx="0">
                  <c:v>Ana</c:v>
                </c:pt>
                <c:pt idx="1">
                  <c:v>Francisco</c:v>
                </c:pt>
                <c:pt idx="2">
                  <c:v>Maria</c:v>
                </c:pt>
                <c:pt idx="3">
                  <c:v>Juan</c:v>
                </c:pt>
                <c:pt idx="4">
                  <c:v>Sebastián</c:v>
                </c:pt>
                <c:pt idx="5">
                  <c:v>Patricia</c:v>
                </c:pt>
                <c:pt idx="6">
                  <c:v>Gonzalo</c:v>
                </c:pt>
                <c:pt idx="7">
                  <c:v>Penelope</c:v>
                </c:pt>
              </c:strCache>
            </c:strRef>
          </c:cat>
          <c:val>
            <c:numRef>
              <c:f>Tema1!$D$2:$D$9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8-4AC9-872B-E3FDB4A6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4920911"/>
        <c:axId val="10449185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Tema1!$B$1</c15:sqref>
                        </c15:formulaRef>
                      </c:ext>
                    </c:extLst>
                    <c:strCache>
                      <c:ptCount val="1"/>
                      <c:pt idx="0">
                        <c:v>EDAD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Tema1!$A$2:$A$9</c15:sqref>
                        </c15:formulaRef>
                      </c:ext>
                    </c:extLst>
                    <c:strCache>
                      <c:ptCount val="8"/>
                      <c:pt idx="0">
                        <c:v>Ana</c:v>
                      </c:pt>
                      <c:pt idx="1">
                        <c:v>Francisco</c:v>
                      </c:pt>
                      <c:pt idx="2">
                        <c:v>Maria</c:v>
                      </c:pt>
                      <c:pt idx="3">
                        <c:v>Juan</c:v>
                      </c:pt>
                      <c:pt idx="4">
                        <c:v>Sebastián</c:v>
                      </c:pt>
                      <c:pt idx="5">
                        <c:v>Patricia</c:v>
                      </c:pt>
                      <c:pt idx="6">
                        <c:v>Gonzalo</c:v>
                      </c:pt>
                      <c:pt idx="7">
                        <c:v>Penelope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Tema1!$B$2:$B$9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</c:v>
                      </c:pt>
                      <c:pt idx="1">
                        <c:v>34</c:v>
                      </c:pt>
                      <c:pt idx="2">
                        <c:v>23</c:v>
                      </c:pt>
                      <c:pt idx="3">
                        <c:v>51</c:v>
                      </c:pt>
                      <c:pt idx="4">
                        <c:v>47</c:v>
                      </c:pt>
                      <c:pt idx="5">
                        <c:v>11</c:v>
                      </c:pt>
                      <c:pt idx="6">
                        <c:v>17</c:v>
                      </c:pt>
                      <c:pt idx="7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58-4AC9-872B-E3FDB4A696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Tema1!$E$1</c15:sqref>
                        </c15:formulaRef>
                      </c:ext>
                    </c:extLst>
                    <c:strCache>
                      <c:ptCount val="1"/>
                      <c:pt idx="0">
                        <c:v>NOTA FINAL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Tema1!$A$2:$A$9</c15:sqref>
                        </c15:formulaRef>
                      </c:ext>
                    </c:extLst>
                    <c:strCache>
                      <c:ptCount val="8"/>
                      <c:pt idx="0">
                        <c:v>Ana</c:v>
                      </c:pt>
                      <c:pt idx="1">
                        <c:v>Francisco</c:v>
                      </c:pt>
                      <c:pt idx="2">
                        <c:v>Maria</c:v>
                      </c:pt>
                      <c:pt idx="3">
                        <c:v>Juan</c:v>
                      </c:pt>
                      <c:pt idx="4">
                        <c:v>Sebastián</c:v>
                      </c:pt>
                      <c:pt idx="5">
                        <c:v>Patricia</c:v>
                      </c:pt>
                      <c:pt idx="6">
                        <c:v>Gonzalo</c:v>
                      </c:pt>
                      <c:pt idx="7">
                        <c:v>Penelope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Tema1!$E$2:$E$9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2.5</c:v>
                      </c:pt>
                      <c:pt idx="2">
                        <c:v>5.5</c:v>
                      </c:pt>
                      <c:pt idx="3">
                        <c:v>8.5</c:v>
                      </c:pt>
                      <c:pt idx="4">
                        <c:v>6.5</c:v>
                      </c:pt>
                      <c:pt idx="5">
                        <c:v>8.5</c:v>
                      </c:pt>
                      <c:pt idx="6">
                        <c:v>3.5</c:v>
                      </c:pt>
                      <c:pt idx="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58-4AC9-872B-E3FDB4A69651}"/>
                  </c:ext>
                </c:extLst>
              </c15:ser>
            </c15:filteredBarSeries>
          </c:ext>
        </c:extLst>
      </c:bar3DChart>
      <c:catAx>
        <c:axId val="10449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4918511"/>
        <c:crosses val="autoZero"/>
        <c:auto val="1"/>
        <c:lblAlgn val="ctr"/>
        <c:lblOffset val="100"/>
        <c:noMultiLvlLbl val="0"/>
      </c:catAx>
      <c:valAx>
        <c:axId val="10449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49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NOTAS 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Tema1!$E$1</c:f>
              <c:strCache>
                <c:ptCount val="1"/>
                <c:pt idx="0">
                  <c:v>NOTA FINAL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Tema1!$A$2:$A$9</c:f>
              <c:strCache>
                <c:ptCount val="8"/>
                <c:pt idx="0">
                  <c:v>Ana</c:v>
                </c:pt>
                <c:pt idx="1">
                  <c:v>Francisco</c:v>
                </c:pt>
                <c:pt idx="2">
                  <c:v>Maria</c:v>
                </c:pt>
                <c:pt idx="3">
                  <c:v>Juan</c:v>
                </c:pt>
                <c:pt idx="4">
                  <c:v>Sebastián</c:v>
                </c:pt>
                <c:pt idx="5">
                  <c:v>Patricia</c:v>
                </c:pt>
                <c:pt idx="6">
                  <c:v>Gonzalo</c:v>
                </c:pt>
                <c:pt idx="7">
                  <c:v>Penelope</c:v>
                </c:pt>
              </c:strCache>
            </c:strRef>
          </c:cat>
          <c:val>
            <c:numRef>
              <c:f>Tema1!$E$2:$E$9</c:f>
              <c:numCache>
                <c:formatCode>General</c:formatCode>
                <c:ptCount val="8"/>
                <c:pt idx="0">
                  <c:v>6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6.5</c:v>
                </c:pt>
                <c:pt idx="5">
                  <c:v>8.5</c:v>
                </c:pt>
                <c:pt idx="6">
                  <c:v>3.5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2-4669-AFC8-2597FE6557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3970415"/>
        <c:axId val="103397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Tema1!$B$1</c15:sqref>
                        </c15:formulaRef>
                      </c:ext>
                    </c:extLst>
                    <c:strCache>
                      <c:ptCount val="1"/>
                      <c:pt idx="0">
                        <c:v>EDAD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Tema1!$A$2:$A$9</c15:sqref>
                        </c15:formulaRef>
                      </c:ext>
                    </c:extLst>
                    <c:strCache>
                      <c:ptCount val="8"/>
                      <c:pt idx="0">
                        <c:v>Ana</c:v>
                      </c:pt>
                      <c:pt idx="1">
                        <c:v>Francisco</c:v>
                      </c:pt>
                      <c:pt idx="2">
                        <c:v>Maria</c:v>
                      </c:pt>
                      <c:pt idx="3">
                        <c:v>Juan</c:v>
                      </c:pt>
                      <c:pt idx="4">
                        <c:v>Sebastián</c:v>
                      </c:pt>
                      <c:pt idx="5">
                        <c:v>Patricia</c:v>
                      </c:pt>
                      <c:pt idx="6">
                        <c:v>Gonzalo</c:v>
                      </c:pt>
                      <c:pt idx="7">
                        <c:v>Penelope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Tema1!$B$2:$B$9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</c:v>
                      </c:pt>
                      <c:pt idx="1">
                        <c:v>34</c:v>
                      </c:pt>
                      <c:pt idx="2">
                        <c:v>23</c:v>
                      </c:pt>
                      <c:pt idx="3">
                        <c:v>51</c:v>
                      </c:pt>
                      <c:pt idx="4">
                        <c:v>47</c:v>
                      </c:pt>
                      <c:pt idx="5">
                        <c:v>11</c:v>
                      </c:pt>
                      <c:pt idx="6">
                        <c:v>17</c:v>
                      </c:pt>
                      <c:pt idx="7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62-4669-AFC8-2597FE6557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Tema1!$C$1</c15:sqref>
                        </c15:formulaRef>
                      </c:ext>
                    </c:extLst>
                    <c:strCache>
                      <c:ptCount val="1"/>
                      <c:pt idx="0">
                        <c:v>PUNTUAJE 2022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Tema1!$A$2:$A$9</c15:sqref>
                        </c15:formulaRef>
                      </c:ext>
                    </c:extLst>
                    <c:strCache>
                      <c:ptCount val="8"/>
                      <c:pt idx="0">
                        <c:v>Ana</c:v>
                      </c:pt>
                      <c:pt idx="1">
                        <c:v>Francisco</c:v>
                      </c:pt>
                      <c:pt idx="2">
                        <c:v>Maria</c:v>
                      </c:pt>
                      <c:pt idx="3">
                        <c:v>Juan</c:v>
                      </c:pt>
                      <c:pt idx="4">
                        <c:v>Sebastián</c:v>
                      </c:pt>
                      <c:pt idx="5">
                        <c:v>Patricia</c:v>
                      </c:pt>
                      <c:pt idx="6">
                        <c:v>Gonzalo</c:v>
                      </c:pt>
                      <c:pt idx="7">
                        <c:v>Penelope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Tema1!$C$2:$C$9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62-4669-AFC8-2597FE6557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Tema1!$D$1</c15:sqref>
                        </c15:formulaRef>
                      </c:ext>
                    </c:extLst>
                    <c:strCache>
                      <c:ptCount val="1"/>
                      <c:pt idx="0">
                        <c:v>PUNTUAJE 2023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Tema1!$A$2:$A$9</c15:sqref>
                        </c15:formulaRef>
                      </c:ext>
                    </c:extLst>
                    <c:strCache>
                      <c:ptCount val="8"/>
                      <c:pt idx="0">
                        <c:v>Ana</c:v>
                      </c:pt>
                      <c:pt idx="1">
                        <c:v>Francisco</c:v>
                      </c:pt>
                      <c:pt idx="2">
                        <c:v>Maria</c:v>
                      </c:pt>
                      <c:pt idx="3">
                        <c:v>Juan</c:v>
                      </c:pt>
                      <c:pt idx="4">
                        <c:v>Sebastián</c:v>
                      </c:pt>
                      <c:pt idx="5">
                        <c:v>Patricia</c:v>
                      </c:pt>
                      <c:pt idx="6">
                        <c:v>Gonzalo</c:v>
                      </c:pt>
                      <c:pt idx="7">
                        <c:v>Penelope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Tema1!$D$2:$D$9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62-4669-AFC8-2597FE6557B8}"/>
                  </c:ext>
                </c:extLst>
              </c15:ser>
            </c15:filteredLineSeries>
          </c:ext>
        </c:extLst>
      </c:lineChart>
      <c:catAx>
        <c:axId val="10339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971855"/>
        <c:crosses val="autoZero"/>
        <c:auto val="1"/>
        <c:lblAlgn val="ctr"/>
        <c:lblOffset val="100"/>
        <c:noMultiLvlLbl val="0"/>
      </c:catAx>
      <c:valAx>
        <c:axId val="10339718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39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Tema1!$B$1</c:f>
              <c:strCache>
                <c:ptCount val="1"/>
                <c:pt idx="0">
                  <c:v>EDAD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Tema1!$A$2:$A$9</c:f>
              <c:strCache>
                <c:ptCount val="8"/>
                <c:pt idx="0">
                  <c:v>Ana</c:v>
                </c:pt>
                <c:pt idx="1">
                  <c:v>Francisco</c:v>
                </c:pt>
                <c:pt idx="2">
                  <c:v>Maria</c:v>
                </c:pt>
                <c:pt idx="3">
                  <c:v>Juan</c:v>
                </c:pt>
                <c:pt idx="4">
                  <c:v>Sebastián</c:v>
                </c:pt>
                <c:pt idx="5">
                  <c:v>Patricia</c:v>
                </c:pt>
                <c:pt idx="6">
                  <c:v>Gonzalo</c:v>
                </c:pt>
                <c:pt idx="7">
                  <c:v>Penelope</c:v>
                </c:pt>
              </c:strCache>
            </c:strRef>
          </c:cat>
          <c:val>
            <c:numRef>
              <c:f>Tema1!$B$2:$B$9</c:f>
              <c:numCache>
                <c:formatCode>General</c:formatCode>
                <c:ptCount val="8"/>
                <c:pt idx="0">
                  <c:v>30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47</c:v>
                </c:pt>
                <c:pt idx="5">
                  <c:v>11</c:v>
                </c:pt>
                <c:pt idx="6">
                  <c:v>17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A-42AD-9ECC-1BE76466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72751"/>
        <c:axId val="1412173231"/>
      </c:lineChart>
      <c:catAx>
        <c:axId val="1412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173231"/>
        <c:crosses val="autoZero"/>
        <c:auto val="1"/>
        <c:lblAlgn val="ctr"/>
        <c:lblOffset val="100"/>
        <c:noMultiLvlLbl val="0"/>
      </c:catAx>
      <c:valAx>
        <c:axId val="1412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172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5</xdr:col>
      <xdr:colOff>333375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1CC77-6D81-4BBF-A577-6AA3C6DF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6</xdr:row>
      <xdr:rowOff>28575</xdr:rowOff>
    </xdr:from>
    <xdr:to>
      <xdr:col>11</xdr:col>
      <xdr:colOff>519112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0FF12F-B06A-45D1-92A5-9283B3FF2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752474</xdr:colOff>
      <xdr:row>6</xdr:row>
      <xdr:rowOff>0</xdr:rowOff>
    </xdr:from>
    <xdr:to>
      <xdr:col>18</xdr:col>
      <xdr:colOff>533399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07181D-274B-49B8-8911-E7DAA4EB5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Rodríguez" refreshedDate="45366.795372222223" createdVersion="8" refreshedVersion="8" minRefreshableVersion="3" recordCount="8" xr:uid="{00000000-000A-0000-FFFF-FFFF06000000}">
  <cacheSource type="worksheet">
    <worksheetSource name="Tabla1"/>
  </cacheSource>
  <cacheFields count="5">
    <cacheField name="NOMBRE" numFmtId="0">
      <sharedItems count="8">
        <s v="Ana"/>
        <s v="Francisco"/>
        <s v="Maria"/>
        <s v="Juan"/>
        <s v="Sebastián"/>
        <s v="Patricia"/>
        <s v="Gonzalo"/>
        <s v="Penelope"/>
      </sharedItems>
    </cacheField>
    <cacheField name="EDAD" numFmtId="0">
      <sharedItems containsSemiMixedTypes="0" containsString="0" containsNumber="1" containsInteger="1" minValue="11" maxValue="65" count="8">
        <n v="30"/>
        <n v="34"/>
        <n v="23"/>
        <n v="51"/>
        <n v="47"/>
        <n v="11"/>
        <n v="17"/>
        <n v="65"/>
      </sharedItems>
    </cacheField>
    <cacheField name="PUNTUAJE 2022" numFmtId="0">
      <sharedItems containsSemiMixedTypes="0" containsString="0" containsNumber="1" containsInteger="1" minValue="0" maxValue="9" count="7">
        <n v="5"/>
        <n v="0"/>
        <n v="7"/>
        <n v="9"/>
        <n v="8"/>
        <n v="4"/>
        <n v="6"/>
      </sharedItems>
    </cacheField>
    <cacheField name="PUNTUAJE 2023" numFmtId="0">
      <sharedItems containsSemiMixedTypes="0" containsString="0" containsNumber="1" containsInteger="1" minValue="3" maxValue="9" count="6">
        <n v="7"/>
        <n v="5"/>
        <n v="4"/>
        <n v="8"/>
        <n v="9"/>
        <n v="3"/>
      </sharedItems>
    </cacheField>
    <cacheField name="NOTA FINAL" numFmtId="0">
      <sharedItems containsSemiMixedTypes="0" containsString="0" containsNumber="1" minValue="2.5" maxValue="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n v="6"/>
  </r>
  <r>
    <x v="1"/>
    <x v="1"/>
    <x v="1"/>
    <x v="1"/>
    <n v="2.5"/>
  </r>
  <r>
    <x v="2"/>
    <x v="2"/>
    <x v="2"/>
    <x v="2"/>
    <n v="5.5"/>
  </r>
  <r>
    <x v="3"/>
    <x v="3"/>
    <x v="3"/>
    <x v="3"/>
    <n v="8.5"/>
  </r>
  <r>
    <x v="4"/>
    <x v="4"/>
    <x v="0"/>
    <x v="3"/>
    <n v="6.5"/>
  </r>
  <r>
    <x v="5"/>
    <x v="5"/>
    <x v="4"/>
    <x v="4"/>
    <n v="8.5"/>
  </r>
  <r>
    <x v="6"/>
    <x v="6"/>
    <x v="5"/>
    <x v="5"/>
    <n v="3.5"/>
  </r>
  <r>
    <x v="7"/>
    <x v="7"/>
    <x v="6"/>
    <x v="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" firstHeaderRow="0" firstDataRow="1" firstDataCol="1" rowPageCount="1" colPageCount="1"/>
  <pivotFields count="5">
    <pivotField axis="axisRow" showAll="0">
      <items count="9">
        <item x="0"/>
        <item x="1"/>
        <item x="6"/>
        <item x="3"/>
        <item x="2"/>
        <item x="5"/>
        <item x="7"/>
        <item x="4"/>
        <item t="default"/>
      </items>
    </pivotField>
    <pivotField axis="axisPage" multipleItemSelectionAllowed="1" showAll="0">
      <items count="9">
        <item h="1" x="5"/>
        <item h="1" x="6"/>
        <item x="2"/>
        <item x="0"/>
        <item x="1"/>
        <item x="4"/>
        <item x="3"/>
        <item x="7"/>
        <item t="default"/>
      </items>
    </pivotField>
    <pivotField dataField="1" showAll="0">
      <items count="8">
        <item x="1"/>
        <item x="5"/>
        <item x="0"/>
        <item x="6"/>
        <item x="2"/>
        <item x="4"/>
        <item x="3"/>
        <item t="default"/>
      </items>
    </pivotField>
    <pivotField dataField="1" showAll="0">
      <items count="7">
        <item x="5"/>
        <item x="2"/>
        <item x="1"/>
        <item x="0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3"/>
    </i>
    <i>
      <x v="4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PUNTUAJE 2022" fld="2" baseField="0" baseItem="0"/>
    <dataField name="Suma de PUNTUAJE 2023" fld="3" baseField="0" baseItem="0"/>
    <dataField name="Suma de NOTA FINA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9" totalsRowShown="0">
  <autoFilter ref="A1:E9" xr:uid="{00000000-0009-0000-0100-000001000000}"/>
  <tableColumns count="5">
    <tableColumn id="1" xr3:uid="{00000000-0010-0000-0000-000001000000}" name="NOMBRE"/>
    <tableColumn id="2" xr3:uid="{00000000-0010-0000-0000-000002000000}" name="EDAD"/>
    <tableColumn id="3" xr3:uid="{00000000-0010-0000-0000-000003000000}" name="PUNTUAJE 2022"/>
    <tableColumn id="4" xr3:uid="{00000000-0010-0000-0000-000004000000}" name="PUNTUAJE 2023"/>
    <tableColumn id="5" xr3:uid="{00000000-0010-0000-0000-000005000000}" name="NOTA FINAL" dataDxfId="3">
      <calculatedColumnFormula>SUM(C2:D2)/COUNT(C2:D2)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tabSelected="1" workbookViewId="0">
      <selection activeCell="E27" sqref="E27"/>
    </sheetView>
  </sheetViews>
  <sheetFormatPr baseColWidth="10" defaultRowHeight="15" x14ac:dyDescent="0.25"/>
  <cols>
    <col min="1" max="1" width="23.140625" bestFit="1" customWidth="1"/>
    <col min="2" max="2" width="11.85546875" bestFit="1" customWidth="1"/>
    <col min="3" max="4" width="16.8554687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18</v>
      </c>
      <c r="D1" t="s">
        <v>19</v>
      </c>
      <c r="E1" s="1" t="s">
        <v>20</v>
      </c>
    </row>
    <row r="2" spans="1:5" x14ac:dyDescent="0.25">
      <c r="A2" t="s">
        <v>2</v>
      </c>
      <c r="B2">
        <v>30</v>
      </c>
      <c r="C2">
        <v>5</v>
      </c>
      <c r="D2">
        <v>7</v>
      </c>
      <c r="E2">
        <f>SUM(C2:D2)/COUNT(C2:D2)</f>
        <v>6</v>
      </c>
    </row>
    <row r="3" spans="1:5" x14ac:dyDescent="0.25">
      <c r="A3" t="s">
        <v>3</v>
      </c>
      <c r="B3">
        <v>34</v>
      </c>
      <c r="C3">
        <v>0</v>
      </c>
      <c r="D3">
        <v>5</v>
      </c>
      <c r="E3">
        <f t="shared" ref="E3:E9" si="0">SUM(C3:D3)/COUNT(C3:D3)</f>
        <v>2.5</v>
      </c>
    </row>
    <row r="4" spans="1:5" x14ac:dyDescent="0.25">
      <c r="A4" t="s">
        <v>4</v>
      </c>
      <c r="B4">
        <v>23</v>
      </c>
      <c r="C4">
        <v>7</v>
      </c>
      <c r="D4">
        <v>4</v>
      </c>
      <c r="E4">
        <f t="shared" si="0"/>
        <v>5.5</v>
      </c>
    </row>
    <row r="5" spans="1:5" x14ac:dyDescent="0.25">
      <c r="A5" t="s">
        <v>5</v>
      </c>
      <c r="B5">
        <v>51</v>
      </c>
      <c r="C5">
        <v>9</v>
      </c>
      <c r="D5">
        <v>8</v>
      </c>
      <c r="E5">
        <f t="shared" si="0"/>
        <v>8.5</v>
      </c>
    </row>
    <row r="6" spans="1:5" x14ac:dyDescent="0.25">
      <c r="A6" t="s">
        <v>6</v>
      </c>
      <c r="B6">
        <v>47</v>
      </c>
      <c r="C6">
        <v>5</v>
      </c>
      <c r="D6">
        <v>8</v>
      </c>
      <c r="E6">
        <f t="shared" si="0"/>
        <v>6.5</v>
      </c>
    </row>
    <row r="7" spans="1:5" x14ac:dyDescent="0.25">
      <c r="A7" t="s">
        <v>7</v>
      </c>
      <c r="B7">
        <v>11</v>
      </c>
      <c r="C7">
        <v>8</v>
      </c>
      <c r="D7">
        <v>9</v>
      </c>
      <c r="E7">
        <f t="shared" si="0"/>
        <v>8.5</v>
      </c>
    </row>
    <row r="8" spans="1:5" x14ac:dyDescent="0.25">
      <c r="A8" t="s">
        <v>8</v>
      </c>
      <c r="B8">
        <v>17</v>
      </c>
      <c r="C8">
        <v>4</v>
      </c>
      <c r="D8">
        <v>3</v>
      </c>
      <c r="E8">
        <f t="shared" si="0"/>
        <v>3.5</v>
      </c>
    </row>
    <row r="9" spans="1:5" x14ac:dyDescent="0.25">
      <c r="A9" t="s">
        <v>9</v>
      </c>
      <c r="B9">
        <v>65</v>
      </c>
      <c r="C9">
        <v>6</v>
      </c>
      <c r="D9">
        <v>4</v>
      </c>
      <c r="E9">
        <f t="shared" si="0"/>
        <v>5</v>
      </c>
    </row>
    <row r="11" spans="1:5" ht="18.75" x14ac:dyDescent="0.3">
      <c r="A11" s="10"/>
    </row>
    <row r="12" spans="1:5" x14ac:dyDescent="0.25">
      <c r="A12" s="4" t="s">
        <v>10</v>
      </c>
      <c r="B12" s="5">
        <f>SUM(Tabla1[EDAD])</f>
        <v>278</v>
      </c>
      <c r="C12" s="5">
        <f>SUM(Tabla1[PUNTUAJE 2022])</f>
        <v>44</v>
      </c>
    </row>
    <row r="13" spans="1:5" x14ac:dyDescent="0.25">
      <c r="A13" s="4" t="s">
        <v>11</v>
      </c>
      <c r="B13" s="5">
        <f>AVERAGE(Tabla1[EDAD])</f>
        <v>34.75</v>
      </c>
      <c r="C13" s="5">
        <f>AVERAGE(Tabla1[PUNTUAJE 2022])</f>
        <v>5.5</v>
      </c>
    </row>
    <row r="14" spans="1:5" x14ac:dyDescent="0.25">
      <c r="A14" s="4" t="s">
        <v>12</v>
      </c>
      <c r="B14" s="5">
        <f>MAX(Tabla1[EDAD])</f>
        <v>65</v>
      </c>
      <c r="C14" s="5">
        <f>MAX(Tabla1[PUNTUAJE 2022])</f>
        <v>9</v>
      </c>
    </row>
    <row r="15" spans="1:5" x14ac:dyDescent="0.25">
      <c r="A15" s="2" t="s">
        <v>13</v>
      </c>
      <c r="B15" s="3">
        <f>MIN(Tabla1[EDAD])</f>
        <v>11</v>
      </c>
      <c r="C15" s="3">
        <f>MIN(Tabla1[PUNTUAJE 2022])</f>
        <v>0</v>
      </c>
    </row>
  </sheetData>
  <conditionalFormatting sqref="C2:C9">
    <cfRule type="cellIs" dxfId="2" priority="2" operator="lessThan">
      <formula>5</formula>
    </cfRule>
  </conditionalFormatting>
  <conditionalFormatting sqref="D2:D9">
    <cfRule type="cellIs" dxfId="1" priority="1" operator="lessThan">
      <formula>5</formula>
    </cfRule>
  </conditionalFormatting>
  <conditionalFormatting sqref="E2:E9">
    <cfRule type="cellIs" dxfId="0" priority="3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showGridLines="0" workbookViewId="0">
      <selection activeCell="D24" sqref="D24"/>
    </sheetView>
  </sheetViews>
  <sheetFormatPr baseColWidth="10" defaultRowHeight="15" x14ac:dyDescent="0.25"/>
  <cols>
    <col min="1" max="1" width="23.85546875" bestFit="1" customWidth="1"/>
    <col min="2" max="2" width="5.42578125" bestFit="1" customWidth="1"/>
  </cols>
  <sheetData>
    <row r="1" spans="1:3" ht="18.75" x14ac:dyDescent="0.3">
      <c r="A1" s="6" t="s">
        <v>14</v>
      </c>
    </row>
    <row r="2" spans="1:3" x14ac:dyDescent="0.25">
      <c r="A2" s="4" t="s">
        <v>15</v>
      </c>
      <c r="B2" s="5">
        <f>COUNT(Tabla1[EDAD])</f>
        <v>8</v>
      </c>
      <c r="C2" s="5"/>
    </row>
    <row r="3" spans="1:3" x14ac:dyDescent="0.25">
      <c r="A3" s="4" t="s">
        <v>16</v>
      </c>
      <c r="B3" s="5">
        <f>COUNTIF(Tabla1[NOTA FINAL], "&gt;=5")</f>
        <v>6</v>
      </c>
      <c r="C3" s="5"/>
    </row>
    <row r="4" spans="1:3" x14ac:dyDescent="0.25">
      <c r="A4" s="4" t="s">
        <v>17</v>
      </c>
      <c r="B4" s="7" t="str">
        <f>IFERROR(Tema1!C2/Tema1!C15, "Error")</f>
        <v>Error</v>
      </c>
      <c r="C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showGridLines="0" workbookViewId="0">
      <selection activeCell="C6" sqref="C6"/>
    </sheetView>
  </sheetViews>
  <sheetFormatPr baseColWidth="10" defaultRowHeight="15" x14ac:dyDescent="0.25"/>
  <cols>
    <col min="1" max="1" width="17.85546875" bestFit="1" customWidth="1"/>
    <col min="2" max="3" width="23" bestFit="1" customWidth="1"/>
    <col min="4" max="4" width="19.85546875" bestFit="1" customWidth="1"/>
    <col min="5" max="5" width="23" bestFit="1" customWidth="1"/>
    <col min="6" max="6" width="19.85546875" bestFit="1" customWidth="1"/>
    <col min="7" max="7" width="23" bestFit="1" customWidth="1"/>
    <col min="8" max="8" width="19.85546875" bestFit="1" customWidth="1"/>
    <col min="9" max="9" width="23" bestFit="1" customWidth="1"/>
    <col min="10" max="10" width="19.85546875" bestFit="1" customWidth="1"/>
    <col min="11" max="11" width="23" bestFit="1" customWidth="1"/>
    <col min="12" max="12" width="19.85546875" bestFit="1" customWidth="1"/>
    <col min="13" max="13" width="23" bestFit="1" customWidth="1"/>
    <col min="14" max="14" width="19.85546875" bestFit="1" customWidth="1"/>
    <col min="15" max="15" width="23" bestFit="1" customWidth="1"/>
    <col min="16" max="16" width="24.85546875" bestFit="1" customWidth="1"/>
    <col min="17" max="17" width="28" bestFit="1" customWidth="1"/>
  </cols>
  <sheetData>
    <row r="1" spans="1:4" x14ac:dyDescent="0.25">
      <c r="A1" s="8" t="s">
        <v>1</v>
      </c>
      <c r="B1" t="s">
        <v>26</v>
      </c>
    </row>
    <row r="3" spans="1:4" x14ac:dyDescent="0.25">
      <c r="A3" s="8" t="s">
        <v>21</v>
      </c>
      <c r="B3" t="s">
        <v>25</v>
      </c>
      <c r="C3" t="s">
        <v>24</v>
      </c>
      <c r="D3" t="s">
        <v>23</v>
      </c>
    </row>
    <row r="4" spans="1:4" x14ac:dyDescent="0.25">
      <c r="A4" s="9" t="s">
        <v>2</v>
      </c>
      <c r="B4">
        <v>5</v>
      </c>
      <c r="C4">
        <v>7</v>
      </c>
      <c r="D4">
        <v>6</v>
      </c>
    </row>
    <row r="5" spans="1:4" x14ac:dyDescent="0.25">
      <c r="A5" s="9" t="s">
        <v>3</v>
      </c>
      <c r="B5">
        <v>0</v>
      </c>
      <c r="C5">
        <v>5</v>
      </c>
      <c r="D5">
        <v>2.5</v>
      </c>
    </row>
    <row r="6" spans="1:4" x14ac:dyDescent="0.25">
      <c r="A6" s="9" t="s">
        <v>5</v>
      </c>
      <c r="B6">
        <v>9</v>
      </c>
      <c r="C6">
        <v>8</v>
      </c>
      <c r="D6">
        <v>8.5</v>
      </c>
    </row>
    <row r="7" spans="1:4" x14ac:dyDescent="0.25">
      <c r="A7" s="9" t="s">
        <v>4</v>
      </c>
      <c r="B7">
        <v>7</v>
      </c>
      <c r="C7">
        <v>4</v>
      </c>
      <c r="D7">
        <v>5.5</v>
      </c>
    </row>
    <row r="8" spans="1:4" x14ac:dyDescent="0.25">
      <c r="A8" s="9" t="s">
        <v>9</v>
      </c>
      <c r="B8">
        <v>6</v>
      </c>
      <c r="C8">
        <v>4</v>
      </c>
      <c r="D8">
        <v>5</v>
      </c>
    </row>
    <row r="9" spans="1:4" x14ac:dyDescent="0.25">
      <c r="A9" s="9" t="s">
        <v>6</v>
      </c>
      <c r="B9">
        <v>5</v>
      </c>
      <c r="C9">
        <v>8</v>
      </c>
      <c r="D9">
        <v>6.5</v>
      </c>
    </row>
    <row r="10" spans="1:4" x14ac:dyDescent="0.25">
      <c r="A10" s="9" t="s">
        <v>22</v>
      </c>
      <c r="B10">
        <v>32</v>
      </c>
      <c r="C10">
        <v>36</v>
      </c>
      <c r="D10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F p x v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B a c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n G 9 Y C v r H v d A B A A B Q B A A A E w A c A E Z v c m 1 1 b G F z L 1 N l Y 3 R p b 2 4 x L m 0 g o h g A K K A U A A A A A A A A A A A A A A A A A A A A A A A A A A A A j Z L B i t s w E I b v g b y D U C 8 O m N A N 7 a X L H k K S Q i n t h t a l h z i E s T z t i p U l d y S X L C Y v 1 u u + W M f 2 E r v b J K w u Q p r R P 9 8 / G o 8 q a G f F 1 2 6 / u h 6 P x i N / B 4 S 5 S C A z s I T g v L g R B s N 4 J H j d k v 6 J l m 9 W e 4 V m + t 3 R f e b c f f R e G 5 w u n A 1 o g 4 / k 4 l 3 6 z S P 5 1 J P L K b 2 1 u C T 9 G 9 O V V 6 S D I + 1 S l o a 5 B a O D V j 5 9 / X b X K q Z r A m Z R k C Z Y w J t d C z D d G 7 + X k 1 j Y y p h Y B K p w E n c 8 L e V s 1 2 z I V B 1 e v f k Q s L i R X V D G H 7 X N u x P K 7 W H T V N 4 + v X 8 l E 1 0 6 o a D I N O R O s k a b N 0 0 I r P / h q F g 4 U x U 2 e S j R R 8 N q c V 3 L z 6 7 I C C U j c V g E 3 I d D L G o 5 L 9 E Y n b u r s 5 H Z P 5 H D p K f h s x O E y l G 4 x O O j 5 + Q N z 1 C + U e J X u j h T a e 0 s k l h Z 8 Q k e H v 9 4 V R n w Y g E 5 i D U Y y A g u 1 3 7 G e b L 6 m l y J d K k 7 F 9 K O v T 2 T M 7 C y r E r D I 5 P z q P 6 q d M P j e / i l 9 k F b F a K X W O 4 1 O 6 s g F G N o 2 + R o y x P N 4 o P G z P O 8 y 4 t O Q 8 S C d Z 7 e 8 w F B 3 X V 2 u l u M 6 s 2 x G 1 t O F p x 0 v J l t 2 W J v + D 8 0 z 2 x W 2 L Z N J w b 4 C 1 o o s P + x S 4 a a 3 x u C H v / I S + 7 z e K T t i 2 p f / w V Q S w E C L Q A U A A I A C A A W n G 9 Y h U Y V C K U A A A D 2 A A A A E g A A A A A A A A A A A A A A A A A A A A A A Q 2 9 u Z m l n L 1 B h Y 2 t h Z 2 U u e G 1 s U E s B A i 0 A F A A C A A g A F p x v W A / K 6 a u k A A A A 6 Q A A A B M A A A A A A A A A A A A A A A A A 8 Q A A A F t D b 2 5 0 Z W 5 0 X 1 R 5 c G V z X S 5 4 b W x Q S w E C L Q A U A A I A C A A W n G 9 Y C v r H v d A B A A B Q B A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D Q A A A A A A A K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U R h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j N T l m Y z E t N T d k Y y 0 0 O D c y L T h l Z G M t N j R m O D Z m Y j F i Y 2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V Q x O D o y O T o w N C 4 2 M z A x M z U y W i I g L z 4 8 R W 5 0 c n k g V H l w Z T 0 i R m l s b E N v b H V t b l R 5 c G V z I i B W Y W x 1 Z T 0 i c 0 J n W U d C Z z 0 9 I i A v P j x F b n R y e S B U e X B l P S J G a W x s Q 2 9 s d W 1 u T m F t Z X M i I F Z h b H V l P S J z W y Z x d W 9 0 O 0 5 v b W J y Z S Z x d W 9 0 O y w m c X V v d D t B c G V s b G l k b z E m c X V v d D s s J n F 1 b 3 Q 7 Q X B l b G x p Z G 8 y J n F 1 b 3 Q 7 L C Z x d W 9 0 O 0 F w Z W x s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R G F 0 b 3 M v Q X V 0 b 1 J l b W 9 2 Z W R D b 2 x 1 b W 5 z M S 5 7 T m 9 t Y n J l L D B 9 J n F 1 b 3 Q 7 L C Z x d W 9 0 O 1 N l Y 3 R p b 2 4 x L 1 R h Y m x h R G F 0 b 3 M v Q X V 0 b 1 J l b W 9 2 Z W R D b 2 x 1 b W 5 z M S 5 7 Q X B l b G x p Z G 8 x L D F 9 J n F 1 b 3 Q 7 L C Z x d W 9 0 O 1 N l Y 3 R p b 2 4 x L 1 R h Y m x h R G F 0 b 3 M v Q X V 0 b 1 J l b W 9 2 Z W R D b 2 x 1 b W 5 z M S 5 7 Q X B l b G x p Z G 8 y L D J 9 J n F 1 b 3 Q 7 L C Z x d W 9 0 O 1 N l Y 3 R p b 2 4 x L 1 R h Y m x h R G F 0 b 3 M v Q X V 0 b 1 J l b W 9 2 Z W R D b 2 x 1 b W 5 z M S 5 7 Q X B l b G x p Z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R G F 0 b 3 M v Q X V 0 b 1 J l b W 9 2 Z W R D b 2 x 1 b W 5 z M S 5 7 T m 9 t Y n J l L D B 9 J n F 1 b 3 Q 7 L C Z x d W 9 0 O 1 N l Y 3 R p b 2 4 x L 1 R h Y m x h R G F 0 b 3 M v Q X V 0 b 1 J l b W 9 2 Z W R D b 2 x 1 b W 5 z M S 5 7 Q X B l b G x p Z G 8 x L D F 9 J n F 1 b 3 Q 7 L C Z x d W 9 0 O 1 N l Y 3 R p b 2 4 x L 1 R h Y m x h R G F 0 b 3 M v Q X V 0 b 1 J l b W 9 2 Z W R D b 2 x 1 b W 5 z M S 5 7 Q X B l b G x p Z G 8 y L D J 9 J n F 1 b 3 Q 7 L C Z x d W 9 0 O 1 N l Y 3 R p b 2 4 x L 1 R h Y m x h R G F 0 b 3 M v Q X V 0 b 1 J l b W 9 2 Z W R D b 2 x 1 b W 5 z M S 5 7 Q X B l b G x p Z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U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R G F 0 b 3 M v V G F i b G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E Y X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U R h d G 9 z L 1 R l e H R v J T I w c m V j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E Y X R v c y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U R h d G 9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R G F 0 b 3 M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R G F 0 b 3 M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u D l a U 0 r n T a 2 P H V g 3 G g s j A A A A A A I A A A A A A B B m A A A A A Q A A I A A A A F 8 L r x o M I p I N u y / 8 B S M c w V 9 6 F D q f t i r 4 l 7 j p U r j E x m p H A A A A A A 6 A A A A A A g A A I A A A A J 7 G 2 K y 9 E p 5 F 3 P k z G A 6 Y f j H Y w P G f t 9 x M p r F / H Z V D s 3 V k U A A A A E b 6 Z z K / l R z S F + O / N H Y / + 8 f j B 5 L P O 5 b k R p 1 3 5 m h T 1 1 y R T A G b E W 1 g T g H J f P Y V q J w u 5 Q 0 y z F x 9 h Q X o J 3 q F e m Z o n + g J 2 s F K o x V h D f i + 4 A R p d O 6 U Q A A A A I S m 6 M i k U B 4 Z 1 J 0 B c 8 A j b a O z p o G 5 c t k h e V T w h D I r J v A J T A 8 q F k 8 1 e / p L v 5 B + j e M 3 E j 0 9 g y Q f s 7 h 2 5 N 6 k o e A p 0 R w = < / D a t a M a s h u p > 
</file>

<file path=customXml/itemProps1.xml><?xml version="1.0" encoding="utf-8"?>
<ds:datastoreItem xmlns:ds="http://schemas.openxmlformats.org/officeDocument/2006/customXml" ds:itemID="{DA07FA84-F679-422D-985A-C3E4E4D40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Tema1</vt:lpstr>
      <vt:lpstr>Tema2</vt:lpstr>
      <vt:lpstr>Tema3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Rodríguez</dc:creator>
  <cp:lastModifiedBy>Sandra Rodríguez</cp:lastModifiedBy>
  <dcterms:created xsi:type="dcterms:W3CDTF">2024-03-15T16:55:51Z</dcterms:created>
  <dcterms:modified xsi:type="dcterms:W3CDTF">2024-03-15T21:07:29Z</dcterms:modified>
</cp:coreProperties>
</file>