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xavierign/Desktop/Junin Script/data/"/>
    </mc:Choice>
  </mc:AlternateContent>
  <bookViews>
    <workbookView xWindow="3520" yWindow="8580" windowWidth="29040" windowHeight="17340" tabRatio="500"/>
  </bookViews>
  <sheets>
    <sheet name="aproximated" sheetId="1" r:id="rId1"/>
    <sheet name="prices" sheetId="4" r:id="rId2"/>
    <sheet name="Planteos y precios NBA" sheetId="3" r:id="rId3"/>
  </sheets>
  <externalReferences>
    <externalReference r:id="rId4"/>
    <externalReference r:id="rId5"/>
    <externalReference r:id="rId6"/>
    <externalReference r:id="rId7"/>
  </externalReferences>
  <definedNames>
    <definedName name="__F20_R_EGRIND">#REF!</definedName>
    <definedName name="__F9_R_EGRDIR">#REF!</definedName>
    <definedName name="__F9_R_EGRIND">#REF!</definedName>
    <definedName name="__F9_R_RECUPE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Dist_Values" hidden="1">#REF!</definedName>
    <definedName name="_F20_R_EGRDIR">#REF!</definedName>
    <definedName name="_F20_R_EGRIND">#REF!</definedName>
    <definedName name="_F20_R_INGRES">#REF!</definedName>
    <definedName name="_F20_R_RETIRO">#REF!</definedName>
    <definedName name="_F9_R_EGRDIR">#REF!</definedName>
    <definedName name="_F9_R_EGRIND">#REF!</definedName>
    <definedName name="_F9_R_INGRES">#REF!</definedName>
    <definedName name="_F9_R_RECUPE">#REF!</definedName>
    <definedName name="\i">[2]faim!#REF!</definedName>
    <definedName name="\m">#N/A</definedName>
    <definedName name="Administración">#REF!</definedName>
    <definedName name="aporte1">#REF!</definedName>
    <definedName name="aporte1p">#REF!</definedName>
    <definedName name="aporte2">#REF!</definedName>
    <definedName name="aporte2p">#REF!</definedName>
    <definedName name="aporte3">#REF!</definedName>
    <definedName name="aporte3p">#REF!</definedName>
    <definedName name="aporte4">#REF!</definedName>
    <definedName name="aporte4p">#REF!</definedName>
    <definedName name="aporte5">#REF!</definedName>
    <definedName name="aporte5p">#REF!</definedName>
    <definedName name="bal_anual">#REF!</definedName>
    <definedName name="balance_anios">#REF!</definedName>
    <definedName name="BASE">#N/A</definedName>
    <definedName name="Base_datos_IM">[2]faim!#REF!</definedName>
    <definedName name="COP">#N/A</definedName>
    <definedName name="cultivos">#REF!</definedName>
    <definedName name="cut">INDIRECT(#REF!)</definedName>
    <definedName name="_xlnm.Database">[2]faim!#REF!</definedName>
    <definedName name="eee">#REF!</definedName>
    <definedName name="Entore">INDIRECT(#REF!)</definedName>
    <definedName name="flujo1">#REF!</definedName>
    <definedName name="flujo1p">#REF!</definedName>
    <definedName name="flujo2">#REF!</definedName>
    <definedName name="flujo2p">#REF!</definedName>
    <definedName name="flujo3">#REF!</definedName>
    <definedName name="flujo3p">#REF!</definedName>
    <definedName name="flujo4">#REF!</definedName>
    <definedName name="flujo4p">#REF!</definedName>
    <definedName name="flujo5">#REF!</definedName>
    <definedName name="flujo5p">#REF!</definedName>
    <definedName name="I92_R_EGRDIR">#REF!</definedName>
    <definedName name="I92_R_EGRIND">#REF!</definedName>
    <definedName name="I92_R_INGRES">#REF!</definedName>
    <definedName name="I92_R_RECUPE">#REF!</definedName>
    <definedName name="I92_R_RETIRO">#REF!</definedName>
    <definedName name="IBASE">[2]faim!#REF!</definedName>
    <definedName name="kjh">#REF!</definedName>
    <definedName name="mapa_cultivos">[3]Mapa!$T$6:$T$27</definedName>
    <definedName name="mapa_datos">[3]Mapa!$W$6:$W$24</definedName>
    <definedName name="mapa_rubros">[3]Mapa!$U$6:$U$30</definedName>
    <definedName name="mapa_unidad">[3]Mapa!$V$6:$V$26</definedName>
    <definedName name="modelos">#REF!</definedName>
    <definedName name="o">#REF!</definedName>
    <definedName name="precios">#REF!</definedName>
    <definedName name="regiones">[4]ASAGIR!$EK$5:$EK$22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XTO">#N/A</definedName>
    <definedName name="TOPMENU">#N/A</definedName>
    <definedName name="tro">#REF!</definedName>
    <definedName name="ttttt">#REF!</definedName>
    <definedName name="VUEL">[2]faim!#REF!</definedName>
    <definedName name="VUELTA">[2]faim!#REF!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3" l="1"/>
  <c r="S32" i="3"/>
  <c r="T32" i="3"/>
  <c r="U32" i="3"/>
  <c r="V32" i="3"/>
  <c r="W32" i="3"/>
  <c r="Q32" i="3"/>
  <c r="R33" i="3"/>
  <c r="S33" i="3"/>
  <c r="T33" i="3"/>
  <c r="U33" i="3"/>
  <c r="V33" i="3"/>
  <c r="W33" i="3"/>
  <c r="Q33" i="3"/>
  <c r="W8" i="3"/>
  <c r="V8" i="3"/>
  <c r="W9" i="3"/>
  <c r="V9" i="3"/>
  <c r="W10" i="3"/>
  <c r="V10" i="3"/>
  <c r="W11" i="3"/>
  <c r="V11" i="3"/>
  <c r="W12" i="3"/>
  <c r="V12" i="3"/>
  <c r="W13" i="3"/>
  <c r="V13" i="3"/>
  <c r="W14" i="3"/>
  <c r="V14" i="3"/>
  <c r="W15" i="3"/>
  <c r="V15" i="3"/>
  <c r="W16" i="3"/>
  <c r="V16" i="3"/>
  <c r="W17" i="3"/>
  <c r="V17" i="3"/>
  <c r="W18" i="3"/>
  <c r="V18" i="3"/>
  <c r="W19" i="3"/>
  <c r="V19" i="3"/>
  <c r="W20" i="3"/>
  <c r="V20" i="3"/>
  <c r="W21" i="3"/>
  <c r="V21" i="3"/>
  <c r="W22" i="3"/>
  <c r="V22" i="3"/>
  <c r="W23" i="3"/>
  <c r="V23" i="3"/>
  <c r="W24" i="3"/>
  <c r="V24" i="3"/>
  <c r="W25" i="3"/>
  <c r="V25" i="3"/>
  <c r="W26" i="3"/>
  <c r="V26" i="3"/>
  <c r="W27" i="3"/>
  <c r="V27" i="3"/>
  <c r="W28" i="3"/>
  <c r="V28" i="3"/>
  <c r="W29" i="3"/>
  <c r="V29" i="3"/>
  <c r="W30" i="3"/>
  <c r="V30" i="3"/>
  <c r="W31" i="3"/>
  <c r="V31" i="3"/>
  <c r="V7" i="3"/>
  <c r="W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R7" i="3"/>
  <c r="Q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R5" i="3"/>
  <c r="T4" i="3"/>
  <c r="S7" i="3"/>
  <c r="J4" i="3"/>
  <c r="M5" i="3"/>
</calcChain>
</file>

<file path=xl/sharedStrings.xml><?xml version="1.0" encoding="utf-8"?>
<sst xmlns="http://schemas.openxmlformats.org/spreadsheetml/2006/main" count="202" uniqueCount="82">
  <si>
    <t>management</t>
  </si>
  <si>
    <t>cropVar</t>
  </si>
  <si>
    <t>Harvest.percent</t>
  </si>
  <si>
    <t>Transportation.cost.percent</t>
  </si>
  <si>
    <t>Commercialization.cost.percent</t>
  </si>
  <si>
    <t>Labors</t>
  </si>
  <si>
    <t>Seeds</t>
  </si>
  <si>
    <t>Agrochemicals</t>
  </si>
  <si>
    <t>Others</t>
  </si>
  <si>
    <t>Management</t>
  </si>
  <si>
    <t>25 Sept - 150N - 7pl</t>
  </si>
  <si>
    <t>30 Nov - 130N - 6pl</t>
  </si>
  <si>
    <t>S</t>
  </si>
  <si>
    <t>III Largo - 20 Oct</t>
  </si>
  <si>
    <t>IV Largo - 20 Oct</t>
  </si>
  <si>
    <t>IV Medio - 5 Dic</t>
  </si>
  <si>
    <t>W</t>
  </si>
  <si>
    <t>Intermedio-Corto - 25 Jun - 140N</t>
  </si>
  <si>
    <t>Intermedio-Largo - 1 Jun - 140N</t>
  </si>
  <si>
    <t>Mt</t>
  </si>
  <si>
    <t>MT</t>
  </si>
  <si>
    <t>PRECIOS</t>
  </si>
  <si>
    <t>Precios Soja</t>
  </si>
  <si>
    <t>Precios Soja 2º</t>
  </si>
  <si>
    <t>Precios Maíz</t>
  </si>
  <si>
    <t>Precios Trigo</t>
  </si>
  <si>
    <t>PLANTEOS</t>
  </si>
  <si>
    <t>Soja 1°</t>
  </si>
  <si>
    <t>Soja 2°</t>
  </si>
  <si>
    <t>Maiz 1°</t>
  </si>
  <si>
    <t>Maiz Tardío</t>
  </si>
  <si>
    <t>Trigo</t>
  </si>
  <si>
    <t>A</t>
  </si>
  <si>
    <t>B</t>
  </si>
  <si>
    <t>///</t>
  </si>
  <si>
    <t>Norte de Buenos Aires</t>
  </si>
  <si>
    <t>Particp.</t>
  </si>
  <si>
    <t>Producto</t>
  </si>
  <si>
    <t>Unidad</t>
  </si>
  <si>
    <t>L</t>
  </si>
  <si>
    <t>UTAS</t>
  </si>
  <si>
    <t>USD/UTA</t>
  </si>
  <si>
    <t>UTA/ha</t>
  </si>
  <si>
    <t>H</t>
  </si>
  <si>
    <t>2,4 D 100%</t>
  </si>
  <si>
    <t>USD/l</t>
  </si>
  <si>
    <t>l/ha</t>
  </si>
  <si>
    <t>Roundup</t>
  </si>
  <si>
    <t>Metsulfuron Metil 60</t>
  </si>
  <si>
    <t>Atrazina 90 DG</t>
  </si>
  <si>
    <t>Dicamba</t>
  </si>
  <si>
    <t>Dual Gold</t>
  </si>
  <si>
    <t>Clorimuron</t>
  </si>
  <si>
    <t>IF</t>
  </si>
  <si>
    <t>Cipermetrina</t>
  </si>
  <si>
    <t>Clorpirifos 48%</t>
  </si>
  <si>
    <t>Coragen</t>
  </si>
  <si>
    <t>Karate Zeon (25%)</t>
  </si>
  <si>
    <t>Amistar Xtra</t>
  </si>
  <si>
    <t>Folicur</t>
  </si>
  <si>
    <t>S, CS e I</t>
  </si>
  <si>
    <t>Aceite agrícola Syngenta</t>
  </si>
  <si>
    <t>Humectante Comun</t>
  </si>
  <si>
    <t>Nitragin Combi Full Action</t>
  </si>
  <si>
    <t>USD/PK</t>
  </si>
  <si>
    <t>PK/ha</t>
  </si>
  <si>
    <t>Dividend</t>
  </si>
  <si>
    <t>F</t>
  </si>
  <si>
    <t>Fosfato diamónico</t>
  </si>
  <si>
    <t>USD/t</t>
  </si>
  <si>
    <t>t/ha</t>
  </si>
  <si>
    <t xml:space="preserve">Fosfato monoamónico </t>
  </si>
  <si>
    <t>Urea</t>
  </si>
  <si>
    <t>Superfosfato Triple</t>
  </si>
  <si>
    <t xml:space="preserve">Semilla  Maíz </t>
  </si>
  <si>
    <t>USD/40 kg</t>
  </si>
  <si>
    <t>bolsa/ha</t>
  </si>
  <si>
    <t>Semilla  Soja RR</t>
  </si>
  <si>
    <t>Trigo fiscalizado</t>
  </si>
  <si>
    <t>Year</t>
  </si>
  <si>
    <t>seq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</si>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</sst>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7">
    <xf numFmtId="0" fontId="0" fillId="0" borderId="0"/>
    <xf numFmtId="0" fontId="5" fillId="0" borderId="0"/>
    <xf numFmtId="0" fontId="6" fillId="0" borderId="0"/>
    <xf numFmtId="0" fontId="8" fillId="0" borderId="0"/>
    <xf numFmtId="0" fontId="6" fillId="0" borderId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2" fontId="2" fillId="4" borderId="0" xfId="0" applyNumberFormat="1" applyFont="1" applyFill="1"/>
    <xf numFmtId="164" fontId="4" fillId="5" borderId="5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0" fontId="5" fillId="0" borderId="0" xfId="1"/>
    <xf numFmtId="0" fontId="7" fillId="0" borderId="0" xfId="1" applyFont="1" applyFill="1" applyBorder="1" applyAlignment="1">
      <alignment horizontal="center" vertical="center"/>
    </xf>
    <xf numFmtId="0" fontId="5" fillId="0" borderId="0" xfId="1" applyFill="1" applyAlignment="1">
      <alignment horizontal="center" vertical="center"/>
    </xf>
    <xf numFmtId="164" fontId="4" fillId="6" borderId="8" xfId="1" applyNumberFormat="1" applyFont="1" applyFill="1" applyBorder="1" applyAlignment="1">
      <alignment horizontal="center" vertical="center"/>
    </xf>
    <xf numFmtId="164" fontId="4" fillId="7" borderId="8" xfId="1" applyNumberFormat="1" applyFont="1" applyFill="1" applyBorder="1" applyAlignment="1">
      <alignment horizontal="center" vertical="center"/>
    </xf>
    <xf numFmtId="2" fontId="9" fillId="8" borderId="0" xfId="3" applyNumberFormat="1" applyFont="1" applyFill="1" applyBorder="1" applyAlignment="1">
      <alignment horizontal="center" vertical="center"/>
    </xf>
    <xf numFmtId="2" fontId="9" fillId="8" borderId="4" xfId="3" applyNumberFormat="1" applyFont="1" applyFill="1" applyBorder="1" applyAlignment="1">
      <alignment horizontal="center" vertical="center"/>
    </xf>
    <xf numFmtId="2" fontId="4" fillId="6" borderId="8" xfId="4" applyNumberFormat="1" applyFont="1" applyFill="1" applyBorder="1" applyAlignment="1">
      <alignment horizontal="center" vertical="center"/>
    </xf>
    <xf numFmtId="164" fontId="4" fillId="6" borderId="8" xfId="4" applyNumberFormat="1" applyFont="1" applyFill="1" applyBorder="1" applyAlignment="1">
      <alignment horizontal="center" vertical="center"/>
    </xf>
    <xf numFmtId="165" fontId="4" fillId="6" borderId="8" xfId="4" applyNumberFormat="1" applyFont="1" applyFill="1" applyBorder="1" applyAlignment="1">
      <alignment horizontal="center" vertical="center"/>
    </xf>
    <xf numFmtId="164" fontId="4" fillId="5" borderId="8" xfId="2" applyNumberFormat="1" applyFont="1" applyFill="1" applyBorder="1" applyAlignment="1">
      <alignment horizontal="center" vertical="center"/>
    </xf>
    <xf numFmtId="164" fontId="4" fillId="6" borderId="5" xfId="4" applyNumberFormat="1" applyFont="1" applyFill="1" applyBorder="1" applyAlignment="1">
      <alignment horizontal="center" vertical="center"/>
    </xf>
    <xf numFmtId="164" fontId="4" fillId="7" borderId="5" xfId="1" applyNumberFormat="1" applyFont="1" applyFill="1" applyBorder="1" applyAlignment="1">
      <alignment horizontal="center" vertical="center"/>
    </xf>
    <xf numFmtId="2" fontId="3" fillId="6" borderId="9" xfId="3" applyNumberFormat="1" applyFont="1" applyFill="1" applyBorder="1" applyAlignment="1">
      <alignment horizontal="center" vertical="center"/>
    </xf>
    <xf numFmtId="2" fontId="3" fillId="7" borderId="9" xfId="3" applyNumberFormat="1" applyFont="1" applyFill="1" applyBorder="1" applyAlignment="1">
      <alignment horizontal="center" vertical="center"/>
    </xf>
    <xf numFmtId="1" fontId="4" fillId="5" borderId="9" xfId="1" applyNumberFormat="1" applyFont="1" applyFill="1" applyBorder="1" applyAlignment="1">
      <alignment horizontal="center" vertical="center" wrapText="1"/>
    </xf>
    <xf numFmtId="0" fontId="10" fillId="8" borderId="7" xfId="1" applyFont="1" applyFill="1" applyBorder="1" applyAlignment="1">
      <alignment horizontal="center" vertical="center" wrapText="1"/>
    </xf>
    <xf numFmtId="0" fontId="11" fillId="8" borderId="6" xfId="1" applyFont="1" applyFill="1" applyBorder="1" applyAlignment="1">
      <alignment horizontal="center" vertical="center"/>
    </xf>
    <xf numFmtId="9" fontId="4" fillId="6" borderId="10" xfId="1" applyNumberFormat="1" applyFont="1" applyFill="1" applyBorder="1" applyAlignment="1">
      <alignment horizontal="center" vertical="center" wrapText="1"/>
    </xf>
    <xf numFmtId="9" fontId="4" fillId="7" borderId="10" xfId="1" applyNumberFormat="1" applyFont="1" applyFill="1" applyBorder="1" applyAlignment="1">
      <alignment horizontal="center" vertical="center" wrapText="1"/>
    </xf>
    <xf numFmtId="9" fontId="4" fillId="5" borderId="10" xfId="1" applyNumberFormat="1" applyFont="1" applyFill="1" applyBorder="1" applyAlignment="1">
      <alignment horizontal="center" vertical="center" wrapText="1"/>
    </xf>
    <xf numFmtId="0" fontId="5" fillId="8" borderId="0" xfId="1" applyFill="1" applyBorder="1" applyAlignment="1">
      <alignment horizontal="center" vertical="center"/>
    </xf>
    <xf numFmtId="0" fontId="5" fillId="8" borderId="4" xfId="1" applyFill="1" applyBorder="1" applyAlignment="1">
      <alignment horizontal="center" vertical="center"/>
    </xf>
    <xf numFmtId="1" fontId="4" fillId="6" borderId="8" xfId="1" applyNumberFormat="1" applyFont="1" applyFill="1" applyBorder="1" applyAlignment="1">
      <alignment horizontal="center" vertical="center" wrapText="1"/>
    </xf>
    <xf numFmtId="1" fontId="4" fillId="7" borderId="8" xfId="1" applyNumberFormat="1" applyFont="1" applyFill="1" applyBorder="1" applyAlignment="1">
      <alignment horizontal="center" vertical="center" wrapText="1"/>
    </xf>
    <xf numFmtId="1" fontId="4" fillId="5" borderId="8" xfId="1" applyNumberFormat="1" applyFont="1" applyFill="1" applyBorder="1" applyAlignment="1">
      <alignment horizontal="center" vertical="center" wrapText="1"/>
    </xf>
    <xf numFmtId="1" fontId="3" fillId="6" borderId="8" xfId="1" applyNumberFormat="1" applyFont="1" applyFill="1" applyBorder="1" applyAlignment="1">
      <alignment horizontal="center" vertical="center" wrapText="1"/>
    </xf>
    <xf numFmtId="1" fontId="3" fillId="7" borderId="8" xfId="1" applyNumberFormat="1" applyFont="1" applyFill="1" applyBorder="1" applyAlignment="1">
      <alignment horizontal="center" vertical="center" wrapText="1"/>
    </xf>
    <xf numFmtId="1" fontId="3" fillId="5" borderId="8" xfId="1" applyNumberFormat="1" applyFont="1" applyFill="1" applyBorder="1" applyAlignment="1">
      <alignment horizontal="center" vertical="center" wrapText="1"/>
    </xf>
    <xf numFmtId="1" fontId="3" fillId="6" borderId="3" xfId="1" applyNumberFormat="1" applyFont="1" applyFill="1" applyBorder="1" applyAlignment="1">
      <alignment horizontal="center" vertical="center" wrapText="1"/>
    </xf>
    <xf numFmtId="1" fontId="3" fillId="7" borderId="3" xfId="1" applyNumberFormat="1" applyFont="1" applyFill="1" applyBorder="1" applyAlignment="1">
      <alignment horizontal="center" vertical="center" wrapText="1"/>
    </xf>
    <xf numFmtId="1" fontId="3" fillId="5" borderId="3" xfId="1" applyNumberFormat="1" applyFont="1" applyFill="1" applyBorder="1" applyAlignment="1">
      <alignment horizontal="center" vertical="center" wrapText="1"/>
    </xf>
    <xf numFmtId="0" fontId="12" fillId="8" borderId="2" xfId="1" applyFont="1" applyFill="1" applyBorder="1" applyAlignment="1">
      <alignment horizontal="center" vertical="center"/>
    </xf>
    <xf numFmtId="0" fontId="5" fillId="8" borderId="1" xfId="1" applyFill="1" applyBorder="1" applyAlignment="1">
      <alignment horizontal="center" vertical="center"/>
    </xf>
    <xf numFmtId="164" fontId="5" fillId="0" borderId="0" xfId="1" applyNumberFormat="1"/>
    <xf numFmtId="0" fontId="2" fillId="0" borderId="0" xfId="0" applyNumberFormat="1" applyFont="1"/>
    <xf numFmtId="0" fontId="2" fillId="4" borderId="0" xfId="0" applyNumberFormat="1" applyFont="1" applyFill="1"/>
  </cellXfs>
  <cellStyles count="7">
    <cellStyle name="Normal" xfId="0" builtinId="0"/>
    <cellStyle name="Normal 11" xfId="1"/>
    <cellStyle name="Normal 11 2" xfId="4"/>
    <cellStyle name="Normal 7" xfId="2"/>
    <cellStyle name="Normal_Hoja1" xfId="3"/>
    <cellStyle name="Porcentaje 2" xfId="5"/>
    <cellStyle name="Porcentual 2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wnloads/Planteos%20NBA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steban/Desktop/molien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aura%20Pederiva/Desktop/EHB/Downloads/Dropbox/DlaTap%2011-12/Agricola%2011-12%20v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dministrador/Mis%20documentos/Enfoques%20Econ&#243;micos/Fertilizaci&#243;n/x%20Partid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UCA"/>
      <sheetName val="apymimra"/>
      <sheetName val="faim"/>
      <sheetName val="uscesci"/>
      <sheetName val="Hoja3"/>
    </sheetNames>
    <sheetDataSet>
      <sheetData sheetId="0"/>
      <sheetData sheetId="1">
        <row r="2">
          <cell r="A2" t="str">
            <v>20060185450ERNESTO RODOLFO PICCHIO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tes"/>
      <sheetName val="Planteos"/>
      <sheetName val="Gastos de Com."/>
      <sheetName val="Arrend, seg, finan y amort"/>
      <sheetName val="Precios "/>
      <sheetName val="Márgenes"/>
      <sheetName val="Indirectos"/>
      <sheetName val="Resultados u$s"/>
      <sheetName val="Superficies y Rindes"/>
      <sheetName val="Rindes Relativos y Tecnologías"/>
      <sheetName val="Pendientes (3)"/>
      <sheetName val="Control"/>
      <sheetName val="ej cultivos"/>
      <sheetName val="llll"/>
      <sheetName val="graf"/>
      <sheetName val="Resultados $"/>
      <sheetName val="notas"/>
      <sheetName val="Códigos"/>
      <sheetName val="Mapa"/>
      <sheetName val="Semilla"/>
      <sheetName val="Fitosanitarios"/>
      <sheetName val="pickups"/>
      <sheetName val="Gas-oil"/>
      <sheetName val="utas"/>
      <sheetName val="Maquinarias"/>
    </sheetNames>
    <sheetDataSet>
      <sheetData sheetId="0" refreshError="1"/>
      <sheetData sheetId="1" refreshError="1"/>
      <sheetData sheetId="2">
        <row r="2">
          <cell r="F2" t="str">
            <v>Soja 1°A///Norte de Santa Fe</v>
          </cell>
        </row>
      </sheetData>
      <sheetData sheetId="3">
        <row r="2">
          <cell r="E2" t="str">
            <v>Soja 1°A///Norte de Santa Fe</v>
          </cell>
        </row>
      </sheetData>
      <sheetData sheetId="4">
        <row r="1">
          <cell r="CM1" t="str">
            <v>SOJA 1°2009/10</v>
          </cell>
        </row>
      </sheetData>
      <sheetData sheetId="5">
        <row r="10">
          <cell r="G10">
            <v>66056.264165764049</v>
          </cell>
        </row>
      </sheetData>
      <sheetData sheetId="6" refreshError="1"/>
      <sheetData sheetId="7">
        <row r="5">
          <cell r="G5" t="str">
            <v>2011/12</v>
          </cell>
        </row>
      </sheetData>
      <sheetData sheetId="8">
        <row r="1">
          <cell r="F1" t="str">
            <v>Superficie Sembrada (ha)</v>
          </cell>
        </row>
      </sheetData>
      <sheetData sheetId="9">
        <row r="1">
          <cell r="F1" t="str">
            <v>Norte de Santa Fe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>
        <row r="6">
          <cell r="T6" t="str">
            <v>Algodón</v>
          </cell>
          <cell r="U6" t="str">
            <v xml:space="preserve">Labores </v>
          </cell>
          <cell r="V6" t="str">
            <v>mill. de $</v>
          </cell>
          <cell r="W6" t="str">
            <v>Hectareas</v>
          </cell>
        </row>
        <row r="7">
          <cell r="T7" t="str">
            <v>Arroz</v>
          </cell>
          <cell r="U7" t="str">
            <v>Semilla e Inoc.</v>
          </cell>
          <cell r="V7" t="str">
            <v>$/ha</v>
          </cell>
          <cell r="W7" t="str">
            <v>Toneladas</v>
          </cell>
        </row>
        <row r="8">
          <cell r="T8" t="str">
            <v>Avena</v>
          </cell>
          <cell r="U8" t="str">
            <v>Herbicidas</v>
          </cell>
          <cell r="V8" t="str">
            <v>$/t</v>
          </cell>
          <cell r="W8" t="str">
            <v>Rendimiento</v>
          </cell>
        </row>
        <row r="9">
          <cell r="T9" t="str">
            <v>Caña de Azúcar</v>
          </cell>
          <cell r="U9" t="str">
            <v>Insecticidas y Fung.</v>
          </cell>
          <cell r="W9" t="str">
            <v>Gastos</v>
          </cell>
        </row>
        <row r="10">
          <cell r="T10" t="str">
            <v>Cebada Cervecera</v>
          </cell>
          <cell r="U10" t="str">
            <v>Fertilizantes</v>
          </cell>
        </row>
        <row r="11">
          <cell r="T11" t="str">
            <v>Centeno</v>
          </cell>
          <cell r="U11" t="str">
            <v>Riego</v>
          </cell>
        </row>
        <row r="12">
          <cell r="T12" t="str">
            <v>Colza</v>
          </cell>
          <cell r="U12" t="str">
            <v>Otros</v>
          </cell>
        </row>
        <row r="13">
          <cell r="T13" t="str">
            <v>Girasol 1°</v>
          </cell>
          <cell r="U13" t="str">
            <v>Cosecha</v>
          </cell>
        </row>
        <row r="14">
          <cell r="T14" t="str">
            <v>Maíz 1°</v>
          </cell>
          <cell r="U14" t="str">
            <v>G. de Com.</v>
          </cell>
        </row>
        <row r="15">
          <cell r="T15" t="str">
            <v>Maní</v>
          </cell>
          <cell r="U15" t="str">
            <v>Seguros</v>
          </cell>
        </row>
        <row r="16">
          <cell r="T16" t="str">
            <v>Mijo</v>
          </cell>
          <cell r="U16" t="str">
            <v>GD+GC</v>
          </cell>
        </row>
        <row r="17">
          <cell r="T17" t="str">
            <v>Poroto Negro</v>
          </cell>
          <cell r="U17" t="str">
            <v>Estructura + Admin.</v>
          </cell>
        </row>
        <row r="18">
          <cell r="T18" t="str">
            <v>Soja 1°</v>
          </cell>
          <cell r="U18" t="str">
            <v>Financia- miento</v>
          </cell>
        </row>
        <row r="19">
          <cell r="T19" t="str">
            <v>Sorgo 1°</v>
          </cell>
          <cell r="U19" t="str">
            <v>Arrendamientos</v>
          </cell>
        </row>
        <row r="20">
          <cell r="T20" t="str">
            <v>Trigo</v>
          </cell>
          <cell r="U20" t="str">
            <v>Total Gasto</v>
          </cell>
        </row>
        <row r="21">
          <cell r="T21" t="str">
            <v>Poroto Alubia</v>
          </cell>
          <cell r="U21" t="str">
            <v>Amort. Estructura</v>
          </cell>
        </row>
        <row r="22">
          <cell r="T22" t="str">
            <v>Soja 2°</v>
          </cell>
          <cell r="U22" t="str">
            <v>Maq. y pickups</v>
          </cell>
        </row>
        <row r="23">
          <cell r="T23" t="str">
            <v>Total</v>
          </cell>
          <cell r="U23" t="str">
            <v>Total Inversión</v>
          </cell>
        </row>
        <row r="24">
          <cell r="U24" t="str">
            <v>Total Gasto + Inv.</v>
          </cell>
        </row>
        <row r="26">
          <cell r="U26" t="str">
            <v>Fletes</v>
          </cell>
        </row>
        <row r="27">
          <cell r="U27" t="str">
            <v>Almacenaje + Acondicionamiento</v>
          </cell>
        </row>
        <row r="28">
          <cell r="U28" t="str">
            <v>Comisión Venta</v>
          </cell>
        </row>
        <row r="29">
          <cell r="U29" t="str">
            <v>Otros Gastos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rotación"/>
      <sheetName val="calculo rindes"/>
      <sheetName val="rindes"/>
      <sheetName val="Hoja1"/>
      <sheetName val="base"/>
      <sheetName val="superficies"/>
      <sheetName val="fletes"/>
      <sheetName val="ponderación fletes"/>
      <sheetName val="ponderación Rindes"/>
      <sheetName val="tabla2 (2)"/>
      <sheetName val="control"/>
      <sheetName val="ASAGIR"/>
      <sheetName val="ASAGIR (2)"/>
      <sheetName val="tabla2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 t="str">
            <v>MAIZ</v>
          </cell>
        </row>
      </sheetData>
      <sheetData sheetId="8">
        <row r="1">
          <cell r="D1" t="str">
            <v>ALGODON</v>
          </cell>
        </row>
      </sheetData>
      <sheetData sheetId="9"/>
      <sheetData sheetId="10"/>
      <sheetData sheetId="11">
        <row r="5">
          <cell r="EK5" t="str">
            <v>Oeste</v>
          </cell>
        </row>
      </sheetData>
      <sheetData sheetId="12">
        <row r="5">
          <cell r="EK5" t="str">
            <v>Oeste</v>
          </cell>
        </row>
        <row r="6">
          <cell r="EK6" t="str">
            <v>Sudeste</v>
          </cell>
        </row>
        <row r="7">
          <cell r="EK7" t="str">
            <v>Mar y Sierras</v>
          </cell>
        </row>
        <row r="8">
          <cell r="EK8" t="str">
            <v>Norte de Buenos Aires</v>
          </cell>
        </row>
        <row r="9">
          <cell r="EK9" t="str">
            <v>Sudoeste</v>
          </cell>
        </row>
        <row r="10">
          <cell r="EK10" t="str">
            <v>Este</v>
          </cell>
        </row>
        <row r="11">
          <cell r="EK11" t="str">
            <v>Oeste Arenoso</v>
          </cell>
        </row>
        <row r="12">
          <cell r="EK12" t="str">
            <v>Semiárida</v>
          </cell>
        </row>
        <row r="13">
          <cell r="EK13" t="str">
            <v>Córdoba Norte</v>
          </cell>
        </row>
        <row r="14">
          <cell r="EK14" t="str">
            <v>NOA</v>
          </cell>
        </row>
        <row r="15">
          <cell r="EK15" t="str">
            <v>Valles Cordilleranos</v>
          </cell>
        </row>
        <row r="16">
          <cell r="EK16" t="str">
            <v>Litoral Norte</v>
          </cell>
        </row>
        <row r="17">
          <cell r="EK17" t="str">
            <v>Chaco Santiagueño</v>
          </cell>
        </row>
        <row r="18">
          <cell r="EK18" t="str">
            <v>Centro</v>
          </cell>
        </row>
        <row r="19">
          <cell r="EK19" t="str">
            <v>Litoral Sur</v>
          </cell>
        </row>
        <row r="20">
          <cell r="EK20" t="str">
            <v>Norte de Santa Fe</v>
          </cell>
        </row>
        <row r="21">
          <cell r="EK21" t="str">
            <v>Sur de Santa Fe</v>
          </cell>
        </row>
        <row r="22">
          <cell r="EK22" t="str">
            <v>Santa Fe Centro</v>
          </cell>
        </row>
      </sheetData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/>
  </sheetViews>
  <sheetFormatPr baseColWidth="10" defaultRowHeight="16" x14ac:dyDescent="0.2"/>
  <cols>
    <col min="1" max="1" width="21.6640625" customWidth="1"/>
  </cols>
  <sheetData>
    <row r="1" spans="1:12" ht="48" x14ac:dyDescent="0.2">
      <c r="A1" s="1" t="s">
        <v>0</v>
      </c>
      <c r="B1" s="1" t="s">
        <v>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80</v>
      </c>
    </row>
    <row r="2" spans="1:12" x14ac:dyDescent="0.2">
      <c r="A2" s="3" t="s">
        <v>10</v>
      </c>
      <c r="B2" s="2" t="s">
        <v>19</v>
      </c>
      <c r="C2" s="2" t="s">
        <v>19</v>
      </c>
      <c r="D2" s="4">
        <v>398.98</v>
      </c>
      <c r="E2" s="5">
        <v>0</v>
      </c>
      <c r="F2" s="5">
        <v>0</v>
      </c>
      <c r="G2" s="6">
        <v>76.68227550303807</v>
      </c>
      <c r="H2" s="6">
        <v>178.20000000000002</v>
      </c>
      <c r="I2" s="6">
        <v>224.48548448808873</v>
      </c>
      <c r="J2" s="6">
        <v>71.94</v>
      </c>
      <c r="K2" s="3">
        <v>0</v>
      </c>
    </row>
    <row r="3" spans="1:12" x14ac:dyDescent="0.2">
      <c r="A3" s="3" t="s">
        <v>11</v>
      </c>
      <c r="B3" s="2" t="s">
        <v>20</v>
      </c>
      <c r="C3" s="2" t="s">
        <v>20</v>
      </c>
      <c r="D3" s="4">
        <v>398.98</v>
      </c>
      <c r="E3" s="5">
        <v>0</v>
      </c>
      <c r="F3" s="5">
        <v>0</v>
      </c>
      <c r="G3" s="6">
        <v>94.843867069547088</v>
      </c>
      <c r="H3" s="6">
        <v>145.80000000000001</v>
      </c>
      <c r="I3" s="6">
        <v>154.45814989998181</v>
      </c>
      <c r="J3" s="6">
        <v>71.94</v>
      </c>
      <c r="K3" s="3">
        <v>0</v>
      </c>
    </row>
    <row r="4" spans="1:12" x14ac:dyDescent="0.2">
      <c r="A4" s="3" t="s">
        <v>13</v>
      </c>
      <c r="B4" s="2" t="s">
        <v>12</v>
      </c>
      <c r="C4" s="2" t="s">
        <v>12</v>
      </c>
      <c r="D4" s="4">
        <v>198.61</v>
      </c>
      <c r="E4" s="5">
        <v>0</v>
      </c>
      <c r="F4" s="5">
        <v>0</v>
      </c>
      <c r="G4" s="6">
        <v>80.901331325179854</v>
      </c>
      <c r="H4" s="6">
        <v>49.6</v>
      </c>
      <c r="I4" s="6">
        <v>110.11503280000001</v>
      </c>
      <c r="J4" s="6">
        <v>71.94</v>
      </c>
      <c r="K4" s="3">
        <v>0</v>
      </c>
    </row>
    <row r="5" spans="1:12" x14ac:dyDescent="0.2">
      <c r="A5" s="3" t="s">
        <v>14</v>
      </c>
      <c r="B5" s="2" t="s">
        <v>12</v>
      </c>
      <c r="C5" s="2" t="s">
        <v>12</v>
      </c>
      <c r="D5" s="4">
        <v>198.61</v>
      </c>
      <c r="E5" s="5">
        <v>0</v>
      </c>
      <c r="F5" s="5">
        <v>0</v>
      </c>
      <c r="G5" s="6">
        <v>80.901331325179854</v>
      </c>
      <c r="H5" s="6">
        <v>49.6</v>
      </c>
      <c r="I5" s="6">
        <v>110.12</v>
      </c>
      <c r="J5" s="6">
        <v>71.94</v>
      </c>
      <c r="K5" s="3">
        <v>0</v>
      </c>
    </row>
    <row r="6" spans="1:12" x14ac:dyDescent="0.2">
      <c r="A6" s="3" t="s">
        <v>15</v>
      </c>
      <c r="B6" s="2" t="s">
        <v>12</v>
      </c>
      <c r="C6" s="2" t="s">
        <v>12</v>
      </c>
      <c r="D6" s="4">
        <v>198.61</v>
      </c>
      <c r="E6" s="5">
        <v>0</v>
      </c>
      <c r="F6" s="5">
        <v>0</v>
      </c>
      <c r="G6" s="6">
        <v>66.253680456340263</v>
      </c>
      <c r="H6" s="6">
        <v>55.8</v>
      </c>
      <c r="I6" s="6">
        <v>21.889328000000003</v>
      </c>
      <c r="J6" s="6">
        <v>71.94</v>
      </c>
      <c r="K6" s="3">
        <v>0</v>
      </c>
      <c r="L6" s="44">
        <v>2</v>
      </c>
    </row>
    <row r="7" spans="1:12" x14ac:dyDescent="0.2">
      <c r="A7" s="3" t="s">
        <v>17</v>
      </c>
      <c r="B7" s="2" t="s">
        <v>16</v>
      </c>
      <c r="C7" s="2" t="s">
        <v>16</v>
      </c>
      <c r="D7" s="4">
        <v>206.63</v>
      </c>
      <c r="E7" s="5">
        <v>0</v>
      </c>
      <c r="F7" s="5">
        <v>0</v>
      </c>
      <c r="G7" s="6">
        <v>75.213567585953413</v>
      </c>
      <c r="H7" s="6">
        <v>47.999999999999993</v>
      </c>
      <c r="I7" s="6">
        <v>89.243250000000003</v>
      </c>
      <c r="J7" s="6">
        <v>71.94</v>
      </c>
      <c r="K7" s="3">
        <v>0</v>
      </c>
      <c r="L7" s="45">
        <v>1</v>
      </c>
    </row>
    <row r="8" spans="1:12" x14ac:dyDescent="0.2">
      <c r="A8" s="3" t="s">
        <v>18</v>
      </c>
      <c r="B8" s="2" t="s">
        <v>16</v>
      </c>
      <c r="C8" s="2" t="s">
        <v>16</v>
      </c>
      <c r="D8" s="4">
        <v>206.63</v>
      </c>
      <c r="E8" s="5">
        <v>0</v>
      </c>
      <c r="F8" s="5">
        <v>0</v>
      </c>
      <c r="G8" s="6">
        <v>78.304536116883</v>
      </c>
      <c r="H8" s="6">
        <v>52.8</v>
      </c>
      <c r="I8" s="6">
        <v>163.51025008000002</v>
      </c>
      <c r="J8" s="6">
        <v>71.94</v>
      </c>
      <c r="K8" s="3">
        <v>0</v>
      </c>
      <c r="L8" s="45">
        <v>1</v>
      </c>
    </row>
    <row r="37" spans="4:4" x14ac:dyDescent="0.2">
      <c r="D37">
        <v>76.7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37" sqref="B37"/>
    </sheetView>
  </sheetViews>
  <sheetFormatPr baseColWidth="10" defaultRowHeight="16" x14ac:dyDescent="0.2"/>
  <sheetData>
    <row r="1" spans="1:5" x14ac:dyDescent="0.2">
      <c r="A1" t="s">
        <v>79</v>
      </c>
      <c r="B1" t="s">
        <v>12</v>
      </c>
      <c r="C1" t="s">
        <v>16</v>
      </c>
      <c r="D1" t="s">
        <v>19</v>
      </c>
      <c r="E1" t="s">
        <v>20</v>
      </c>
    </row>
    <row r="2" spans="1:5" x14ac:dyDescent="0.2">
      <c r="A2">
        <v>1983</v>
      </c>
      <c r="B2">
        <v>327.27999999999997</v>
      </c>
      <c r="C2">
        <v>185.54</v>
      </c>
      <c r="D2">
        <v>180.92</v>
      </c>
      <c r="E2">
        <v>188.35</v>
      </c>
    </row>
    <row r="3" spans="1:5" x14ac:dyDescent="0.2">
      <c r="A3">
        <v>1984</v>
      </c>
      <c r="B3">
        <v>346.9</v>
      </c>
      <c r="C3">
        <v>186.14</v>
      </c>
      <c r="D3">
        <v>163.04</v>
      </c>
      <c r="E3">
        <v>175.92</v>
      </c>
    </row>
    <row r="4" spans="1:5" x14ac:dyDescent="0.2">
      <c r="A4">
        <v>1985</v>
      </c>
      <c r="B4">
        <v>277.12</v>
      </c>
      <c r="C4">
        <v>147.74</v>
      </c>
      <c r="D4">
        <v>145.44</v>
      </c>
      <c r="E4">
        <v>148.77000000000001</v>
      </c>
    </row>
    <row r="5" spans="1:5" x14ac:dyDescent="0.2">
      <c r="A5">
        <v>1986</v>
      </c>
      <c r="B5">
        <v>263.82</v>
      </c>
      <c r="C5">
        <v>162.85</v>
      </c>
      <c r="D5">
        <v>122.55</v>
      </c>
      <c r="E5">
        <v>137.30000000000001</v>
      </c>
    </row>
    <row r="6" spans="1:5" x14ac:dyDescent="0.2">
      <c r="A6">
        <v>1987</v>
      </c>
      <c r="B6">
        <v>307.98</v>
      </c>
      <c r="C6">
        <v>109.95</v>
      </c>
      <c r="D6">
        <v>104.33</v>
      </c>
      <c r="E6">
        <v>120.38</v>
      </c>
    </row>
    <row r="7" spans="1:5" x14ac:dyDescent="0.2">
      <c r="A7">
        <v>1988</v>
      </c>
      <c r="B7">
        <v>374.89</v>
      </c>
      <c r="C7">
        <v>132.96</v>
      </c>
      <c r="D7">
        <v>126.99</v>
      </c>
      <c r="E7">
        <v>204.71</v>
      </c>
    </row>
    <row r="8" spans="1:5" x14ac:dyDescent="0.2">
      <c r="A8">
        <v>1989</v>
      </c>
      <c r="B8">
        <v>326.62</v>
      </c>
      <c r="C8">
        <v>218.86</v>
      </c>
      <c r="D8">
        <v>153.05000000000001</v>
      </c>
      <c r="E8">
        <v>119.15</v>
      </c>
    </row>
    <row r="9" spans="1:5" x14ac:dyDescent="0.2">
      <c r="A9">
        <v>1990</v>
      </c>
      <c r="B9">
        <v>262.05</v>
      </c>
      <c r="C9">
        <v>183.39</v>
      </c>
      <c r="D9">
        <v>146.09</v>
      </c>
      <c r="E9">
        <v>166.83</v>
      </c>
    </row>
    <row r="10" spans="1:5" x14ac:dyDescent="0.2">
      <c r="A10">
        <v>1991</v>
      </c>
      <c r="B10">
        <v>315.18</v>
      </c>
      <c r="C10">
        <v>105.53</v>
      </c>
      <c r="D10">
        <v>163.02000000000001</v>
      </c>
      <c r="E10">
        <v>160.59</v>
      </c>
    </row>
    <row r="11" spans="1:5" x14ac:dyDescent="0.2">
      <c r="A11">
        <v>1992</v>
      </c>
      <c r="B11">
        <v>327.32</v>
      </c>
      <c r="C11">
        <v>206.63</v>
      </c>
      <c r="D11">
        <v>150.63</v>
      </c>
      <c r="E11">
        <v>169.82</v>
      </c>
    </row>
    <row r="12" spans="1:5" x14ac:dyDescent="0.2">
      <c r="A12">
        <v>1993</v>
      </c>
      <c r="B12">
        <v>343.03</v>
      </c>
      <c r="C12">
        <v>212.1</v>
      </c>
      <c r="D12">
        <v>151.79</v>
      </c>
      <c r="E12">
        <v>183.23</v>
      </c>
    </row>
    <row r="13" spans="1:5" x14ac:dyDescent="0.2">
      <c r="A13">
        <v>1994</v>
      </c>
      <c r="B13">
        <v>371.96</v>
      </c>
      <c r="C13">
        <v>203.8</v>
      </c>
      <c r="D13">
        <v>168.71</v>
      </c>
      <c r="E13">
        <v>174.68</v>
      </c>
    </row>
    <row r="14" spans="1:5" x14ac:dyDescent="0.2">
      <c r="A14">
        <v>1995</v>
      </c>
      <c r="B14">
        <v>302.25</v>
      </c>
      <c r="C14">
        <v>198.75</v>
      </c>
      <c r="D14">
        <v>150.71</v>
      </c>
      <c r="E14">
        <v>211.29</v>
      </c>
    </row>
    <row r="15" spans="1:5" x14ac:dyDescent="0.2">
      <c r="A15">
        <v>1996</v>
      </c>
      <c r="B15">
        <v>439.58</v>
      </c>
      <c r="C15">
        <v>351.91</v>
      </c>
      <c r="D15">
        <v>286.47000000000003</v>
      </c>
      <c r="E15">
        <v>271.04000000000002</v>
      </c>
    </row>
    <row r="16" spans="1:5" x14ac:dyDescent="0.2">
      <c r="A16">
        <v>1997</v>
      </c>
      <c r="B16">
        <v>472.14</v>
      </c>
      <c r="C16">
        <v>205.26</v>
      </c>
      <c r="D16">
        <v>170.6</v>
      </c>
      <c r="E16">
        <v>156.91</v>
      </c>
    </row>
    <row r="17" spans="1:5" x14ac:dyDescent="0.2">
      <c r="A17">
        <v>1998</v>
      </c>
      <c r="B17">
        <v>310.17</v>
      </c>
      <c r="C17">
        <v>170.2</v>
      </c>
      <c r="D17">
        <v>134.97</v>
      </c>
      <c r="E17">
        <v>143.94</v>
      </c>
    </row>
    <row r="18" spans="1:5" x14ac:dyDescent="0.2">
      <c r="A18">
        <v>1999</v>
      </c>
      <c r="B18">
        <v>215.84</v>
      </c>
      <c r="C18">
        <v>159.88999999999999</v>
      </c>
      <c r="D18">
        <v>127.48</v>
      </c>
      <c r="E18">
        <v>134.18</v>
      </c>
    </row>
    <row r="19" spans="1:5" x14ac:dyDescent="0.2">
      <c r="A19">
        <v>2000</v>
      </c>
      <c r="B19">
        <v>265.54000000000002</v>
      </c>
      <c r="C19">
        <v>134.78</v>
      </c>
      <c r="D19">
        <v>120.85</v>
      </c>
      <c r="E19">
        <v>109.13</v>
      </c>
    </row>
    <row r="20" spans="1:5" x14ac:dyDescent="0.2">
      <c r="A20">
        <v>2001</v>
      </c>
      <c r="B20">
        <v>198.49</v>
      </c>
      <c r="C20">
        <v>168.44</v>
      </c>
      <c r="D20">
        <v>104.29</v>
      </c>
      <c r="E20">
        <v>122.89</v>
      </c>
    </row>
    <row r="21" spans="1:5" x14ac:dyDescent="0.2">
      <c r="A21">
        <v>2002</v>
      </c>
      <c r="B21">
        <v>184.87</v>
      </c>
      <c r="C21">
        <v>106.3</v>
      </c>
      <c r="D21">
        <v>93.88</v>
      </c>
      <c r="E21">
        <v>103.92</v>
      </c>
    </row>
    <row r="22" spans="1:5" x14ac:dyDescent="0.2">
      <c r="A22">
        <v>2003</v>
      </c>
      <c r="B22">
        <v>218.39</v>
      </c>
      <c r="C22">
        <v>156.69</v>
      </c>
      <c r="D22">
        <v>101.54</v>
      </c>
      <c r="E22">
        <v>99.05</v>
      </c>
    </row>
    <row r="23" spans="1:5" x14ac:dyDescent="0.2">
      <c r="A23">
        <v>2004</v>
      </c>
      <c r="B23">
        <v>283.72000000000003</v>
      </c>
      <c r="C23">
        <v>169.61</v>
      </c>
      <c r="D23">
        <v>121.23</v>
      </c>
      <c r="E23">
        <v>107.81</v>
      </c>
    </row>
    <row r="24" spans="1:5" x14ac:dyDescent="0.2">
      <c r="A24">
        <v>2005</v>
      </c>
      <c r="B24">
        <v>210.38</v>
      </c>
      <c r="C24">
        <v>107.3</v>
      </c>
      <c r="D24">
        <v>84.48</v>
      </c>
      <c r="E24">
        <v>100.18</v>
      </c>
    </row>
    <row r="25" spans="1:5" x14ac:dyDescent="0.2">
      <c r="A25">
        <v>2006</v>
      </c>
      <c r="B25">
        <v>212.59</v>
      </c>
      <c r="C25">
        <v>130.87</v>
      </c>
      <c r="D25">
        <v>105</v>
      </c>
      <c r="E25">
        <v>108.63</v>
      </c>
    </row>
    <row r="26" spans="1:5" x14ac:dyDescent="0.2">
      <c r="A26">
        <v>2007</v>
      </c>
      <c r="B26">
        <v>233.47</v>
      </c>
      <c r="C26">
        <v>144.33000000000001</v>
      </c>
      <c r="D26">
        <v>143.16999999999999</v>
      </c>
      <c r="E26">
        <v>133.63</v>
      </c>
    </row>
    <row r="27" spans="1:5" x14ac:dyDescent="0.2">
      <c r="A27">
        <v>2008</v>
      </c>
      <c r="B27">
        <v>328.24</v>
      </c>
      <c r="C27">
        <v>211.34</v>
      </c>
      <c r="D27">
        <v>188.03</v>
      </c>
      <c r="E27">
        <v>188.49</v>
      </c>
    </row>
    <row r="28" spans="1:5" x14ac:dyDescent="0.2">
      <c r="A28">
        <v>2009</v>
      </c>
      <c r="B28">
        <v>316.38</v>
      </c>
      <c r="C28">
        <v>141.44</v>
      </c>
      <c r="D28">
        <v>122.11</v>
      </c>
      <c r="E28">
        <v>128.99</v>
      </c>
    </row>
    <row r="29" spans="1:5" x14ac:dyDescent="0.2">
      <c r="A29">
        <v>2010</v>
      </c>
      <c r="B29">
        <v>257</v>
      </c>
      <c r="C29">
        <v>160.27000000000001</v>
      </c>
      <c r="D29">
        <v>131.22999999999999</v>
      </c>
      <c r="E29">
        <v>146.47999999999999</v>
      </c>
    </row>
    <row r="30" spans="1:5" x14ac:dyDescent="0.2">
      <c r="A30">
        <v>2011</v>
      </c>
      <c r="B30">
        <v>352.25</v>
      </c>
      <c r="C30">
        <v>199.62</v>
      </c>
      <c r="D30">
        <v>211.57</v>
      </c>
      <c r="E30">
        <v>189.86</v>
      </c>
    </row>
    <row r="31" spans="1:5" x14ac:dyDescent="0.2">
      <c r="A31">
        <v>2012</v>
      </c>
      <c r="B31">
        <v>371.75</v>
      </c>
      <c r="C31">
        <v>147.25</v>
      </c>
      <c r="D31">
        <v>175.42</v>
      </c>
      <c r="E31">
        <v>174.54</v>
      </c>
    </row>
    <row r="32" spans="1:5" x14ac:dyDescent="0.2">
      <c r="A32">
        <v>2013</v>
      </c>
      <c r="B32">
        <v>352.41</v>
      </c>
      <c r="C32">
        <v>267.02999999999997</v>
      </c>
      <c r="D32">
        <v>181.47</v>
      </c>
      <c r="E32">
        <v>181.4</v>
      </c>
    </row>
    <row r="33" spans="1:5" x14ac:dyDescent="0.2">
      <c r="A33">
        <v>2014</v>
      </c>
      <c r="B33">
        <v>337.12</v>
      </c>
      <c r="C33">
        <v>247.14</v>
      </c>
      <c r="D33">
        <v>185.51</v>
      </c>
      <c r="E33">
        <v>146.06</v>
      </c>
    </row>
    <row r="34" spans="1:5" x14ac:dyDescent="0.2">
      <c r="A34">
        <v>2015</v>
      </c>
      <c r="B34">
        <v>224.65</v>
      </c>
      <c r="C34">
        <v>136.9</v>
      </c>
      <c r="D34">
        <v>121.71</v>
      </c>
      <c r="E34">
        <v>105.1</v>
      </c>
    </row>
    <row r="35" spans="1:5" x14ac:dyDescent="0.2">
      <c r="A35">
        <v>2016</v>
      </c>
      <c r="B35">
        <v>284.31</v>
      </c>
      <c r="C35">
        <v>146</v>
      </c>
      <c r="D35">
        <v>178.79</v>
      </c>
      <c r="E35">
        <v>193.9</v>
      </c>
    </row>
    <row r="36" spans="1:5" x14ac:dyDescent="0.2">
      <c r="A36">
        <v>2017</v>
      </c>
      <c r="B36">
        <v>247.07</v>
      </c>
      <c r="C36">
        <v>166.5</v>
      </c>
      <c r="D36">
        <v>156.74</v>
      </c>
      <c r="E36">
        <v>144.32</v>
      </c>
    </row>
    <row r="37" spans="1:5" x14ac:dyDescent="0.2">
      <c r="A37">
        <v>2018</v>
      </c>
      <c r="B37">
        <v>303.95</v>
      </c>
      <c r="C37">
        <v>167.54</v>
      </c>
      <c r="D37">
        <v>156.44</v>
      </c>
      <c r="E37">
        <v>156.1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Q32" sqref="Q32:W32"/>
    </sheetView>
  </sheetViews>
  <sheetFormatPr baseColWidth="10" defaultRowHeight="15" x14ac:dyDescent="0.2"/>
  <cols>
    <col min="1" max="1" width="8.1640625" style="11" bestFit="1" customWidth="1"/>
    <col min="2" max="2" width="26.5" style="11" customWidth="1"/>
    <col min="3" max="3" width="10.1640625" style="11" bestFit="1" customWidth="1"/>
    <col min="4" max="7" width="10.83203125" style="10"/>
    <col min="8" max="8" width="10.1640625" style="11" bestFit="1" customWidth="1"/>
    <col min="9" max="15" width="10.83203125" style="10"/>
    <col min="16" max="16" width="3.33203125" style="9" customWidth="1"/>
    <col min="17" max="17" width="13.1640625" style="9" customWidth="1"/>
    <col min="18" max="16384" width="10.83203125" style="9"/>
  </cols>
  <sheetData>
    <row r="1" spans="1:23" ht="26" x14ac:dyDescent="0.2">
      <c r="A1" s="42"/>
      <c r="B1" s="42"/>
      <c r="C1" s="41" t="s">
        <v>21</v>
      </c>
      <c r="D1" s="40" t="s">
        <v>22</v>
      </c>
      <c r="E1" s="40" t="s">
        <v>23</v>
      </c>
      <c r="F1" s="39" t="s">
        <v>24</v>
      </c>
      <c r="G1" s="38" t="s">
        <v>25</v>
      </c>
      <c r="H1" s="41" t="s">
        <v>26</v>
      </c>
      <c r="I1" s="40" t="s">
        <v>27</v>
      </c>
      <c r="J1" s="40" t="s">
        <v>27</v>
      </c>
      <c r="K1" s="40" t="s">
        <v>28</v>
      </c>
      <c r="L1" s="39" t="s">
        <v>29</v>
      </c>
      <c r="M1" s="39" t="s">
        <v>30</v>
      </c>
      <c r="N1" s="38" t="s">
        <v>31</v>
      </c>
      <c r="O1" s="38" t="s">
        <v>31</v>
      </c>
      <c r="Q1" s="39" t="s">
        <v>29</v>
      </c>
      <c r="R1" s="39" t="s">
        <v>30</v>
      </c>
      <c r="S1" s="40" t="s">
        <v>27</v>
      </c>
      <c r="T1" s="40" t="s">
        <v>27</v>
      </c>
      <c r="U1" s="40" t="s">
        <v>28</v>
      </c>
      <c r="V1" s="38" t="s">
        <v>31</v>
      </c>
      <c r="W1" s="38" t="s">
        <v>31</v>
      </c>
    </row>
    <row r="2" spans="1:23" x14ac:dyDescent="0.2">
      <c r="A2" s="31"/>
      <c r="B2" s="31"/>
      <c r="C2" s="30"/>
      <c r="D2" s="37"/>
      <c r="E2" s="37"/>
      <c r="F2" s="36"/>
      <c r="G2" s="35"/>
      <c r="H2" s="30"/>
      <c r="I2" s="37" t="s">
        <v>32</v>
      </c>
      <c r="J2" s="37" t="s">
        <v>33</v>
      </c>
      <c r="K2" s="37" t="s">
        <v>32</v>
      </c>
      <c r="L2" s="36" t="s">
        <v>32</v>
      </c>
      <c r="M2" s="36" t="s">
        <v>32</v>
      </c>
      <c r="N2" s="35" t="s">
        <v>32</v>
      </c>
      <c r="O2" s="35" t="s">
        <v>33</v>
      </c>
      <c r="Q2" s="36" t="s">
        <v>32</v>
      </c>
      <c r="R2" s="36" t="s">
        <v>32</v>
      </c>
      <c r="S2" s="37" t="s">
        <v>32</v>
      </c>
      <c r="T2" s="37" t="s">
        <v>33</v>
      </c>
      <c r="U2" s="37" t="s">
        <v>32</v>
      </c>
      <c r="V2" s="35" t="s">
        <v>33</v>
      </c>
      <c r="W2" s="35" t="s">
        <v>32</v>
      </c>
    </row>
    <row r="3" spans="1:23" x14ac:dyDescent="0.2">
      <c r="A3" s="31"/>
      <c r="B3" s="31"/>
      <c r="C3" s="30"/>
      <c r="D3" s="37"/>
      <c r="E3" s="37"/>
      <c r="F3" s="36"/>
      <c r="G3" s="35"/>
      <c r="H3" s="30"/>
      <c r="I3" s="37" t="s">
        <v>34</v>
      </c>
      <c r="J3" s="37" t="s">
        <v>34</v>
      </c>
      <c r="K3" s="37" t="s">
        <v>34</v>
      </c>
      <c r="L3" s="36" t="s">
        <v>34</v>
      </c>
      <c r="M3" s="36" t="s">
        <v>34</v>
      </c>
      <c r="N3" s="35" t="s">
        <v>34</v>
      </c>
      <c r="O3" s="35" t="s">
        <v>34</v>
      </c>
      <c r="Q3" s="36" t="s">
        <v>34</v>
      </c>
      <c r="R3" s="36" t="s">
        <v>34</v>
      </c>
      <c r="S3" s="37" t="s">
        <v>34</v>
      </c>
      <c r="T3" s="37" t="s">
        <v>34</v>
      </c>
      <c r="U3" s="37" t="s">
        <v>34</v>
      </c>
      <c r="V3" s="35" t="s">
        <v>34</v>
      </c>
      <c r="W3" s="35" t="s">
        <v>34</v>
      </c>
    </row>
    <row r="4" spans="1:23" ht="39" x14ac:dyDescent="0.2">
      <c r="A4" s="31"/>
      <c r="B4" s="31"/>
      <c r="C4" s="30"/>
      <c r="D4" s="34"/>
      <c r="E4" s="34"/>
      <c r="F4" s="33"/>
      <c r="G4" s="32"/>
      <c r="H4" s="30"/>
      <c r="I4" s="34" t="s">
        <v>35</v>
      </c>
      <c r="J4" s="34" t="str">
        <f>I4</f>
        <v>Norte de Buenos Aires</v>
      </c>
      <c r="K4" s="34" t="s">
        <v>35</v>
      </c>
      <c r="L4" s="33" t="s">
        <v>35</v>
      </c>
      <c r="M4" s="33" t="s">
        <v>35</v>
      </c>
      <c r="N4" s="32" t="s">
        <v>35</v>
      </c>
      <c r="O4" s="32" t="s">
        <v>35</v>
      </c>
      <c r="Q4" s="33" t="s">
        <v>35</v>
      </c>
      <c r="R4" s="33" t="s">
        <v>35</v>
      </c>
      <c r="S4" s="34" t="s">
        <v>35</v>
      </c>
      <c r="T4" s="34" t="str">
        <f>S4</f>
        <v>Norte de Buenos Aires</v>
      </c>
      <c r="U4" s="34" t="s">
        <v>35</v>
      </c>
      <c r="V4" s="32" t="s">
        <v>35</v>
      </c>
      <c r="W4" s="32" t="s">
        <v>35</v>
      </c>
    </row>
    <row r="5" spans="1:23" ht="16" thickBot="1" x14ac:dyDescent="0.25">
      <c r="A5" s="31"/>
      <c r="B5" s="31"/>
      <c r="C5" s="30"/>
      <c r="D5" s="29"/>
      <c r="E5" s="29"/>
      <c r="F5" s="28"/>
      <c r="G5" s="27"/>
      <c r="H5" s="30" t="s">
        <v>36</v>
      </c>
      <c r="I5" s="29">
        <v>0.5</v>
      </c>
      <c r="J5" s="29">
        <v>0.5</v>
      </c>
      <c r="K5" s="29">
        <v>1</v>
      </c>
      <c r="L5" s="28">
        <v>0.65</v>
      </c>
      <c r="M5" s="28">
        <f>1-L5</f>
        <v>0.35</v>
      </c>
      <c r="N5" s="27">
        <v>0.5</v>
      </c>
      <c r="O5" s="27">
        <v>0.5</v>
      </c>
      <c r="Q5" s="28">
        <v>0.65</v>
      </c>
      <c r="R5" s="28">
        <f>1-Q5</f>
        <v>0.35</v>
      </c>
      <c r="S5" s="29">
        <v>0.5</v>
      </c>
      <c r="T5" s="29">
        <v>0.5</v>
      </c>
      <c r="U5" s="29">
        <v>1</v>
      </c>
      <c r="V5" s="27">
        <v>0.5</v>
      </c>
      <c r="W5" s="27">
        <v>0.5</v>
      </c>
    </row>
    <row r="6" spans="1:23" ht="16" thickBot="1" x14ac:dyDescent="0.25">
      <c r="A6" s="26"/>
      <c r="B6" s="26" t="s">
        <v>37</v>
      </c>
      <c r="C6" s="25" t="s">
        <v>38</v>
      </c>
      <c r="D6" s="24"/>
      <c r="E6" s="24"/>
      <c r="F6" s="23"/>
      <c r="G6" s="22"/>
      <c r="H6" s="25" t="s">
        <v>38</v>
      </c>
      <c r="I6" s="24"/>
      <c r="J6" s="24"/>
      <c r="K6" s="24"/>
      <c r="L6" s="23"/>
      <c r="M6" s="23"/>
      <c r="N6" s="22"/>
      <c r="O6" s="22"/>
    </row>
    <row r="7" spans="1:23" x14ac:dyDescent="0.2">
      <c r="A7" s="15" t="s">
        <v>39</v>
      </c>
      <c r="B7" s="15" t="s">
        <v>40</v>
      </c>
      <c r="C7" s="14" t="s">
        <v>41</v>
      </c>
      <c r="D7" s="7">
        <v>39.464064061063347</v>
      </c>
      <c r="E7" s="7">
        <v>37.859245975051579</v>
      </c>
      <c r="F7" s="21">
        <v>40.359092370020036</v>
      </c>
      <c r="G7" s="20">
        <v>41.212913745727896</v>
      </c>
      <c r="H7" s="14" t="s">
        <v>42</v>
      </c>
      <c r="I7" s="7">
        <v>2.0499999999999998</v>
      </c>
      <c r="J7" s="7">
        <v>2.0499999999999998</v>
      </c>
      <c r="K7" s="7">
        <v>1.75</v>
      </c>
      <c r="L7" s="21">
        <v>1.9</v>
      </c>
      <c r="M7" s="21">
        <v>2.35</v>
      </c>
      <c r="N7" s="20">
        <v>1.9</v>
      </c>
      <c r="O7" s="20">
        <v>1.825</v>
      </c>
      <c r="Q7" s="21">
        <f>+L7*F7</f>
        <v>76.68227550303807</v>
      </c>
      <c r="R7" s="21">
        <f>+M7*F7</f>
        <v>94.843867069547088</v>
      </c>
      <c r="S7" s="7">
        <f>+I7*D7</f>
        <v>80.901331325179854</v>
      </c>
      <c r="T7" s="7">
        <f>+J7*D7</f>
        <v>80.901331325179854</v>
      </c>
      <c r="U7" s="7">
        <f>+K7*E7</f>
        <v>66.253680456340263</v>
      </c>
      <c r="V7" s="20">
        <f>+O7*G7</f>
        <v>75.213567585953413</v>
      </c>
      <c r="W7" s="20">
        <f>+N7*G7</f>
        <v>78.304536116883</v>
      </c>
    </row>
    <row r="8" spans="1:23" x14ac:dyDescent="0.2">
      <c r="A8" s="15" t="s">
        <v>43</v>
      </c>
      <c r="B8" s="15" t="s">
        <v>44</v>
      </c>
      <c r="C8" s="14" t="s">
        <v>45</v>
      </c>
      <c r="D8" s="8">
        <v>7.97</v>
      </c>
      <c r="E8" s="8">
        <v>7.97</v>
      </c>
      <c r="F8" s="13">
        <v>7.8624324786324777</v>
      </c>
      <c r="G8" s="17">
        <v>7.97</v>
      </c>
      <c r="H8" s="14" t="s">
        <v>46</v>
      </c>
      <c r="I8" s="8">
        <v>1.1000000000000001</v>
      </c>
      <c r="J8" s="8">
        <v>1.1000000000000001</v>
      </c>
      <c r="K8" s="8"/>
      <c r="L8" s="13">
        <v>1</v>
      </c>
      <c r="M8" s="13">
        <v>1.5</v>
      </c>
      <c r="N8" s="17">
        <v>0.5</v>
      </c>
      <c r="O8" s="17">
        <v>0.5</v>
      </c>
      <c r="Q8" s="21">
        <f>+L8*F8</f>
        <v>7.8624324786324777</v>
      </c>
      <c r="R8" s="21">
        <f>+M8*F8</f>
        <v>11.793648717948717</v>
      </c>
      <c r="S8" s="8">
        <f t="shared" ref="S8:S31" si="0">+I8*D8</f>
        <v>8.7670000000000012</v>
      </c>
      <c r="T8" s="8">
        <f t="shared" ref="T8:T31" si="1">+J8*D8</f>
        <v>8.7670000000000012</v>
      </c>
      <c r="U8" s="8">
        <f t="shared" ref="U8:U31" si="2">+K8*E8</f>
        <v>0</v>
      </c>
      <c r="V8" s="20">
        <f>+O8*G8</f>
        <v>3.9849999999999999</v>
      </c>
      <c r="W8" s="20">
        <f t="shared" ref="W8:W31" si="3">+N8*G8</f>
        <v>3.9849999999999999</v>
      </c>
    </row>
    <row r="9" spans="1:23" x14ac:dyDescent="0.2">
      <c r="A9" s="15" t="s">
        <v>43</v>
      </c>
      <c r="B9" s="15" t="s">
        <v>47</v>
      </c>
      <c r="C9" s="14" t="s">
        <v>45</v>
      </c>
      <c r="D9" s="19">
        <v>2.6</v>
      </c>
      <c r="E9" s="19">
        <v>2.6</v>
      </c>
      <c r="F9" s="13">
        <v>2.6</v>
      </c>
      <c r="G9" s="17">
        <v>2.5700000000000003</v>
      </c>
      <c r="H9" s="14" t="s">
        <v>46</v>
      </c>
      <c r="I9" s="19">
        <v>10</v>
      </c>
      <c r="J9" s="19">
        <v>10</v>
      </c>
      <c r="K9" s="19">
        <v>5.5</v>
      </c>
      <c r="L9" s="13">
        <v>6</v>
      </c>
      <c r="M9" s="13">
        <v>10</v>
      </c>
      <c r="N9" s="17">
        <v>2.5</v>
      </c>
      <c r="O9" s="17">
        <v>2.5</v>
      </c>
      <c r="Q9" s="21">
        <f>+L9*F9</f>
        <v>15.600000000000001</v>
      </c>
      <c r="R9" s="21">
        <f>+M9*F9</f>
        <v>26</v>
      </c>
      <c r="S9" s="19">
        <f t="shared" si="0"/>
        <v>26</v>
      </c>
      <c r="T9" s="19">
        <f t="shared" si="1"/>
        <v>26</v>
      </c>
      <c r="U9" s="19">
        <f t="shared" si="2"/>
        <v>14.3</v>
      </c>
      <c r="V9" s="20">
        <f>+O9*G9</f>
        <v>6.4250000000000007</v>
      </c>
      <c r="W9" s="20">
        <f t="shared" si="3"/>
        <v>6.4250000000000007</v>
      </c>
    </row>
    <row r="10" spans="1:23" x14ac:dyDescent="0.2">
      <c r="A10" s="15" t="s">
        <v>43</v>
      </c>
      <c r="B10" s="15" t="s">
        <v>48</v>
      </c>
      <c r="C10" s="14" t="s">
        <v>45</v>
      </c>
      <c r="D10" s="8">
        <v>21.107000000000003</v>
      </c>
      <c r="E10" s="8">
        <v>21.107000000000003</v>
      </c>
      <c r="F10" s="13">
        <v>21.445999999999998</v>
      </c>
      <c r="G10" s="17">
        <v>21.5</v>
      </c>
      <c r="H10" s="14" t="s">
        <v>46</v>
      </c>
      <c r="I10" s="8">
        <v>7.0000000000000007E-2</v>
      </c>
      <c r="J10" s="8"/>
      <c r="K10" s="8"/>
      <c r="L10" s="13"/>
      <c r="M10" s="13"/>
      <c r="N10" s="17">
        <v>7.0000000000000001E-3</v>
      </c>
      <c r="O10" s="17">
        <v>7.4999999999999997E-3</v>
      </c>
      <c r="Q10" s="21">
        <f>+L10*F10</f>
        <v>0</v>
      </c>
      <c r="R10" s="21">
        <f>+M10*F10</f>
        <v>0</v>
      </c>
      <c r="S10" s="8">
        <f t="shared" si="0"/>
        <v>1.4774900000000004</v>
      </c>
      <c r="T10" s="8">
        <f t="shared" si="1"/>
        <v>0</v>
      </c>
      <c r="U10" s="8">
        <f t="shared" si="2"/>
        <v>0</v>
      </c>
      <c r="V10" s="20">
        <f>+O10*G10</f>
        <v>0.16125</v>
      </c>
      <c r="W10" s="20">
        <f t="shared" si="3"/>
        <v>0.15049999999999999</v>
      </c>
    </row>
    <row r="11" spans="1:23" x14ac:dyDescent="0.2">
      <c r="A11" s="15" t="s">
        <v>43</v>
      </c>
      <c r="B11" s="15" t="s">
        <v>49</v>
      </c>
      <c r="C11" s="14" t="s">
        <v>45</v>
      </c>
      <c r="D11" s="8">
        <v>7</v>
      </c>
      <c r="E11" s="8">
        <v>7</v>
      </c>
      <c r="F11" s="13">
        <v>7</v>
      </c>
      <c r="G11" s="18">
        <v>7</v>
      </c>
      <c r="H11" s="14" t="s">
        <v>46</v>
      </c>
      <c r="I11" s="8"/>
      <c r="J11" s="8"/>
      <c r="K11" s="8"/>
      <c r="L11" s="13">
        <v>3</v>
      </c>
      <c r="M11" s="13">
        <v>3</v>
      </c>
      <c r="N11" s="18"/>
      <c r="O11" s="18"/>
      <c r="Q11" s="21">
        <f>+L11*F11</f>
        <v>21</v>
      </c>
      <c r="R11" s="21">
        <f>+M11*F11</f>
        <v>21</v>
      </c>
      <c r="S11" s="8">
        <f t="shared" si="0"/>
        <v>0</v>
      </c>
      <c r="T11" s="8">
        <f t="shared" si="1"/>
        <v>0</v>
      </c>
      <c r="U11" s="8">
        <f t="shared" si="2"/>
        <v>0</v>
      </c>
      <c r="V11" s="20">
        <f>+O11*G11</f>
        <v>0</v>
      </c>
      <c r="W11" s="20">
        <f t="shared" si="3"/>
        <v>0</v>
      </c>
    </row>
    <row r="12" spans="1:23" x14ac:dyDescent="0.2">
      <c r="A12" s="15" t="s">
        <v>43</v>
      </c>
      <c r="B12" s="15" t="s">
        <v>50</v>
      </c>
      <c r="C12" s="14" t="s">
        <v>45</v>
      </c>
      <c r="D12" s="8">
        <v>12.366666666666665</v>
      </c>
      <c r="E12" s="8">
        <v>12.366666666666665</v>
      </c>
      <c r="F12" s="13">
        <v>12.136363636363637</v>
      </c>
      <c r="G12" s="12">
        <v>12.1</v>
      </c>
      <c r="H12" s="14" t="s">
        <v>46</v>
      </c>
      <c r="I12" s="8"/>
      <c r="J12" s="8"/>
      <c r="K12" s="8"/>
      <c r="L12" s="13"/>
      <c r="M12" s="13"/>
      <c r="N12" s="12">
        <v>0.11</v>
      </c>
      <c r="O12" s="12">
        <v>0.1</v>
      </c>
      <c r="Q12" s="21">
        <f>+L12*F12</f>
        <v>0</v>
      </c>
      <c r="R12" s="21">
        <f>+M12*F12</f>
        <v>0</v>
      </c>
      <c r="S12" s="8">
        <f t="shared" si="0"/>
        <v>0</v>
      </c>
      <c r="T12" s="8">
        <f t="shared" si="1"/>
        <v>0</v>
      </c>
      <c r="U12" s="8">
        <f t="shared" si="2"/>
        <v>0</v>
      </c>
      <c r="V12" s="20">
        <f>+O12*G12</f>
        <v>1.21</v>
      </c>
      <c r="W12" s="20">
        <f t="shared" si="3"/>
        <v>1.331</v>
      </c>
    </row>
    <row r="13" spans="1:23" x14ac:dyDescent="0.2">
      <c r="A13" s="15" t="s">
        <v>43</v>
      </c>
      <c r="B13" s="15" t="s">
        <v>51</v>
      </c>
      <c r="C13" s="14" t="s">
        <v>45</v>
      </c>
      <c r="D13" s="8">
        <v>12.099999999999998</v>
      </c>
      <c r="E13" s="8">
        <v>12.099999999999998</v>
      </c>
      <c r="F13" s="13">
        <v>12.1</v>
      </c>
      <c r="G13" s="16">
        <v>12.052</v>
      </c>
      <c r="H13" s="14" t="s">
        <v>46</v>
      </c>
      <c r="I13" s="8"/>
      <c r="J13" s="8"/>
      <c r="K13" s="8"/>
      <c r="L13" s="13">
        <v>1.2</v>
      </c>
      <c r="M13" s="13">
        <v>1.2</v>
      </c>
      <c r="N13" s="16"/>
      <c r="O13" s="16"/>
      <c r="Q13" s="21">
        <f>+L13*F13</f>
        <v>14.52</v>
      </c>
      <c r="R13" s="21">
        <f>+M13*F13</f>
        <v>14.52</v>
      </c>
      <c r="S13" s="8">
        <f t="shared" si="0"/>
        <v>0</v>
      </c>
      <c r="T13" s="8">
        <f t="shared" si="1"/>
        <v>0</v>
      </c>
      <c r="U13" s="8">
        <f t="shared" si="2"/>
        <v>0</v>
      </c>
      <c r="V13" s="20">
        <f>+O13*G13</f>
        <v>0</v>
      </c>
      <c r="W13" s="20">
        <f t="shared" si="3"/>
        <v>0</v>
      </c>
    </row>
    <row r="14" spans="1:23" x14ac:dyDescent="0.2">
      <c r="A14" s="15" t="s">
        <v>43</v>
      </c>
      <c r="B14" s="15" t="s">
        <v>52</v>
      </c>
      <c r="C14" s="14" t="s">
        <v>45</v>
      </c>
      <c r="D14" s="8">
        <v>20.448855999999999</v>
      </c>
      <c r="E14" s="8">
        <v>20.448855999999999</v>
      </c>
      <c r="F14" s="13">
        <v>23.570625087344403</v>
      </c>
      <c r="G14" s="12">
        <v>24</v>
      </c>
      <c r="H14" s="14" t="s">
        <v>46</v>
      </c>
      <c r="I14" s="8">
        <v>0.05</v>
      </c>
      <c r="J14" s="8"/>
      <c r="K14" s="8"/>
      <c r="L14" s="13"/>
      <c r="M14" s="13"/>
      <c r="N14" s="12"/>
      <c r="O14" s="12"/>
      <c r="Q14" s="21">
        <f>+L14*F14</f>
        <v>0</v>
      </c>
      <c r="R14" s="21">
        <f>+M14*F14</f>
        <v>0</v>
      </c>
      <c r="S14" s="8">
        <f t="shared" si="0"/>
        <v>1.0224428000000001</v>
      </c>
      <c r="T14" s="8">
        <f t="shared" si="1"/>
        <v>0</v>
      </c>
      <c r="U14" s="8">
        <f t="shared" si="2"/>
        <v>0</v>
      </c>
      <c r="V14" s="20">
        <f>+O14*G14</f>
        <v>0</v>
      </c>
      <c r="W14" s="20">
        <f t="shared" si="3"/>
        <v>0</v>
      </c>
    </row>
    <row r="15" spans="1:23" x14ac:dyDescent="0.2">
      <c r="A15" s="15" t="s">
        <v>53</v>
      </c>
      <c r="B15" s="15" t="s">
        <v>54</v>
      </c>
      <c r="C15" s="14" t="s">
        <v>45</v>
      </c>
      <c r="D15" s="8">
        <v>6.5</v>
      </c>
      <c r="E15" s="8">
        <v>6.5</v>
      </c>
      <c r="F15" s="13">
        <v>6.5</v>
      </c>
      <c r="G15" s="12">
        <v>6.5</v>
      </c>
      <c r="H15" s="14" t="s">
        <v>46</v>
      </c>
      <c r="I15" s="8"/>
      <c r="J15" s="8">
        <v>0.3</v>
      </c>
      <c r="K15" s="8">
        <v>0.44999999999999996</v>
      </c>
      <c r="L15" s="13">
        <v>0.1</v>
      </c>
      <c r="M15" s="13">
        <v>0.1</v>
      </c>
      <c r="N15" s="12"/>
      <c r="O15" s="12"/>
      <c r="Q15" s="21">
        <f>+L15*F15</f>
        <v>0.65</v>
      </c>
      <c r="R15" s="21">
        <f>+M15*F15</f>
        <v>0.65</v>
      </c>
      <c r="S15" s="8">
        <f t="shared" si="0"/>
        <v>0</v>
      </c>
      <c r="T15" s="8">
        <f t="shared" si="1"/>
        <v>1.95</v>
      </c>
      <c r="U15" s="8">
        <f t="shared" si="2"/>
        <v>2.9249999999999998</v>
      </c>
      <c r="V15" s="20">
        <f>+O15*G15</f>
        <v>0</v>
      </c>
      <c r="W15" s="20">
        <f t="shared" si="3"/>
        <v>0</v>
      </c>
    </row>
    <row r="16" spans="1:23" x14ac:dyDescent="0.2">
      <c r="A16" s="15" t="s">
        <v>53</v>
      </c>
      <c r="B16" s="15" t="s">
        <v>55</v>
      </c>
      <c r="C16" s="14" t="s">
        <v>45</v>
      </c>
      <c r="D16" s="8">
        <v>5.991480000000001</v>
      </c>
      <c r="E16" s="8">
        <v>5.991480000000001</v>
      </c>
      <c r="F16" s="13">
        <v>6.3143200000000004</v>
      </c>
      <c r="G16" s="12">
        <v>6.96</v>
      </c>
      <c r="H16" s="14" t="s">
        <v>46</v>
      </c>
      <c r="I16" s="8">
        <v>0.7</v>
      </c>
      <c r="J16" s="8">
        <v>1.4</v>
      </c>
      <c r="K16" s="8">
        <v>0.6</v>
      </c>
      <c r="L16" s="13"/>
      <c r="M16" s="13"/>
      <c r="N16" s="12">
        <v>0.5</v>
      </c>
      <c r="O16" s="12"/>
      <c r="Q16" s="21">
        <f>+L16*F16</f>
        <v>0</v>
      </c>
      <c r="R16" s="21">
        <f>+M16*F16</f>
        <v>0</v>
      </c>
      <c r="S16" s="8">
        <f t="shared" si="0"/>
        <v>4.1940360000000005</v>
      </c>
      <c r="T16" s="8">
        <f t="shared" si="1"/>
        <v>8.3880720000000011</v>
      </c>
      <c r="U16" s="8">
        <f t="shared" si="2"/>
        <v>3.5948880000000005</v>
      </c>
      <c r="V16" s="20">
        <f>+O16*G16</f>
        <v>0</v>
      </c>
      <c r="W16" s="20">
        <f t="shared" si="3"/>
        <v>3.48</v>
      </c>
    </row>
    <row r="17" spans="1:23" x14ac:dyDescent="0.2">
      <c r="A17" s="15" t="s">
        <v>53</v>
      </c>
      <c r="B17" s="15" t="s">
        <v>56</v>
      </c>
      <c r="C17" s="14" t="s">
        <v>45</v>
      </c>
      <c r="D17" s="8">
        <v>294.91560000000004</v>
      </c>
      <c r="E17" s="8">
        <v>294.91560000000004</v>
      </c>
      <c r="F17" s="13">
        <v>291.95999999999998</v>
      </c>
      <c r="G17" s="16">
        <v>270</v>
      </c>
      <c r="H17" s="14" t="s">
        <v>46</v>
      </c>
      <c r="I17" s="8">
        <v>0.04</v>
      </c>
      <c r="J17" s="8"/>
      <c r="K17" s="8"/>
      <c r="L17" s="13"/>
      <c r="M17" s="13"/>
      <c r="N17" s="16"/>
      <c r="O17" s="16"/>
      <c r="Q17" s="21">
        <f>+L17*F17</f>
        <v>0</v>
      </c>
      <c r="R17" s="21">
        <f>+M17*F17</f>
        <v>0</v>
      </c>
      <c r="S17" s="8">
        <f t="shared" si="0"/>
        <v>11.796624000000001</v>
      </c>
      <c r="T17" s="8">
        <f t="shared" si="1"/>
        <v>0</v>
      </c>
      <c r="U17" s="8">
        <f t="shared" si="2"/>
        <v>0</v>
      </c>
      <c r="V17" s="20">
        <f>+O17*G17</f>
        <v>0</v>
      </c>
      <c r="W17" s="20">
        <f t="shared" si="3"/>
        <v>0</v>
      </c>
    </row>
    <row r="18" spans="1:23" x14ac:dyDescent="0.2">
      <c r="A18" s="15" t="s">
        <v>53</v>
      </c>
      <c r="B18" s="15" t="s">
        <v>57</v>
      </c>
      <c r="C18" s="14" t="s">
        <v>45</v>
      </c>
      <c r="D18" s="8">
        <v>67.675200000000018</v>
      </c>
      <c r="E18" s="8">
        <v>67.675200000000018</v>
      </c>
      <c r="F18" s="13">
        <v>75</v>
      </c>
      <c r="G18" s="17">
        <v>75</v>
      </c>
      <c r="H18" s="14" t="s">
        <v>46</v>
      </c>
      <c r="I18" s="8"/>
      <c r="J18" s="8"/>
      <c r="K18" s="8"/>
      <c r="L18" s="13">
        <v>2.5000000000000001E-2</v>
      </c>
      <c r="M18" s="13">
        <v>2.4E-2</v>
      </c>
      <c r="N18" s="17"/>
      <c r="O18" s="17"/>
      <c r="Q18" s="21">
        <f>+L18*F18</f>
        <v>1.875</v>
      </c>
      <c r="R18" s="21">
        <f>+M18*F18</f>
        <v>1.8</v>
      </c>
      <c r="S18" s="8">
        <f t="shared" si="0"/>
        <v>0</v>
      </c>
      <c r="T18" s="8">
        <f t="shared" si="1"/>
        <v>0</v>
      </c>
      <c r="U18" s="8">
        <f t="shared" si="2"/>
        <v>0</v>
      </c>
      <c r="V18" s="20">
        <f>+O18*G18</f>
        <v>0</v>
      </c>
      <c r="W18" s="20">
        <f t="shared" si="3"/>
        <v>0</v>
      </c>
    </row>
    <row r="19" spans="1:23" x14ac:dyDescent="0.2">
      <c r="A19" s="15" t="s">
        <v>53</v>
      </c>
      <c r="B19" s="15" t="s">
        <v>58</v>
      </c>
      <c r="C19" s="14" t="s">
        <v>45</v>
      </c>
      <c r="D19" s="8">
        <v>56.000000000000007</v>
      </c>
      <c r="E19" s="8">
        <v>56.000000000000007</v>
      </c>
      <c r="F19" s="13">
        <v>55.999999999999993</v>
      </c>
      <c r="G19" s="12">
        <v>56</v>
      </c>
      <c r="H19" s="14" t="s">
        <v>46</v>
      </c>
      <c r="I19" s="8">
        <v>0.3</v>
      </c>
      <c r="J19" s="8"/>
      <c r="K19" s="8"/>
      <c r="L19" s="13">
        <v>0.5</v>
      </c>
      <c r="M19" s="13"/>
      <c r="N19" s="12">
        <v>0.45</v>
      </c>
      <c r="O19" s="12"/>
      <c r="Q19" s="21">
        <f>+L19*F19</f>
        <v>27.999999999999996</v>
      </c>
      <c r="R19" s="21">
        <f>+M19*F19</f>
        <v>0</v>
      </c>
      <c r="S19" s="8">
        <f t="shared" si="0"/>
        <v>16.8</v>
      </c>
      <c r="T19" s="8">
        <f t="shared" si="1"/>
        <v>0</v>
      </c>
      <c r="U19" s="8">
        <f t="shared" si="2"/>
        <v>0</v>
      </c>
      <c r="V19" s="20">
        <f>+O19*G19</f>
        <v>0</v>
      </c>
      <c r="W19" s="20">
        <f t="shared" si="3"/>
        <v>25.2</v>
      </c>
    </row>
    <row r="20" spans="1:23" x14ac:dyDescent="0.2">
      <c r="A20" s="15" t="s">
        <v>53</v>
      </c>
      <c r="B20" s="15" t="s">
        <v>59</v>
      </c>
      <c r="C20" s="14" t="s">
        <v>45</v>
      </c>
      <c r="D20" s="8">
        <v>30.5</v>
      </c>
      <c r="E20" s="8">
        <v>30.5</v>
      </c>
      <c r="F20" s="13">
        <v>29.566666666666663</v>
      </c>
      <c r="G20" s="16">
        <v>24.2</v>
      </c>
      <c r="H20" s="14" t="s">
        <v>46</v>
      </c>
      <c r="I20" s="8"/>
      <c r="J20" s="8"/>
      <c r="K20" s="8"/>
      <c r="L20" s="13"/>
      <c r="M20" s="13"/>
      <c r="N20" s="16"/>
      <c r="O20" s="16">
        <v>0.25</v>
      </c>
      <c r="Q20" s="21">
        <f>+L20*F20</f>
        <v>0</v>
      </c>
      <c r="R20" s="21">
        <f>+M20*F20</f>
        <v>0</v>
      </c>
      <c r="S20" s="8">
        <f t="shared" si="0"/>
        <v>0</v>
      </c>
      <c r="T20" s="8">
        <f t="shared" si="1"/>
        <v>0</v>
      </c>
      <c r="U20" s="8">
        <f t="shared" si="2"/>
        <v>0</v>
      </c>
      <c r="V20" s="20">
        <f>+O20*G20</f>
        <v>6.05</v>
      </c>
      <c r="W20" s="20">
        <f t="shared" si="3"/>
        <v>0</v>
      </c>
    </row>
    <row r="21" spans="1:23" x14ac:dyDescent="0.2">
      <c r="A21" s="15" t="s">
        <v>60</v>
      </c>
      <c r="B21" s="15" t="s">
        <v>61</v>
      </c>
      <c r="C21" s="14" t="s">
        <v>45</v>
      </c>
      <c r="D21" s="8">
        <v>3.4599999999999995</v>
      </c>
      <c r="E21" s="8">
        <v>3.4599999999999995</v>
      </c>
      <c r="F21" s="13">
        <v>3.4599999999999991</v>
      </c>
      <c r="G21" s="12">
        <v>3.4600000000000009</v>
      </c>
      <c r="H21" s="14" t="s">
        <v>46</v>
      </c>
      <c r="I21" s="8">
        <v>1</v>
      </c>
      <c r="J21" s="8"/>
      <c r="K21" s="8"/>
      <c r="L21" s="13"/>
      <c r="M21" s="13"/>
      <c r="N21" s="12"/>
      <c r="O21" s="12"/>
      <c r="Q21" s="21">
        <f>+L21*F21</f>
        <v>0</v>
      </c>
      <c r="R21" s="21">
        <f>+M21*F21</f>
        <v>0</v>
      </c>
      <c r="S21" s="8">
        <f t="shared" si="0"/>
        <v>3.4599999999999995</v>
      </c>
      <c r="T21" s="8">
        <f t="shared" si="1"/>
        <v>0</v>
      </c>
      <c r="U21" s="8">
        <f t="shared" si="2"/>
        <v>0</v>
      </c>
      <c r="V21" s="20">
        <f>+O21*G21</f>
        <v>0</v>
      </c>
      <c r="W21" s="20">
        <f t="shared" si="3"/>
        <v>0</v>
      </c>
    </row>
    <row r="22" spans="1:23" x14ac:dyDescent="0.2">
      <c r="A22" s="15" t="s">
        <v>60</v>
      </c>
      <c r="B22" s="15" t="s">
        <v>62</v>
      </c>
      <c r="C22" s="14" t="s">
        <v>45</v>
      </c>
      <c r="D22" s="8">
        <v>3.4599999999999995</v>
      </c>
      <c r="E22" s="8">
        <v>3.4599999999999995</v>
      </c>
      <c r="F22" s="13">
        <v>3.4599999999999991</v>
      </c>
      <c r="G22" s="17">
        <v>3.4600000000000009</v>
      </c>
      <c r="H22" s="14" t="s">
        <v>46</v>
      </c>
      <c r="I22" s="8">
        <v>0.3</v>
      </c>
      <c r="J22" s="8">
        <v>0.3</v>
      </c>
      <c r="K22" s="8">
        <v>0.30000000000000004</v>
      </c>
      <c r="L22" s="13">
        <v>0.2</v>
      </c>
      <c r="M22" s="13">
        <v>0.3</v>
      </c>
      <c r="N22" s="17">
        <v>0.30000000000000004</v>
      </c>
      <c r="O22" s="17">
        <v>0.2</v>
      </c>
      <c r="Q22" s="21">
        <f>+L22*F22</f>
        <v>0.69199999999999984</v>
      </c>
      <c r="R22" s="21">
        <f>+M22*F22</f>
        <v>1.0379999999999996</v>
      </c>
      <c r="S22" s="8">
        <f t="shared" si="0"/>
        <v>1.0379999999999998</v>
      </c>
      <c r="T22" s="8">
        <f t="shared" si="1"/>
        <v>1.0379999999999998</v>
      </c>
      <c r="U22" s="8">
        <f t="shared" si="2"/>
        <v>1.038</v>
      </c>
      <c r="V22" s="20">
        <f>+O22*G22</f>
        <v>0.69200000000000017</v>
      </c>
      <c r="W22" s="20">
        <f t="shared" si="3"/>
        <v>1.0380000000000005</v>
      </c>
    </row>
    <row r="23" spans="1:23" x14ac:dyDescent="0.2">
      <c r="A23" s="15" t="s">
        <v>60</v>
      </c>
      <c r="B23" s="15" t="s">
        <v>63</v>
      </c>
      <c r="C23" s="14" t="s">
        <v>64</v>
      </c>
      <c r="D23" s="8">
        <v>5.2400000000000002E-2</v>
      </c>
      <c r="E23" s="8">
        <v>5.2400000000000002E-2</v>
      </c>
      <c r="F23" s="13">
        <v>7.2777777777777775E-2</v>
      </c>
      <c r="G23" s="17">
        <v>0.20960000000000001</v>
      </c>
      <c r="H23" s="14" t="s">
        <v>65</v>
      </c>
      <c r="I23" s="8">
        <v>0.6</v>
      </c>
      <c r="J23" s="8">
        <v>0.6</v>
      </c>
      <c r="K23" s="8">
        <v>0.6</v>
      </c>
      <c r="L23" s="13"/>
      <c r="M23" s="13"/>
      <c r="N23" s="17"/>
      <c r="O23" s="17"/>
      <c r="Q23" s="21">
        <f>+L23*F23</f>
        <v>0</v>
      </c>
      <c r="R23" s="21">
        <f>+M23*F23</f>
        <v>0</v>
      </c>
      <c r="S23" s="8">
        <f t="shared" si="0"/>
        <v>3.1440000000000003E-2</v>
      </c>
      <c r="T23" s="8">
        <f t="shared" si="1"/>
        <v>3.1440000000000003E-2</v>
      </c>
      <c r="U23" s="8">
        <f t="shared" si="2"/>
        <v>3.1440000000000003E-2</v>
      </c>
      <c r="V23" s="20">
        <f>+O23*G23</f>
        <v>0</v>
      </c>
      <c r="W23" s="20">
        <f t="shared" si="3"/>
        <v>0</v>
      </c>
    </row>
    <row r="24" spans="1:23" x14ac:dyDescent="0.2">
      <c r="A24" s="15" t="s">
        <v>60</v>
      </c>
      <c r="B24" s="15" t="s">
        <v>66</v>
      </c>
      <c r="C24" s="14" t="s">
        <v>45</v>
      </c>
      <c r="D24" s="8">
        <v>10.680486400000001</v>
      </c>
      <c r="E24" s="8">
        <v>10.680486400000001</v>
      </c>
      <c r="F24" s="13">
        <v>10.411759999999999</v>
      </c>
      <c r="G24" s="17">
        <v>10.421667200000002</v>
      </c>
      <c r="H24" s="14" t="s">
        <v>46</v>
      </c>
      <c r="I24" s="8"/>
      <c r="J24" s="8"/>
      <c r="K24" s="8"/>
      <c r="L24" s="13"/>
      <c r="M24" s="13"/>
      <c r="N24" s="17">
        <v>0.15</v>
      </c>
      <c r="O24" s="17"/>
      <c r="Q24" s="21">
        <f>+L24*F24</f>
        <v>0</v>
      </c>
      <c r="R24" s="21">
        <f>+M24*F24</f>
        <v>0</v>
      </c>
      <c r="S24" s="8">
        <f t="shared" si="0"/>
        <v>0</v>
      </c>
      <c r="T24" s="8">
        <f t="shared" si="1"/>
        <v>0</v>
      </c>
      <c r="U24" s="8">
        <f t="shared" si="2"/>
        <v>0</v>
      </c>
      <c r="V24" s="20">
        <f>+O24*G24</f>
        <v>0</v>
      </c>
      <c r="W24" s="20">
        <f t="shared" si="3"/>
        <v>1.5632500800000002</v>
      </c>
    </row>
    <row r="25" spans="1:23" x14ac:dyDescent="0.2">
      <c r="A25" s="15" t="s">
        <v>67</v>
      </c>
      <c r="B25" s="15" t="s">
        <v>68</v>
      </c>
      <c r="C25" s="14" t="s">
        <v>69</v>
      </c>
      <c r="D25" s="8">
        <v>501</v>
      </c>
      <c r="E25" s="8">
        <v>501</v>
      </c>
      <c r="F25" s="13">
        <v>492.22222222222217</v>
      </c>
      <c r="G25" s="17">
        <v>499.5</v>
      </c>
      <c r="H25" s="14" t="s">
        <v>70</v>
      </c>
      <c r="I25" s="8"/>
      <c r="J25" s="8"/>
      <c r="K25" s="8"/>
      <c r="L25" s="13">
        <v>0.1</v>
      </c>
      <c r="M25" s="13">
        <v>0.08</v>
      </c>
      <c r="N25" s="17"/>
      <c r="O25" s="17">
        <v>0.08</v>
      </c>
      <c r="Q25" s="21">
        <f>+L25*F25</f>
        <v>49.222222222222221</v>
      </c>
      <c r="R25" s="21">
        <f>+M25*F25</f>
        <v>39.377777777777773</v>
      </c>
      <c r="S25" s="8">
        <f t="shared" si="0"/>
        <v>0</v>
      </c>
      <c r="T25" s="8">
        <f t="shared" si="1"/>
        <v>0</v>
      </c>
      <c r="U25" s="8">
        <f t="shared" si="2"/>
        <v>0</v>
      </c>
      <c r="V25" s="20">
        <f>+O25*G25</f>
        <v>39.96</v>
      </c>
      <c r="W25" s="20">
        <f t="shared" si="3"/>
        <v>0</v>
      </c>
    </row>
    <row r="26" spans="1:23" x14ac:dyDescent="0.2">
      <c r="A26" s="15" t="s">
        <v>67</v>
      </c>
      <c r="B26" s="15" t="s">
        <v>71</v>
      </c>
      <c r="C26" s="14" t="s">
        <v>69</v>
      </c>
      <c r="D26" s="8">
        <v>507.5</v>
      </c>
      <c r="E26" s="8">
        <v>507.5</v>
      </c>
      <c r="F26" s="13">
        <v>495</v>
      </c>
      <c r="G26" s="16">
        <v>499.75</v>
      </c>
      <c r="H26" s="14" t="s">
        <v>70</v>
      </c>
      <c r="I26" s="8"/>
      <c r="J26" s="8"/>
      <c r="K26" s="8"/>
      <c r="L26" s="13"/>
      <c r="M26" s="13"/>
      <c r="N26" s="16">
        <v>0.11</v>
      </c>
      <c r="O26" s="16"/>
      <c r="Q26" s="21">
        <f>+L26*F26</f>
        <v>0</v>
      </c>
      <c r="R26" s="21">
        <f>+M26*F26</f>
        <v>0</v>
      </c>
      <c r="S26" s="8">
        <f t="shared" si="0"/>
        <v>0</v>
      </c>
      <c r="T26" s="8">
        <f t="shared" si="1"/>
        <v>0</v>
      </c>
      <c r="U26" s="8">
        <f t="shared" si="2"/>
        <v>0</v>
      </c>
      <c r="V26" s="20">
        <f>+O26*G26</f>
        <v>0</v>
      </c>
      <c r="W26" s="20">
        <f t="shared" si="3"/>
        <v>54.972500000000004</v>
      </c>
    </row>
    <row r="27" spans="1:23" x14ac:dyDescent="0.2">
      <c r="A27" s="15" t="s">
        <v>67</v>
      </c>
      <c r="B27" s="15" t="s">
        <v>72</v>
      </c>
      <c r="C27" s="14" t="s">
        <v>69</v>
      </c>
      <c r="D27" s="8">
        <v>0</v>
      </c>
      <c r="E27" s="8">
        <v>0</v>
      </c>
      <c r="F27" s="13">
        <v>425.31914893617028</v>
      </c>
      <c r="G27" s="16">
        <v>384.5</v>
      </c>
      <c r="H27" s="14" t="s">
        <v>70</v>
      </c>
      <c r="I27" s="8"/>
      <c r="J27" s="8"/>
      <c r="K27" s="8"/>
      <c r="L27" s="13">
        <v>0.2</v>
      </c>
      <c r="M27" s="13">
        <v>0.09</v>
      </c>
      <c r="N27" s="16">
        <v>0.17</v>
      </c>
      <c r="O27" s="16">
        <v>0.08</v>
      </c>
      <c r="Q27" s="21">
        <f>+L27*F27</f>
        <v>85.063829787234056</v>
      </c>
      <c r="R27" s="21">
        <f>+M27*F27</f>
        <v>38.278723404255324</v>
      </c>
      <c r="S27" s="8">
        <f t="shared" si="0"/>
        <v>0</v>
      </c>
      <c r="T27" s="8">
        <f t="shared" si="1"/>
        <v>0</v>
      </c>
      <c r="U27" s="8">
        <f t="shared" si="2"/>
        <v>0</v>
      </c>
      <c r="V27" s="20">
        <f>+O27*G27</f>
        <v>30.76</v>
      </c>
      <c r="W27" s="20">
        <f t="shared" si="3"/>
        <v>65.365000000000009</v>
      </c>
    </row>
    <row r="28" spans="1:23" x14ac:dyDescent="0.2">
      <c r="A28" s="15" t="s">
        <v>67</v>
      </c>
      <c r="B28" s="15" t="s">
        <v>73</v>
      </c>
      <c r="C28" s="14" t="s">
        <v>69</v>
      </c>
      <c r="D28" s="8">
        <v>444.1</v>
      </c>
      <c r="E28" s="8">
        <v>444.1</v>
      </c>
      <c r="F28" s="13">
        <v>440</v>
      </c>
      <c r="G28" s="16">
        <v>459</v>
      </c>
      <c r="H28" s="14" t="s">
        <v>70</v>
      </c>
      <c r="I28" s="8">
        <v>0.08</v>
      </c>
      <c r="J28" s="8"/>
      <c r="K28" s="8"/>
      <c r="L28" s="13"/>
      <c r="M28" s="13"/>
      <c r="N28" s="16"/>
      <c r="O28" s="16"/>
      <c r="Q28" s="21">
        <f>+L28*F28</f>
        <v>0</v>
      </c>
      <c r="R28" s="21">
        <f>+M28*F28</f>
        <v>0</v>
      </c>
      <c r="S28" s="8">
        <f t="shared" si="0"/>
        <v>35.528000000000006</v>
      </c>
      <c r="T28" s="8">
        <f t="shared" si="1"/>
        <v>0</v>
      </c>
      <c r="U28" s="8">
        <f t="shared" si="2"/>
        <v>0</v>
      </c>
      <c r="V28" s="20">
        <f>+O28*G28</f>
        <v>0</v>
      </c>
      <c r="W28" s="20">
        <f t="shared" si="3"/>
        <v>0</v>
      </c>
    </row>
    <row r="29" spans="1:23" x14ac:dyDescent="0.2">
      <c r="A29" s="15" t="s">
        <v>60</v>
      </c>
      <c r="B29" s="15" t="s">
        <v>74</v>
      </c>
      <c r="C29" s="14" t="s">
        <v>75</v>
      </c>
      <c r="D29" s="8">
        <v>0</v>
      </c>
      <c r="E29" s="8">
        <v>0</v>
      </c>
      <c r="F29" s="13">
        <v>162</v>
      </c>
      <c r="G29" s="12">
        <v>0</v>
      </c>
      <c r="H29" s="14" t="s">
        <v>76</v>
      </c>
      <c r="I29" s="8"/>
      <c r="J29" s="8"/>
      <c r="K29" s="8"/>
      <c r="L29" s="13">
        <v>1.1000000000000001</v>
      </c>
      <c r="M29" s="13">
        <v>0.9</v>
      </c>
      <c r="N29" s="12"/>
      <c r="O29" s="12"/>
      <c r="Q29" s="21">
        <f>+L29*F29</f>
        <v>178.20000000000002</v>
      </c>
      <c r="R29" s="21">
        <f>+M29*F29</f>
        <v>145.80000000000001</v>
      </c>
      <c r="S29" s="8">
        <f t="shared" si="0"/>
        <v>0</v>
      </c>
      <c r="T29" s="8">
        <f t="shared" si="1"/>
        <v>0</v>
      </c>
      <c r="U29" s="8">
        <f t="shared" si="2"/>
        <v>0</v>
      </c>
      <c r="V29" s="20">
        <f>+O29*G29</f>
        <v>0</v>
      </c>
      <c r="W29" s="20">
        <f t="shared" si="3"/>
        <v>0</v>
      </c>
    </row>
    <row r="30" spans="1:23" x14ac:dyDescent="0.2">
      <c r="A30" s="15" t="s">
        <v>60</v>
      </c>
      <c r="B30" s="15" t="s">
        <v>77</v>
      </c>
      <c r="C30" s="14" t="s">
        <v>75</v>
      </c>
      <c r="D30" s="8">
        <v>0.62</v>
      </c>
      <c r="E30" s="8">
        <v>0.62</v>
      </c>
      <c r="F30" s="13">
        <v>0</v>
      </c>
      <c r="G30" s="12">
        <v>0</v>
      </c>
      <c r="H30" s="14" t="s">
        <v>76</v>
      </c>
      <c r="I30" s="8">
        <v>80</v>
      </c>
      <c r="J30" s="8">
        <v>80</v>
      </c>
      <c r="K30" s="8">
        <v>90</v>
      </c>
      <c r="L30" s="13"/>
      <c r="M30" s="13"/>
      <c r="N30" s="12"/>
      <c r="O30" s="12"/>
      <c r="Q30" s="21">
        <f>+L30*F30</f>
        <v>0</v>
      </c>
      <c r="R30" s="21">
        <f>+M30*F30</f>
        <v>0</v>
      </c>
      <c r="S30" s="8">
        <f t="shared" si="0"/>
        <v>49.6</v>
      </c>
      <c r="T30" s="8">
        <f t="shared" si="1"/>
        <v>49.6</v>
      </c>
      <c r="U30" s="8">
        <f t="shared" si="2"/>
        <v>55.8</v>
      </c>
      <c r="V30" s="20">
        <f>+O30*G30</f>
        <v>0</v>
      </c>
      <c r="W30" s="20">
        <f t="shared" si="3"/>
        <v>0</v>
      </c>
    </row>
    <row r="31" spans="1:23" x14ac:dyDescent="0.2">
      <c r="A31" s="15" t="s">
        <v>60</v>
      </c>
      <c r="B31" s="15" t="s">
        <v>78</v>
      </c>
      <c r="C31" s="14" t="s">
        <v>75</v>
      </c>
      <c r="D31" s="8">
        <v>0</v>
      </c>
      <c r="E31" s="8">
        <v>0</v>
      </c>
      <c r="F31" s="13">
        <v>0</v>
      </c>
      <c r="G31" s="12">
        <v>0.39999999999999997</v>
      </c>
      <c r="H31" s="14" t="s">
        <v>76</v>
      </c>
      <c r="I31" s="8"/>
      <c r="J31" s="8"/>
      <c r="K31" s="8"/>
      <c r="L31" s="13"/>
      <c r="M31" s="13"/>
      <c r="N31" s="12">
        <v>132</v>
      </c>
      <c r="O31" s="12">
        <v>120</v>
      </c>
      <c r="Q31" s="21">
        <f>+L31*F31</f>
        <v>0</v>
      </c>
      <c r="R31" s="21">
        <f>+M31*F31</f>
        <v>0</v>
      </c>
      <c r="S31" s="8">
        <f t="shared" si="0"/>
        <v>0</v>
      </c>
      <c r="T31" s="8">
        <f t="shared" si="1"/>
        <v>0</v>
      </c>
      <c r="U31" s="8">
        <f t="shared" si="2"/>
        <v>0</v>
      </c>
      <c r="V31" s="20">
        <f>+O31*G31</f>
        <v>47.999999999999993</v>
      </c>
      <c r="W31" s="20">
        <f t="shared" si="3"/>
        <v>52.8</v>
      </c>
    </row>
    <row r="32" spans="1:23" x14ac:dyDescent="0.2">
      <c r="Q32" s="43">
        <f>+SUM(Q8:Q28)</f>
        <v>224.48548448808873</v>
      </c>
      <c r="R32" s="43">
        <f t="shared" ref="R32:W32" si="4">+SUM(R8:R28)</f>
        <v>154.45814989998181</v>
      </c>
      <c r="S32" s="43">
        <f t="shared" si="4"/>
        <v>110.11503280000001</v>
      </c>
      <c r="T32" s="43">
        <f t="shared" si="4"/>
        <v>46.174512000000007</v>
      </c>
      <c r="U32" s="43">
        <f t="shared" si="4"/>
        <v>21.889328000000003</v>
      </c>
      <c r="V32" s="43">
        <f t="shared" si="4"/>
        <v>89.243250000000003</v>
      </c>
      <c r="W32" s="43">
        <f t="shared" si="4"/>
        <v>163.51025008000002</v>
      </c>
    </row>
    <row r="33" spans="17:23" x14ac:dyDescent="0.2">
      <c r="Q33" s="43">
        <f>+SUM(Q29:Q31)</f>
        <v>178.20000000000002</v>
      </c>
      <c r="R33" s="43">
        <f t="shared" ref="R33:W33" si="5">+SUM(R29:R31)</f>
        <v>145.80000000000001</v>
      </c>
      <c r="S33" s="43">
        <f t="shared" si="5"/>
        <v>49.6</v>
      </c>
      <c r="T33" s="43">
        <f t="shared" si="5"/>
        <v>49.6</v>
      </c>
      <c r="U33" s="43">
        <f t="shared" si="5"/>
        <v>55.8</v>
      </c>
      <c r="V33" s="43">
        <f t="shared" si="5"/>
        <v>47.999999999999993</v>
      </c>
      <c r="W33" s="43">
        <f t="shared" si="5"/>
        <v>52.8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aproximated</vt:lpstr>
      <vt:lpstr>prices</vt:lpstr>
      <vt:lpstr>Planteos y precios NBA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Ignacio Gonzalez</dc:creator>
  <cp:lastModifiedBy>Xavier Ignacio Gonzalez</cp:lastModifiedBy>
  <dcterms:created xsi:type="dcterms:W3CDTF">2019-05-29T13:24:46Z</dcterms:created>
  <dcterms:modified xsi:type="dcterms:W3CDTF">2019-05-29T15:13:13Z</dcterms:modified>
</cp:coreProperties>
</file>