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/Documents/GitHub/2_183_TermProj/analysis_500/"/>
    </mc:Choice>
  </mc:AlternateContent>
  <xr:revisionPtr revIDLastSave="0" documentId="13_ncr:1_{CAA96798-C5F5-584A-BB66-5C037E99E38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D31" i="1"/>
  <c r="D47" i="1"/>
  <c r="D49" i="1"/>
  <c r="D50" i="1"/>
  <c r="D51" i="1"/>
  <c r="D63" i="1"/>
  <c r="D64" i="1"/>
  <c r="D66" i="1"/>
  <c r="D79" i="1"/>
  <c r="D80" i="1"/>
  <c r="D81" i="1"/>
  <c r="D95" i="1"/>
  <c r="D111" i="1"/>
  <c r="D113" i="1"/>
  <c r="D114" i="1"/>
  <c r="D115" i="1"/>
  <c r="D127" i="1"/>
  <c r="D128" i="1"/>
  <c r="D130" i="1"/>
  <c r="D143" i="1"/>
  <c r="D145" i="1"/>
  <c r="D146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D48" i="1" s="1"/>
  <c r="C49" i="1"/>
  <c r="C50" i="1"/>
  <c r="C51" i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C64" i="1"/>
  <c r="C65" i="1"/>
  <c r="D65" i="1" s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C112" i="1"/>
  <c r="D112" i="1" s="1"/>
  <c r="C113" i="1"/>
  <c r="C114" i="1"/>
  <c r="C115" i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C128" i="1"/>
  <c r="C129" i="1"/>
  <c r="D129" i="1" s="1"/>
  <c r="C130" i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C144" i="1"/>
  <c r="D144" i="1" s="1"/>
  <c r="C145" i="1"/>
  <c r="C146" i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</calcChain>
</file>

<file path=xl/sharedStrings.xml><?xml version="1.0" encoding="utf-8"?>
<sst xmlns="http://schemas.openxmlformats.org/spreadsheetml/2006/main" count="351" uniqueCount="190">
  <si>
    <t>Simulation</t>
  </si>
  <si>
    <t>OUTPUT2DOF_frisOr0.7854_objAS_vel14_ang0.7854_spin-50.mat</t>
  </si>
  <si>
    <t>OUTPUT2DOF_frisOr0.7854_objAS_vel14_ang0_spin-50.mat</t>
  </si>
  <si>
    <t>OUTPUT2DOF_frisOr0.7854_objAS_vel14_ang1.5708_spin-50.mat</t>
  </si>
  <si>
    <t>OUTPUT2DOF_frisOr0.7854_objAS_vel14_ang2.3562_spin-50.mat</t>
  </si>
  <si>
    <t>OUTPUT2DOF_frisOr0.7854_objA_vel14_ang0.7854_spin-50.mat</t>
  </si>
  <si>
    <t>OUTPUT2DOF_frisOr0.7854_objA_vel14_ang0_spin-50.mat</t>
  </si>
  <si>
    <t>OUTPUT2DOF_frisOr0.7854_objA_vel14_ang1.5708_spin-50.mat</t>
  </si>
  <si>
    <t>OUTPUT2DOF_frisOr0.7854_objA_vel14_ang2.3562_spin-50.mat</t>
  </si>
  <si>
    <t>OUTPUT2DOF_frisOr0.7854_objS_vel14_ang0.7854_spin-50.mat</t>
  </si>
  <si>
    <t>OUTPUT2DOF_frisOr0.7854_objS_vel14_ang0_spin-50.mat</t>
  </si>
  <si>
    <t>OUTPUT2DOF_frisOr0.7854_objS_vel14_ang1.5708_spin-50.mat</t>
  </si>
  <si>
    <t>OUTPUT2DOF_frisOr0.7854_objS_vel14_ang2.3562_spin-50.mat</t>
  </si>
  <si>
    <t>OUTPUT2DOF_frisOr0.7854_objVAS_vel14_ang0.7854_spin-50.mat</t>
  </si>
  <si>
    <t>OUTPUT2DOF_frisOr0.7854_objVAS_vel14_ang0_spin-50.mat</t>
  </si>
  <si>
    <t>OUTPUT2DOF_frisOr0.7854_objVAS_vel14_ang1.5708_spin-50.mat</t>
  </si>
  <si>
    <t>OUTPUT2DOF_frisOr0.7854_objVAS_vel14_ang2.3562_spin-50.mat</t>
  </si>
  <si>
    <t>OUTPUT2DOF_frisOr0.7854_objVA_vel14_ang0.7854_spin-50.mat</t>
  </si>
  <si>
    <t>OUTPUT2DOF_frisOr0.7854_objVA_vel14_ang0_spin-50.mat</t>
  </si>
  <si>
    <t>OUTPUT2DOF_frisOr0.7854_objVA_vel14_ang1.5708_spin-50.mat</t>
  </si>
  <si>
    <t>OUTPUT2DOF_frisOr0.7854_objVA_vel14_ang2.3562_spin-50.mat</t>
  </si>
  <si>
    <t>OUTPUT2DOF_frisOr0.7854_objVS_vel14_ang0.7854_spin-50.mat</t>
  </si>
  <si>
    <t>OUTPUT2DOF_frisOr0.7854_objVS_vel14_ang0_spin-50.mat</t>
  </si>
  <si>
    <t>OUTPUT2DOF_frisOr0.7854_objVS_vel14_ang1.5708_spin-50.mat</t>
  </si>
  <si>
    <t>OUTPUT2DOF_frisOr0.7854_objVS_vel14_ang2.3562_spin-50.mat</t>
  </si>
  <si>
    <t>OUTPUT2DOF_frisOr0.7854_objV_vel14_ang0.7854_spin-50.mat</t>
  </si>
  <si>
    <t>OUTPUT2DOF_frisOr0.7854_objV_vel14_ang0_spin-50.mat</t>
  </si>
  <si>
    <t>OUTPUT2DOF_frisOr0.7854_objV_vel14_ang1.5708_spin-50.mat</t>
  </si>
  <si>
    <t>OUTPUT2DOF_frisOr0.7854_objV_vel14_ang2.3562_spin-50.mat</t>
  </si>
  <si>
    <t>OUTPUT2DOF_frisOr0_objAS_vel14_ang0.7854_spin-50.mat</t>
  </si>
  <si>
    <t>OUTPUT2DOF_frisOr0_objAS_vel14_ang0_spin-50.mat</t>
  </si>
  <si>
    <t>OUTPUT2DOF_frisOr0_objAS_vel14_ang1.5708_spin-50.mat</t>
  </si>
  <si>
    <t>OUTPUT2DOF_frisOr0_objAS_vel14_ang2.3562_spin-50.mat</t>
  </si>
  <si>
    <t>OUTPUT2DOF_frisOr0_objA_vel14_ang0.7854_spin-50.mat</t>
  </si>
  <si>
    <t>OUTPUT2DOF_frisOr0_objA_vel14_ang0_spin-50.mat</t>
  </si>
  <si>
    <t>OUTPUT2DOF_frisOr0_objA_vel14_ang1.5708_spin-50.mat</t>
  </si>
  <si>
    <t>OUTPUT2DOF_frisOr0_objA_vel14_ang2.3562_spin-50.mat</t>
  </si>
  <si>
    <t>OUTPUT2DOF_frisOr0_objS_vel14_ang0.7854_spin-50.mat</t>
  </si>
  <si>
    <t>OUTPUT2DOF_frisOr0_objS_vel14_ang0_spin-50.mat</t>
  </si>
  <si>
    <t>OUTPUT2DOF_frisOr0_objS_vel14_ang1.5708_spin-50.mat</t>
  </si>
  <si>
    <t>OUTPUT2DOF_frisOr0_objS_vel14_ang2.3562_spin-50.mat</t>
  </si>
  <si>
    <t>OUTPUT2DOF_frisOr0_objVAS_vel14_ang0.7854_spin-50.mat</t>
  </si>
  <si>
    <t>OUTPUT2DOF_frisOr0_objVAS_vel14_ang0_spin-50.mat</t>
  </si>
  <si>
    <t>OUTPUT2DOF_frisOr0_objVAS_vel14_ang1.5708_spin-50.mat</t>
  </si>
  <si>
    <t>OUTPUT2DOF_frisOr0_objVAS_vel14_ang2.3562_spin-50.mat</t>
  </si>
  <si>
    <t>OUTPUT2DOF_frisOr0_objVA_vel14_ang0.7854_spin-50.mat</t>
  </si>
  <si>
    <t>OUTPUT2DOF_frisOr0_objVA_vel14_ang0_spin-50.mat</t>
  </si>
  <si>
    <t>OUTPUT2DOF_frisOr0_objVA_vel14_ang1.5708_spin-50.mat</t>
  </si>
  <si>
    <t>OUTPUT2DOF_frisOr0_objVA_vel14_ang2.3562_spin-50.mat</t>
  </si>
  <si>
    <t>OUTPUT2DOF_frisOr0_objVS_vel14_ang0.7854_spin-50.mat</t>
  </si>
  <si>
    <t>OUTPUT2DOF_frisOr0_objVS_vel14_ang0_spin-50.mat</t>
  </si>
  <si>
    <t>OUTPUT2DOF_frisOr0_objVS_vel14_ang1.5708_spin-50.mat</t>
  </si>
  <si>
    <t>OUTPUT2DOF_frisOr0_objVS_vel14_ang2.3562_spin-50.mat</t>
  </si>
  <si>
    <t>OUTPUT2DOF_frisOr0_objV_vel14_ang0.7854_spin-50.mat</t>
  </si>
  <si>
    <t>OUTPUT2DOF_frisOr0_objV_vel14_ang0_spin-50.mat</t>
  </si>
  <si>
    <t>OUTPUT2DOF_frisOr0_objV_vel14_ang1.5708_spin-50.mat</t>
  </si>
  <si>
    <t>OUTPUT2DOF_frisOr0_objV_vel14_ang2.3562_spin-50.mat</t>
  </si>
  <si>
    <t>OUTPUT2DOF_frisOr1.5708_objAS_vel14_ang0.7854_spin-50.mat</t>
  </si>
  <si>
    <t>OUTPUT2DOF_frisOr1.5708_objAS_vel14_ang0_spin-50.mat</t>
  </si>
  <si>
    <t>OUTPUT2DOF_frisOr1.5708_objAS_vel14_ang1.5708_spin-50.mat</t>
  </si>
  <si>
    <t>OUTPUT2DOF_frisOr1.5708_objAS_vel14_ang2.3562_spin-50.mat</t>
  </si>
  <si>
    <t>OUTPUT2DOF_frisOr1.5708_objA_vel14_ang0.7854_spin-50.mat</t>
  </si>
  <si>
    <t>OUTPUT2DOF_frisOr1.5708_objA_vel14_ang0_spin-50.mat</t>
  </si>
  <si>
    <t>OUTPUT2DOF_frisOr1.5708_objA_vel14_ang1.5708_spin-50.mat</t>
  </si>
  <si>
    <t>OUTPUT2DOF_frisOr1.5708_objA_vel14_ang2.3562_spin-50.mat</t>
  </si>
  <si>
    <t>OUTPUT2DOF_frisOr1.5708_objS_vel14_ang0.7854_spin-50.mat</t>
  </si>
  <si>
    <t>OUTPUT2DOF_frisOr1.5708_objS_vel14_ang0_spin-50.mat</t>
  </si>
  <si>
    <t>OUTPUT2DOF_frisOr1.5708_objS_vel14_ang1.5708_spin-50.mat</t>
  </si>
  <si>
    <t>OUTPUT2DOF_frisOr1.5708_objS_vel14_ang2.3562_spin-50.mat</t>
  </si>
  <si>
    <t>OUTPUT2DOF_frisOr1.5708_objVAS_vel14_ang0.7854_spin-50.mat</t>
  </si>
  <si>
    <t>OUTPUT2DOF_frisOr1.5708_objVAS_vel14_ang0_spin-50.mat</t>
  </si>
  <si>
    <t>OUTPUT2DOF_frisOr1.5708_objVAS_vel14_ang1.5708_spin-50.mat</t>
  </si>
  <si>
    <t>OUTPUT2DOF_frisOr1.5708_objVAS_vel14_ang2.3562_spin-50.mat</t>
  </si>
  <si>
    <t>OUTPUT2DOF_frisOr1.5708_objVA_vel14_ang0.7854_spin-50.mat</t>
  </si>
  <si>
    <t>OUTPUT2DOF_frisOr1.5708_objVA_vel14_ang0_spin-50.mat</t>
  </si>
  <si>
    <t>OUTPUT2DOF_frisOr1.5708_objVA_vel14_ang1.5708_spin-50.mat</t>
  </si>
  <si>
    <t>OUTPUT2DOF_frisOr1.5708_objVA_vel14_ang2.3562_spin-50.mat</t>
  </si>
  <si>
    <t>OUTPUT2DOF_frisOr1.5708_objVS_vel14_ang0.7854_spin-50.mat</t>
  </si>
  <si>
    <t>OUTPUT2DOF_frisOr1.5708_objVS_vel14_ang0_spin-50.mat</t>
  </si>
  <si>
    <t>OUTPUT2DOF_frisOr1.5708_objVS_vel14_ang1.5708_spin-50.mat</t>
  </si>
  <si>
    <t>OUTPUT2DOF_frisOr1.5708_objVS_vel14_ang2.3562_spin-50.mat</t>
  </si>
  <si>
    <t>OUTPUT2DOF_frisOr1.5708_objV_vel14_ang0.7854_spin-50.mat</t>
  </si>
  <si>
    <t>OUTPUT2DOF_frisOr1.5708_objV_vel14_ang0_spin-50.mat</t>
  </si>
  <si>
    <t>OUTPUT2DOF_frisOr1.5708_objV_vel14_ang1.5708_spin-50.mat</t>
  </si>
  <si>
    <t>OUTPUT2DOF_frisOr1.5708_objV_vel14_ang2.3562_spin-50.mat</t>
  </si>
  <si>
    <t>OUTPUT3DOF_frisOr0.7854_objAS_vel14_ang0.7854_spin-50.mat</t>
  </si>
  <si>
    <t>OUTPUT3DOF_frisOr0.7854_objAS_vel14_ang0_spin-50.mat</t>
  </si>
  <si>
    <t>OUTPUT3DOF_frisOr0.7854_objAS_vel14_ang1.5708_spin-50.mat</t>
  </si>
  <si>
    <t>OUTPUT3DOF_frisOr0.7854_objAS_vel14_ang2.3562_spin-50.mat</t>
  </si>
  <si>
    <t>OUTPUT3DOF_frisOr0.7854_objA_vel14_ang0.7854_spin-50.mat</t>
  </si>
  <si>
    <t>OUTPUT3DOF_frisOr0.7854_objA_vel14_ang0_spin-50.mat</t>
  </si>
  <si>
    <t>OUTPUT3DOF_frisOr0.7854_objA_vel14_ang1.5708_spin-50.mat</t>
  </si>
  <si>
    <t>OUTPUT3DOF_frisOr0.7854_objA_vel14_ang2.3562_spin-50.mat</t>
  </si>
  <si>
    <t>OUTPUT3DOF_frisOr0.7854_objS_vel14_ang0.7854_spin-50.mat</t>
  </si>
  <si>
    <t>OUTPUT3DOF_frisOr0.7854_objS_vel14_ang0_spin-50.mat</t>
  </si>
  <si>
    <t>OUTPUT3DOF_frisOr0.7854_objS_vel14_ang1.5708_spin-50.mat</t>
  </si>
  <si>
    <t>OUTPUT3DOF_frisOr0.7854_objS_vel14_ang2.3562_spin-50.mat</t>
  </si>
  <si>
    <t>OUTPUT3DOF_frisOr0.7854_objVAS_vel14_ang0.7854_spin-50.mat</t>
  </si>
  <si>
    <t>OUTPUT3DOF_frisOr0.7854_objVAS_vel14_ang0_spin-50.mat</t>
  </si>
  <si>
    <t>OUTPUT3DOF_frisOr0.7854_objVAS_vel14_ang1.5708_spin-50.mat</t>
  </si>
  <si>
    <t>OUTPUT3DOF_frisOr0.7854_objVAS_vel14_ang2.3562_spin-50.mat</t>
  </si>
  <si>
    <t>OUTPUT3DOF_frisOr0.7854_objVA_vel14_ang0.7854_spin-50.mat</t>
  </si>
  <si>
    <t>OUTPUT3DOF_frisOr0.7854_objVA_vel14_ang0_spin-50.mat</t>
  </si>
  <si>
    <t>OUTPUT3DOF_frisOr0.7854_objVA_vel14_ang1.5708_spin-50.mat</t>
  </si>
  <si>
    <t>OUTPUT3DOF_frisOr0.7854_objVA_vel14_ang2.3562_spin-50.mat</t>
  </si>
  <si>
    <t>OUTPUT3DOF_frisOr0.7854_objVS_vel14_ang0.7854_spin-50.mat</t>
  </si>
  <si>
    <t>OUTPUT3DOF_frisOr0.7854_objVS_vel14_ang0_spin-50.mat</t>
  </si>
  <si>
    <t>OUTPUT3DOF_frisOr0.7854_objVS_vel14_ang1.5708_spin-50.mat</t>
  </si>
  <si>
    <t>OUTPUT3DOF_frisOr0.7854_objVS_vel14_ang2.3562_spin-50.mat</t>
  </si>
  <si>
    <t>OUTPUT3DOF_frisOr0.7854_objV_vel14_ang0.7854_spin-50.mat</t>
  </si>
  <si>
    <t>OUTPUT3DOF_frisOr0.7854_objV_vel14_ang0_spin-50.mat</t>
  </si>
  <si>
    <t>OUTPUT3DOF_frisOr0.7854_objV_vel14_ang1.5708_spin-50.mat</t>
  </si>
  <si>
    <t>OUTPUT3DOF_frisOr0.7854_objV_vel14_ang2.3562_spin-50.mat</t>
  </si>
  <si>
    <t>OUTPUT3DOF_frisOr0_objAS_vel14_ang0.7854_spin-50.mat</t>
  </si>
  <si>
    <t>OUTPUT3DOF_frisOr0_objAS_vel14_ang0_spin-50.mat</t>
  </si>
  <si>
    <t>OUTPUT3DOF_frisOr0_objAS_vel14_ang1.5708_spin-50.mat</t>
  </si>
  <si>
    <t>OUTPUT3DOF_frisOr0_objAS_vel14_ang2.3562_spin-50.mat</t>
  </si>
  <si>
    <t>OUTPUT3DOF_frisOr0_objA_vel14_ang0.7854_spin-50.mat</t>
  </si>
  <si>
    <t>OUTPUT3DOF_frisOr0_objA_vel14_ang0_spin-50.mat</t>
  </si>
  <si>
    <t>OUTPUT3DOF_frisOr0_objA_vel14_ang1.5708_spin-50.mat</t>
  </si>
  <si>
    <t>OUTPUT3DOF_frisOr0_objA_vel14_ang2.3562_spin-50.mat</t>
  </si>
  <si>
    <t>OUTPUT3DOF_frisOr0_objS_vel14_ang0.7854_spin-50.mat</t>
  </si>
  <si>
    <t>OUTPUT3DOF_frisOr0_objS_vel14_ang0_spin-50.mat</t>
  </si>
  <si>
    <t>OUTPUT3DOF_frisOr0_objS_vel14_ang1.5708_spin-50.mat</t>
  </si>
  <si>
    <t>OUTPUT3DOF_frisOr0_objS_vel14_ang2.3562_spin-50.mat</t>
  </si>
  <si>
    <t>OUTPUT3DOF_frisOr0_objVAS_vel14_ang0.7854_spin-50.mat</t>
  </si>
  <si>
    <t>OUTPUT3DOF_frisOr0_objVAS_vel14_ang0_spin-50.mat</t>
  </si>
  <si>
    <t>OUTPUT3DOF_frisOr0_objVAS_vel14_ang1.5708_spin-50.mat</t>
  </si>
  <si>
    <t>OUTPUT3DOF_frisOr0_objVAS_vel14_ang2.3562_spin-50.mat</t>
  </si>
  <si>
    <t>OUTPUT3DOF_frisOr0_objVA_vel14_ang0.7854_spin-50.mat</t>
  </si>
  <si>
    <t>OUTPUT3DOF_frisOr0_objVA_vel14_ang0_spin-50.mat</t>
  </si>
  <si>
    <t>OUTPUT3DOF_frisOr0_objVA_vel14_ang1.5708_spin-50.mat</t>
  </si>
  <si>
    <t>OUTPUT3DOF_frisOr0_objVA_vel14_ang2.3562_spin-50.mat</t>
  </si>
  <si>
    <t>OUTPUT3DOF_frisOr0_objVS_vel14_ang0.7854_spin-50.mat</t>
  </si>
  <si>
    <t>OUTPUT3DOF_frisOr0_objVS_vel14_ang0_spin-50.mat</t>
  </si>
  <si>
    <t>OUTPUT3DOF_frisOr0_objVS_vel14_ang1.5708_spin-50.mat</t>
  </si>
  <si>
    <t>OUTPUT3DOF_frisOr0_objVS_vel14_ang2.3562_spin-50.mat</t>
  </si>
  <si>
    <t>OUTPUT3DOF_frisOr0_objV_vel14_ang0.7854_spin-50.mat</t>
  </si>
  <si>
    <t>OUTPUT3DOF_frisOr0_objV_vel14_ang0_spin-50.mat</t>
  </si>
  <si>
    <t>OUTPUT3DOF_frisOr0_objV_vel14_ang1.5708_spin-50.mat</t>
  </si>
  <si>
    <t>OUTPUT3DOF_frisOr0_objV_vel14_ang2.3562_spin-50.mat</t>
  </si>
  <si>
    <t>OUTPUT3DOF_frisOr1.5708_objAS_vel14_ang0.7854_spin-50.mat</t>
  </si>
  <si>
    <t>OUTPUT3DOF_frisOr1.5708_objAS_vel14_ang0_spin-50.mat</t>
  </si>
  <si>
    <t>OUTPUT3DOF_frisOr1.5708_objAS_vel14_ang1.5708_spin-50.mat</t>
  </si>
  <si>
    <t>OUTPUT3DOF_frisOr1.5708_objAS_vel14_ang2.3562_spin-50.mat</t>
  </si>
  <si>
    <t>OUTPUT3DOF_frisOr1.5708_objA_vel14_ang0.7854_spin-50.mat</t>
  </si>
  <si>
    <t>OUTPUT3DOF_frisOr1.5708_objA_vel14_ang0_spin-50.mat</t>
  </si>
  <si>
    <t>OUTPUT3DOF_frisOr1.5708_objA_vel14_ang1.5708_spin-50.mat</t>
  </si>
  <si>
    <t>OUTPUT3DOF_frisOr1.5708_objA_vel14_ang2.3562_spin-50.mat</t>
  </si>
  <si>
    <t>OUTPUT3DOF_frisOr1.5708_objS_vel14_ang0.7854_spin-50.mat</t>
  </si>
  <si>
    <t>OUTPUT3DOF_frisOr1.5708_objS_vel14_ang0_spin-50.mat</t>
  </si>
  <si>
    <t>OUTPUT3DOF_frisOr1.5708_objS_vel14_ang1.5708_spin-50.mat</t>
  </si>
  <si>
    <t>OUTPUT3DOF_frisOr1.5708_objS_vel14_ang2.3562_spin-50.mat</t>
  </si>
  <si>
    <t>OUTPUT3DOF_frisOr1.5708_objVAS_vel14_ang0.7854_spin-50.mat</t>
  </si>
  <si>
    <t>OUTPUT3DOF_frisOr1.5708_objVAS_vel14_ang0_spin-50.mat</t>
  </si>
  <si>
    <t>OUTPUT3DOF_frisOr1.5708_objVAS_vel14_ang1.5708_spin-50.mat</t>
  </si>
  <si>
    <t>OUTPUT3DOF_frisOr1.5708_objVAS_vel14_ang2.3562_spin-50.mat</t>
  </si>
  <si>
    <t>OUTPUT3DOF_frisOr1.5708_objVA_vel14_ang0.7854_spin-50.mat</t>
  </si>
  <si>
    <t>OUTPUT3DOF_frisOr1.5708_objVA_vel14_ang0_spin-50.mat</t>
  </si>
  <si>
    <t>OUTPUT3DOF_frisOr1.5708_objVA_vel14_ang1.5708_spin-50.mat</t>
  </si>
  <si>
    <t>OUTPUT3DOF_frisOr1.5708_objVA_vel14_ang2.3562_spin-50.mat</t>
  </si>
  <si>
    <t>OUTPUT3DOF_frisOr1.5708_objVS_vel14_ang0.7854_spin-50.mat</t>
  </si>
  <si>
    <t>OUTPUT3DOF_frisOr1.5708_objVS_vel14_ang0_spin-50.mat</t>
  </si>
  <si>
    <t>OUTPUT3DOF_frisOr1.5708_objVS_vel14_ang1.5708_spin-50.mat</t>
  </si>
  <si>
    <t>OUTPUT3DOF_frisOr1.5708_objVS_vel14_ang2.3562_spin-50.mat</t>
  </si>
  <si>
    <t>OUTPUT3DOF_frisOr1.5708_objV_vel14_ang0.7854_spin-50.mat</t>
  </si>
  <si>
    <t>OUTPUT3DOF_frisOr1.5708_objV_vel14_ang0_spin-50.mat</t>
  </si>
  <si>
    <t>OUTPUT3DOF_frisOr1.5708_objV_vel14_ang1.5708_spin-50.mat</t>
  </si>
  <si>
    <t>OUTPUT3DOF_frisOr1.5708_objV_vel14_ang2.3562_spin-50.mat</t>
  </si>
  <si>
    <t>Velocity</t>
  </si>
  <si>
    <t>Angle</t>
  </si>
  <si>
    <t>Spin</t>
  </si>
  <si>
    <t>DOF</t>
  </si>
  <si>
    <t>Fris Orientation</t>
  </si>
  <si>
    <t>Obj Func</t>
  </si>
  <si>
    <t>AS</t>
  </si>
  <si>
    <t>A</t>
  </si>
  <si>
    <t>S</t>
  </si>
  <si>
    <t>VAS</t>
  </si>
  <si>
    <t>VA</t>
  </si>
  <si>
    <t>VS</t>
  </si>
  <si>
    <t>V</t>
  </si>
  <si>
    <t>Vel Goal</t>
  </si>
  <si>
    <t>Ang Goal</t>
  </si>
  <si>
    <t>Spin Goal</t>
  </si>
  <si>
    <t>Velocity error</t>
  </si>
  <si>
    <t>% Velocity error</t>
  </si>
  <si>
    <t>Angle error</t>
  </si>
  <si>
    <t>Spin error</t>
  </si>
  <si>
    <t>% spin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</si>
</sst>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1" xfId="0" applyNumberFormat="1" applyBorder="1"/>
    <xf numFmtId="49" fontId="1" fillId="0" borderId="2" xfId="0" applyNumberFormat="1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FC5FB-6D97-3545-8D2B-D46CB2B65D1A}" name="Table1" displayName="Table1" ref="A1:O169" totalsRowShown="0" headerRowDxfId="3">
  <autoFilter ref="A1:O169" xr:uid="{AC91C7EB-7323-8E49-AB42-27297CC2B6DB}"/>
  <sortState xmlns:xlrd2="http://schemas.microsoft.com/office/spreadsheetml/2017/richdata2" ref="A2:O169">
    <sortCondition descending="1" ref="B1:B169"/>
  </sortState>
  <tableColumns count="15">
    <tableColumn id="1" xr3:uid="{142D5534-62C8-ED4C-8C4B-A1FA155E9E2B}" name="Simulation" dataDxfId="5"/>
    <tableColumn id="2" xr3:uid="{CD8A2E39-11AC-1749-8353-5F3C79E64FBE}" name="Velocity"/>
    <tableColumn id="11" xr3:uid="{AF8A68F5-710F-3F43-A7D0-D68363875F86}" name="Velocity error" dataDxfId="2">
      <calculatedColumnFormula>Table1[[#This Row],[Vel Goal]]-Table1[[#This Row],[Velocity]]</calculatedColumnFormula>
    </tableColumn>
    <tableColumn id="12" xr3:uid="{D8E08B48-A2EB-6747-9BD7-42BD876189F3}" name="% Velocity error" dataCellStyle="Percent">
      <calculatedColumnFormula>Table1[[#This Row],[Velocity error]]/Table1[[#This Row],[Vel Goal]]</calculatedColumnFormula>
    </tableColumn>
    <tableColumn id="3" xr3:uid="{32F96AB7-E267-0D41-A09B-DC7B81D8E2AC}" name="Angle"/>
    <tableColumn id="13" xr3:uid="{C7BD1FAB-A5A5-9C4A-BB15-B3D875CF9B3D}" name="Angle error" dataDxfId="1">
      <calculatedColumnFormula>Table1[[#This Row],[Ang Goal]]-Table1[[#This Row],[Angle]]</calculatedColumnFormula>
    </tableColumn>
    <tableColumn id="4" xr3:uid="{4C3F4D91-AE04-854E-8B2F-8E09310C9364}" name="Spin"/>
    <tableColumn id="14" xr3:uid="{A2F2325D-567D-B446-87FB-35DE35132FAB}" name="Spin error" dataDxfId="0">
      <calculatedColumnFormula>Table1[[#This Row],[Spin Goal]]-Table1[[#This Row],[Spin]]</calculatedColumnFormula>
    </tableColumn>
    <tableColumn id="15" xr3:uid="{C0C95B7E-5C16-1345-9520-4F3F9C8B1CCB}" name="% spin error" dataCellStyle="Percent">
      <calculatedColumnFormula>Table1[[#This Row],[Spin error]]/Table1[[#This Row],[Spin Goal]]</calculatedColumnFormula>
    </tableColumn>
    <tableColumn id="5" xr3:uid="{27F4B028-175E-C443-81E7-DE9E5A0806A8}" name="DOF"/>
    <tableColumn id="6" xr3:uid="{7C08331D-DFE5-2043-8073-87F4191190A3}" name="Fris Orientation"/>
    <tableColumn id="7" xr3:uid="{18528040-46A0-4446-BC5F-016E1A80E3D6}" name="Obj Func" dataDxfId="4"/>
    <tableColumn id="8" xr3:uid="{F8A509B8-2951-B64E-BE7A-650C8A4A073D}" name="Vel Goal"/>
    <tableColumn id="9" xr3:uid="{74F2AEA9-ECD1-CC42-8C0A-81D9C1403FE7}" name="Ang Goal"/>
    <tableColumn id="10" xr3:uid="{9ECF6C1B-1159-1544-B6C3-F19372CC1C2C}" name="Spin Go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tabSelected="1" workbookViewId="0">
      <selection activeCell="Q15" sqref="Q15"/>
    </sheetView>
  </sheetViews>
  <sheetFormatPr baseColWidth="10" defaultColWidth="8.83203125" defaultRowHeight="15" x14ac:dyDescent="0.2"/>
  <cols>
    <col min="1" max="1" width="58.83203125" customWidth="1"/>
    <col min="2" max="4" width="13.6640625" customWidth="1"/>
    <col min="5" max="6" width="16.33203125" customWidth="1"/>
    <col min="7" max="9" width="13.5" customWidth="1"/>
    <col min="10" max="10" width="6.6640625" customWidth="1"/>
    <col min="11" max="11" width="15.5" customWidth="1"/>
    <col min="12" max="12" width="10.1640625" customWidth="1"/>
    <col min="13" max="13" width="10" customWidth="1"/>
    <col min="14" max="14" width="10.33203125" customWidth="1"/>
    <col min="15" max="15" width="10.6640625" customWidth="1"/>
  </cols>
  <sheetData>
    <row r="1" spans="1:15" x14ac:dyDescent="0.2">
      <c r="A1" s="1" t="s">
        <v>0</v>
      </c>
      <c r="B1" s="1" t="s">
        <v>169</v>
      </c>
      <c r="C1" s="2" t="s">
        <v>185</v>
      </c>
      <c r="D1" s="2" t="s">
        <v>186</v>
      </c>
      <c r="E1" s="1" t="s">
        <v>170</v>
      </c>
      <c r="F1" s="2" t="s">
        <v>187</v>
      </c>
      <c r="G1" s="1" t="s">
        <v>171</v>
      </c>
      <c r="H1" s="2" t="s">
        <v>188</v>
      </c>
      <c r="I1" s="2" t="s">
        <v>189</v>
      </c>
      <c r="J1" s="1" t="s">
        <v>172</v>
      </c>
      <c r="K1" s="1" t="s">
        <v>173</v>
      </c>
      <c r="L1" s="1" t="s">
        <v>174</v>
      </c>
      <c r="M1" s="1" t="s">
        <v>182</v>
      </c>
      <c r="N1" s="1" t="s">
        <v>183</v>
      </c>
      <c r="O1" s="1" t="s">
        <v>184</v>
      </c>
    </row>
    <row r="2" spans="1:15" x14ac:dyDescent="0.2">
      <c r="A2" s="1" t="s">
        <v>137</v>
      </c>
      <c r="B2">
        <v>12.107316421153653</v>
      </c>
      <c r="C2">
        <f>Table1[[#This Row],[Vel Goal]]-Table1[[#This Row],[Velocity]]</f>
        <v>1.8926835788463467</v>
      </c>
      <c r="D2" s="3">
        <f>Table1[[#This Row],[Velocity error]]/Table1[[#This Row],[Vel Goal]]</f>
        <v>0.13519168420331049</v>
      </c>
      <c r="E2">
        <v>1.0037685569252486</v>
      </c>
      <c r="F2">
        <f>Table1[[#This Row],[Ang Goal]]-Table1[[#This Row],[Angle]]</f>
        <v>-0.21836855692524859</v>
      </c>
      <c r="G2">
        <v>-27.984246893619044</v>
      </c>
      <c r="H2">
        <f>Table1[[#This Row],[Spin Goal]]-Table1[[#This Row],[Spin]]</f>
        <v>-22.015753106380956</v>
      </c>
      <c r="I2" s="3">
        <f>Table1[[#This Row],[Spin error]]/Table1[[#This Row],[Spin Goal]]</f>
        <v>0.44031506212761912</v>
      </c>
      <c r="J2">
        <v>3</v>
      </c>
      <c r="K2">
        <v>0</v>
      </c>
      <c r="L2" s="1" t="s">
        <v>181</v>
      </c>
      <c r="M2">
        <v>14</v>
      </c>
      <c r="N2">
        <v>0.78539999999999999</v>
      </c>
      <c r="O2">
        <v>-50</v>
      </c>
    </row>
    <row r="3" spans="1:15" x14ac:dyDescent="0.2">
      <c r="A3" s="1" t="s">
        <v>138</v>
      </c>
      <c r="B3">
        <v>12.107316421153653</v>
      </c>
      <c r="C3">
        <f>Table1[[#This Row],[Vel Goal]]-Table1[[#This Row],[Velocity]]</f>
        <v>1.8926835788463467</v>
      </c>
      <c r="D3" s="3">
        <f>Table1[[#This Row],[Velocity error]]/Table1[[#This Row],[Vel Goal]]</f>
        <v>0.13519168420331049</v>
      </c>
      <c r="E3">
        <v>1.0037685569252486</v>
      </c>
      <c r="F3">
        <f>Table1[[#This Row],[Ang Goal]]-Table1[[#This Row],[Angle]]</f>
        <v>-1.0037685569252486</v>
      </c>
      <c r="G3">
        <v>-27.984246893619044</v>
      </c>
      <c r="H3">
        <f>Table1[[#This Row],[Spin Goal]]-Table1[[#This Row],[Spin]]</f>
        <v>-22.015753106380956</v>
      </c>
      <c r="I3" s="3">
        <f>Table1[[#This Row],[Spin error]]/Table1[[#This Row],[Spin Goal]]</f>
        <v>0.44031506212761912</v>
      </c>
      <c r="J3">
        <v>3</v>
      </c>
      <c r="K3">
        <v>0</v>
      </c>
      <c r="L3" s="1" t="s">
        <v>181</v>
      </c>
      <c r="M3">
        <v>14</v>
      </c>
      <c r="N3">
        <v>0</v>
      </c>
      <c r="O3">
        <v>-50</v>
      </c>
    </row>
    <row r="4" spans="1:15" x14ac:dyDescent="0.2">
      <c r="A4" s="1" t="s">
        <v>139</v>
      </c>
      <c r="B4">
        <v>12.107316421153653</v>
      </c>
      <c r="C4">
        <f>Table1[[#This Row],[Vel Goal]]-Table1[[#This Row],[Velocity]]</f>
        <v>1.8926835788463467</v>
      </c>
      <c r="D4" s="3">
        <f>Table1[[#This Row],[Velocity error]]/Table1[[#This Row],[Vel Goal]]</f>
        <v>0.13519168420331049</v>
      </c>
      <c r="E4">
        <v>1.0037685569252486</v>
      </c>
      <c r="F4">
        <f>Table1[[#This Row],[Ang Goal]]-Table1[[#This Row],[Angle]]</f>
        <v>0.5670314430747514</v>
      </c>
      <c r="G4">
        <v>-27.984246893619044</v>
      </c>
      <c r="H4">
        <f>Table1[[#This Row],[Spin Goal]]-Table1[[#This Row],[Spin]]</f>
        <v>-22.015753106380956</v>
      </c>
      <c r="I4" s="3">
        <f>Table1[[#This Row],[Spin error]]/Table1[[#This Row],[Spin Goal]]</f>
        <v>0.44031506212761912</v>
      </c>
      <c r="J4">
        <v>3</v>
      </c>
      <c r="K4">
        <v>0</v>
      </c>
      <c r="L4" s="1" t="s">
        <v>181</v>
      </c>
      <c r="M4">
        <v>14</v>
      </c>
      <c r="N4">
        <v>1.5708</v>
      </c>
      <c r="O4">
        <v>-50</v>
      </c>
    </row>
    <row r="5" spans="1:15" x14ac:dyDescent="0.2">
      <c r="A5" s="1" t="s">
        <v>140</v>
      </c>
      <c r="B5">
        <v>12.107316421153653</v>
      </c>
      <c r="C5">
        <f>Table1[[#This Row],[Vel Goal]]-Table1[[#This Row],[Velocity]]</f>
        <v>1.8926835788463467</v>
      </c>
      <c r="D5" s="3">
        <f>Table1[[#This Row],[Velocity error]]/Table1[[#This Row],[Vel Goal]]</f>
        <v>0.13519168420331049</v>
      </c>
      <c r="E5">
        <v>1.0037685569252486</v>
      </c>
      <c r="F5">
        <f>Table1[[#This Row],[Ang Goal]]-Table1[[#This Row],[Angle]]</f>
        <v>1.3524314430747513</v>
      </c>
      <c r="G5">
        <v>-27.984246893619044</v>
      </c>
      <c r="H5">
        <f>Table1[[#This Row],[Spin Goal]]-Table1[[#This Row],[Spin]]</f>
        <v>-22.015753106380956</v>
      </c>
      <c r="I5" s="3">
        <f>Table1[[#This Row],[Spin error]]/Table1[[#This Row],[Spin Goal]]</f>
        <v>0.44031506212761912</v>
      </c>
      <c r="J5">
        <v>3</v>
      </c>
      <c r="K5">
        <v>0</v>
      </c>
      <c r="L5" s="1" t="s">
        <v>181</v>
      </c>
      <c r="M5">
        <v>14</v>
      </c>
      <c r="N5">
        <v>2.3561999999999999</v>
      </c>
      <c r="O5">
        <v>-50</v>
      </c>
    </row>
    <row r="6" spans="1:15" x14ac:dyDescent="0.2">
      <c r="A6" s="1" t="s">
        <v>129</v>
      </c>
      <c r="B6">
        <v>12.045334831333847</v>
      </c>
      <c r="C6">
        <f>Table1[[#This Row],[Vel Goal]]-Table1[[#This Row],[Velocity]]</f>
        <v>1.9546651686661534</v>
      </c>
      <c r="D6" s="3">
        <f>Table1[[#This Row],[Velocity error]]/Table1[[#This Row],[Vel Goal]]</f>
        <v>0.13961894061901095</v>
      </c>
      <c r="E6">
        <v>0.81833531090272249</v>
      </c>
      <c r="F6">
        <f>Table1[[#This Row],[Ang Goal]]-Table1[[#This Row],[Angle]]</f>
        <v>-3.2935310902722503E-2</v>
      </c>
      <c r="G6">
        <v>-28.184295406713808</v>
      </c>
      <c r="H6">
        <f>Table1[[#This Row],[Spin Goal]]-Table1[[#This Row],[Spin]]</f>
        <v>-21.815704593286192</v>
      </c>
      <c r="I6" s="3">
        <f>Table1[[#This Row],[Spin error]]/Table1[[#This Row],[Spin Goal]]</f>
        <v>0.43631409186572384</v>
      </c>
      <c r="J6">
        <v>3</v>
      </c>
      <c r="K6">
        <v>0</v>
      </c>
      <c r="L6" s="1" t="s">
        <v>179</v>
      </c>
      <c r="M6">
        <v>14</v>
      </c>
      <c r="N6">
        <v>0.78539999999999999</v>
      </c>
      <c r="O6">
        <v>-50</v>
      </c>
    </row>
    <row r="7" spans="1:15" x14ac:dyDescent="0.2">
      <c r="A7" s="1" t="s">
        <v>109</v>
      </c>
      <c r="B7">
        <v>11.995712269214284</v>
      </c>
      <c r="C7">
        <f>Table1[[#This Row],[Vel Goal]]-Table1[[#This Row],[Velocity]]</f>
        <v>2.0042877307857161</v>
      </c>
      <c r="D7" s="3">
        <f>Table1[[#This Row],[Velocity error]]/Table1[[#This Row],[Vel Goal]]</f>
        <v>0.14316340934183686</v>
      </c>
      <c r="E7">
        <v>0.96714229071551294</v>
      </c>
      <c r="F7">
        <f>Table1[[#This Row],[Ang Goal]]-Table1[[#This Row],[Angle]]</f>
        <v>-0.18174229071551296</v>
      </c>
      <c r="G7">
        <v>-28.680986923354826</v>
      </c>
      <c r="H7">
        <f>Table1[[#This Row],[Spin Goal]]-Table1[[#This Row],[Spin]]</f>
        <v>-21.319013076645174</v>
      </c>
      <c r="I7" s="3">
        <f>Table1[[#This Row],[Spin error]]/Table1[[#This Row],[Spin Goal]]</f>
        <v>0.42638026153290348</v>
      </c>
      <c r="J7">
        <v>3</v>
      </c>
      <c r="K7">
        <v>0.78539999999999999</v>
      </c>
      <c r="L7" s="1" t="s">
        <v>181</v>
      </c>
      <c r="M7">
        <v>14</v>
      </c>
      <c r="N7">
        <v>0.78539999999999999</v>
      </c>
      <c r="O7">
        <v>-50</v>
      </c>
    </row>
    <row r="8" spans="1:15" x14ac:dyDescent="0.2">
      <c r="A8" s="1" t="s">
        <v>110</v>
      </c>
      <c r="B8">
        <v>11.995712269214284</v>
      </c>
      <c r="C8">
        <f>Table1[[#This Row],[Vel Goal]]-Table1[[#This Row],[Velocity]]</f>
        <v>2.0042877307857161</v>
      </c>
      <c r="D8" s="3">
        <f>Table1[[#This Row],[Velocity error]]/Table1[[#This Row],[Vel Goal]]</f>
        <v>0.14316340934183686</v>
      </c>
      <c r="E8">
        <v>0.96714229071551294</v>
      </c>
      <c r="F8">
        <f>Table1[[#This Row],[Ang Goal]]-Table1[[#This Row],[Angle]]</f>
        <v>-0.96714229071551294</v>
      </c>
      <c r="G8">
        <v>-28.680986923354826</v>
      </c>
      <c r="H8">
        <f>Table1[[#This Row],[Spin Goal]]-Table1[[#This Row],[Spin]]</f>
        <v>-21.319013076645174</v>
      </c>
      <c r="I8" s="3">
        <f>Table1[[#This Row],[Spin error]]/Table1[[#This Row],[Spin Goal]]</f>
        <v>0.42638026153290348</v>
      </c>
      <c r="J8">
        <v>3</v>
      </c>
      <c r="K8">
        <v>0.78539999999999999</v>
      </c>
      <c r="L8" s="1" t="s">
        <v>181</v>
      </c>
      <c r="M8">
        <v>14</v>
      </c>
      <c r="N8">
        <v>0</v>
      </c>
      <c r="O8">
        <v>-50</v>
      </c>
    </row>
    <row r="9" spans="1:15" x14ac:dyDescent="0.2">
      <c r="A9" s="1" t="s">
        <v>111</v>
      </c>
      <c r="B9">
        <v>11.995712269214284</v>
      </c>
      <c r="C9">
        <f>Table1[[#This Row],[Vel Goal]]-Table1[[#This Row],[Velocity]]</f>
        <v>2.0042877307857161</v>
      </c>
      <c r="D9" s="3">
        <f>Table1[[#This Row],[Velocity error]]/Table1[[#This Row],[Vel Goal]]</f>
        <v>0.14316340934183686</v>
      </c>
      <c r="E9">
        <v>0.96714229071551294</v>
      </c>
      <c r="F9">
        <f>Table1[[#This Row],[Ang Goal]]-Table1[[#This Row],[Angle]]</f>
        <v>0.60365770928448703</v>
      </c>
      <c r="G9">
        <v>-28.680986923354826</v>
      </c>
      <c r="H9">
        <f>Table1[[#This Row],[Spin Goal]]-Table1[[#This Row],[Spin]]</f>
        <v>-21.319013076645174</v>
      </c>
      <c r="I9" s="3">
        <f>Table1[[#This Row],[Spin error]]/Table1[[#This Row],[Spin Goal]]</f>
        <v>0.42638026153290348</v>
      </c>
      <c r="J9">
        <v>3</v>
      </c>
      <c r="K9">
        <v>0.78539999999999999</v>
      </c>
      <c r="L9" s="1" t="s">
        <v>181</v>
      </c>
      <c r="M9">
        <v>14</v>
      </c>
      <c r="N9">
        <v>1.5708</v>
      </c>
      <c r="O9">
        <v>-50</v>
      </c>
    </row>
    <row r="10" spans="1:15" x14ac:dyDescent="0.2">
      <c r="A10" s="1" t="s">
        <v>112</v>
      </c>
      <c r="B10">
        <v>11.995712269214284</v>
      </c>
      <c r="C10">
        <f>Table1[[#This Row],[Vel Goal]]-Table1[[#This Row],[Velocity]]</f>
        <v>2.0042877307857161</v>
      </c>
      <c r="D10" s="3">
        <f>Table1[[#This Row],[Velocity error]]/Table1[[#This Row],[Vel Goal]]</f>
        <v>0.14316340934183686</v>
      </c>
      <c r="E10">
        <v>0.96714229071551294</v>
      </c>
      <c r="F10">
        <f>Table1[[#This Row],[Ang Goal]]-Table1[[#This Row],[Angle]]</f>
        <v>1.3890577092844869</v>
      </c>
      <c r="G10">
        <v>-28.680986923354826</v>
      </c>
      <c r="H10">
        <f>Table1[[#This Row],[Spin Goal]]-Table1[[#This Row],[Spin]]</f>
        <v>-21.319013076645174</v>
      </c>
      <c r="I10" s="3">
        <f>Table1[[#This Row],[Spin error]]/Table1[[#This Row],[Spin Goal]]</f>
        <v>0.42638026153290348</v>
      </c>
      <c r="J10">
        <v>3</v>
      </c>
      <c r="K10">
        <v>0.78539999999999999</v>
      </c>
      <c r="L10" s="1" t="s">
        <v>181</v>
      </c>
      <c r="M10">
        <v>14</v>
      </c>
      <c r="N10">
        <v>2.3561999999999999</v>
      </c>
      <c r="O10">
        <v>-50</v>
      </c>
    </row>
    <row r="11" spans="1:15" x14ac:dyDescent="0.2">
      <c r="A11" s="1" t="s">
        <v>165</v>
      </c>
      <c r="B11">
        <v>11.958749887285091</v>
      </c>
      <c r="C11">
        <f>Table1[[#This Row],[Vel Goal]]-Table1[[#This Row],[Velocity]]</f>
        <v>2.0412501127149092</v>
      </c>
      <c r="D11" s="3">
        <f>Table1[[#This Row],[Velocity error]]/Table1[[#This Row],[Vel Goal]]</f>
        <v>0.14580357947963637</v>
      </c>
      <c r="E11">
        <v>0.92630915933842162</v>
      </c>
      <c r="F11">
        <f>Table1[[#This Row],[Ang Goal]]-Table1[[#This Row],[Angle]]</f>
        <v>-0.14090915933842163</v>
      </c>
      <c r="G11">
        <v>-29.108890840133643</v>
      </c>
      <c r="H11">
        <f>Table1[[#This Row],[Spin Goal]]-Table1[[#This Row],[Spin]]</f>
        <v>-20.891109159866357</v>
      </c>
      <c r="I11" s="3">
        <f>Table1[[#This Row],[Spin error]]/Table1[[#This Row],[Spin Goal]]</f>
        <v>0.41782218319732711</v>
      </c>
      <c r="J11">
        <v>3</v>
      </c>
      <c r="K11">
        <v>1.5708</v>
      </c>
      <c r="L11" s="1" t="s">
        <v>181</v>
      </c>
      <c r="M11">
        <v>14</v>
      </c>
      <c r="N11">
        <v>0.78539999999999999</v>
      </c>
      <c r="O11">
        <v>-50</v>
      </c>
    </row>
    <row r="12" spans="1:15" x14ac:dyDescent="0.2">
      <c r="A12" s="1" t="s">
        <v>166</v>
      </c>
      <c r="B12">
        <v>11.958749887285091</v>
      </c>
      <c r="C12">
        <f>Table1[[#This Row],[Vel Goal]]-Table1[[#This Row],[Velocity]]</f>
        <v>2.0412501127149092</v>
      </c>
      <c r="D12" s="3">
        <f>Table1[[#This Row],[Velocity error]]/Table1[[#This Row],[Vel Goal]]</f>
        <v>0.14580357947963637</v>
      </c>
      <c r="E12">
        <v>0.92630915933842162</v>
      </c>
      <c r="F12">
        <f>Table1[[#This Row],[Ang Goal]]-Table1[[#This Row],[Angle]]</f>
        <v>-0.92630915933842162</v>
      </c>
      <c r="G12">
        <v>-29.108890840133643</v>
      </c>
      <c r="H12">
        <f>Table1[[#This Row],[Spin Goal]]-Table1[[#This Row],[Spin]]</f>
        <v>-20.891109159866357</v>
      </c>
      <c r="I12" s="3">
        <f>Table1[[#This Row],[Spin error]]/Table1[[#This Row],[Spin Goal]]</f>
        <v>0.41782218319732711</v>
      </c>
      <c r="J12">
        <v>3</v>
      </c>
      <c r="K12">
        <v>1.5708</v>
      </c>
      <c r="L12" s="1" t="s">
        <v>181</v>
      </c>
      <c r="M12">
        <v>14</v>
      </c>
      <c r="N12">
        <v>0</v>
      </c>
      <c r="O12">
        <v>-50</v>
      </c>
    </row>
    <row r="13" spans="1:15" x14ac:dyDescent="0.2">
      <c r="A13" s="1" t="s">
        <v>167</v>
      </c>
      <c r="B13">
        <v>11.958749887285091</v>
      </c>
      <c r="C13">
        <f>Table1[[#This Row],[Vel Goal]]-Table1[[#This Row],[Velocity]]</f>
        <v>2.0412501127149092</v>
      </c>
      <c r="D13" s="3">
        <f>Table1[[#This Row],[Velocity error]]/Table1[[#This Row],[Vel Goal]]</f>
        <v>0.14580357947963637</v>
      </c>
      <c r="E13">
        <v>0.92630915933842162</v>
      </c>
      <c r="F13">
        <f>Table1[[#This Row],[Ang Goal]]-Table1[[#This Row],[Angle]]</f>
        <v>0.64449084066157836</v>
      </c>
      <c r="G13">
        <v>-29.108890840133643</v>
      </c>
      <c r="H13">
        <f>Table1[[#This Row],[Spin Goal]]-Table1[[#This Row],[Spin]]</f>
        <v>-20.891109159866357</v>
      </c>
      <c r="I13" s="3">
        <f>Table1[[#This Row],[Spin error]]/Table1[[#This Row],[Spin Goal]]</f>
        <v>0.41782218319732711</v>
      </c>
      <c r="J13">
        <v>3</v>
      </c>
      <c r="K13">
        <v>1.5708</v>
      </c>
      <c r="L13" s="1" t="s">
        <v>181</v>
      </c>
      <c r="M13">
        <v>14</v>
      </c>
      <c r="N13">
        <v>1.5708</v>
      </c>
      <c r="O13">
        <v>-50</v>
      </c>
    </row>
    <row r="14" spans="1:15" x14ac:dyDescent="0.2">
      <c r="A14" s="1" t="s">
        <v>168</v>
      </c>
      <c r="B14">
        <v>11.958749887285091</v>
      </c>
      <c r="C14">
        <f>Table1[[#This Row],[Vel Goal]]-Table1[[#This Row],[Velocity]]</f>
        <v>2.0412501127149092</v>
      </c>
      <c r="D14" s="3">
        <f>Table1[[#This Row],[Velocity error]]/Table1[[#This Row],[Vel Goal]]</f>
        <v>0.14580357947963637</v>
      </c>
      <c r="E14">
        <v>0.92630915933842162</v>
      </c>
      <c r="F14">
        <f>Table1[[#This Row],[Ang Goal]]-Table1[[#This Row],[Angle]]</f>
        <v>1.4298908406615782</v>
      </c>
      <c r="G14">
        <v>-29.108890840133643</v>
      </c>
      <c r="H14">
        <f>Table1[[#This Row],[Spin Goal]]-Table1[[#This Row],[Spin]]</f>
        <v>-20.891109159866357</v>
      </c>
      <c r="I14" s="3">
        <f>Table1[[#This Row],[Spin error]]/Table1[[#This Row],[Spin Goal]]</f>
        <v>0.41782218319732711</v>
      </c>
      <c r="J14">
        <v>3</v>
      </c>
      <c r="K14">
        <v>1.5708</v>
      </c>
      <c r="L14" s="1" t="s">
        <v>181</v>
      </c>
      <c r="M14">
        <v>14</v>
      </c>
      <c r="N14">
        <v>2.3561999999999999</v>
      </c>
      <c r="O14">
        <v>-50</v>
      </c>
    </row>
    <row r="15" spans="1:15" x14ac:dyDescent="0.2">
      <c r="A15" s="1" t="s">
        <v>101</v>
      </c>
      <c r="B15">
        <v>11.952851674699069</v>
      </c>
      <c r="C15">
        <f>Table1[[#This Row],[Vel Goal]]-Table1[[#This Row],[Velocity]]</f>
        <v>2.047148325300931</v>
      </c>
      <c r="D15" s="3">
        <f>Table1[[#This Row],[Velocity error]]/Table1[[#This Row],[Vel Goal]]</f>
        <v>0.14622488037863793</v>
      </c>
      <c r="E15">
        <v>0.81055217143870251</v>
      </c>
      <c r="F15">
        <f>Table1[[#This Row],[Ang Goal]]-Table1[[#This Row],[Angle]]</f>
        <v>-2.515217143870252E-2</v>
      </c>
      <c r="G15">
        <v>-28.803952494333089</v>
      </c>
      <c r="H15">
        <f>Table1[[#This Row],[Spin Goal]]-Table1[[#This Row],[Spin]]</f>
        <v>-21.196047505666911</v>
      </c>
      <c r="I15" s="3">
        <f>Table1[[#This Row],[Spin error]]/Table1[[#This Row],[Spin Goal]]</f>
        <v>0.42392095011333825</v>
      </c>
      <c r="J15">
        <v>3</v>
      </c>
      <c r="K15">
        <v>0.78539999999999999</v>
      </c>
      <c r="L15" s="1" t="s">
        <v>179</v>
      </c>
      <c r="M15">
        <v>14</v>
      </c>
      <c r="N15">
        <v>0.78539999999999999</v>
      </c>
      <c r="O15">
        <v>-50</v>
      </c>
    </row>
    <row r="16" spans="1:15" x14ac:dyDescent="0.2">
      <c r="A16" s="1" t="s">
        <v>157</v>
      </c>
      <c r="B16">
        <v>11.785163873263032</v>
      </c>
      <c r="C16">
        <f>Table1[[#This Row],[Vel Goal]]-Table1[[#This Row],[Velocity]]</f>
        <v>2.2148361267369676</v>
      </c>
      <c r="D16" s="3">
        <f>Table1[[#This Row],[Velocity error]]/Table1[[#This Row],[Vel Goal]]</f>
        <v>0.15820258048121197</v>
      </c>
      <c r="E16">
        <v>0.80394614595734004</v>
      </c>
      <c r="F16">
        <f>Table1[[#This Row],[Ang Goal]]-Table1[[#This Row],[Angle]]</f>
        <v>-1.8546145957340054E-2</v>
      </c>
      <c r="G16">
        <v>-29.505317044811569</v>
      </c>
      <c r="H16">
        <f>Table1[[#This Row],[Spin Goal]]-Table1[[#This Row],[Spin]]</f>
        <v>-20.494682955188431</v>
      </c>
      <c r="I16" s="3">
        <f>Table1[[#This Row],[Spin error]]/Table1[[#This Row],[Spin Goal]]</f>
        <v>0.40989365910376863</v>
      </c>
      <c r="J16">
        <v>3</v>
      </c>
      <c r="K16">
        <v>1.5708</v>
      </c>
      <c r="L16" s="1" t="s">
        <v>179</v>
      </c>
      <c r="M16">
        <v>14</v>
      </c>
      <c r="N16">
        <v>0.78539999999999999</v>
      </c>
      <c r="O16">
        <v>-50</v>
      </c>
    </row>
    <row r="17" spans="1:15" x14ac:dyDescent="0.2">
      <c r="A17" s="1" t="s">
        <v>133</v>
      </c>
      <c r="B17">
        <v>11.507360282928204</v>
      </c>
      <c r="C17">
        <f>Table1[[#This Row],[Vel Goal]]-Table1[[#This Row],[Velocity]]</f>
        <v>2.4926397170717962</v>
      </c>
      <c r="D17" s="3">
        <f>Table1[[#This Row],[Velocity error]]/Table1[[#This Row],[Vel Goal]]</f>
        <v>0.17804569407655688</v>
      </c>
      <c r="E17">
        <v>1.1597068996622908</v>
      </c>
      <c r="F17">
        <f>Table1[[#This Row],[Ang Goal]]-Table1[[#This Row],[Angle]]</f>
        <v>-0.3743068996622908</v>
      </c>
      <c r="G17">
        <v>-34.979393708683176</v>
      </c>
      <c r="H17">
        <f>Table1[[#This Row],[Spin Goal]]-Table1[[#This Row],[Spin]]</f>
        <v>-15.020606291316824</v>
      </c>
      <c r="I17" s="3">
        <f>Table1[[#This Row],[Spin error]]/Table1[[#This Row],[Spin Goal]]</f>
        <v>0.30041212582633647</v>
      </c>
      <c r="J17">
        <v>3</v>
      </c>
      <c r="K17">
        <v>0</v>
      </c>
      <c r="L17" s="1" t="s">
        <v>180</v>
      </c>
      <c r="M17">
        <v>14</v>
      </c>
      <c r="N17">
        <v>0.78539999999999999</v>
      </c>
      <c r="O17">
        <v>-50</v>
      </c>
    </row>
    <row r="18" spans="1:15" x14ac:dyDescent="0.2">
      <c r="A18" s="1" t="s">
        <v>134</v>
      </c>
      <c r="B18">
        <v>11.507360282928204</v>
      </c>
      <c r="C18">
        <f>Table1[[#This Row],[Vel Goal]]-Table1[[#This Row],[Velocity]]</f>
        <v>2.4926397170717962</v>
      </c>
      <c r="D18" s="3">
        <f>Table1[[#This Row],[Velocity error]]/Table1[[#This Row],[Vel Goal]]</f>
        <v>0.17804569407655688</v>
      </c>
      <c r="E18">
        <v>1.1597068996622908</v>
      </c>
      <c r="F18">
        <f>Table1[[#This Row],[Ang Goal]]-Table1[[#This Row],[Angle]]</f>
        <v>-1.1597068996622908</v>
      </c>
      <c r="G18">
        <v>-34.979393708683176</v>
      </c>
      <c r="H18">
        <f>Table1[[#This Row],[Spin Goal]]-Table1[[#This Row],[Spin]]</f>
        <v>-15.020606291316824</v>
      </c>
      <c r="I18" s="3">
        <f>Table1[[#This Row],[Spin error]]/Table1[[#This Row],[Spin Goal]]</f>
        <v>0.30041212582633647</v>
      </c>
      <c r="J18">
        <v>3</v>
      </c>
      <c r="K18">
        <v>0</v>
      </c>
      <c r="L18" s="1" t="s">
        <v>180</v>
      </c>
      <c r="M18">
        <v>14</v>
      </c>
      <c r="N18">
        <v>0</v>
      </c>
      <c r="O18">
        <v>-50</v>
      </c>
    </row>
    <row r="19" spans="1:15" x14ac:dyDescent="0.2">
      <c r="A19" s="1" t="s">
        <v>135</v>
      </c>
      <c r="B19">
        <v>11.507360282928204</v>
      </c>
      <c r="C19">
        <f>Table1[[#This Row],[Vel Goal]]-Table1[[#This Row],[Velocity]]</f>
        <v>2.4926397170717962</v>
      </c>
      <c r="D19" s="3">
        <f>Table1[[#This Row],[Velocity error]]/Table1[[#This Row],[Vel Goal]]</f>
        <v>0.17804569407655688</v>
      </c>
      <c r="E19">
        <v>1.1597068996622908</v>
      </c>
      <c r="F19">
        <f>Table1[[#This Row],[Ang Goal]]-Table1[[#This Row],[Angle]]</f>
        <v>0.41109310033770918</v>
      </c>
      <c r="G19">
        <v>-34.979393708683176</v>
      </c>
      <c r="H19">
        <f>Table1[[#This Row],[Spin Goal]]-Table1[[#This Row],[Spin]]</f>
        <v>-15.020606291316824</v>
      </c>
      <c r="I19" s="3">
        <f>Table1[[#This Row],[Spin error]]/Table1[[#This Row],[Spin Goal]]</f>
        <v>0.30041212582633647</v>
      </c>
      <c r="J19">
        <v>3</v>
      </c>
      <c r="K19">
        <v>0</v>
      </c>
      <c r="L19" s="1" t="s">
        <v>180</v>
      </c>
      <c r="M19">
        <v>14</v>
      </c>
      <c r="N19">
        <v>1.5708</v>
      </c>
      <c r="O19">
        <v>-50</v>
      </c>
    </row>
    <row r="20" spans="1:15" x14ac:dyDescent="0.2">
      <c r="A20" s="1" t="s">
        <v>136</v>
      </c>
      <c r="B20">
        <v>11.507360282928204</v>
      </c>
      <c r="C20">
        <f>Table1[[#This Row],[Vel Goal]]-Table1[[#This Row],[Velocity]]</f>
        <v>2.4926397170717962</v>
      </c>
      <c r="D20" s="3">
        <f>Table1[[#This Row],[Velocity error]]/Table1[[#This Row],[Vel Goal]]</f>
        <v>0.17804569407655688</v>
      </c>
      <c r="E20">
        <v>1.1597068996622908</v>
      </c>
      <c r="F20">
        <f>Table1[[#This Row],[Ang Goal]]-Table1[[#This Row],[Angle]]</f>
        <v>1.1964931003377091</v>
      </c>
      <c r="G20">
        <v>-34.979393708683176</v>
      </c>
      <c r="H20">
        <f>Table1[[#This Row],[Spin Goal]]-Table1[[#This Row],[Spin]]</f>
        <v>-15.020606291316824</v>
      </c>
      <c r="I20" s="3">
        <f>Table1[[#This Row],[Spin error]]/Table1[[#This Row],[Spin Goal]]</f>
        <v>0.30041212582633647</v>
      </c>
      <c r="J20">
        <v>3</v>
      </c>
      <c r="K20">
        <v>0</v>
      </c>
      <c r="L20" s="1" t="s">
        <v>180</v>
      </c>
      <c r="M20">
        <v>14</v>
      </c>
      <c r="N20">
        <v>2.3561999999999999</v>
      </c>
      <c r="O20">
        <v>-50</v>
      </c>
    </row>
    <row r="21" spans="1:15" x14ac:dyDescent="0.2">
      <c r="A21" s="1" t="s">
        <v>81</v>
      </c>
      <c r="B21">
        <v>11.442624204414814</v>
      </c>
      <c r="C21">
        <f>Table1[[#This Row],[Vel Goal]]-Table1[[#This Row],[Velocity]]</f>
        <v>2.5573757955851857</v>
      </c>
      <c r="D21" s="3">
        <f>Table1[[#This Row],[Velocity error]]/Table1[[#This Row],[Vel Goal]]</f>
        <v>0.18266969968465613</v>
      </c>
      <c r="E21">
        <v>0.83890708162096628</v>
      </c>
      <c r="F21">
        <f>Table1[[#This Row],[Ang Goal]]-Table1[[#This Row],[Angle]]</f>
        <v>-5.350708162096629E-2</v>
      </c>
      <c r="G21">
        <v>-24.440972364440579</v>
      </c>
      <c r="H21">
        <f>Table1[[#This Row],[Spin Goal]]-Table1[[#This Row],[Spin]]</f>
        <v>-25.559027635559421</v>
      </c>
      <c r="I21" s="3">
        <f>Table1[[#This Row],[Spin error]]/Table1[[#This Row],[Spin Goal]]</f>
        <v>0.51118055271118845</v>
      </c>
      <c r="J21">
        <v>2</v>
      </c>
      <c r="K21">
        <v>1.5708</v>
      </c>
      <c r="L21" s="1" t="s">
        <v>181</v>
      </c>
      <c r="M21">
        <v>14</v>
      </c>
      <c r="N21">
        <v>0.78539999999999999</v>
      </c>
      <c r="O21">
        <v>-50</v>
      </c>
    </row>
    <row r="22" spans="1:15" x14ac:dyDescent="0.2">
      <c r="A22" s="1" t="s">
        <v>82</v>
      </c>
      <c r="B22">
        <v>11.442624204414814</v>
      </c>
      <c r="C22">
        <f>Table1[[#This Row],[Vel Goal]]-Table1[[#This Row],[Velocity]]</f>
        <v>2.5573757955851857</v>
      </c>
      <c r="D22" s="3">
        <f>Table1[[#This Row],[Velocity error]]/Table1[[#This Row],[Vel Goal]]</f>
        <v>0.18266969968465613</v>
      </c>
      <c r="E22">
        <v>0.83890708162096628</v>
      </c>
      <c r="F22">
        <f>Table1[[#This Row],[Ang Goal]]-Table1[[#This Row],[Angle]]</f>
        <v>-0.83890708162096628</v>
      </c>
      <c r="G22">
        <v>-24.440972364440579</v>
      </c>
      <c r="H22">
        <f>Table1[[#This Row],[Spin Goal]]-Table1[[#This Row],[Spin]]</f>
        <v>-25.559027635559421</v>
      </c>
      <c r="I22" s="3">
        <f>Table1[[#This Row],[Spin error]]/Table1[[#This Row],[Spin Goal]]</f>
        <v>0.51118055271118845</v>
      </c>
      <c r="J22">
        <v>2</v>
      </c>
      <c r="K22">
        <v>1.5708</v>
      </c>
      <c r="L22" s="1" t="s">
        <v>181</v>
      </c>
      <c r="M22">
        <v>14</v>
      </c>
      <c r="N22">
        <v>0</v>
      </c>
      <c r="O22">
        <v>-50</v>
      </c>
    </row>
    <row r="23" spans="1:15" x14ac:dyDescent="0.2">
      <c r="A23" s="1" t="s">
        <v>83</v>
      </c>
      <c r="B23">
        <v>11.442624204414814</v>
      </c>
      <c r="C23">
        <f>Table1[[#This Row],[Vel Goal]]-Table1[[#This Row],[Velocity]]</f>
        <v>2.5573757955851857</v>
      </c>
      <c r="D23" s="3">
        <f>Table1[[#This Row],[Velocity error]]/Table1[[#This Row],[Vel Goal]]</f>
        <v>0.18266969968465613</v>
      </c>
      <c r="E23">
        <v>0.83890708162096628</v>
      </c>
      <c r="F23">
        <f>Table1[[#This Row],[Ang Goal]]-Table1[[#This Row],[Angle]]</f>
        <v>0.7318929183790337</v>
      </c>
      <c r="G23">
        <v>-24.440972364440579</v>
      </c>
      <c r="H23">
        <f>Table1[[#This Row],[Spin Goal]]-Table1[[#This Row],[Spin]]</f>
        <v>-25.559027635559421</v>
      </c>
      <c r="I23" s="3">
        <f>Table1[[#This Row],[Spin error]]/Table1[[#This Row],[Spin Goal]]</f>
        <v>0.51118055271118845</v>
      </c>
      <c r="J23">
        <v>2</v>
      </c>
      <c r="K23">
        <v>1.5708</v>
      </c>
      <c r="L23" s="1" t="s">
        <v>181</v>
      </c>
      <c r="M23">
        <v>14</v>
      </c>
      <c r="N23">
        <v>1.5708</v>
      </c>
      <c r="O23">
        <v>-50</v>
      </c>
    </row>
    <row r="24" spans="1:15" x14ac:dyDescent="0.2">
      <c r="A24" s="1" t="s">
        <v>84</v>
      </c>
      <c r="B24">
        <v>11.442624204414814</v>
      </c>
      <c r="C24">
        <f>Table1[[#This Row],[Vel Goal]]-Table1[[#This Row],[Velocity]]</f>
        <v>2.5573757955851857</v>
      </c>
      <c r="D24" s="3">
        <f>Table1[[#This Row],[Velocity error]]/Table1[[#This Row],[Vel Goal]]</f>
        <v>0.18266969968465613</v>
      </c>
      <c r="E24">
        <v>0.83890708162096628</v>
      </c>
      <c r="F24">
        <f>Table1[[#This Row],[Ang Goal]]-Table1[[#This Row],[Angle]]</f>
        <v>1.5172929183790336</v>
      </c>
      <c r="G24">
        <v>-24.440972364440579</v>
      </c>
      <c r="H24">
        <f>Table1[[#This Row],[Spin Goal]]-Table1[[#This Row],[Spin]]</f>
        <v>-25.559027635559421</v>
      </c>
      <c r="I24" s="3">
        <f>Table1[[#This Row],[Spin error]]/Table1[[#This Row],[Spin Goal]]</f>
        <v>0.51118055271118845</v>
      </c>
      <c r="J24">
        <v>2</v>
      </c>
      <c r="K24">
        <v>1.5708</v>
      </c>
      <c r="L24" s="1" t="s">
        <v>181</v>
      </c>
      <c r="M24">
        <v>14</v>
      </c>
      <c r="N24">
        <v>2.3561999999999999</v>
      </c>
      <c r="O24">
        <v>-50</v>
      </c>
    </row>
    <row r="25" spans="1:15" x14ac:dyDescent="0.2">
      <c r="A25" s="1" t="s">
        <v>73</v>
      </c>
      <c r="B25">
        <v>11.430077767958897</v>
      </c>
      <c r="C25">
        <f>Table1[[#This Row],[Vel Goal]]-Table1[[#This Row],[Velocity]]</f>
        <v>2.5699222320411028</v>
      </c>
      <c r="D25" s="3">
        <f>Table1[[#This Row],[Velocity error]]/Table1[[#This Row],[Vel Goal]]</f>
        <v>0.18356587371722163</v>
      </c>
      <c r="E25">
        <v>0.82421817250735452</v>
      </c>
      <c r="F25">
        <f>Table1[[#This Row],[Ang Goal]]-Table1[[#This Row],[Angle]]</f>
        <v>-3.8818172507354531E-2</v>
      </c>
      <c r="G25">
        <v>-24.407720548104734</v>
      </c>
      <c r="H25">
        <f>Table1[[#This Row],[Spin Goal]]-Table1[[#This Row],[Spin]]</f>
        <v>-25.592279451895266</v>
      </c>
      <c r="I25" s="3">
        <f>Table1[[#This Row],[Spin error]]/Table1[[#This Row],[Spin Goal]]</f>
        <v>0.51184558903790534</v>
      </c>
      <c r="J25">
        <v>2</v>
      </c>
      <c r="K25">
        <v>1.5708</v>
      </c>
      <c r="L25" s="1" t="s">
        <v>179</v>
      </c>
      <c r="M25">
        <v>14</v>
      </c>
      <c r="N25">
        <v>0.78539999999999999</v>
      </c>
      <c r="O25">
        <v>-50</v>
      </c>
    </row>
    <row r="26" spans="1:15" x14ac:dyDescent="0.2">
      <c r="A26" s="1" t="s">
        <v>161</v>
      </c>
      <c r="B26">
        <v>11.347187742659345</v>
      </c>
      <c r="C26">
        <f>Table1[[#This Row],[Vel Goal]]-Table1[[#This Row],[Velocity]]</f>
        <v>2.6528122573406545</v>
      </c>
      <c r="D26" s="3">
        <f>Table1[[#This Row],[Velocity error]]/Table1[[#This Row],[Vel Goal]]</f>
        <v>0.18948658981004676</v>
      </c>
      <c r="E26">
        <v>1.029082282762829</v>
      </c>
      <c r="F26">
        <f>Table1[[#This Row],[Ang Goal]]-Table1[[#This Row],[Angle]]</f>
        <v>-0.24368228276282899</v>
      </c>
      <c r="G26">
        <v>-35.417590353040438</v>
      </c>
      <c r="H26">
        <f>Table1[[#This Row],[Spin Goal]]-Table1[[#This Row],[Spin]]</f>
        <v>-14.582409646959562</v>
      </c>
      <c r="I26" s="3">
        <f>Table1[[#This Row],[Spin error]]/Table1[[#This Row],[Spin Goal]]</f>
        <v>0.29164819293919125</v>
      </c>
      <c r="J26">
        <v>3</v>
      </c>
      <c r="K26">
        <v>1.5708</v>
      </c>
      <c r="L26" s="1" t="s">
        <v>180</v>
      </c>
      <c r="M26">
        <v>14</v>
      </c>
      <c r="N26">
        <v>0.78539999999999999</v>
      </c>
      <c r="O26">
        <v>-50</v>
      </c>
    </row>
    <row r="27" spans="1:15" x14ac:dyDescent="0.2">
      <c r="A27" s="1" t="s">
        <v>162</v>
      </c>
      <c r="B27">
        <v>11.347187742659345</v>
      </c>
      <c r="C27">
        <f>Table1[[#This Row],[Vel Goal]]-Table1[[#This Row],[Velocity]]</f>
        <v>2.6528122573406545</v>
      </c>
      <c r="D27" s="3">
        <f>Table1[[#This Row],[Velocity error]]/Table1[[#This Row],[Vel Goal]]</f>
        <v>0.18948658981004676</v>
      </c>
      <c r="E27">
        <v>1.029082282762829</v>
      </c>
      <c r="F27">
        <f>Table1[[#This Row],[Ang Goal]]-Table1[[#This Row],[Angle]]</f>
        <v>-1.029082282762829</v>
      </c>
      <c r="G27">
        <v>-35.417590353040438</v>
      </c>
      <c r="H27">
        <f>Table1[[#This Row],[Spin Goal]]-Table1[[#This Row],[Spin]]</f>
        <v>-14.582409646959562</v>
      </c>
      <c r="I27" s="3">
        <f>Table1[[#This Row],[Spin error]]/Table1[[#This Row],[Spin Goal]]</f>
        <v>0.29164819293919125</v>
      </c>
      <c r="J27">
        <v>3</v>
      </c>
      <c r="K27">
        <v>1.5708</v>
      </c>
      <c r="L27" s="1" t="s">
        <v>180</v>
      </c>
      <c r="M27">
        <v>14</v>
      </c>
      <c r="N27">
        <v>0</v>
      </c>
      <c r="O27">
        <v>-50</v>
      </c>
    </row>
    <row r="28" spans="1:15" x14ac:dyDescent="0.2">
      <c r="A28" s="1" t="s">
        <v>163</v>
      </c>
      <c r="B28">
        <v>11.347187742659345</v>
      </c>
      <c r="C28">
        <f>Table1[[#This Row],[Vel Goal]]-Table1[[#This Row],[Velocity]]</f>
        <v>2.6528122573406545</v>
      </c>
      <c r="D28" s="3">
        <f>Table1[[#This Row],[Velocity error]]/Table1[[#This Row],[Vel Goal]]</f>
        <v>0.18948658981004676</v>
      </c>
      <c r="E28">
        <v>1.029082282762829</v>
      </c>
      <c r="F28">
        <f>Table1[[#This Row],[Ang Goal]]-Table1[[#This Row],[Angle]]</f>
        <v>0.54171771723717099</v>
      </c>
      <c r="G28">
        <v>-35.417590353040438</v>
      </c>
      <c r="H28">
        <f>Table1[[#This Row],[Spin Goal]]-Table1[[#This Row],[Spin]]</f>
        <v>-14.582409646959562</v>
      </c>
      <c r="I28" s="3">
        <f>Table1[[#This Row],[Spin error]]/Table1[[#This Row],[Spin Goal]]</f>
        <v>0.29164819293919125</v>
      </c>
      <c r="J28">
        <v>3</v>
      </c>
      <c r="K28">
        <v>1.5708</v>
      </c>
      <c r="L28" s="1" t="s">
        <v>180</v>
      </c>
      <c r="M28">
        <v>14</v>
      </c>
      <c r="N28">
        <v>1.5708</v>
      </c>
      <c r="O28">
        <v>-50</v>
      </c>
    </row>
    <row r="29" spans="1:15" x14ac:dyDescent="0.2">
      <c r="A29" s="1" t="s">
        <v>164</v>
      </c>
      <c r="B29">
        <v>11.347187742659345</v>
      </c>
      <c r="C29">
        <f>Table1[[#This Row],[Vel Goal]]-Table1[[#This Row],[Velocity]]</f>
        <v>2.6528122573406545</v>
      </c>
      <c r="D29" s="3">
        <f>Table1[[#This Row],[Velocity error]]/Table1[[#This Row],[Vel Goal]]</f>
        <v>0.18948658981004676</v>
      </c>
      <c r="E29">
        <v>1.029082282762829</v>
      </c>
      <c r="F29">
        <f>Table1[[#This Row],[Ang Goal]]-Table1[[#This Row],[Angle]]</f>
        <v>1.3271177172371709</v>
      </c>
      <c r="G29">
        <v>-35.417590353040438</v>
      </c>
      <c r="H29">
        <f>Table1[[#This Row],[Spin Goal]]-Table1[[#This Row],[Spin]]</f>
        <v>-14.582409646959562</v>
      </c>
      <c r="I29" s="3">
        <f>Table1[[#This Row],[Spin error]]/Table1[[#This Row],[Spin Goal]]</f>
        <v>0.29164819293919125</v>
      </c>
      <c r="J29">
        <v>3</v>
      </c>
      <c r="K29">
        <v>1.5708</v>
      </c>
      <c r="L29" s="1" t="s">
        <v>180</v>
      </c>
      <c r="M29">
        <v>14</v>
      </c>
      <c r="N29">
        <v>2.3561999999999999</v>
      </c>
      <c r="O29">
        <v>-50</v>
      </c>
    </row>
    <row r="30" spans="1:15" x14ac:dyDescent="0.2">
      <c r="A30" s="1" t="s">
        <v>105</v>
      </c>
      <c r="B30">
        <v>11.309032353401044</v>
      </c>
      <c r="C30">
        <f>Table1[[#This Row],[Vel Goal]]-Table1[[#This Row],[Velocity]]</f>
        <v>2.6909676465989563</v>
      </c>
      <c r="D30" s="3">
        <f>Table1[[#This Row],[Velocity error]]/Table1[[#This Row],[Vel Goal]]</f>
        <v>0.1922119747570683</v>
      </c>
      <c r="E30">
        <v>1.0630969274821562</v>
      </c>
      <c r="F30">
        <f>Table1[[#This Row],[Ang Goal]]-Table1[[#This Row],[Angle]]</f>
        <v>-0.27769692748215624</v>
      </c>
      <c r="G30">
        <v>-35.103952119390677</v>
      </c>
      <c r="H30">
        <f>Table1[[#This Row],[Spin Goal]]-Table1[[#This Row],[Spin]]</f>
        <v>-14.896047880609323</v>
      </c>
      <c r="I30" s="3">
        <f>Table1[[#This Row],[Spin error]]/Table1[[#This Row],[Spin Goal]]</f>
        <v>0.29792095761218645</v>
      </c>
      <c r="J30">
        <v>3</v>
      </c>
      <c r="K30">
        <v>0.78539999999999999</v>
      </c>
      <c r="L30" s="1" t="s">
        <v>180</v>
      </c>
      <c r="M30">
        <v>14</v>
      </c>
      <c r="N30">
        <v>0.78539999999999999</v>
      </c>
      <c r="O30">
        <v>-50</v>
      </c>
    </row>
    <row r="31" spans="1:15" x14ac:dyDescent="0.2">
      <c r="A31" s="1" t="s">
        <v>106</v>
      </c>
      <c r="B31">
        <v>11.309032353401044</v>
      </c>
      <c r="C31">
        <f>Table1[[#This Row],[Vel Goal]]-Table1[[#This Row],[Velocity]]</f>
        <v>2.6909676465989563</v>
      </c>
      <c r="D31" s="3">
        <f>Table1[[#This Row],[Velocity error]]/Table1[[#This Row],[Vel Goal]]</f>
        <v>0.1922119747570683</v>
      </c>
      <c r="E31">
        <v>1.0630969274821562</v>
      </c>
      <c r="F31">
        <f>Table1[[#This Row],[Ang Goal]]-Table1[[#This Row],[Angle]]</f>
        <v>-1.0630969274821562</v>
      </c>
      <c r="G31">
        <v>-35.103952119390677</v>
      </c>
      <c r="H31">
        <f>Table1[[#This Row],[Spin Goal]]-Table1[[#This Row],[Spin]]</f>
        <v>-14.896047880609323</v>
      </c>
      <c r="I31" s="3">
        <f>Table1[[#This Row],[Spin error]]/Table1[[#This Row],[Spin Goal]]</f>
        <v>0.29792095761218645</v>
      </c>
      <c r="J31">
        <v>3</v>
      </c>
      <c r="K31">
        <v>0.78539999999999999</v>
      </c>
      <c r="L31" s="1" t="s">
        <v>180</v>
      </c>
      <c r="M31">
        <v>14</v>
      </c>
      <c r="N31">
        <v>0</v>
      </c>
      <c r="O31">
        <v>-50</v>
      </c>
    </row>
    <row r="32" spans="1:15" x14ac:dyDescent="0.2">
      <c r="A32" s="1" t="s">
        <v>107</v>
      </c>
      <c r="B32">
        <v>11.309032353401044</v>
      </c>
      <c r="C32">
        <f>Table1[[#This Row],[Vel Goal]]-Table1[[#This Row],[Velocity]]</f>
        <v>2.6909676465989563</v>
      </c>
      <c r="D32" s="3">
        <f>Table1[[#This Row],[Velocity error]]/Table1[[#This Row],[Vel Goal]]</f>
        <v>0.1922119747570683</v>
      </c>
      <c r="E32">
        <v>1.0630969274821562</v>
      </c>
      <c r="F32">
        <f>Table1[[#This Row],[Ang Goal]]-Table1[[#This Row],[Angle]]</f>
        <v>0.50770307251784375</v>
      </c>
      <c r="G32">
        <v>-35.103952119390677</v>
      </c>
      <c r="H32">
        <f>Table1[[#This Row],[Spin Goal]]-Table1[[#This Row],[Spin]]</f>
        <v>-14.896047880609323</v>
      </c>
      <c r="I32" s="3">
        <f>Table1[[#This Row],[Spin error]]/Table1[[#This Row],[Spin Goal]]</f>
        <v>0.29792095761218645</v>
      </c>
      <c r="J32">
        <v>3</v>
      </c>
      <c r="K32">
        <v>0.78539999999999999</v>
      </c>
      <c r="L32" s="1" t="s">
        <v>180</v>
      </c>
      <c r="M32">
        <v>14</v>
      </c>
      <c r="N32">
        <v>1.5708</v>
      </c>
      <c r="O32">
        <v>-50</v>
      </c>
    </row>
    <row r="33" spans="1:15" x14ac:dyDescent="0.2">
      <c r="A33" s="1" t="s">
        <v>108</v>
      </c>
      <c r="B33">
        <v>11.309032353401044</v>
      </c>
      <c r="C33">
        <f>Table1[[#This Row],[Vel Goal]]-Table1[[#This Row],[Velocity]]</f>
        <v>2.6909676465989563</v>
      </c>
      <c r="D33" s="3">
        <f>Table1[[#This Row],[Velocity error]]/Table1[[#This Row],[Vel Goal]]</f>
        <v>0.1922119747570683</v>
      </c>
      <c r="E33">
        <v>1.0630969274821562</v>
      </c>
      <c r="F33">
        <f>Table1[[#This Row],[Ang Goal]]-Table1[[#This Row],[Angle]]</f>
        <v>1.2931030725178436</v>
      </c>
      <c r="G33">
        <v>-35.103952119390677</v>
      </c>
      <c r="H33">
        <f>Table1[[#This Row],[Spin Goal]]-Table1[[#This Row],[Spin]]</f>
        <v>-14.896047880609323</v>
      </c>
      <c r="I33" s="3">
        <f>Table1[[#This Row],[Spin error]]/Table1[[#This Row],[Spin Goal]]</f>
        <v>0.29792095761218645</v>
      </c>
      <c r="J33">
        <v>3</v>
      </c>
      <c r="K33">
        <v>0.78539999999999999</v>
      </c>
      <c r="L33" s="1" t="s">
        <v>180</v>
      </c>
      <c r="M33">
        <v>14</v>
      </c>
      <c r="N33">
        <v>2.3561999999999999</v>
      </c>
      <c r="O33">
        <v>-50</v>
      </c>
    </row>
    <row r="34" spans="1:15" x14ac:dyDescent="0.2">
      <c r="A34" s="1" t="s">
        <v>153</v>
      </c>
      <c r="B34">
        <v>11.23643553369712</v>
      </c>
      <c r="C34">
        <f>Table1[[#This Row],[Vel Goal]]-Table1[[#This Row],[Velocity]]</f>
        <v>2.7635644663028796</v>
      </c>
      <c r="D34" s="3">
        <f>Table1[[#This Row],[Velocity error]]/Table1[[#This Row],[Vel Goal]]</f>
        <v>0.1973974618787771</v>
      </c>
      <c r="E34">
        <v>0.96393011958497354</v>
      </c>
      <c r="F34">
        <f>Table1[[#This Row],[Ang Goal]]-Table1[[#This Row],[Angle]]</f>
        <v>-0.17853011958497356</v>
      </c>
      <c r="G34">
        <v>-35.269172905955386</v>
      </c>
      <c r="H34">
        <f>Table1[[#This Row],[Spin Goal]]-Table1[[#This Row],[Spin]]</f>
        <v>-14.730827094044614</v>
      </c>
      <c r="I34" s="3">
        <f>Table1[[#This Row],[Spin error]]/Table1[[#This Row],[Spin Goal]]</f>
        <v>0.29461654188089226</v>
      </c>
      <c r="J34">
        <v>3</v>
      </c>
      <c r="K34">
        <v>1.5708</v>
      </c>
      <c r="L34" s="1" t="s">
        <v>178</v>
      </c>
      <c r="M34">
        <v>14</v>
      </c>
      <c r="N34">
        <v>0.78539999999999999</v>
      </c>
      <c r="O34">
        <v>-50</v>
      </c>
    </row>
    <row r="35" spans="1:15" x14ac:dyDescent="0.2">
      <c r="A35" s="1" t="s">
        <v>25</v>
      </c>
      <c r="B35">
        <v>11.205373556449008</v>
      </c>
      <c r="C35">
        <f>Table1[[#This Row],[Vel Goal]]-Table1[[#This Row],[Velocity]]</f>
        <v>2.7946264435509924</v>
      </c>
      <c r="D35" s="3">
        <f>Table1[[#This Row],[Velocity error]]/Table1[[#This Row],[Vel Goal]]</f>
        <v>0.19961617453935659</v>
      </c>
      <c r="E35">
        <v>0.80432802714836249</v>
      </c>
      <c r="F35">
        <f>Table1[[#This Row],[Ang Goal]]-Table1[[#This Row],[Angle]]</f>
        <v>-1.8928027148362503E-2</v>
      </c>
      <c r="G35">
        <v>-24.346281862446475</v>
      </c>
      <c r="H35">
        <f>Table1[[#This Row],[Spin Goal]]-Table1[[#This Row],[Spin]]</f>
        <v>-25.653718137553525</v>
      </c>
      <c r="I35" s="3">
        <f>Table1[[#This Row],[Spin error]]/Table1[[#This Row],[Spin Goal]]</f>
        <v>0.51307436275107055</v>
      </c>
      <c r="J35">
        <v>2</v>
      </c>
      <c r="K35">
        <v>0.78539999999999999</v>
      </c>
      <c r="L35" s="1" t="s">
        <v>181</v>
      </c>
      <c r="M35">
        <v>14</v>
      </c>
      <c r="N35">
        <v>0.78539999999999999</v>
      </c>
      <c r="O35">
        <v>-50</v>
      </c>
    </row>
    <row r="36" spans="1:15" x14ac:dyDescent="0.2">
      <c r="A36" s="1" t="s">
        <v>26</v>
      </c>
      <c r="B36">
        <v>11.205373556449008</v>
      </c>
      <c r="C36">
        <f>Table1[[#This Row],[Vel Goal]]-Table1[[#This Row],[Velocity]]</f>
        <v>2.7946264435509924</v>
      </c>
      <c r="D36" s="3">
        <f>Table1[[#This Row],[Velocity error]]/Table1[[#This Row],[Vel Goal]]</f>
        <v>0.19961617453935659</v>
      </c>
      <c r="E36">
        <v>0.80432802714836249</v>
      </c>
      <c r="F36">
        <f>Table1[[#This Row],[Ang Goal]]-Table1[[#This Row],[Angle]]</f>
        <v>-0.80432802714836249</v>
      </c>
      <c r="G36">
        <v>-24.346281862446475</v>
      </c>
      <c r="H36">
        <f>Table1[[#This Row],[Spin Goal]]-Table1[[#This Row],[Spin]]</f>
        <v>-25.653718137553525</v>
      </c>
      <c r="I36" s="3">
        <f>Table1[[#This Row],[Spin error]]/Table1[[#This Row],[Spin Goal]]</f>
        <v>0.51307436275107055</v>
      </c>
      <c r="J36">
        <v>2</v>
      </c>
      <c r="K36">
        <v>0.78539999999999999</v>
      </c>
      <c r="L36" s="1" t="s">
        <v>181</v>
      </c>
      <c r="M36">
        <v>14</v>
      </c>
      <c r="N36">
        <v>0</v>
      </c>
      <c r="O36">
        <v>-50</v>
      </c>
    </row>
    <row r="37" spans="1:15" x14ac:dyDescent="0.2">
      <c r="A37" s="1" t="s">
        <v>27</v>
      </c>
      <c r="B37">
        <v>11.205373556449008</v>
      </c>
      <c r="C37">
        <f>Table1[[#This Row],[Vel Goal]]-Table1[[#This Row],[Velocity]]</f>
        <v>2.7946264435509924</v>
      </c>
      <c r="D37" s="3">
        <f>Table1[[#This Row],[Velocity error]]/Table1[[#This Row],[Vel Goal]]</f>
        <v>0.19961617453935659</v>
      </c>
      <c r="E37">
        <v>0.80432802714836249</v>
      </c>
      <c r="F37">
        <f>Table1[[#This Row],[Ang Goal]]-Table1[[#This Row],[Angle]]</f>
        <v>0.76647197285163748</v>
      </c>
      <c r="G37">
        <v>-24.346281862446475</v>
      </c>
      <c r="H37">
        <f>Table1[[#This Row],[Spin Goal]]-Table1[[#This Row],[Spin]]</f>
        <v>-25.653718137553525</v>
      </c>
      <c r="I37" s="3">
        <f>Table1[[#This Row],[Spin error]]/Table1[[#This Row],[Spin Goal]]</f>
        <v>0.51307436275107055</v>
      </c>
      <c r="J37">
        <v>2</v>
      </c>
      <c r="K37">
        <v>0.78539999999999999</v>
      </c>
      <c r="L37" s="1" t="s">
        <v>181</v>
      </c>
      <c r="M37">
        <v>14</v>
      </c>
      <c r="N37">
        <v>1.5708</v>
      </c>
      <c r="O37">
        <v>-50</v>
      </c>
    </row>
    <row r="38" spans="1:15" x14ac:dyDescent="0.2">
      <c r="A38" s="1" t="s">
        <v>28</v>
      </c>
      <c r="B38">
        <v>11.205373556449008</v>
      </c>
      <c r="C38">
        <f>Table1[[#This Row],[Vel Goal]]-Table1[[#This Row],[Velocity]]</f>
        <v>2.7946264435509924</v>
      </c>
      <c r="D38" s="3">
        <f>Table1[[#This Row],[Velocity error]]/Table1[[#This Row],[Vel Goal]]</f>
        <v>0.19961617453935659</v>
      </c>
      <c r="E38">
        <v>0.80432802714836249</v>
      </c>
      <c r="F38">
        <f>Table1[[#This Row],[Ang Goal]]-Table1[[#This Row],[Angle]]</f>
        <v>1.5518719728516372</v>
      </c>
      <c r="G38">
        <v>-24.346281862446475</v>
      </c>
      <c r="H38">
        <f>Table1[[#This Row],[Spin Goal]]-Table1[[#This Row],[Spin]]</f>
        <v>-25.653718137553525</v>
      </c>
      <c r="I38" s="3">
        <f>Table1[[#This Row],[Spin error]]/Table1[[#This Row],[Spin Goal]]</f>
        <v>0.51307436275107055</v>
      </c>
      <c r="J38">
        <v>2</v>
      </c>
      <c r="K38">
        <v>0.78539999999999999</v>
      </c>
      <c r="L38" s="1" t="s">
        <v>181</v>
      </c>
      <c r="M38">
        <v>14</v>
      </c>
      <c r="N38">
        <v>2.3561999999999999</v>
      </c>
      <c r="O38">
        <v>-50</v>
      </c>
    </row>
    <row r="39" spans="1:15" x14ac:dyDescent="0.2">
      <c r="A39" s="1" t="s">
        <v>125</v>
      </c>
      <c r="B39">
        <v>11.179990536317208</v>
      </c>
      <c r="C39">
        <f>Table1[[#This Row],[Vel Goal]]-Table1[[#This Row],[Velocity]]</f>
        <v>2.8200094636827924</v>
      </c>
      <c r="D39" s="3">
        <f>Table1[[#This Row],[Velocity error]]/Table1[[#This Row],[Vel Goal]]</f>
        <v>0.20142924740591375</v>
      </c>
      <c r="E39">
        <v>0.92946752018263357</v>
      </c>
      <c r="F39">
        <f>Table1[[#This Row],[Ang Goal]]-Table1[[#This Row],[Angle]]</f>
        <v>-0.14406752018263358</v>
      </c>
      <c r="G39">
        <v>-34.449481709145097</v>
      </c>
      <c r="H39">
        <f>Table1[[#This Row],[Spin Goal]]-Table1[[#This Row],[Spin]]</f>
        <v>-15.550518290854903</v>
      </c>
      <c r="I39" s="3">
        <f>Table1[[#This Row],[Spin error]]/Table1[[#This Row],[Spin Goal]]</f>
        <v>0.31101036581709807</v>
      </c>
      <c r="J39">
        <v>3</v>
      </c>
      <c r="K39">
        <v>0</v>
      </c>
      <c r="L39" s="1" t="s">
        <v>178</v>
      </c>
      <c r="M39">
        <v>14</v>
      </c>
      <c r="N39">
        <v>0.78539999999999999</v>
      </c>
      <c r="O39">
        <v>-50</v>
      </c>
    </row>
    <row r="40" spans="1:15" x14ac:dyDescent="0.2">
      <c r="A40" s="1" t="s">
        <v>97</v>
      </c>
      <c r="B40">
        <v>11.16828862156366</v>
      </c>
      <c r="C40">
        <f>Table1[[#This Row],[Vel Goal]]-Table1[[#This Row],[Velocity]]</f>
        <v>2.8317113784363404</v>
      </c>
      <c r="D40" s="3">
        <f>Table1[[#This Row],[Velocity error]]/Table1[[#This Row],[Vel Goal]]</f>
        <v>0.20226509845973858</v>
      </c>
      <c r="E40">
        <v>0.9077073319020118</v>
      </c>
      <c r="F40">
        <f>Table1[[#This Row],[Ang Goal]]-Table1[[#This Row],[Angle]]</f>
        <v>-0.12230733190201182</v>
      </c>
      <c r="G40">
        <v>-34.929454200516801</v>
      </c>
      <c r="H40">
        <f>Table1[[#This Row],[Spin Goal]]-Table1[[#This Row],[Spin]]</f>
        <v>-15.070545799483199</v>
      </c>
      <c r="I40" s="3">
        <f>Table1[[#This Row],[Spin error]]/Table1[[#This Row],[Spin Goal]]</f>
        <v>0.30141091598966396</v>
      </c>
      <c r="J40">
        <v>3</v>
      </c>
      <c r="K40">
        <v>0.78539999999999999</v>
      </c>
      <c r="L40" s="1" t="s">
        <v>178</v>
      </c>
      <c r="M40">
        <v>14</v>
      </c>
      <c r="N40">
        <v>0.78539999999999999</v>
      </c>
      <c r="O40">
        <v>-50</v>
      </c>
    </row>
    <row r="41" spans="1:15" x14ac:dyDescent="0.2">
      <c r="A41" s="1" t="s">
        <v>17</v>
      </c>
      <c r="B41">
        <v>11.16767968156662</v>
      </c>
      <c r="C41">
        <f>Table1[[#This Row],[Vel Goal]]-Table1[[#This Row],[Velocity]]</f>
        <v>2.8323203184333803</v>
      </c>
      <c r="D41" s="3">
        <f>Table1[[#This Row],[Velocity error]]/Table1[[#This Row],[Vel Goal]]</f>
        <v>0.20230859417381289</v>
      </c>
      <c r="E41">
        <v>0.78652933109326262</v>
      </c>
      <c r="F41">
        <f>Table1[[#This Row],[Ang Goal]]-Table1[[#This Row],[Angle]]</f>
        <v>-1.129331093262631E-3</v>
      </c>
      <c r="G41">
        <v>-24.212805409650969</v>
      </c>
      <c r="H41">
        <f>Table1[[#This Row],[Spin Goal]]-Table1[[#This Row],[Spin]]</f>
        <v>-25.787194590349031</v>
      </c>
      <c r="I41" s="3">
        <f>Table1[[#This Row],[Spin error]]/Table1[[#This Row],[Spin Goal]]</f>
        <v>0.51574389180698066</v>
      </c>
      <c r="J41">
        <v>2</v>
      </c>
      <c r="K41">
        <v>0.78539999999999999</v>
      </c>
      <c r="L41" s="1" t="s">
        <v>179</v>
      </c>
      <c r="M41">
        <v>14</v>
      </c>
      <c r="N41">
        <v>0.78539999999999999</v>
      </c>
      <c r="O41">
        <v>-50</v>
      </c>
    </row>
    <row r="42" spans="1:15" x14ac:dyDescent="0.2">
      <c r="A42" s="1" t="s">
        <v>53</v>
      </c>
      <c r="B42">
        <v>10.995832294945467</v>
      </c>
      <c r="C42">
        <f>Table1[[#This Row],[Vel Goal]]-Table1[[#This Row],[Velocity]]</f>
        <v>3.0041677050545328</v>
      </c>
      <c r="D42" s="3">
        <f>Table1[[#This Row],[Velocity error]]/Table1[[#This Row],[Vel Goal]]</f>
        <v>0.21458340750389521</v>
      </c>
      <c r="E42">
        <v>0.77998098475888267</v>
      </c>
      <c r="F42">
        <f>Table1[[#This Row],[Ang Goal]]-Table1[[#This Row],[Angle]]</f>
        <v>5.4190152411173198E-3</v>
      </c>
      <c r="G42">
        <v>-24.248555579463968</v>
      </c>
      <c r="H42">
        <f>Table1[[#This Row],[Spin Goal]]-Table1[[#This Row],[Spin]]</f>
        <v>-25.751444420536032</v>
      </c>
      <c r="I42" s="3">
        <f>Table1[[#This Row],[Spin error]]/Table1[[#This Row],[Spin Goal]]</f>
        <v>0.51502888841072059</v>
      </c>
      <c r="J42">
        <v>2</v>
      </c>
      <c r="K42">
        <v>0</v>
      </c>
      <c r="L42" s="1" t="s">
        <v>181</v>
      </c>
      <c r="M42">
        <v>14</v>
      </c>
      <c r="N42">
        <v>0.78539999999999999</v>
      </c>
      <c r="O42">
        <v>-50</v>
      </c>
    </row>
    <row r="43" spans="1:15" x14ac:dyDescent="0.2">
      <c r="A43" s="1" t="s">
        <v>54</v>
      </c>
      <c r="B43">
        <v>10.995832294945467</v>
      </c>
      <c r="C43">
        <f>Table1[[#This Row],[Vel Goal]]-Table1[[#This Row],[Velocity]]</f>
        <v>3.0041677050545328</v>
      </c>
      <c r="D43" s="3">
        <f>Table1[[#This Row],[Velocity error]]/Table1[[#This Row],[Vel Goal]]</f>
        <v>0.21458340750389521</v>
      </c>
      <c r="E43">
        <v>0.77998098475888267</v>
      </c>
      <c r="F43">
        <f>Table1[[#This Row],[Ang Goal]]-Table1[[#This Row],[Angle]]</f>
        <v>-0.77998098475888267</v>
      </c>
      <c r="G43">
        <v>-24.248555579463968</v>
      </c>
      <c r="H43">
        <f>Table1[[#This Row],[Spin Goal]]-Table1[[#This Row],[Spin]]</f>
        <v>-25.751444420536032</v>
      </c>
      <c r="I43" s="3">
        <f>Table1[[#This Row],[Spin error]]/Table1[[#This Row],[Spin Goal]]</f>
        <v>0.51502888841072059</v>
      </c>
      <c r="J43">
        <v>2</v>
      </c>
      <c r="K43">
        <v>0</v>
      </c>
      <c r="L43" s="1" t="s">
        <v>181</v>
      </c>
      <c r="M43">
        <v>14</v>
      </c>
      <c r="N43">
        <v>0</v>
      </c>
      <c r="O43">
        <v>-50</v>
      </c>
    </row>
    <row r="44" spans="1:15" x14ac:dyDescent="0.2">
      <c r="A44" s="1" t="s">
        <v>55</v>
      </c>
      <c r="B44">
        <v>10.995832294945467</v>
      </c>
      <c r="C44">
        <f>Table1[[#This Row],[Vel Goal]]-Table1[[#This Row],[Velocity]]</f>
        <v>3.0041677050545328</v>
      </c>
      <c r="D44" s="3">
        <f>Table1[[#This Row],[Velocity error]]/Table1[[#This Row],[Vel Goal]]</f>
        <v>0.21458340750389521</v>
      </c>
      <c r="E44">
        <v>0.77998098475888267</v>
      </c>
      <c r="F44">
        <f>Table1[[#This Row],[Ang Goal]]-Table1[[#This Row],[Angle]]</f>
        <v>0.79081901524111731</v>
      </c>
      <c r="G44">
        <v>-24.248555579463968</v>
      </c>
      <c r="H44">
        <f>Table1[[#This Row],[Spin Goal]]-Table1[[#This Row],[Spin]]</f>
        <v>-25.751444420536032</v>
      </c>
      <c r="I44" s="3">
        <f>Table1[[#This Row],[Spin error]]/Table1[[#This Row],[Spin Goal]]</f>
        <v>0.51502888841072059</v>
      </c>
      <c r="J44">
        <v>2</v>
      </c>
      <c r="K44">
        <v>0</v>
      </c>
      <c r="L44" s="1" t="s">
        <v>181</v>
      </c>
      <c r="M44">
        <v>14</v>
      </c>
      <c r="N44">
        <v>1.5708</v>
      </c>
      <c r="O44">
        <v>-50</v>
      </c>
    </row>
    <row r="45" spans="1:15" x14ac:dyDescent="0.2">
      <c r="A45" s="1" t="s">
        <v>56</v>
      </c>
      <c r="B45">
        <v>10.995832294945467</v>
      </c>
      <c r="C45">
        <f>Table1[[#This Row],[Vel Goal]]-Table1[[#This Row],[Velocity]]</f>
        <v>3.0041677050545328</v>
      </c>
      <c r="D45" s="3">
        <f>Table1[[#This Row],[Velocity error]]/Table1[[#This Row],[Vel Goal]]</f>
        <v>0.21458340750389521</v>
      </c>
      <c r="E45">
        <v>0.77998098475888267</v>
      </c>
      <c r="F45">
        <f>Table1[[#This Row],[Ang Goal]]-Table1[[#This Row],[Angle]]</f>
        <v>1.5762190152411173</v>
      </c>
      <c r="G45">
        <v>-24.248555579463968</v>
      </c>
      <c r="H45">
        <f>Table1[[#This Row],[Spin Goal]]-Table1[[#This Row],[Spin]]</f>
        <v>-25.751444420536032</v>
      </c>
      <c r="I45" s="3">
        <f>Table1[[#This Row],[Spin error]]/Table1[[#This Row],[Spin Goal]]</f>
        <v>0.51502888841072059</v>
      </c>
      <c r="J45">
        <v>2</v>
      </c>
      <c r="K45">
        <v>0</v>
      </c>
      <c r="L45" s="1" t="s">
        <v>181</v>
      </c>
      <c r="M45">
        <v>14</v>
      </c>
      <c r="N45">
        <v>2.3561999999999999</v>
      </c>
      <c r="O45">
        <v>-50</v>
      </c>
    </row>
    <row r="46" spans="1:15" x14ac:dyDescent="0.2">
      <c r="A46" s="1" t="s">
        <v>45</v>
      </c>
      <c r="B46">
        <v>10.994950199149851</v>
      </c>
      <c r="C46">
        <f>Table1[[#This Row],[Vel Goal]]-Table1[[#This Row],[Velocity]]</f>
        <v>3.0050498008501485</v>
      </c>
      <c r="D46" s="3">
        <f>Table1[[#This Row],[Velocity error]]/Table1[[#This Row],[Vel Goal]]</f>
        <v>0.21464641434643919</v>
      </c>
      <c r="E46">
        <v>0.78334694095482449</v>
      </c>
      <c r="F46">
        <f>Table1[[#This Row],[Ang Goal]]-Table1[[#This Row],[Angle]]</f>
        <v>2.0530590451754982E-3</v>
      </c>
      <c r="G46">
        <v>-24.23483875508505</v>
      </c>
      <c r="H46">
        <f>Table1[[#This Row],[Spin Goal]]-Table1[[#This Row],[Spin]]</f>
        <v>-25.76516124491495</v>
      </c>
      <c r="I46" s="3">
        <f>Table1[[#This Row],[Spin error]]/Table1[[#This Row],[Spin Goal]]</f>
        <v>0.51530322489829894</v>
      </c>
      <c r="J46">
        <v>2</v>
      </c>
      <c r="K46">
        <v>0</v>
      </c>
      <c r="L46" s="1" t="s">
        <v>179</v>
      </c>
      <c r="M46">
        <v>14</v>
      </c>
      <c r="N46">
        <v>0.78539999999999999</v>
      </c>
      <c r="O46">
        <v>-50</v>
      </c>
    </row>
    <row r="47" spans="1:15" x14ac:dyDescent="0.2">
      <c r="A47" s="1" t="s">
        <v>69</v>
      </c>
      <c r="B47">
        <v>10.898264145127362</v>
      </c>
      <c r="C47">
        <f>Table1[[#This Row],[Vel Goal]]-Table1[[#This Row],[Velocity]]</f>
        <v>3.1017358548726381</v>
      </c>
      <c r="D47" s="3">
        <f>Table1[[#This Row],[Velocity error]]/Table1[[#This Row],[Vel Goal]]</f>
        <v>0.22155256106233129</v>
      </c>
      <c r="E47">
        <v>0.93736884055509517</v>
      </c>
      <c r="F47">
        <f>Table1[[#This Row],[Ang Goal]]-Table1[[#This Row],[Angle]]</f>
        <v>-0.15196884055509519</v>
      </c>
      <c r="G47">
        <v>-26.526928531025</v>
      </c>
      <c r="H47">
        <f>Table1[[#This Row],[Spin Goal]]-Table1[[#This Row],[Spin]]</f>
        <v>-23.473071468975</v>
      </c>
      <c r="I47" s="3">
        <f>Table1[[#This Row],[Spin error]]/Table1[[#This Row],[Spin Goal]]</f>
        <v>0.46946142937950003</v>
      </c>
      <c r="J47">
        <v>2</v>
      </c>
      <c r="K47">
        <v>1.5708</v>
      </c>
      <c r="L47" s="1" t="s">
        <v>178</v>
      </c>
      <c r="M47">
        <v>14</v>
      </c>
      <c r="N47">
        <v>0.78539999999999999</v>
      </c>
      <c r="O47">
        <v>-50</v>
      </c>
    </row>
    <row r="48" spans="1:15" x14ac:dyDescent="0.2">
      <c r="A48" s="1" t="s">
        <v>77</v>
      </c>
      <c r="B48">
        <v>10.877981555470051</v>
      </c>
      <c r="C48">
        <f>Table1[[#This Row],[Vel Goal]]-Table1[[#This Row],[Velocity]]</f>
        <v>3.1220184445299495</v>
      </c>
      <c r="D48" s="3">
        <f>Table1[[#This Row],[Velocity error]]/Table1[[#This Row],[Vel Goal]]</f>
        <v>0.22300131746642496</v>
      </c>
      <c r="E48">
        <v>0.99830823446912154</v>
      </c>
      <c r="F48">
        <f>Table1[[#This Row],[Ang Goal]]-Table1[[#This Row],[Angle]]</f>
        <v>-0.21290823446912155</v>
      </c>
      <c r="G48">
        <v>-26.77643988881389</v>
      </c>
      <c r="H48">
        <f>Table1[[#This Row],[Spin Goal]]-Table1[[#This Row],[Spin]]</f>
        <v>-23.22356011118611</v>
      </c>
      <c r="I48" s="3">
        <f>Table1[[#This Row],[Spin error]]/Table1[[#This Row],[Spin Goal]]</f>
        <v>0.46447120222372218</v>
      </c>
      <c r="J48">
        <v>2</v>
      </c>
      <c r="K48">
        <v>1.5708</v>
      </c>
      <c r="L48" s="1" t="s">
        <v>180</v>
      </c>
      <c r="M48">
        <v>14</v>
      </c>
      <c r="N48">
        <v>0.78539999999999999</v>
      </c>
      <c r="O48">
        <v>-50</v>
      </c>
    </row>
    <row r="49" spans="1:15" x14ac:dyDescent="0.2">
      <c r="A49" s="1" t="s">
        <v>78</v>
      </c>
      <c r="B49">
        <v>10.877981555470051</v>
      </c>
      <c r="C49">
        <f>Table1[[#This Row],[Vel Goal]]-Table1[[#This Row],[Velocity]]</f>
        <v>3.1220184445299495</v>
      </c>
      <c r="D49" s="3">
        <f>Table1[[#This Row],[Velocity error]]/Table1[[#This Row],[Vel Goal]]</f>
        <v>0.22300131746642496</v>
      </c>
      <c r="E49">
        <v>0.99830823446912154</v>
      </c>
      <c r="F49">
        <f>Table1[[#This Row],[Ang Goal]]-Table1[[#This Row],[Angle]]</f>
        <v>-0.99830823446912154</v>
      </c>
      <c r="G49">
        <v>-26.77643988881389</v>
      </c>
      <c r="H49">
        <f>Table1[[#This Row],[Spin Goal]]-Table1[[#This Row],[Spin]]</f>
        <v>-23.22356011118611</v>
      </c>
      <c r="I49" s="3">
        <f>Table1[[#This Row],[Spin error]]/Table1[[#This Row],[Spin Goal]]</f>
        <v>0.46447120222372218</v>
      </c>
      <c r="J49">
        <v>2</v>
      </c>
      <c r="K49">
        <v>1.5708</v>
      </c>
      <c r="L49" s="1" t="s">
        <v>180</v>
      </c>
      <c r="M49">
        <v>14</v>
      </c>
      <c r="N49">
        <v>0</v>
      </c>
      <c r="O49">
        <v>-50</v>
      </c>
    </row>
    <row r="50" spans="1:15" x14ac:dyDescent="0.2">
      <c r="A50" s="1" t="s">
        <v>79</v>
      </c>
      <c r="B50">
        <v>10.877981555470051</v>
      </c>
      <c r="C50">
        <f>Table1[[#This Row],[Vel Goal]]-Table1[[#This Row],[Velocity]]</f>
        <v>3.1220184445299495</v>
      </c>
      <c r="D50" s="3">
        <f>Table1[[#This Row],[Velocity error]]/Table1[[#This Row],[Vel Goal]]</f>
        <v>0.22300131746642496</v>
      </c>
      <c r="E50">
        <v>0.99830823446912154</v>
      </c>
      <c r="F50">
        <f>Table1[[#This Row],[Ang Goal]]-Table1[[#This Row],[Angle]]</f>
        <v>0.57249176553087844</v>
      </c>
      <c r="G50">
        <v>-26.77643988881389</v>
      </c>
      <c r="H50">
        <f>Table1[[#This Row],[Spin Goal]]-Table1[[#This Row],[Spin]]</f>
        <v>-23.22356011118611</v>
      </c>
      <c r="I50" s="3">
        <f>Table1[[#This Row],[Spin error]]/Table1[[#This Row],[Spin Goal]]</f>
        <v>0.46447120222372218</v>
      </c>
      <c r="J50">
        <v>2</v>
      </c>
      <c r="K50">
        <v>1.5708</v>
      </c>
      <c r="L50" s="1" t="s">
        <v>180</v>
      </c>
      <c r="M50">
        <v>14</v>
      </c>
      <c r="N50">
        <v>1.5708</v>
      </c>
      <c r="O50">
        <v>-50</v>
      </c>
    </row>
    <row r="51" spans="1:15" x14ac:dyDescent="0.2">
      <c r="A51" s="1" t="s">
        <v>80</v>
      </c>
      <c r="B51">
        <v>10.877981555470051</v>
      </c>
      <c r="C51">
        <f>Table1[[#This Row],[Vel Goal]]-Table1[[#This Row],[Velocity]]</f>
        <v>3.1220184445299495</v>
      </c>
      <c r="D51" s="3">
        <f>Table1[[#This Row],[Velocity error]]/Table1[[#This Row],[Vel Goal]]</f>
        <v>0.22300131746642496</v>
      </c>
      <c r="E51">
        <v>0.99830823446912154</v>
      </c>
      <c r="F51">
        <f>Table1[[#This Row],[Ang Goal]]-Table1[[#This Row],[Angle]]</f>
        <v>1.3578917655308782</v>
      </c>
      <c r="G51">
        <v>-26.77643988881389</v>
      </c>
      <c r="H51">
        <f>Table1[[#This Row],[Spin Goal]]-Table1[[#This Row],[Spin]]</f>
        <v>-23.22356011118611</v>
      </c>
      <c r="I51" s="3">
        <f>Table1[[#This Row],[Spin error]]/Table1[[#This Row],[Spin Goal]]</f>
        <v>0.46447120222372218</v>
      </c>
      <c r="J51">
        <v>2</v>
      </c>
      <c r="K51">
        <v>1.5708</v>
      </c>
      <c r="L51" s="1" t="s">
        <v>180</v>
      </c>
      <c r="M51">
        <v>14</v>
      </c>
      <c r="N51">
        <v>2.3561999999999999</v>
      </c>
      <c r="O51">
        <v>-50</v>
      </c>
    </row>
    <row r="52" spans="1:15" x14ac:dyDescent="0.2">
      <c r="A52" s="1" t="s">
        <v>13</v>
      </c>
      <c r="B52">
        <v>10.687170564338121</v>
      </c>
      <c r="C52">
        <f>Table1[[#This Row],[Vel Goal]]-Table1[[#This Row],[Velocity]]</f>
        <v>3.3128294356618788</v>
      </c>
      <c r="D52" s="3">
        <f>Table1[[#This Row],[Velocity error]]/Table1[[#This Row],[Vel Goal]]</f>
        <v>0.2366306739758485</v>
      </c>
      <c r="E52">
        <v>0.85561301320600336</v>
      </c>
      <c r="F52">
        <f>Table1[[#This Row],[Ang Goal]]-Table1[[#This Row],[Angle]]</f>
        <v>-7.0213013206003372E-2</v>
      </c>
      <c r="G52">
        <v>-25.616582404484557</v>
      </c>
      <c r="H52">
        <f>Table1[[#This Row],[Spin Goal]]-Table1[[#This Row],[Spin]]</f>
        <v>-24.383417595515443</v>
      </c>
      <c r="I52" s="3">
        <f>Table1[[#This Row],[Spin error]]/Table1[[#This Row],[Spin Goal]]</f>
        <v>0.48766835191030888</v>
      </c>
      <c r="J52">
        <v>2</v>
      </c>
      <c r="K52">
        <v>0.78539999999999999</v>
      </c>
      <c r="L52" s="1" t="s">
        <v>178</v>
      </c>
      <c r="M52">
        <v>14</v>
      </c>
      <c r="N52">
        <v>0.78539999999999999</v>
      </c>
      <c r="O52">
        <v>-50</v>
      </c>
    </row>
    <row r="53" spans="1:15" x14ac:dyDescent="0.2">
      <c r="A53" s="1" t="s">
        <v>57</v>
      </c>
      <c r="B53">
        <v>10.672481861579129</v>
      </c>
      <c r="C53">
        <f>Table1[[#This Row],[Vel Goal]]-Table1[[#This Row],[Velocity]]</f>
        <v>3.3275181384208707</v>
      </c>
      <c r="D53" s="3">
        <f>Table1[[#This Row],[Velocity error]]/Table1[[#This Row],[Vel Goal]]</f>
        <v>0.23767986703006219</v>
      </c>
      <c r="E53">
        <v>0.98224785429522565</v>
      </c>
      <c r="F53">
        <f>Table1[[#This Row],[Ang Goal]]-Table1[[#This Row],[Angle]]</f>
        <v>-0.19684785429522567</v>
      </c>
      <c r="G53">
        <v>-27.275194304360898</v>
      </c>
      <c r="H53">
        <f>Table1[[#This Row],[Spin Goal]]-Table1[[#This Row],[Spin]]</f>
        <v>-22.724805695639102</v>
      </c>
      <c r="I53" s="3">
        <f>Table1[[#This Row],[Spin error]]/Table1[[#This Row],[Spin Goal]]</f>
        <v>0.45449611391278205</v>
      </c>
      <c r="J53">
        <v>2</v>
      </c>
      <c r="K53">
        <v>1.5708</v>
      </c>
      <c r="L53" s="1" t="s">
        <v>175</v>
      </c>
      <c r="M53">
        <v>14</v>
      </c>
      <c r="N53">
        <v>0.78539999999999999</v>
      </c>
      <c r="O53">
        <v>-50</v>
      </c>
    </row>
    <row r="54" spans="1:15" x14ac:dyDescent="0.2">
      <c r="A54" s="1" t="s">
        <v>21</v>
      </c>
      <c r="B54">
        <v>10.614041506912393</v>
      </c>
      <c r="C54">
        <f>Table1[[#This Row],[Vel Goal]]-Table1[[#This Row],[Velocity]]</f>
        <v>3.3859584930876068</v>
      </c>
      <c r="D54" s="3">
        <f>Table1[[#This Row],[Velocity error]]/Table1[[#This Row],[Vel Goal]]</f>
        <v>0.24185417807768619</v>
      </c>
      <c r="E54">
        <v>0.90733060550241396</v>
      </c>
      <c r="F54">
        <f>Table1[[#This Row],[Ang Goal]]-Table1[[#This Row],[Angle]]</f>
        <v>-0.12193060550241397</v>
      </c>
      <c r="G54">
        <v>-25.931828770585856</v>
      </c>
      <c r="H54">
        <f>Table1[[#This Row],[Spin Goal]]-Table1[[#This Row],[Spin]]</f>
        <v>-24.068171229414144</v>
      </c>
      <c r="I54" s="3">
        <f>Table1[[#This Row],[Spin error]]/Table1[[#This Row],[Spin Goal]]</f>
        <v>0.48136342458828291</v>
      </c>
      <c r="J54">
        <v>2</v>
      </c>
      <c r="K54">
        <v>0.78539999999999999</v>
      </c>
      <c r="L54" s="1" t="s">
        <v>180</v>
      </c>
      <c r="M54">
        <v>14</v>
      </c>
      <c r="N54">
        <v>0.78539999999999999</v>
      </c>
      <c r="O54">
        <v>-50</v>
      </c>
    </row>
    <row r="55" spans="1:15" x14ac:dyDescent="0.2">
      <c r="A55" s="1" t="s">
        <v>22</v>
      </c>
      <c r="B55">
        <v>10.614041506912393</v>
      </c>
      <c r="C55">
        <f>Table1[[#This Row],[Vel Goal]]-Table1[[#This Row],[Velocity]]</f>
        <v>3.3859584930876068</v>
      </c>
      <c r="D55" s="3">
        <f>Table1[[#This Row],[Velocity error]]/Table1[[#This Row],[Vel Goal]]</f>
        <v>0.24185417807768619</v>
      </c>
      <c r="E55">
        <v>0.90733060550241396</v>
      </c>
      <c r="F55">
        <f>Table1[[#This Row],[Ang Goal]]-Table1[[#This Row],[Angle]]</f>
        <v>-0.90733060550241396</v>
      </c>
      <c r="G55">
        <v>-25.931828770585856</v>
      </c>
      <c r="H55">
        <f>Table1[[#This Row],[Spin Goal]]-Table1[[#This Row],[Spin]]</f>
        <v>-24.068171229414144</v>
      </c>
      <c r="I55" s="3">
        <f>Table1[[#This Row],[Spin error]]/Table1[[#This Row],[Spin Goal]]</f>
        <v>0.48136342458828291</v>
      </c>
      <c r="J55">
        <v>2</v>
      </c>
      <c r="K55">
        <v>0.78539999999999999</v>
      </c>
      <c r="L55" s="1" t="s">
        <v>180</v>
      </c>
      <c r="M55">
        <v>14</v>
      </c>
      <c r="N55">
        <v>0</v>
      </c>
      <c r="O55">
        <v>-50</v>
      </c>
    </row>
    <row r="56" spans="1:15" x14ac:dyDescent="0.2">
      <c r="A56" s="1" t="s">
        <v>23</v>
      </c>
      <c r="B56">
        <v>10.614041506912393</v>
      </c>
      <c r="C56">
        <f>Table1[[#This Row],[Vel Goal]]-Table1[[#This Row],[Velocity]]</f>
        <v>3.3859584930876068</v>
      </c>
      <c r="D56" s="3">
        <f>Table1[[#This Row],[Velocity error]]/Table1[[#This Row],[Vel Goal]]</f>
        <v>0.24185417807768619</v>
      </c>
      <c r="E56">
        <v>0.90733060550241396</v>
      </c>
      <c r="F56">
        <f>Table1[[#This Row],[Ang Goal]]-Table1[[#This Row],[Angle]]</f>
        <v>0.66346939449758602</v>
      </c>
      <c r="G56">
        <v>-25.931828770585856</v>
      </c>
      <c r="H56">
        <f>Table1[[#This Row],[Spin Goal]]-Table1[[#This Row],[Spin]]</f>
        <v>-24.068171229414144</v>
      </c>
      <c r="I56" s="3">
        <f>Table1[[#This Row],[Spin error]]/Table1[[#This Row],[Spin Goal]]</f>
        <v>0.48136342458828291</v>
      </c>
      <c r="J56">
        <v>2</v>
      </c>
      <c r="K56">
        <v>0.78539999999999999</v>
      </c>
      <c r="L56" s="1" t="s">
        <v>180</v>
      </c>
      <c r="M56">
        <v>14</v>
      </c>
      <c r="N56">
        <v>1.5708</v>
      </c>
      <c r="O56">
        <v>-50</v>
      </c>
    </row>
    <row r="57" spans="1:15" x14ac:dyDescent="0.2">
      <c r="A57" s="1" t="s">
        <v>24</v>
      </c>
      <c r="B57">
        <v>10.614041506912393</v>
      </c>
      <c r="C57">
        <f>Table1[[#This Row],[Vel Goal]]-Table1[[#This Row],[Velocity]]</f>
        <v>3.3859584930876068</v>
      </c>
      <c r="D57" s="3">
        <f>Table1[[#This Row],[Velocity error]]/Table1[[#This Row],[Vel Goal]]</f>
        <v>0.24185417807768619</v>
      </c>
      <c r="E57">
        <v>0.90733060550241396</v>
      </c>
      <c r="F57">
        <f>Table1[[#This Row],[Ang Goal]]-Table1[[#This Row],[Angle]]</f>
        <v>1.4488693944975859</v>
      </c>
      <c r="G57">
        <v>-25.931828770585856</v>
      </c>
      <c r="H57">
        <f>Table1[[#This Row],[Spin Goal]]-Table1[[#This Row],[Spin]]</f>
        <v>-24.068171229414144</v>
      </c>
      <c r="I57" s="3">
        <f>Table1[[#This Row],[Spin error]]/Table1[[#This Row],[Spin Goal]]</f>
        <v>0.48136342458828291</v>
      </c>
      <c r="J57">
        <v>2</v>
      </c>
      <c r="K57">
        <v>0.78539999999999999</v>
      </c>
      <c r="L57" s="1" t="s">
        <v>180</v>
      </c>
      <c r="M57">
        <v>14</v>
      </c>
      <c r="N57">
        <v>2.3561999999999999</v>
      </c>
      <c r="O57">
        <v>-50</v>
      </c>
    </row>
    <row r="58" spans="1:15" x14ac:dyDescent="0.2">
      <c r="A58" s="1" t="s">
        <v>41</v>
      </c>
      <c r="B58">
        <v>10.466868918748871</v>
      </c>
      <c r="C58">
        <f>Table1[[#This Row],[Vel Goal]]-Table1[[#This Row],[Velocity]]</f>
        <v>3.5331310812511294</v>
      </c>
      <c r="D58" s="3">
        <f>Table1[[#This Row],[Velocity error]]/Table1[[#This Row],[Vel Goal]]</f>
        <v>0.25236650580365211</v>
      </c>
      <c r="E58">
        <v>0.83379768283902811</v>
      </c>
      <c r="F58">
        <f>Table1[[#This Row],[Ang Goal]]-Table1[[#This Row],[Angle]]</f>
        <v>-4.8397682839028122E-2</v>
      </c>
      <c r="G58">
        <v>-25.46785058256123</v>
      </c>
      <c r="H58">
        <f>Table1[[#This Row],[Spin Goal]]-Table1[[#This Row],[Spin]]</f>
        <v>-24.53214941743877</v>
      </c>
      <c r="I58" s="3">
        <f>Table1[[#This Row],[Spin error]]/Table1[[#This Row],[Spin Goal]]</f>
        <v>0.4906429883487754</v>
      </c>
      <c r="J58">
        <v>2</v>
      </c>
      <c r="K58">
        <v>0</v>
      </c>
      <c r="L58" s="1" t="s">
        <v>178</v>
      </c>
      <c r="M58">
        <v>14</v>
      </c>
      <c r="N58">
        <v>0.78539999999999999</v>
      </c>
      <c r="O58">
        <v>-50</v>
      </c>
    </row>
    <row r="59" spans="1:15" x14ac:dyDescent="0.2">
      <c r="A59" s="1" t="s">
        <v>65</v>
      </c>
      <c r="B59">
        <v>10.450184605608012</v>
      </c>
      <c r="C59">
        <f>Table1[[#This Row],[Vel Goal]]-Table1[[#This Row],[Velocity]]</f>
        <v>3.5498153943919881</v>
      </c>
      <c r="D59" s="3">
        <f>Table1[[#This Row],[Velocity error]]/Table1[[#This Row],[Vel Goal]]</f>
        <v>0.2535582424565706</v>
      </c>
      <c r="E59">
        <v>1.0841768422295752</v>
      </c>
      <c r="F59">
        <f>Table1[[#This Row],[Ang Goal]]-Table1[[#This Row],[Angle]]</f>
        <v>-0.29877684222957523</v>
      </c>
      <c r="G59">
        <v>-28.035409741679061</v>
      </c>
      <c r="H59">
        <f>Table1[[#This Row],[Spin Goal]]-Table1[[#This Row],[Spin]]</f>
        <v>-21.964590258320939</v>
      </c>
      <c r="I59" s="3">
        <f>Table1[[#This Row],[Spin error]]/Table1[[#This Row],[Spin Goal]]</f>
        <v>0.4392918051664188</v>
      </c>
      <c r="J59">
        <v>2</v>
      </c>
      <c r="K59">
        <v>1.5708</v>
      </c>
      <c r="L59" s="1" t="s">
        <v>177</v>
      </c>
      <c r="M59">
        <v>14</v>
      </c>
      <c r="N59">
        <v>0.78539999999999999</v>
      </c>
      <c r="O59">
        <v>-50</v>
      </c>
    </row>
    <row r="60" spans="1:15" x14ac:dyDescent="0.2">
      <c r="A60" s="1" t="s">
        <v>66</v>
      </c>
      <c r="B60">
        <v>10.450184605608012</v>
      </c>
      <c r="C60">
        <f>Table1[[#This Row],[Vel Goal]]-Table1[[#This Row],[Velocity]]</f>
        <v>3.5498153943919881</v>
      </c>
      <c r="D60" s="3">
        <f>Table1[[#This Row],[Velocity error]]/Table1[[#This Row],[Vel Goal]]</f>
        <v>0.2535582424565706</v>
      </c>
      <c r="E60">
        <v>1.0841768422295752</v>
      </c>
      <c r="F60">
        <f>Table1[[#This Row],[Ang Goal]]-Table1[[#This Row],[Angle]]</f>
        <v>-1.0841768422295752</v>
      </c>
      <c r="G60">
        <v>-28.035409741679061</v>
      </c>
      <c r="H60">
        <f>Table1[[#This Row],[Spin Goal]]-Table1[[#This Row],[Spin]]</f>
        <v>-21.964590258320939</v>
      </c>
      <c r="I60" s="3">
        <f>Table1[[#This Row],[Spin error]]/Table1[[#This Row],[Spin Goal]]</f>
        <v>0.4392918051664188</v>
      </c>
      <c r="J60">
        <v>2</v>
      </c>
      <c r="K60">
        <v>1.5708</v>
      </c>
      <c r="L60" s="1" t="s">
        <v>177</v>
      </c>
      <c r="M60">
        <v>14</v>
      </c>
      <c r="N60">
        <v>0</v>
      </c>
      <c r="O60">
        <v>-50</v>
      </c>
    </row>
    <row r="61" spans="1:15" x14ac:dyDescent="0.2">
      <c r="A61" s="1" t="s">
        <v>67</v>
      </c>
      <c r="B61">
        <v>10.450184605608012</v>
      </c>
      <c r="C61">
        <f>Table1[[#This Row],[Vel Goal]]-Table1[[#This Row],[Velocity]]</f>
        <v>3.5498153943919881</v>
      </c>
      <c r="D61" s="3">
        <f>Table1[[#This Row],[Velocity error]]/Table1[[#This Row],[Vel Goal]]</f>
        <v>0.2535582424565706</v>
      </c>
      <c r="E61">
        <v>1.0841768422295752</v>
      </c>
      <c r="F61">
        <f>Table1[[#This Row],[Ang Goal]]-Table1[[#This Row],[Angle]]</f>
        <v>0.48662315777042475</v>
      </c>
      <c r="G61">
        <v>-28.035409741679061</v>
      </c>
      <c r="H61">
        <f>Table1[[#This Row],[Spin Goal]]-Table1[[#This Row],[Spin]]</f>
        <v>-21.964590258320939</v>
      </c>
      <c r="I61" s="3">
        <f>Table1[[#This Row],[Spin error]]/Table1[[#This Row],[Spin Goal]]</f>
        <v>0.4392918051664188</v>
      </c>
      <c r="J61">
        <v>2</v>
      </c>
      <c r="K61">
        <v>1.5708</v>
      </c>
      <c r="L61" s="1" t="s">
        <v>177</v>
      </c>
      <c r="M61">
        <v>14</v>
      </c>
      <c r="N61">
        <v>1.5708</v>
      </c>
      <c r="O61">
        <v>-50</v>
      </c>
    </row>
    <row r="62" spans="1:15" x14ac:dyDescent="0.2">
      <c r="A62" s="1" t="s">
        <v>68</v>
      </c>
      <c r="B62">
        <v>10.450184605608012</v>
      </c>
      <c r="C62">
        <f>Table1[[#This Row],[Vel Goal]]-Table1[[#This Row],[Velocity]]</f>
        <v>3.5498153943919881</v>
      </c>
      <c r="D62" s="3">
        <f>Table1[[#This Row],[Velocity error]]/Table1[[#This Row],[Vel Goal]]</f>
        <v>0.2535582424565706</v>
      </c>
      <c r="E62">
        <v>1.0841768422295752</v>
      </c>
      <c r="F62">
        <f>Table1[[#This Row],[Ang Goal]]-Table1[[#This Row],[Angle]]</f>
        <v>1.2720231577704246</v>
      </c>
      <c r="G62">
        <v>-28.035409741679061</v>
      </c>
      <c r="H62">
        <f>Table1[[#This Row],[Spin Goal]]-Table1[[#This Row],[Spin]]</f>
        <v>-21.964590258320939</v>
      </c>
      <c r="I62" s="3">
        <f>Table1[[#This Row],[Spin error]]/Table1[[#This Row],[Spin Goal]]</f>
        <v>0.4392918051664188</v>
      </c>
      <c r="J62">
        <v>2</v>
      </c>
      <c r="K62">
        <v>1.5708</v>
      </c>
      <c r="L62" s="1" t="s">
        <v>177</v>
      </c>
      <c r="M62">
        <v>14</v>
      </c>
      <c r="N62">
        <v>2.3561999999999999</v>
      </c>
      <c r="O62">
        <v>-50</v>
      </c>
    </row>
    <row r="63" spans="1:15" x14ac:dyDescent="0.2">
      <c r="A63" s="1" t="s">
        <v>49</v>
      </c>
      <c r="B63">
        <v>10.374055994284607</v>
      </c>
      <c r="C63">
        <f>Table1[[#This Row],[Vel Goal]]-Table1[[#This Row],[Velocity]]</f>
        <v>3.6259440057153931</v>
      </c>
      <c r="D63" s="3">
        <f>Table1[[#This Row],[Velocity error]]/Table1[[#This Row],[Vel Goal]]</f>
        <v>0.25899600040824239</v>
      </c>
      <c r="E63">
        <v>0.89062735487891032</v>
      </c>
      <c r="F63">
        <f>Table1[[#This Row],[Ang Goal]]-Table1[[#This Row],[Angle]]</f>
        <v>-0.10522735487891033</v>
      </c>
      <c r="G63">
        <v>-25.803677515887227</v>
      </c>
      <c r="H63">
        <f>Table1[[#This Row],[Spin Goal]]-Table1[[#This Row],[Spin]]</f>
        <v>-24.196322484112773</v>
      </c>
      <c r="I63" s="3">
        <f>Table1[[#This Row],[Spin error]]/Table1[[#This Row],[Spin Goal]]</f>
        <v>0.48392644968225546</v>
      </c>
      <c r="J63">
        <v>2</v>
      </c>
      <c r="K63">
        <v>0</v>
      </c>
      <c r="L63" s="1" t="s">
        <v>180</v>
      </c>
      <c r="M63">
        <v>14</v>
      </c>
      <c r="N63">
        <v>0.78539999999999999</v>
      </c>
      <c r="O63">
        <v>-50</v>
      </c>
    </row>
    <row r="64" spans="1:15" x14ac:dyDescent="0.2">
      <c r="A64" s="1" t="s">
        <v>50</v>
      </c>
      <c r="B64">
        <v>10.374055994284607</v>
      </c>
      <c r="C64">
        <f>Table1[[#This Row],[Vel Goal]]-Table1[[#This Row],[Velocity]]</f>
        <v>3.6259440057153931</v>
      </c>
      <c r="D64" s="3">
        <f>Table1[[#This Row],[Velocity error]]/Table1[[#This Row],[Vel Goal]]</f>
        <v>0.25899600040824239</v>
      </c>
      <c r="E64">
        <v>0.89062735487891032</v>
      </c>
      <c r="F64">
        <f>Table1[[#This Row],[Ang Goal]]-Table1[[#This Row],[Angle]]</f>
        <v>-0.89062735487891032</v>
      </c>
      <c r="G64">
        <v>-25.803677515887227</v>
      </c>
      <c r="H64">
        <f>Table1[[#This Row],[Spin Goal]]-Table1[[#This Row],[Spin]]</f>
        <v>-24.196322484112773</v>
      </c>
      <c r="I64" s="3">
        <f>Table1[[#This Row],[Spin error]]/Table1[[#This Row],[Spin Goal]]</f>
        <v>0.48392644968225546</v>
      </c>
      <c r="J64">
        <v>2</v>
      </c>
      <c r="K64">
        <v>0</v>
      </c>
      <c r="L64" s="1" t="s">
        <v>180</v>
      </c>
      <c r="M64">
        <v>14</v>
      </c>
      <c r="N64">
        <v>0</v>
      </c>
      <c r="O64">
        <v>-50</v>
      </c>
    </row>
    <row r="65" spans="1:15" x14ac:dyDescent="0.2">
      <c r="A65" s="1" t="s">
        <v>51</v>
      </c>
      <c r="B65">
        <v>10.374055994284607</v>
      </c>
      <c r="C65">
        <f>Table1[[#This Row],[Vel Goal]]-Table1[[#This Row],[Velocity]]</f>
        <v>3.6259440057153931</v>
      </c>
      <c r="D65" s="3">
        <f>Table1[[#This Row],[Velocity error]]/Table1[[#This Row],[Vel Goal]]</f>
        <v>0.25899600040824239</v>
      </c>
      <c r="E65">
        <v>0.89062735487891032</v>
      </c>
      <c r="F65">
        <f>Table1[[#This Row],[Ang Goal]]-Table1[[#This Row],[Angle]]</f>
        <v>0.68017264512108966</v>
      </c>
      <c r="G65">
        <v>-25.803677515887227</v>
      </c>
      <c r="H65">
        <f>Table1[[#This Row],[Spin Goal]]-Table1[[#This Row],[Spin]]</f>
        <v>-24.196322484112773</v>
      </c>
      <c r="I65" s="3">
        <f>Table1[[#This Row],[Spin error]]/Table1[[#This Row],[Spin Goal]]</f>
        <v>0.48392644968225546</v>
      </c>
      <c r="J65">
        <v>2</v>
      </c>
      <c r="K65">
        <v>0</v>
      </c>
      <c r="L65" s="1" t="s">
        <v>180</v>
      </c>
      <c r="M65">
        <v>14</v>
      </c>
      <c r="N65">
        <v>1.5708</v>
      </c>
      <c r="O65">
        <v>-50</v>
      </c>
    </row>
    <row r="66" spans="1:15" x14ac:dyDescent="0.2">
      <c r="A66" s="1" t="s">
        <v>52</v>
      </c>
      <c r="B66">
        <v>10.374055994284607</v>
      </c>
      <c r="C66">
        <f>Table1[[#This Row],[Vel Goal]]-Table1[[#This Row],[Velocity]]</f>
        <v>3.6259440057153931</v>
      </c>
      <c r="D66" s="3">
        <f>Table1[[#This Row],[Velocity error]]/Table1[[#This Row],[Vel Goal]]</f>
        <v>0.25899600040824239</v>
      </c>
      <c r="E66">
        <v>0.89062735487891032</v>
      </c>
      <c r="F66">
        <f>Table1[[#This Row],[Ang Goal]]-Table1[[#This Row],[Angle]]</f>
        <v>1.4655726451210895</v>
      </c>
      <c r="G66">
        <v>-25.803677515887227</v>
      </c>
      <c r="H66">
        <f>Table1[[#This Row],[Spin Goal]]-Table1[[#This Row],[Spin]]</f>
        <v>-24.196322484112773</v>
      </c>
      <c r="I66" s="3">
        <f>Table1[[#This Row],[Spin error]]/Table1[[#This Row],[Spin Goal]]</f>
        <v>0.48392644968225546</v>
      </c>
      <c r="J66">
        <v>2</v>
      </c>
      <c r="K66">
        <v>0</v>
      </c>
      <c r="L66" s="1" t="s">
        <v>180</v>
      </c>
      <c r="M66">
        <v>14</v>
      </c>
      <c r="N66">
        <v>2.3561999999999999</v>
      </c>
      <c r="O66">
        <v>-50</v>
      </c>
    </row>
    <row r="67" spans="1:15" x14ac:dyDescent="0.2">
      <c r="A67" s="1" t="s">
        <v>98</v>
      </c>
      <c r="B67">
        <v>10.345602097249518</v>
      </c>
      <c r="C67">
        <f>Table1[[#This Row],[Vel Goal]]-Table1[[#This Row],[Velocity]]</f>
        <v>3.6543979027504818</v>
      </c>
      <c r="D67" s="3">
        <f>Table1[[#This Row],[Velocity error]]/Table1[[#This Row],[Vel Goal]]</f>
        <v>0.26102842162503442</v>
      </c>
      <c r="E67">
        <v>0.32380833197699954</v>
      </c>
      <c r="F67">
        <f>Table1[[#This Row],[Ang Goal]]-Table1[[#This Row],[Angle]]</f>
        <v>-0.32380833197699954</v>
      </c>
      <c r="G67">
        <v>-29.2436576374939</v>
      </c>
      <c r="H67">
        <f>Table1[[#This Row],[Spin Goal]]-Table1[[#This Row],[Spin]]</f>
        <v>-20.7563423625061</v>
      </c>
      <c r="I67" s="3">
        <f>Table1[[#This Row],[Spin error]]/Table1[[#This Row],[Spin Goal]]</f>
        <v>0.415126847250122</v>
      </c>
      <c r="J67">
        <v>3</v>
      </c>
      <c r="K67">
        <v>0.78539999999999999</v>
      </c>
      <c r="L67" s="1" t="s">
        <v>178</v>
      </c>
      <c r="M67">
        <v>14</v>
      </c>
      <c r="N67">
        <v>0</v>
      </c>
      <c r="O67">
        <v>-50</v>
      </c>
    </row>
    <row r="68" spans="1:15" x14ac:dyDescent="0.2">
      <c r="A68" s="1" t="s">
        <v>14</v>
      </c>
      <c r="B68">
        <v>10.258906463562273</v>
      </c>
      <c r="C68">
        <f>Table1[[#This Row],[Vel Goal]]-Table1[[#This Row],[Velocity]]</f>
        <v>3.7410935364377274</v>
      </c>
      <c r="D68" s="3">
        <f>Table1[[#This Row],[Velocity error]]/Table1[[#This Row],[Vel Goal]]</f>
        <v>0.26722096688840907</v>
      </c>
      <c r="E68">
        <v>0.58340189617075777</v>
      </c>
      <c r="F68">
        <f>Table1[[#This Row],[Ang Goal]]-Table1[[#This Row],[Angle]]</f>
        <v>-0.58340189617075777</v>
      </c>
      <c r="G68">
        <v>-21.574242779243821</v>
      </c>
      <c r="H68">
        <f>Table1[[#This Row],[Spin Goal]]-Table1[[#This Row],[Spin]]</f>
        <v>-28.425757220756179</v>
      </c>
      <c r="I68" s="3">
        <f>Table1[[#This Row],[Spin error]]/Table1[[#This Row],[Spin Goal]]</f>
        <v>0.56851514441512352</v>
      </c>
      <c r="J68">
        <v>2</v>
      </c>
      <c r="K68">
        <v>0.78539999999999999</v>
      </c>
      <c r="L68" s="1" t="s">
        <v>178</v>
      </c>
      <c r="M68">
        <v>14</v>
      </c>
      <c r="N68">
        <v>0</v>
      </c>
      <c r="O68">
        <v>-50</v>
      </c>
    </row>
    <row r="69" spans="1:15" x14ac:dyDescent="0.2">
      <c r="A69" s="1" t="s">
        <v>126</v>
      </c>
      <c r="B69">
        <v>10.240678256665129</v>
      </c>
      <c r="C69">
        <f>Table1[[#This Row],[Vel Goal]]-Table1[[#This Row],[Velocity]]</f>
        <v>3.7593217433348709</v>
      </c>
      <c r="D69" s="3">
        <f>Table1[[#This Row],[Velocity error]]/Table1[[#This Row],[Vel Goal]]</f>
        <v>0.26852298166677652</v>
      </c>
      <c r="E69">
        <v>0.29640245719007074</v>
      </c>
      <c r="F69">
        <f>Table1[[#This Row],[Ang Goal]]-Table1[[#This Row],[Angle]]</f>
        <v>-0.29640245719007074</v>
      </c>
      <c r="G69">
        <v>-28.590204302502016</v>
      </c>
      <c r="H69">
        <f>Table1[[#This Row],[Spin Goal]]-Table1[[#This Row],[Spin]]</f>
        <v>-21.409795697497984</v>
      </c>
      <c r="I69" s="3">
        <f>Table1[[#This Row],[Spin error]]/Table1[[#This Row],[Spin Goal]]</f>
        <v>0.42819591394995965</v>
      </c>
      <c r="J69">
        <v>3</v>
      </c>
      <c r="K69">
        <v>0</v>
      </c>
      <c r="L69" s="1" t="s">
        <v>178</v>
      </c>
      <c r="M69">
        <v>14</v>
      </c>
      <c r="N69">
        <v>0</v>
      </c>
      <c r="O69">
        <v>-50</v>
      </c>
    </row>
    <row r="70" spans="1:15" x14ac:dyDescent="0.2">
      <c r="A70" s="1" t="s">
        <v>1</v>
      </c>
      <c r="B70">
        <v>10.220016010408637</v>
      </c>
      <c r="C70">
        <f>Table1[[#This Row],[Vel Goal]]-Table1[[#This Row],[Velocity]]</f>
        <v>3.7799839895913632</v>
      </c>
      <c r="D70" s="3">
        <f>Table1[[#This Row],[Velocity error]]/Table1[[#This Row],[Vel Goal]]</f>
        <v>0.26999885639938309</v>
      </c>
      <c r="E70">
        <v>0.9664759455050943</v>
      </c>
      <c r="F70">
        <f>Table1[[#This Row],[Ang Goal]]-Table1[[#This Row],[Angle]]</f>
        <v>-0.18107594550509432</v>
      </c>
      <c r="G70">
        <v>-27.041271997671529</v>
      </c>
      <c r="H70">
        <f>Table1[[#This Row],[Spin Goal]]-Table1[[#This Row],[Spin]]</f>
        <v>-22.958728002328471</v>
      </c>
      <c r="I70" s="3">
        <f>Table1[[#This Row],[Spin error]]/Table1[[#This Row],[Spin Goal]]</f>
        <v>0.45917456004656942</v>
      </c>
      <c r="J70">
        <v>2</v>
      </c>
      <c r="K70">
        <v>0.78539999999999999</v>
      </c>
      <c r="L70" s="1" t="s">
        <v>175</v>
      </c>
      <c r="M70">
        <v>14</v>
      </c>
      <c r="N70">
        <v>0.78539999999999999</v>
      </c>
      <c r="O70">
        <v>-50</v>
      </c>
    </row>
    <row r="71" spans="1:15" x14ac:dyDescent="0.2">
      <c r="A71" s="1" t="s">
        <v>113</v>
      </c>
      <c r="B71">
        <v>10.185387808001332</v>
      </c>
      <c r="C71">
        <f>Table1[[#This Row],[Vel Goal]]-Table1[[#This Row],[Velocity]]</f>
        <v>3.814612191998668</v>
      </c>
      <c r="D71" s="3">
        <f>Table1[[#This Row],[Velocity error]]/Table1[[#This Row],[Vel Goal]]</f>
        <v>0.27247229942847628</v>
      </c>
      <c r="E71">
        <v>0.88551136703423194</v>
      </c>
      <c r="F71">
        <f>Table1[[#This Row],[Ang Goal]]-Table1[[#This Row],[Angle]]</f>
        <v>-0.10011136703423196</v>
      </c>
      <c r="G71">
        <v>-36.258258532393761</v>
      </c>
      <c r="H71">
        <f>Table1[[#This Row],[Spin Goal]]-Table1[[#This Row],[Spin]]</f>
        <v>-13.741741467606239</v>
      </c>
      <c r="I71" s="3">
        <f>Table1[[#This Row],[Spin error]]/Table1[[#This Row],[Spin Goal]]</f>
        <v>0.27483482935212478</v>
      </c>
      <c r="J71">
        <v>3</v>
      </c>
      <c r="K71">
        <v>0</v>
      </c>
      <c r="L71" s="1" t="s">
        <v>175</v>
      </c>
      <c r="M71">
        <v>14</v>
      </c>
      <c r="N71">
        <v>0.78539999999999999</v>
      </c>
      <c r="O71">
        <v>-50</v>
      </c>
    </row>
    <row r="72" spans="1:15" x14ac:dyDescent="0.2">
      <c r="A72" s="1" t="s">
        <v>141</v>
      </c>
      <c r="B72">
        <v>10.097128247769973</v>
      </c>
      <c r="C72">
        <f>Table1[[#This Row],[Vel Goal]]-Table1[[#This Row],[Velocity]]</f>
        <v>3.9028717522300269</v>
      </c>
      <c r="D72" s="3">
        <f>Table1[[#This Row],[Velocity error]]/Table1[[#This Row],[Vel Goal]]</f>
        <v>0.27877655373071619</v>
      </c>
      <c r="E72">
        <v>0.85993983843334032</v>
      </c>
      <c r="F72">
        <f>Table1[[#This Row],[Ang Goal]]-Table1[[#This Row],[Angle]]</f>
        <v>-7.4539838433340333E-2</v>
      </c>
      <c r="G72">
        <v>-36.350268828773459</v>
      </c>
      <c r="H72">
        <f>Table1[[#This Row],[Spin Goal]]-Table1[[#This Row],[Spin]]</f>
        <v>-13.649731171226541</v>
      </c>
      <c r="I72" s="3">
        <f>Table1[[#This Row],[Spin error]]/Table1[[#This Row],[Spin Goal]]</f>
        <v>0.27299462342453085</v>
      </c>
      <c r="J72">
        <v>3</v>
      </c>
      <c r="K72">
        <v>1.5708</v>
      </c>
      <c r="L72" s="1" t="s">
        <v>175</v>
      </c>
      <c r="M72">
        <v>14</v>
      </c>
      <c r="N72">
        <v>0.78539999999999999</v>
      </c>
      <c r="O72">
        <v>-50</v>
      </c>
    </row>
    <row r="73" spans="1:15" x14ac:dyDescent="0.2">
      <c r="A73" s="1" t="s">
        <v>9</v>
      </c>
      <c r="B73">
        <v>10.05139789334048</v>
      </c>
      <c r="C73">
        <f>Table1[[#This Row],[Vel Goal]]-Table1[[#This Row],[Velocity]]</f>
        <v>3.9486021066595196</v>
      </c>
      <c r="D73" s="3">
        <f>Table1[[#This Row],[Velocity error]]/Table1[[#This Row],[Vel Goal]]</f>
        <v>0.28204300761853712</v>
      </c>
      <c r="E73">
        <v>1.0589057198927616</v>
      </c>
      <c r="F73">
        <f>Table1[[#This Row],[Ang Goal]]-Table1[[#This Row],[Angle]]</f>
        <v>-0.27350571989276162</v>
      </c>
      <c r="G73">
        <v>-27.516839625740765</v>
      </c>
      <c r="H73">
        <f>Table1[[#This Row],[Spin Goal]]-Table1[[#This Row],[Spin]]</f>
        <v>-22.483160374259235</v>
      </c>
      <c r="I73" s="3">
        <f>Table1[[#This Row],[Spin error]]/Table1[[#This Row],[Spin Goal]]</f>
        <v>0.44966320748518468</v>
      </c>
      <c r="J73">
        <v>2</v>
      </c>
      <c r="K73">
        <v>0.78539999999999999</v>
      </c>
      <c r="L73" s="1" t="s">
        <v>177</v>
      </c>
      <c r="M73">
        <v>14</v>
      </c>
      <c r="N73">
        <v>0.78539999999999999</v>
      </c>
      <c r="O73">
        <v>-50</v>
      </c>
    </row>
    <row r="74" spans="1:15" x14ac:dyDescent="0.2">
      <c r="A74" s="1" t="s">
        <v>10</v>
      </c>
      <c r="B74">
        <v>10.05139789334048</v>
      </c>
      <c r="C74">
        <f>Table1[[#This Row],[Vel Goal]]-Table1[[#This Row],[Velocity]]</f>
        <v>3.9486021066595196</v>
      </c>
      <c r="D74" s="3">
        <f>Table1[[#This Row],[Velocity error]]/Table1[[#This Row],[Vel Goal]]</f>
        <v>0.28204300761853712</v>
      </c>
      <c r="E74">
        <v>1.0589057198927616</v>
      </c>
      <c r="F74">
        <f>Table1[[#This Row],[Ang Goal]]-Table1[[#This Row],[Angle]]</f>
        <v>-1.0589057198927616</v>
      </c>
      <c r="G74">
        <v>-27.516839625740765</v>
      </c>
      <c r="H74">
        <f>Table1[[#This Row],[Spin Goal]]-Table1[[#This Row],[Spin]]</f>
        <v>-22.483160374259235</v>
      </c>
      <c r="I74" s="3">
        <f>Table1[[#This Row],[Spin error]]/Table1[[#This Row],[Spin Goal]]</f>
        <v>0.44966320748518468</v>
      </c>
      <c r="J74">
        <v>2</v>
      </c>
      <c r="K74">
        <v>0.78539999999999999</v>
      </c>
      <c r="L74" s="1" t="s">
        <v>177</v>
      </c>
      <c r="M74">
        <v>14</v>
      </c>
      <c r="N74">
        <v>0</v>
      </c>
      <c r="O74">
        <v>-50</v>
      </c>
    </row>
    <row r="75" spans="1:15" x14ac:dyDescent="0.2">
      <c r="A75" s="1" t="s">
        <v>11</v>
      </c>
      <c r="B75">
        <v>10.05139789334048</v>
      </c>
      <c r="C75">
        <f>Table1[[#This Row],[Vel Goal]]-Table1[[#This Row],[Velocity]]</f>
        <v>3.9486021066595196</v>
      </c>
      <c r="D75" s="3">
        <f>Table1[[#This Row],[Velocity error]]/Table1[[#This Row],[Vel Goal]]</f>
        <v>0.28204300761853712</v>
      </c>
      <c r="E75">
        <v>1.0589057198927616</v>
      </c>
      <c r="F75">
        <f>Table1[[#This Row],[Ang Goal]]-Table1[[#This Row],[Angle]]</f>
        <v>0.51189428010723836</v>
      </c>
      <c r="G75">
        <v>-27.516839625740765</v>
      </c>
      <c r="H75">
        <f>Table1[[#This Row],[Spin Goal]]-Table1[[#This Row],[Spin]]</f>
        <v>-22.483160374259235</v>
      </c>
      <c r="I75" s="3">
        <f>Table1[[#This Row],[Spin error]]/Table1[[#This Row],[Spin Goal]]</f>
        <v>0.44966320748518468</v>
      </c>
      <c r="J75">
        <v>2</v>
      </c>
      <c r="K75">
        <v>0.78539999999999999</v>
      </c>
      <c r="L75" s="1" t="s">
        <v>177</v>
      </c>
      <c r="M75">
        <v>14</v>
      </c>
      <c r="N75">
        <v>1.5708</v>
      </c>
      <c r="O75">
        <v>-50</v>
      </c>
    </row>
    <row r="76" spans="1:15" x14ac:dyDescent="0.2">
      <c r="A76" s="1" t="s">
        <v>12</v>
      </c>
      <c r="B76">
        <v>10.05139789334048</v>
      </c>
      <c r="C76">
        <f>Table1[[#This Row],[Vel Goal]]-Table1[[#This Row],[Velocity]]</f>
        <v>3.9486021066595196</v>
      </c>
      <c r="D76" s="3">
        <f>Table1[[#This Row],[Velocity error]]/Table1[[#This Row],[Vel Goal]]</f>
        <v>0.28204300761853712</v>
      </c>
      <c r="E76">
        <v>1.0589057198927616</v>
      </c>
      <c r="F76">
        <f>Table1[[#This Row],[Ang Goal]]-Table1[[#This Row],[Angle]]</f>
        <v>1.2972942801072382</v>
      </c>
      <c r="G76">
        <v>-27.516839625740765</v>
      </c>
      <c r="H76">
        <f>Table1[[#This Row],[Spin Goal]]-Table1[[#This Row],[Spin]]</f>
        <v>-22.483160374259235</v>
      </c>
      <c r="I76" s="3">
        <f>Table1[[#This Row],[Spin error]]/Table1[[#This Row],[Spin Goal]]</f>
        <v>0.44966320748518468</v>
      </c>
      <c r="J76">
        <v>2</v>
      </c>
      <c r="K76">
        <v>0.78539999999999999</v>
      </c>
      <c r="L76" s="1" t="s">
        <v>177</v>
      </c>
      <c r="M76">
        <v>14</v>
      </c>
      <c r="N76">
        <v>2.3561999999999999</v>
      </c>
      <c r="O76">
        <v>-50</v>
      </c>
    </row>
    <row r="77" spans="1:15" x14ac:dyDescent="0.2">
      <c r="A77" s="1" t="s">
        <v>85</v>
      </c>
      <c r="B77">
        <v>10.0419911469199</v>
      </c>
      <c r="C77">
        <f>Table1[[#This Row],[Vel Goal]]-Table1[[#This Row],[Velocity]]</f>
        <v>3.9580088530801003</v>
      </c>
      <c r="D77" s="3">
        <f>Table1[[#This Row],[Velocity error]]/Table1[[#This Row],[Vel Goal]]</f>
        <v>0.28271491807715005</v>
      </c>
      <c r="E77">
        <v>0.86009314200209241</v>
      </c>
      <c r="F77">
        <f>Table1[[#This Row],[Ang Goal]]-Table1[[#This Row],[Angle]]</f>
        <v>-7.4693142002092427E-2</v>
      </c>
      <c r="G77">
        <v>-36.398110579175359</v>
      </c>
      <c r="H77">
        <f>Table1[[#This Row],[Spin Goal]]-Table1[[#This Row],[Spin]]</f>
        <v>-13.601889420824641</v>
      </c>
      <c r="I77" s="3">
        <f>Table1[[#This Row],[Spin error]]/Table1[[#This Row],[Spin Goal]]</f>
        <v>0.27203778841649284</v>
      </c>
      <c r="J77">
        <v>3</v>
      </c>
      <c r="K77">
        <v>0.78539999999999999</v>
      </c>
      <c r="L77" s="1" t="s">
        <v>175</v>
      </c>
      <c r="M77">
        <v>14</v>
      </c>
      <c r="N77">
        <v>0.78539999999999999</v>
      </c>
      <c r="O77">
        <v>-50</v>
      </c>
    </row>
    <row r="78" spans="1:15" x14ac:dyDescent="0.2">
      <c r="A78" s="1" t="s">
        <v>130</v>
      </c>
      <c r="B78">
        <v>10.041698518759496</v>
      </c>
      <c r="C78">
        <f>Table1[[#This Row],[Vel Goal]]-Table1[[#This Row],[Velocity]]</f>
        <v>3.958301481240504</v>
      </c>
      <c r="D78" s="3">
        <f>Table1[[#This Row],[Velocity error]]/Table1[[#This Row],[Vel Goal]]</f>
        <v>0.28273582008860743</v>
      </c>
      <c r="E78">
        <v>0.10564063650837302</v>
      </c>
      <c r="F78">
        <f>Table1[[#This Row],[Ang Goal]]-Table1[[#This Row],[Angle]]</f>
        <v>-0.10564063650837302</v>
      </c>
      <c r="G78">
        <v>-26.233377551921958</v>
      </c>
      <c r="H78">
        <f>Table1[[#This Row],[Spin Goal]]-Table1[[#This Row],[Spin]]</f>
        <v>-23.766622448078042</v>
      </c>
      <c r="I78" s="3">
        <f>Table1[[#This Row],[Spin error]]/Table1[[#This Row],[Spin Goal]]</f>
        <v>0.47533244896156085</v>
      </c>
      <c r="J78">
        <v>3</v>
      </c>
      <c r="K78">
        <v>0</v>
      </c>
      <c r="L78" s="1" t="s">
        <v>179</v>
      </c>
      <c r="M78">
        <v>14</v>
      </c>
      <c r="N78">
        <v>0</v>
      </c>
      <c r="O78">
        <v>-50</v>
      </c>
    </row>
    <row r="79" spans="1:15" x14ac:dyDescent="0.2">
      <c r="A79" s="1" t="s">
        <v>102</v>
      </c>
      <c r="B79">
        <v>10.037971141844231</v>
      </c>
      <c r="C79">
        <f>Table1[[#This Row],[Vel Goal]]-Table1[[#This Row],[Velocity]]</f>
        <v>3.9620288581557688</v>
      </c>
      <c r="D79" s="3">
        <f>Table1[[#This Row],[Velocity error]]/Table1[[#This Row],[Vel Goal]]</f>
        <v>0.28300206129684063</v>
      </c>
      <c r="E79">
        <v>0.13281431686272324</v>
      </c>
      <c r="F79">
        <f>Table1[[#This Row],[Ang Goal]]-Table1[[#This Row],[Angle]]</f>
        <v>-0.13281431686272324</v>
      </c>
      <c r="G79">
        <v>-26.660457368083186</v>
      </c>
      <c r="H79">
        <f>Table1[[#This Row],[Spin Goal]]-Table1[[#This Row],[Spin]]</f>
        <v>-23.339542631916814</v>
      </c>
      <c r="I79" s="3">
        <f>Table1[[#This Row],[Spin error]]/Table1[[#This Row],[Spin Goal]]</f>
        <v>0.46679085263833625</v>
      </c>
      <c r="J79">
        <v>3</v>
      </c>
      <c r="K79">
        <v>0.78539999999999999</v>
      </c>
      <c r="L79" s="1" t="s">
        <v>179</v>
      </c>
      <c r="M79">
        <v>14</v>
      </c>
      <c r="N79">
        <v>0</v>
      </c>
      <c r="O79">
        <v>-50</v>
      </c>
    </row>
    <row r="80" spans="1:15" x14ac:dyDescent="0.2">
      <c r="A80" s="1" t="s">
        <v>29</v>
      </c>
      <c r="B80">
        <v>10.019026114356553</v>
      </c>
      <c r="C80">
        <f>Table1[[#This Row],[Vel Goal]]-Table1[[#This Row],[Velocity]]</f>
        <v>3.9809738856434471</v>
      </c>
      <c r="D80" s="3">
        <f>Table1[[#This Row],[Velocity error]]/Table1[[#This Row],[Vel Goal]]</f>
        <v>0.28435527754596052</v>
      </c>
      <c r="E80">
        <v>0.91848361098645059</v>
      </c>
      <c r="F80">
        <f>Table1[[#This Row],[Ang Goal]]-Table1[[#This Row],[Angle]]</f>
        <v>-0.13308361098645061</v>
      </c>
      <c r="G80">
        <v>-26.429843408591257</v>
      </c>
      <c r="H80">
        <f>Table1[[#This Row],[Spin Goal]]-Table1[[#This Row],[Spin]]</f>
        <v>-23.570156591408743</v>
      </c>
      <c r="I80" s="3">
        <f>Table1[[#This Row],[Spin error]]/Table1[[#This Row],[Spin Goal]]</f>
        <v>0.47140313182817484</v>
      </c>
      <c r="J80">
        <v>2</v>
      </c>
      <c r="K80">
        <v>0</v>
      </c>
      <c r="L80" s="1" t="s">
        <v>175</v>
      </c>
      <c r="M80">
        <v>14</v>
      </c>
      <c r="N80">
        <v>0.78539999999999999</v>
      </c>
      <c r="O80">
        <v>-50</v>
      </c>
    </row>
    <row r="81" spans="1:15" x14ac:dyDescent="0.2">
      <c r="A81" s="1" t="s">
        <v>70</v>
      </c>
      <c r="B81">
        <v>10.007303531447675</v>
      </c>
      <c r="C81">
        <f>Table1[[#This Row],[Vel Goal]]-Table1[[#This Row],[Velocity]]</f>
        <v>3.9926964685523245</v>
      </c>
      <c r="D81" s="3">
        <f>Table1[[#This Row],[Velocity error]]/Table1[[#This Row],[Vel Goal]]</f>
        <v>0.28519260489659459</v>
      </c>
      <c r="E81">
        <v>0.58700439412798655</v>
      </c>
      <c r="F81">
        <f>Table1[[#This Row],[Ang Goal]]-Table1[[#This Row],[Angle]]</f>
        <v>-0.58700439412798655</v>
      </c>
      <c r="G81">
        <v>-21.427050549218229</v>
      </c>
      <c r="H81">
        <f>Table1[[#This Row],[Spin Goal]]-Table1[[#This Row],[Spin]]</f>
        <v>-28.572949450781771</v>
      </c>
      <c r="I81" s="3">
        <f>Table1[[#This Row],[Spin error]]/Table1[[#This Row],[Spin Goal]]</f>
        <v>0.57145898901563541</v>
      </c>
      <c r="J81">
        <v>2</v>
      </c>
      <c r="K81">
        <v>1.5708</v>
      </c>
      <c r="L81" s="1" t="s">
        <v>178</v>
      </c>
      <c r="M81">
        <v>14</v>
      </c>
      <c r="N81">
        <v>0</v>
      </c>
      <c r="O81">
        <v>-50</v>
      </c>
    </row>
    <row r="82" spans="1:15" x14ac:dyDescent="0.2">
      <c r="A82" s="1" t="s">
        <v>37</v>
      </c>
      <c r="B82">
        <v>9.8628663477177962</v>
      </c>
      <c r="C82">
        <f>Table1[[#This Row],[Vel Goal]]-Table1[[#This Row],[Velocity]]</f>
        <v>4.1371336522822038</v>
      </c>
      <c r="D82" s="3">
        <f>Table1[[#This Row],[Velocity error]]/Table1[[#This Row],[Vel Goal]]</f>
        <v>0.29550954659158596</v>
      </c>
      <c r="E82">
        <v>1.0534736745358315</v>
      </c>
      <c r="F82">
        <f>Table1[[#This Row],[Ang Goal]]-Table1[[#This Row],[Angle]]</f>
        <v>-0.26807367453583153</v>
      </c>
      <c r="G82">
        <v>-27.15094238153026</v>
      </c>
      <c r="H82">
        <f>Table1[[#This Row],[Spin Goal]]-Table1[[#This Row],[Spin]]</f>
        <v>-22.84905761846974</v>
      </c>
      <c r="I82" s="3">
        <f>Table1[[#This Row],[Spin error]]/Table1[[#This Row],[Spin Goal]]</f>
        <v>0.45698115236939479</v>
      </c>
      <c r="J82">
        <v>2</v>
      </c>
      <c r="K82">
        <v>0</v>
      </c>
      <c r="L82" s="1" t="s">
        <v>177</v>
      </c>
      <c r="M82">
        <v>14</v>
      </c>
      <c r="N82">
        <v>0.78539999999999999</v>
      </c>
      <c r="O82">
        <v>-50</v>
      </c>
    </row>
    <row r="83" spans="1:15" x14ac:dyDescent="0.2">
      <c r="A83" s="1" t="s">
        <v>38</v>
      </c>
      <c r="B83">
        <v>9.8628663477177962</v>
      </c>
      <c r="C83">
        <f>Table1[[#This Row],[Vel Goal]]-Table1[[#This Row],[Velocity]]</f>
        <v>4.1371336522822038</v>
      </c>
      <c r="D83" s="3">
        <f>Table1[[#This Row],[Velocity error]]/Table1[[#This Row],[Vel Goal]]</f>
        <v>0.29550954659158596</v>
      </c>
      <c r="E83">
        <v>1.0534736745358315</v>
      </c>
      <c r="F83">
        <f>Table1[[#This Row],[Ang Goal]]-Table1[[#This Row],[Angle]]</f>
        <v>-1.0534736745358315</v>
      </c>
      <c r="G83">
        <v>-27.15094238153026</v>
      </c>
      <c r="H83">
        <f>Table1[[#This Row],[Spin Goal]]-Table1[[#This Row],[Spin]]</f>
        <v>-22.84905761846974</v>
      </c>
      <c r="I83" s="3">
        <f>Table1[[#This Row],[Spin error]]/Table1[[#This Row],[Spin Goal]]</f>
        <v>0.45698115236939479</v>
      </c>
      <c r="J83">
        <v>2</v>
      </c>
      <c r="K83">
        <v>0</v>
      </c>
      <c r="L83" s="1" t="s">
        <v>177</v>
      </c>
      <c r="M83">
        <v>14</v>
      </c>
      <c r="N83">
        <v>0</v>
      </c>
      <c r="O83">
        <v>-50</v>
      </c>
    </row>
    <row r="84" spans="1:15" x14ac:dyDescent="0.2">
      <c r="A84" s="1" t="s">
        <v>39</v>
      </c>
      <c r="B84">
        <v>9.8628663477177962</v>
      </c>
      <c r="C84">
        <f>Table1[[#This Row],[Vel Goal]]-Table1[[#This Row],[Velocity]]</f>
        <v>4.1371336522822038</v>
      </c>
      <c r="D84" s="3">
        <f>Table1[[#This Row],[Velocity error]]/Table1[[#This Row],[Vel Goal]]</f>
        <v>0.29550954659158596</v>
      </c>
      <c r="E84">
        <v>1.0534736745358315</v>
      </c>
      <c r="F84">
        <f>Table1[[#This Row],[Ang Goal]]-Table1[[#This Row],[Angle]]</f>
        <v>0.51732632546416846</v>
      </c>
      <c r="G84">
        <v>-27.15094238153026</v>
      </c>
      <c r="H84">
        <f>Table1[[#This Row],[Spin Goal]]-Table1[[#This Row],[Spin]]</f>
        <v>-22.84905761846974</v>
      </c>
      <c r="I84" s="3">
        <f>Table1[[#This Row],[Spin error]]/Table1[[#This Row],[Spin Goal]]</f>
        <v>0.45698115236939479</v>
      </c>
      <c r="J84">
        <v>2</v>
      </c>
      <c r="K84">
        <v>0</v>
      </c>
      <c r="L84" s="1" t="s">
        <v>177</v>
      </c>
      <c r="M84">
        <v>14</v>
      </c>
      <c r="N84">
        <v>1.5708</v>
      </c>
      <c r="O84">
        <v>-50</v>
      </c>
    </row>
    <row r="85" spans="1:15" x14ac:dyDescent="0.2">
      <c r="A85" s="1" t="s">
        <v>40</v>
      </c>
      <c r="B85">
        <v>9.8628663477177962</v>
      </c>
      <c r="C85">
        <f>Table1[[#This Row],[Vel Goal]]-Table1[[#This Row],[Velocity]]</f>
        <v>4.1371336522822038</v>
      </c>
      <c r="D85" s="3">
        <f>Table1[[#This Row],[Velocity error]]/Table1[[#This Row],[Vel Goal]]</f>
        <v>0.29550954659158596</v>
      </c>
      <c r="E85">
        <v>1.0534736745358315</v>
      </c>
      <c r="F85">
        <f>Table1[[#This Row],[Ang Goal]]-Table1[[#This Row],[Angle]]</f>
        <v>1.3027263254641683</v>
      </c>
      <c r="G85">
        <v>-27.15094238153026</v>
      </c>
      <c r="H85">
        <f>Table1[[#This Row],[Spin Goal]]-Table1[[#This Row],[Spin]]</f>
        <v>-22.84905761846974</v>
      </c>
      <c r="I85" s="3">
        <f>Table1[[#This Row],[Spin error]]/Table1[[#This Row],[Spin Goal]]</f>
        <v>0.45698115236939479</v>
      </c>
      <c r="J85">
        <v>2</v>
      </c>
      <c r="K85">
        <v>0</v>
      </c>
      <c r="L85" s="1" t="s">
        <v>177</v>
      </c>
      <c r="M85">
        <v>14</v>
      </c>
      <c r="N85">
        <v>2.3561999999999999</v>
      </c>
      <c r="O85">
        <v>-50</v>
      </c>
    </row>
    <row r="86" spans="1:15" x14ac:dyDescent="0.2">
      <c r="A86" s="1" t="s">
        <v>42</v>
      </c>
      <c r="B86">
        <v>9.7748795105524859</v>
      </c>
      <c r="C86">
        <f>Table1[[#This Row],[Vel Goal]]-Table1[[#This Row],[Velocity]]</f>
        <v>4.2251204894475141</v>
      </c>
      <c r="D86" s="3">
        <f>Table1[[#This Row],[Velocity error]]/Table1[[#This Row],[Vel Goal]]</f>
        <v>0.30179432067482242</v>
      </c>
      <c r="E86">
        <v>0.52140045084666953</v>
      </c>
      <c r="F86">
        <f>Table1[[#This Row],[Ang Goal]]-Table1[[#This Row],[Angle]]</f>
        <v>-0.52140045084666953</v>
      </c>
      <c r="G86">
        <v>-21.029040689381112</v>
      </c>
      <c r="H86">
        <f>Table1[[#This Row],[Spin Goal]]-Table1[[#This Row],[Spin]]</f>
        <v>-28.970959310618888</v>
      </c>
      <c r="I86" s="3">
        <f>Table1[[#This Row],[Spin error]]/Table1[[#This Row],[Spin Goal]]</f>
        <v>0.57941918621237776</v>
      </c>
      <c r="J86">
        <v>2</v>
      </c>
      <c r="K86">
        <v>0</v>
      </c>
      <c r="L86" s="1" t="s">
        <v>178</v>
      </c>
      <c r="M86">
        <v>14</v>
      </c>
      <c r="N86">
        <v>0</v>
      </c>
      <c r="O86">
        <v>-50</v>
      </c>
    </row>
    <row r="87" spans="1:15" x14ac:dyDescent="0.2">
      <c r="A87" s="1" t="s">
        <v>154</v>
      </c>
      <c r="B87">
        <v>9.5534062195250709</v>
      </c>
      <c r="C87">
        <f>Table1[[#This Row],[Vel Goal]]-Table1[[#This Row],[Velocity]]</f>
        <v>4.4465937804749291</v>
      </c>
      <c r="D87" s="3">
        <f>Table1[[#This Row],[Velocity error]]/Table1[[#This Row],[Vel Goal]]</f>
        <v>0.31761384146249494</v>
      </c>
      <c r="E87">
        <v>0.4611166281098068</v>
      </c>
      <c r="F87">
        <f>Table1[[#This Row],[Ang Goal]]-Table1[[#This Row],[Angle]]</f>
        <v>-0.4611166281098068</v>
      </c>
      <c r="G87">
        <v>-26.08808063407232</v>
      </c>
      <c r="H87">
        <f>Table1[[#This Row],[Spin Goal]]-Table1[[#This Row],[Spin]]</f>
        <v>-23.91191936592768</v>
      </c>
      <c r="I87" s="3">
        <f>Table1[[#This Row],[Spin error]]/Table1[[#This Row],[Spin Goal]]</f>
        <v>0.47823838731855361</v>
      </c>
      <c r="J87">
        <v>3</v>
      </c>
      <c r="K87">
        <v>1.5708</v>
      </c>
      <c r="L87" s="1" t="s">
        <v>178</v>
      </c>
      <c r="M87">
        <v>14</v>
      </c>
      <c r="N87">
        <v>0</v>
      </c>
      <c r="O87">
        <v>-50</v>
      </c>
    </row>
    <row r="88" spans="1:15" x14ac:dyDescent="0.2">
      <c r="A88" s="1" t="s">
        <v>30</v>
      </c>
      <c r="B88">
        <v>9.2713742457031554</v>
      </c>
      <c r="C88">
        <f>Table1[[#This Row],[Vel Goal]]-Table1[[#This Row],[Velocity]]</f>
        <v>4.7286257542968446</v>
      </c>
      <c r="D88" s="3">
        <f>Table1[[#This Row],[Velocity error]]/Table1[[#This Row],[Vel Goal]]</f>
        <v>0.33775898244977459</v>
      </c>
      <c r="E88">
        <v>0.52185128188815355</v>
      </c>
      <c r="F88">
        <f>Table1[[#This Row],[Ang Goal]]-Table1[[#This Row],[Angle]]</f>
        <v>-0.52185128188815355</v>
      </c>
      <c r="G88">
        <v>-20.972072505262393</v>
      </c>
      <c r="H88">
        <f>Table1[[#This Row],[Spin Goal]]-Table1[[#This Row],[Spin]]</f>
        <v>-29.027927494737607</v>
      </c>
      <c r="I88" s="3">
        <f>Table1[[#This Row],[Spin error]]/Table1[[#This Row],[Spin Goal]]</f>
        <v>0.5805585498947522</v>
      </c>
      <c r="J88">
        <v>2</v>
      </c>
      <c r="K88">
        <v>0</v>
      </c>
      <c r="L88" s="1" t="s">
        <v>175</v>
      </c>
      <c r="M88">
        <v>14</v>
      </c>
      <c r="N88">
        <v>0</v>
      </c>
      <c r="O88">
        <v>-50</v>
      </c>
    </row>
    <row r="89" spans="1:15" x14ac:dyDescent="0.2">
      <c r="A89" s="1" t="s">
        <v>158</v>
      </c>
      <c r="B89">
        <v>8.9020148398005965</v>
      </c>
      <c r="C89">
        <f>Table1[[#This Row],[Vel Goal]]-Table1[[#This Row],[Velocity]]</f>
        <v>5.0979851601994035</v>
      </c>
      <c r="D89" s="3">
        <f>Table1[[#This Row],[Velocity error]]/Table1[[#This Row],[Vel Goal]]</f>
        <v>0.36414179715710027</v>
      </c>
      <c r="E89">
        <v>0.2582905061383719</v>
      </c>
      <c r="F89">
        <f>Table1[[#This Row],[Ang Goal]]-Table1[[#This Row],[Angle]]</f>
        <v>-0.2582905061383719</v>
      </c>
      <c r="G89">
        <v>-24.170840773314758</v>
      </c>
      <c r="H89">
        <f>Table1[[#This Row],[Spin Goal]]-Table1[[#This Row],[Spin]]</f>
        <v>-25.829159226685242</v>
      </c>
      <c r="I89" s="3">
        <f>Table1[[#This Row],[Spin error]]/Table1[[#This Row],[Spin Goal]]</f>
        <v>0.51658318453370489</v>
      </c>
      <c r="J89">
        <v>3</v>
      </c>
      <c r="K89">
        <v>1.5708</v>
      </c>
      <c r="L89" s="1" t="s">
        <v>179</v>
      </c>
      <c r="M89">
        <v>14</v>
      </c>
      <c r="N89">
        <v>0</v>
      </c>
      <c r="O89">
        <v>-50</v>
      </c>
    </row>
    <row r="90" spans="1:15" x14ac:dyDescent="0.2">
      <c r="A90" s="1" t="s">
        <v>18</v>
      </c>
      <c r="B90">
        <v>8.8060274247597299</v>
      </c>
      <c r="C90">
        <f>Table1[[#This Row],[Vel Goal]]-Table1[[#This Row],[Velocity]]</f>
        <v>5.1939725752402701</v>
      </c>
      <c r="D90" s="3">
        <f>Table1[[#This Row],[Velocity error]]/Table1[[#This Row],[Vel Goal]]</f>
        <v>0.37099804108859075</v>
      </c>
      <c r="E90">
        <v>0.2285784397816284</v>
      </c>
      <c r="F90">
        <f>Table1[[#This Row],[Ang Goal]]-Table1[[#This Row],[Angle]]</f>
        <v>-0.2285784397816284</v>
      </c>
      <c r="G90">
        <v>-16.56492378094319</v>
      </c>
      <c r="H90">
        <f>Table1[[#This Row],[Spin Goal]]-Table1[[#This Row],[Spin]]</f>
        <v>-33.43507621905681</v>
      </c>
      <c r="I90" s="3">
        <f>Table1[[#This Row],[Spin error]]/Table1[[#This Row],[Spin Goal]]</f>
        <v>0.66870152438113617</v>
      </c>
      <c r="J90">
        <v>2</v>
      </c>
      <c r="K90">
        <v>0.78539999999999999</v>
      </c>
      <c r="L90" s="1" t="s">
        <v>179</v>
      </c>
      <c r="M90">
        <v>14</v>
      </c>
      <c r="N90">
        <v>0</v>
      </c>
      <c r="O90">
        <v>-50</v>
      </c>
    </row>
    <row r="91" spans="1:15" x14ac:dyDescent="0.2">
      <c r="A91" s="1" t="s">
        <v>74</v>
      </c>
      <c r="B91">
        <v>8.7927922850898774</v>
      </c>
      <c r="C91">
        <f>Table1[[#This Row],[Vel Goal]]-Table1[[#This Row],[Velocity]]</f>
        <v>5.2072077149101226</v>
      </c>
      <c r="D91" s="3">
        <f>Table1[[#This Row],[Velocity error]]/Table1[[#This Row],[Vel Goal]]</f>
        <v>0.37194340820786592</v>
      </c>
      <c r="E91">
        <v>0.23393003533559956</v>
      </c>
      <c r="F91">
        <f>Table1[[#This Row],[Ang Goal]]-Table1[[#This Row],[Angle]]</f>
        <v>-0.23393003533559956</v>
      </c>
      <c r="G91">
        <v>-15.910784114613101</v>
      </c>
      <c r="H91">
        <f>Table1[[#This Row],[Spin Goal]]-Table1[[#This Row],[Spin]]</f>
        <v>-34.089215885386899</v>
      </c>
      <c r="I91" s="3">
        <f>Table1[[#This Row],[Spin error]]/Table1[[#This Row],[Spin Goal]]</f>
        <v>0.68178431770773795</v>
      </c>
      <c r="J91">
        <v>2</v>
      </c>
      <c r="K91">
        <v>1.5708</v>
      </c>
      <c r="L91" s="1" t="s">
        <v>179</v>
      </c>
      <c r="M91">
        <v>14</v>
      </c>
      <c r="N91">
        <v>0</v>
      </c>
      <c r="O91">
        <v>-50</v>
      </c>
    </row>
    <row r="92" spans="1:15" x14ac:dyDescent="0.2">
      <c r="A92" s="1" t="s">
        <v>46</v>
      </c>
      <c r="B92">
        <v>8.7416005933570062</v>
      </c>
      <c r="C92">
        <f>Table1[[#This Row],[Vel Goal]]-Table1[[#This Row],[Velocity]]</f>
        <v>5.2583994066429938</v>
      </c>
      <c r="D92" s="3">
        <f>Table1[[#This Row],[Velocity error]]/Table1[[#This Row],[Vel Goal]]</f>
        <v>0.37559995761735671</v>
      </c>
      <c r="E92">
        <v>0.22395973765536092</v>
      </c>
      <c r="F92">
        <f>Table1[[#This Row],[Ang Goal]]-Table1[[#This Row],[Angle]]</f>
        <v>-0.22395973765536092</v>
      </c>
      <c r="G92">
        <v>-16.627611934489156</v>
      </c>
      <c r="H92">
        <f>Table1[[#This Row],[Spin Goal]]-Table1[[#This Row],[Spin]]</f>
        <v>-33.372388065510847</v>
      </c>
      <c r="I92" s="3">
        <f>Table1[[#This Row],[Spin error]]/Table1[[#This Row],[Spin Goal]]</f>
        <v>0.66744776131021699</v>
      </c>
      <c r="J92">
        <v>2</v>
      </c>
      <c r="K92">
        <v>0</v>
      </c>
      <c r="L92" s="1" t="s">
        <v>179</v>
      </c>
      <c r="M92">
        <v>14</v>
      </c>
      <c r="N92">
        <v>0</v>
      </c>
      <c r="O92">
        <v>-50</v>
      </c>
    </row>
    <row r="93" spans="1:15" x14ac:dyDescent="0.2">
      <c r="A93" s="1" t="s">
        <v>2</v>
      </c>
      <c r="B93">
        <v>8.6972246433229454</v>
      </c>
      <c r="C93">
        <f>Table1[[#This Row],[Vel Goal]]-Table1[[#This Row],[Velocity]]</f>
        <v>5.3027753566770546</v>
      </c>
      <c r="D93" s="3">
        <f>Table1[[#This Row],[Velocity error]]/Table1[[#This Row],[Vel Goal]]</f>
        <v>0.37876966833407533</v>
      </c>
      <c r="E93">
        <v>0.45459688088872491</v>
      </c>
      <c r="F93">
        <f>Table1[[#This Row],[Ang Goal]]-Table1[[#This Row],[Angle]]</f>
        <v>-0.45459688088872491</v>
      </c>
      <c r="G93">
        <v>-20.260034151395534</v>
      </c>
      <c r="H93">
        <f>Table1[[#This Row],[Spin Goal]]-Table1[[#This Row],[Spin]]</f>
        <v>-29.739965848604466</v>
      </c>
      <c r="I93" s="3">
        <f>Table1[[#This Row],[Spin error]]/Table1[[#This Row],[Spin Goal]]</f>
        <v>0.59479931697208932</v>
      </c>
      <c r="J93">
        <v>2</v>
      </c>
      <c r="K93">
        <v>0.78539999999999999</v>
      </c>
      <c r="L93" s="1" t="s">
        <v>175</v>
      </c>
      <c r="M93">
        <v>14</v>
      </c>
      <c r="N93">
        <v>0</v>
      </c>
      <c r="O93">
        <v>-50</v>
      </c>
    </row>
    <row r="94" spans="1:15" x14ac:dyDescent="0.2">
      <c r="A94" s="1" t="s">
        <v>114</v>
      </c>
      <c r="B94">
        <v>8.6551543693795825</v>
      </c>
      <c r="C94">
        <f>Table1[[#This Row],[Vel Goal]]-Table1[[#This Row],[Velocity]]</f>
        <v>5.3448456306204175</v>
      </c>
      <c r="D94" s="3">
        <f>Table1[[#This Row],[Velocity error]]/Table1[[#This Row],[Vel Goal]]</f>
        <v>0.38177468790145841</v>
      </c>
      <c r="E94">
        <v>0.27061874216398851</v>
      </c>
      <c r="F94">
        <f>Table1[[#This Row],[Ang Goal]]-Table1[[#This Row],[Angle]]</f>
        <v>-0.27061874216398851</v>
      </c>
      <c r="G94">
        <v>-30.440408330457075</v>
      </c>
      <c r="H94">
        <f>Table1[[#This Row],[Spin Goal]]-Table1[[#This Row],[Spin]]</f>
        <v>-19.559591669542925</v>
      </c>
      <c r="I94" s="3">
        <f>Table1[[#This Row],[Spin error]]/Table1[[#This Row],[Spin Goal]]</f>
        <v>0.3911918333908585</v>
      </c>
      <c r="J94">
        <v>3</v>
      </c>
      <c r="K94">
        <v>0</v>
      </c>
      <c r="L94" s="1" t="s">
        <v>175</v>
      </c>
      <c r="M94">
        <v>14</v>
      </c>
      <c r="N94">
        <v>0</v>
      </c>
      <c r="O94">
        <v>-50</v>
      </c>
    </row>
    <row r="95" spans="1:15" x14ac:dyDescent="0.2">
      <c r="A95" s="1" t="s">
        <v>155</v>
      </c>
      <c r="B95">
        <v>8.5461371347808317</v>
      </c>
      <c r="C95">
        <f>Table1[[#This Row],[Vel Goal]]-Table1[[#This Row],[Velocity]]</f>
        <v>5.4538628652191683</v>
      </c>
      <c r="D95" s="3">
        <f>Table1[[#This Row],[Velocity error]]/Table1[[#This Row],[Vel Goal]]</f>
        <v>0.38956163322994058</v>
      </c>
      <c r="E95">
        <v>1.6901826779543438</v>
      </c>
      <c r="F95">
        <f>Table1[[#This Row],[Ang Goal]]-Table1[[#This Row],[Angle]]</f>
        <v>-0.11938267795434387</v>
      </c>
      <c r="G95">
        <v>-33.52506266295098</v>
      </c>
      <c r="H95">
        <f>Table1[[#This Row],[Spin Goal]]-Table1[[#This Row],[Spin]]</f>
        <v>-16.47493733704902</v>
      </c>
      <c r="I95" s="3">
        <f>Table1[[#This Row],[Spin error]]/Table1[[#This Row],[Spin Goal]]</f>
        <v>0.3294987467409804</v>
      </c>
      <c r="J95">
        <v>3</v>
      </c>
      <c r="K95">
        <v>1.5708</v>
      </c>
      <c r="L95" s="1" t="s">
        <v>178</v>
      </c>
      <c r="M95">
        <v>14</v>
      </c>
      <c r="N95">
        <v>1.5708</v>
      </c>
      <c r="O95">
        <v>-50</v>
      </c>
    </row>
    <row r="96" spans="1:15" x14ac:dyDescent="0.2">
      <c r="A96" s="1" t="s">
        <v>86</v>
      </c>
      <c r="B96">
        <v>8.5382132911152802</v>
      </c>
      <c r="C96">
        <f>Table1[[#This Row],[Vel Goal]]-Table1[[#This Row],[Velocity]]</f>
        <v>5.4617867088847198</v>
      </c>
      <c r="D96" s="3">
        <f>Table1[[#This Row],[Velocity error]]/Table1[[#This Row],[Vel Goal]]</f>
        <v>0.39012762206319429</v>
      </c>
      <c r="E96">
        <v>0.23697371553593949</v>
      </c>
      <c r="F96">
        <f>Table1[[#This Row],[Ang Goal]]-Table1[[#This Row],[Angle]]</f>
        <v>-0.23697371553593949</v>
      </c>
      <c r="G96">
        <v>-30.144844246934795</v>
      </c>
      <c r="H96">
        <f>Table1[[#This Row],[Spin Goal]]-Table1[[#This Row],[Spin]]</f>
        <v>-19.855155753065205</v>
      </c>
      <c r="I96" s="3">
        <f>Table1[[#This Row],[Spin error]]/Table1[[#This Row],[Spin Goal]]</f>
        <v>0.39710311506130408</v>
      </c>
      <c r="J96">
        <v>3</v>
      </c>
      <c r="K96">
        <v>0.78539999999999999</v>
      </c>
      <c r="L96" s="1" t="s">
        <v>175</v>
      </c>
      <c r="M96">
        <v>14</v>
      </c>
      <c r="N96">
        <v>0</v>
      </c>
      <c r="O96">
        <v>-50</v>
      </c>
    </row>
    <row r="97" spans="1:15" x14ac:dyDescent="0.2">
      <c r="A97" s="1" t="s">
        <v>99</v>
      </c>
      <c r="B97">
        <v>8.4407419923742211</v>
      </c>
      <c r="C97">
        <f>Table1[[#This Row],[Vel Goal]]-Table1[[#This Row],[Velocity]]</f>
        <v>5.5592580076257789</v>
      </c>
      <c r="D97" s="3">
        <f>Table1[[#This Row],[Velocity error]]/Table1[[#This Row],[Vel Goal]]</f>
        <v>0.39708985768755561</v>
      </c>
      <c r="E97">
        <v>1.6567980448989861</v>
      </c>
      <c r="F97">
        <f>Table1[[#This Row],[Ang Goal]]-Table1[[#This Row],[Angle]]</f>
        <v>-8.5998044898986103E-2</v>
      </c>
      <c r="G97">
        <v>-32.868383168108842</v>
      </c>
      <c r="H97">
        <f>Table1[[#This Row],[Spin Goal]]-Table1[[#This Row],[Spin]]</f>
        <v>-17.131616831891158</v>
      </c>
      <c r="I97" s="3">
        <f>Table1[[#This Row],[Spin error]]/Table1[[#This Row],[Spin Goal]]</f>
        <v>0.34263233663782316</v>
      </c>
      <c r="J97">
        <v>3</v>
      </c>
      <c r="K97">
        <v>0.78539999999999999</v>
      </c>
      <c r="L97" s="1" t="s">
        <v>178</v>
      </c>
      <c r="M97">
        <v>14</v>
      </c>
      <c r="N97">
        <v>1.5708</v>
      </c>
      <c r="O97">
        <v>-50</v>
      </c>
    </row>
    <row r="98" spans="1:15" x14ac:dyDescent="0.2">
      <c r="A98" s="1" t="s">
        <v>127</v>
      </c>
      <c r="B98">
        <v>8.4023548423427066</v>
      </c>
      <c r="C98">
        <f>Table1[[#This Row],[Vel Goal]]-Table1[[#This Row],[Velocity]]</f>
        <v>5.5976451576572934</v>
      </c>
      <c r="D98" s="3">
        <f>Table1[[#This Row],[Velocity error]]/Table1[[#This Row],[Vel Goal]]</f>
        <v>0.39983179697552096</v>
      </c>
      <c r="E98">
        <v>1.6835791689355071</v>
      </c>
      <c r="F98">
        <f>Table1[[#This Row],[Ang Goal]]-Table1[[#This Row],[Angle]]</f>
        <v>-0.1127791689355071</v>
      </c>
      <c r="G98">
        <v>-32.815538773971689</v>
      </c>
      <c r="H98">
        <f>Table1[[#This Row],[Spin Goal]]-Table1[[#This Row],[Spin]]</f>
        <v>-17.184461226028311</v>
      </c>
      <c r="I98" s="3">
        <f>Table1[[#This Row],[Spin error]]/Table1[[#This Row],[Spin Goal]]</f>
        <v>0.34368922452056622</v>
      </c>
      <c r="J98">
        <v>3</v>
      </c>
      <c r="K98">
        <v>0</v>
      </c>
      <c r="L98" s="1" t="s">
        <v>178</v>
      </c>
      <c r="M98">
        <v>14</v>
      </c>
      <c r="N98">
        <v>1.5708</v>
      </c>
      <c r="O98">
        <v>-50</v>
      </c>
    </row>
    <row r="99" spans="1:15" x14ac:dyDescent="0.2">
      <c r="A99" s="1" t="s">
        <v>58</v>
      </c>
      <c r="B99">
        <v>8.3980961301414183</v>
      </c>
      <c r="C99">
        <f>Table1[[#This Row],[Vel Goal]]-Table1[[#This Row],[Velocity]]</f>
        <v>5.6019038698585817</v>
      </c>
      <c r="D99" s="3">
        <f>Table1[[#This Row],[Velocity error]]/Table1[[#This Row],[Vel Goal]]</f>
        <v>0.40013599070418443</v>
      </c>
      <c r="E99">
        <v>0.48362275422915441</v>
      </c>
      <c r="F99">
        <f>Table1[[#This Row],[Ang Goal]]-Table1[[#This Row],[Angle]]</f>
        <v>-0.48362275422915441</v>
      </c>
      <c r="G99">
        <v>-20.376542160576214</v>
      </c>
      <c r="H99">
        <f>Table1[[#This Row],[Spin Goal]]-Table1[[#This Row],[Spin]]</f>
        <v>-29.623457839423786</v>
      </c>
      <c r="I99" s="3">
        <f>Table1[[#This Row],[Spin error]]/Table1[[#This Row],[Spin Goal]]</f>
        <v>0.59246915678847567</v>
      </c>
      <c r="J99">
        <v>2</v>
      </c>
      <c r="K99">
        <v>1.5708</v>
      </c>
      <c r="L99" s="1" t="s">
        <v>175</v>
      </c>
      <c r="M99">
        <v>14</v>
      </c>
      <c r="N99">
        <v>0</v>
      </c>
      <c r="O99">
        <v>-50</v>
      </c>
    </row>
    <row r="100" spans="1:15" x14ac:dyDescent="0.2">
      <c r="A100" s="1" t="s">
        <v>149</v>
      </c>
      <c r="B100">
        <v>7.4803595080864271</v>
      </c>
      <c r="C100">
        <f>Table1[[#This Row],[Vel Goal]]-Table1[[#This Row],[Velocity]]</f>
        <v>6.5196404919135729</v>
      </c>
      <c r="D100" s="3">
        <f>Table1[[#This Row],[Velocity error]]/Table1[[#This Row],[Vel Goal]]</f>
        <v>0.46568860656525518</v>
      </c>
      <c r="E100">
        <v>1.8038410948287706</v>
      </c>
      <c r="F100">
        <f>Table1[[#This Row],[Ang Goal]]-Table1[[#This Row],[Angle]]</f>
        <v>-1.0184410948287708</v>
      </c>
      <c r="G100">
        <v>-48.369401793903677</v>
      </c>
      <c r="H100">
        <f>Table1[[#This Row],[Spin Goal]]-Table1[[#This Row],[Spin]]</f>
        <v>-1.6305982060963231</v>
      </c>
      <c r="I100" s="3">
        <f>Table1[[#This Row],[Spin error]]/Table1[[#This Row],[Spin Goal]]</f>
        <v>3.2611964121926462E-2</v>
      </c>
      <c r="J100">
        <v>3</v>
      </c>
      <c r="K100">
        <v>1.5708</v>
      </c>
      <c r="L100" s="1" t="s">
        <v>177</v>
      </c>
      <c r="M100">
        <v>14</v>
      </c>
      <c r="N100">
        <v>0.78539999999999999</v>
      </c>
      <c r="O100">
        <v>-50</v>
      </c>
    </row>
    <row r="101" spans="1:15" x14ac:dyDescent="0.2">
      <c r="A101" s="1" t="s">
        <v>150</v>
      </c>
      <c r="B101">
        <v>7.4803595080864271</v>
      </c>
      <c r="C101">
        <f>Table1[[#This Row],[Vel Goal]]-Table1[[#This Row],[Velocity]]</f>
        <v>6.5196404919135729</v>
      </c>
      <c r="D101" s="3">
        <f>Table1[[#This Row],[Velocity error]]/Table1[[#This Row],[Vel Goal]]</f>
        <v>0.46568860656525518</v>
      </c>
      <c r="E101">
        <v>1.8038410948287706</v>
      </c>
      <c r="F101">
        <f>Table1[[#This Row],[Ang Goal]]-Table1[[#This Row],[Angle]]</f>
        <v>-1.8038410948287706</v>
      </c>
      <c r="G101">
        <v>-48.369401793903677</v>
      </c>
      <c r="H101">
        <f>Table1[[#This Row],[Spin Goal]]-Table1[[#This Row],[Spin]]</f>
        <v>-1.6305982060963231</v>
      </c>
      <c r="I101" s="3">
        <f>Table1[[#This Row],[Spin error]]/Table1[[#This Row],[Spin Goal]]</f>
        <v>3.2611964121926462E-2</v>
      </c>
      <c r="J101">
        <v>3</v>
      </c>
      <c r="K101">
        <v>1.5708</v>
      </c>
      <c r="L101" s="1" t="s">
        <v>177</v>
      </c>
      <c r="M101">
        <v>14</v>
      </c>
      <c r="N101">
        <v>0</v>
      </c>
      <c r="O101">
        <v>-50</v>
      </c>
    </row>
    <row r="102" spans="1:15" x14ac:dyDescent="0.2">
      <c r="A102" s="1" t="s">
        <v>151</v>
      </c>
      <c r="B102">
        <v>7.4803595080864271</v>
      </c>
      <c r="C102">
        <f>Table1[[#This Row],[Vel Goal]]-Table1[[#This Row],[Velocity]]</f>
        <v>6.5196404919135729</v>
      </c>
      <c r="D102" s="3">
        <f>Table1[[#This Row],[Velocity error]]/Table1[[#This Row],[Vel Goal]]</f>
        <v>0.46568860656525518</v>
      </c>
      <c r="E102">
        <v>1.8038410948287706</v>
      </c>
      <c r="F102">
        <f>Table1[[#This Row],[Ang Goal]]-Table1[[#This Row],[Angle]]</f>
        <v>-0.23304109482877067</v>
      </c>
      <c r="G102">
        <v>-48.369401793903677</v>
      </c>
      <c r="H102">
        <f>Table1[[#This Row],[Spin Goal]]-Table1[[#This Row],[Spin]]</f>
        <v>-1.6305982060963231</v>
      </c>
      <c r="I102" s="3">
        <f>Table1[[#This Row],[Spin error]]/Table1[[#This Row],[Spin Goal]]</f>
        <v>3.2611964121926462E-2</v>
      </c>
      <c r="J102">
        <v>3</v>
      </c>
      <c r="K102">
        <v>1.5708</v>
      </c>
      <c r="L102" s="1" t="s">
        <v>177</v>
      </c>
      <c r="M102">
        <v>14</v>
      </c>
      <c r="N102">
        <v>1.5708</v>
      </c>
      <c r="O102">
        <v>-50</v>
      </c>
    </row>
    <row r="103" spans="1:15" x14ac:dyDescent="0.2">
      <c r="A103" s="1" t="s">
        <v>152</v>
      </c>
      <c r="B103">
        <v>7.4803595080864271</v>
      </c>
      <c r="C103">
        <f>Table1[[#This Row],[Vel Goal]]-Table1[[#This Row],[Velocity]]</f>
        <v>6.5196404919135729</v>
      </c>
      <c r="D103" s="3">
        <f>Table1[[#This Row],[Velocity error]]/Table1[[#This Row],[Vel Goal]]</f>
        <v>0.46568860656525518</v>
      </c>
      <c r="E103">
        <v>1.8038410948287706</v>
      </c>
      <c r="F103">
        <f>Table1[[#This Row],[Ang Goal]]-Table1[[#This Row],[Angle]]</f>
        <v>0.55235890517122921</v>
      </c>
      <c r="G103">
        <v>-48.369401793903677</v>
      </c>
      <c r="H103">
        <f>Table1[[#This Row],[Spin Goal]]-Table1[[#This Row],[Spin]]</f>
        <v>-1.6305982060963231</v>
      </c>
      <c r="I103" s="3">
        <f>Table1[[#This Row],[Spin error]]/Table1[[#This Row],[Spin Goal]]</f>
        <v>3.2611964121926462E-2</v>
      </c>
      <c r="J103">
        <v>3</v>
      </c>
      <c r="K103">
        <v>1.5708</v>
      </c>
      <c r="L103" s="1" t="s">
        <v>177</v>
      </c>
      <c r="M103">
        <v>14</v>
      </c>
      <c r="N103">
        <v>2.3561999999999999</v>
      </c>
      <c r="O103">
        <v>-50</v>
      </c>
    </row>
    <row r="104" spans="1:15" x14ac:dyDescent="0.2">
      <c r="A104" s="1" t="s">
        <v>131</v>
      </c>
      <c r="B104">
        <v>7.4453249591079187</v>
      </c>
      <c r="C104">
        <f>Table1[[#This Row],[Vel Goal]]-Table1[[#This Row],[Velocity]]</f>
        <v>6.5546750408920813</v>
      </c>
      <c r="D104" s="3">
        <f>Table1[[#This Row],[Velocity error]]/Table1[[#This Row],[Vel Goal]]</f>
        <v>0.46819107434943436</v>
      </c>
      <c r="E104">
        <v>1.7222898329774778</v>
      </c>
      <c r="F104">
        <f>Table1[[#This Row],[Ang Goal]]-Table1[[#This Row],[Angle]]</f>
        <v>-0.15148983297747787</v>
      </c>
      <c r="G104">
        <v>-31.447207043325353</v>
      </c>
      <c r="H104">
        <f>Table1[[#This Row],[Spin Goal]]-Table1[[#This Row],[Spin]]</f>
        <v>-18.552792956674647</v>
      </c>
      <c r="I104" s="3">
        <f>Table1[[#This Row],[Spin error]]/Table1[[#This Row],[Spin Goal]]</f>
        <v>0.37105585913349293</v>
      </c>
      <c r="J104">
        <v>3</v>
      </c>
      <c r="K104">
        <v>0</v>
      </c>
      <c r="L104" s="1" t="s">
        <v>179</v>
      </c>
      <c r="M104">
        <v>14</v>
      </c>
      <c r="N104">
        <v>1.5708</v>
      </c>
      <c r="O104">
        <v>-50</v>
      </c>
    </row>
    <row r="105" spans="1:15" x14ac:dyDescent="0.2">
      <c r="A105" s="1" t="s">
        <v>159</v>
      </c>
      <c r="B105">
        <v>7.2894927694325169</v>
      </c>
      <c r="C105">
        <f>Table1[[#This Row],[Vel Goal]]-Table1[[#This Row],[Velocity]]</f>
        <v>6.7105072305674831</v>
      </c>
      <c r="D105" s="3">
        <f>Table1[[#This Row],[Velocity error]]/Table1[[#This Row],[Vel Goal]]</f>
        <v>0.47932194504053449</v>
      </c>
      <c r="E105">
        <v>1.6972489431561268</v>
      </c>
      <c r="F105">
        <f>Table1[[#This Row],[Ang Goal]]-Table1[[#This Row],[Angle]]</f>
        <v>-0.12644894315612687</v>
      </c>
      <c r="G105">
        <v>-33.195215072847191</v>
      </c>
      <c r="H105">
        <f>Table1[[#This Row],[Spin Goal]]-Table1[[#This Row],[Spin]]</f>
        <v>-16.804784927152809</v>
      </c>
      <c r="I105" s="3">
        <f>Table1[[#This Row],[Spin error]]/Table1[[#This Row],[Spin Goal]]</f>
        <v>0.33609569854305621</v>
      </c>
      <c r="J105">
        <v>3</v>
      </c>
      <c r="K105">
        <v>1.5708</v>
      </c>
      <c r="L105" s="1" t="s">
        <v>179</v>
      </c>
      <c r="M105">
        <v>14</v>
      </c>
      <c r="N105">
        <v>1.5708</v>
      </c>
      <c r="O105">
        <v>-50</v>
      </c>
    </row>
    <row r="106" spans="1:15" x14ac:dyDescent="0.2">
      <c r="A106" s="1" t="s">
        <v>103</v>
      </c>
      <c r="B106">
        <v>7.2758620331511441</v>
      </c>
      <c r="C106">
        <f>Table1[[#This Row],[Vel Goal]]-Table1[[#This Row],[Velocity]]</f>
        <v>6.7241379668488559</v>
      </c>
      <c r="D106" s="3">
        <f>Table1[[#This Row],[Velocity error]]/Table1[[#This Row],[Vel Goal]]</f>
        <v>0.48029556906063259</v>
      </c>
      <c r="E106">
        <v>1.7152936497311539</v>
      </c>
      <c r="F106">
        <f>Table1[[#This Row],[Ang Goal]]-Table1[[#This Row],[Angle]]</f>
        <v>-0.14449364973115397</v>
      </c>
      <c r="G106">
        <v>-31.964409408075355</v>
      </c>
      <c r="H106">
        <f>Table1[[#This Row],[Spin Goal]]-Table1[[#This Row],[Spin]]</f>
        <v>-18.035590591924645</v>
      </c>
      <c r="I106" s="3">
        <f>Table1[[#This Row],[Spin error]]/Table1[[#This Row],[Spin Goal]]</f>
        <v>0.36071181183849288</v>
      </c>
      <c r="J106">
        <v>3</v>
      </c>
      <c r="K106">
        <v>0.78539999999999999</v>
      </c>
      <c r="L106" s="1" t="s">
        <v>179</v>
      </c>
      <c r="M106">
        <v>14</v>
      </c>
      <c r="N106">
        <v>1.5708</v>
      </c>
      <c r="O106">
        <v>-50</v>
      </c>
    </row>
    <row r="107" spans="1:15" x14ac:dyDescent="0.2">
      <c r="A107" s="1" t="s">
        <v>142</v>
      </c>
      <c r="B107">
        <v>7.2453724105128083</v>
      </c>
      <c r="C107">
        <f>Table1[[#This Row],[Vel Goal]]-Table1[[#This Row],[Velocity]]</f>
        <v>6.7546275894871917</v>
      </c>
      <c r="D107" s="3">
        <f>Table1[[#This Row],[Velocity error]]/Table1[[#This Row],[Vel Goal]]</f>
        <v>0.48247339924908511</v>
      </c>
      <c r="E107">
        <v>0.32033664200677625</v>
      </c>
      <c r="F107">
        <f>Table1[[#This Row],[Ang Goal]]-Table1[[#This Row],[Angle]]</f>
        <v>-0.32033664200677625</v>
      </c>
      <c r="G107">
        <v>-26.254014923343714</v>
      </c>
      <c r="H107">
        <f>Table1[[#This Row],[Spin Goal]]-Table1[[#This Row],[Spin]]</f>
        <v>-23.745985076656286</v>
      </c>
      <c r="I107" s="3">
        <f>Table1[[#This Row],[Spin error]]/Table1[[#This Row],[Spin Goal]]</f>
        <v>0.47491970153312574</v>
      </c>
      <c r="J107">
        <v>3</v>
      </c>
      <c r="K107">
        <v>1.5708</v>
      </c>
      <c r="L107" s="1" t="s">
        <v>175</v>
      </c>
      <c r="M107">
        <v>14</v>
      </c>
      <c r="N107">
        <v>0</v>
      </c>
      <c r="O107">
        <v>-50</v>
      </c>
    </row>
    <row r="108" spans="1:15" x14ac:dyDescent="0.2">
      <c r="A108" s="1" t="s">
        <v>143</v>
      </c>
      <c r="B108">
        <v>7.1636438402874649</v>
      </c>
      <c r="C108">
        <f>Table1[[#This Row],[Vel Goal]]-Table1[[#This Row],[Velocity]]</f>
        <v>6.8363561597125351</v>
      </c>
      <c r="D108" s="3">
        <f>Table1[[#This Row],[Velocity error]]/Table1[[#This Row],[Vel Goal]]</f>
        <v>0.48831115426518107</v>
      </c>
      <c r="E108">
        <v>1.8009892455928704</v>
      </c>
      <c r="F108">
        <f>Table1[[#This Row],[Ang Goal]]-Table1[[#This Row],[Angle]]</f>
        <v>-0.23018924559287046</v>
      </c>
      <c r="G108">
        <v>-34.840566905455631</v>
      </c>
      <c r="H108">
        <f>Table1[[#This Row],[Spin Goal]]-Table1[[#This Row],[Spin]]</f>
        <v>-15.159433094544369</v>
      </c>
      <c r="I108" s="3">
        <f>Table1[[#This Row],[Spin error]]/Table1[[#This Row],[Spin Goal]]</f>
        <v>0.30318866189088739</v>
      </c>
      <c r="J108">
        <v>3</v>
      </c>
      <c r="K108">
        <v>1.5708</v>
      </c>
      <c r="L108" s="1" t="s">
        <v>175</v>
      </c>
      <c r="M108">
        <v>14</v>
      </c>
      <c r="N108">
        <v>1.5708</v>
      </c>
      <c r="O108">
        <v>-50</v>
      </c>
    </row>
    <row r="109" spans="1:15" x14ac:dyDescent="0.2">
      <c r="A109" s="1" t="s">
        <v>87</v>
      </c>
      <c r="B109">
        <v>7.0590941381273993</v>
      </c>
      <c r="C109">
        <f>Table1[[#This Row],[Vel Goal]]-Table1[[#This Row],[Velocity]]</f>
        <v>6.9409058618726007</v>
      </c>
      <c r="D109" s="3">
        <f>Table1[[#This Row],[Velocity error]]/Table1[[#This Row],[Vel Goal]]</f>
        <v>0.4957789901337572</v>
      </c>
      <c r="E109">
        <v>1.807758171391654</v>
      </c>
      <c r="F109">
        <f>Table1[[#This Row],[Ang Goal]]-Table1[[#This Row],[Angle]]</f>
        <v>-0.23695817139165398</v>
      </c>
      <c r="G109">
        <v>-34.837429812450289</v>
      </c>
      <c r="H109">
        <f>Table1[[#This Row],[Spin Goal]]-Table1[[#This Row],[Spin]]</f>
        <v>-15.162570187549711</v>
      </c>
      <c r="I109" s="3">
        <f>Table1[[#This Row],[Spin error]]/Table1[[#This Row],[Spin Goal]]</f>
        <v>0.30325140375099424</v>
      </c>
      <c r="J109">
        <v>3</v>
      </c>
      <c r="K109">
        <v>0.78539999999999999</v>
      </c>
      <c r="L109" s="1" t="s">
        <v>175</v>
      </c>
      <c r="M109">
        <v>14</v>
      </c>
      <c r="N109">
        <v>1.5708</v>
      </c>
      <c r="O109">
        <v>-50</v>
      </c>
    </row>
    <row r="110" spans="1:15" x14ac:dyDescent="0.2">
      <c r="A110" s="1" t="s">
        <v>115</v>
      </c>
      <c r="B110">
        <v>6.998248751352075</v>
      </c>
      <c r="C110">
        <f>Table1[[#This Row],[Vel Goal]]-Table1[[#This Row],[Velocity]]</f>
        <v>7.001751248647925</v>
      </c>
      <c r="D110" s="3">
        <f>Table1[[#This Row],[Velocity error]]/Table1[[#This Row],[Vel Goal]]</f>
        <v>0.50012508918913745</v>
      </c>
      <c r="E110">
        <v>1.8087562008749647</v>
      </c>
      <c r="F110">
        <f>Table1[[#This Row],[Ang Goal]]-Table1[[#This Row],[Angle]]</f>
        <v>-0.23795620087496472</v>
      </c>
      <c r="G110">
        <v>-34.330864550674626</v>
      </c>
      <c r="H110">
        <f>Table1[[#This Row],[Spin Goal]]-Table1[[#This Row],[Spin]]</f>
        <v>-15.669135449325374</v>
      </c>
      <c r="I110" s="3">
        <f>Table1[[#This Row],[Spin error]]/Table1[[#This Row],[Spin Goal]]</f>
        <v>0.3133827089865075</v>
      </c>
      <c r="J110">
        <v>3</v>
      </c>
      <c r="K110">
        <v>0</v>
      </c>
      <c r="L110" s="1" t="s">
        <v>175</v>
      </c>
      <c r="M110">
        <v>14</v>
      </c>
      <c r="N110">
        <v>1.5708</v>
      </c>
      <c r="O110">
        <v>-50</v>
      </c>
    </row>
    <row r="111" spans="1:15" x14ac:dyDescent="0.2">
      <c r="A111" s="1" t="s">
        <v>93</v>
      </c>
      <c r="B111">
        <v>6.4809001256233936</v>
      </c>
      <c r="C111">
        <f>Table1[[#This Row],[Vel Goal]]-Table1[[#This Row],[Velocity]]</f>
        <v>7.5190998743766064</v>
      </c>
      <c r="D111" s="3">
        <f>Table1[[#This Row],[Velocity error]]/Table1[[#This Row],[Vel Goal]]</f>
        <v>0.53707856245547192</v>
      </c>
      <c r="E111">
        <v>1.8518339132280321</v>
      </c>
      <c r="F111">
        <f>Table1[[#This Row],[Ang Goal]]-Table1[[#This Row],[Angle]]</f>
        <v>-1.0664339132280323</v>
      </c>
      <c r="G111">
        <v>-48.913566124713299</v>
      </c>
      <c r="H111">
        <f>Table1[[#This Row],[Spin Goal]]-Table1[[#This Row],[Spin]]</f>
        <v>-1.0864338752867013</v>
      </c>
      <c r="I111" s="3">
        <f>Table1[[#This Row],[Spin error]]/Table1[[#This Row],[Spin Goal]]</f>
        <v>2.1728677505734026E-2</v>
      </c>
      <c r="J111">
        <v>3</v>
      </c>
      <c r="K111">
        <v>0.78539999999999999</v>
      </c>
      <c r="L111" s="1" t="s">
        <v>177</v>
      </c>
      <c r="M111">
        <v>14</v>
      </c>
      <c r="N111">
        <v>0.78539999999999999</v>
      </c>
      <c r="O111">
        <v>-50</v>
      </c>
    </row>
    <row r="112" spans="1:15" x14ac:dyDescent="0.2">
      <c r="A112" s="1" t="s">
        <v>94</v>
      </c>
      <c r="B112">
        <v>6.4809001256233936</v>
      </c>
      <c r="C112">
        <f>Table1[[#This Row],[Vel Goal]]-Table1[[#This Row],[Velocity]]</f>
        <v>7.5190998743766064</v>
      </c>
      <c r="D112" s="3">
        <f>Table1[[#This Row],[Velocity error]]/Table1[[#This Row],[Vel Goal]]</f>
        <v>0.53707856245547192</v>
      </c>
      <c r="E112">
        <v>1.8518339132280321</v>
      </c>
      <c r="F112">
        <f>Table1[[#This Row],[Ang Goal]]-Table1[[#This Row],[Angle]]</f>
        <v>-1.8518339132280321</v>
      </c>
      <c r="G112">
        <v>-48.913566124713299</v>
      </c>
      <c r="H112">
        <f>Table1[[#This Row],[Spin Goal]]-Table1[[#This Row],[Spin]]</f>
        <v>-1.0864338752867013</v>
      </c>
      <c r="I112" s="3">
        <f>Table1[[#This Row],[Spin error]]/Table1[[#This Row],[Spin Goal]]</f>
        <v>2.1728677505734026E-2</v>
      </c>
      <c r="J112">
        <v>3</v>
      </c>
      <c r="K112">
        <v>0.78539999999999999</v>
      </c>
      <c r="L112" s="1" t="s">
        <v>177</v>
      </c>
      <c r="M112">
        <v>14</v>
      </c>
      <c r="N112">
        <v>0</v>
      </c>
      <c r="O112">
        <v>-50</v>
      </c>
    </row>
    <row r="113" spans="1:15" x14ac:dyDescent="0.2">
      <c r="A113" s="1" t="s">
        <v>95</v>
      </c>
      <c r="B113">
        <v>6.4809001256233936</v>
      </c>
      <c r="C113">
        <f>Table1[[#This Row],[Vel Goal]]-Table1[[#This Row],[Velocity]]</f>
        <v>7.5190998743766064</v>
      </c>
      <c r="D113" s="3">
        <f>Table1[[#This Row],[Velocity error]]/Table1[[#This Row],[Vel Goal]]</f>
        <v>0.53707856245547192</v>
      </c>
      <c r="E113">
        <v>1.8518339132280321</v>
      </c>
      <c r="F113">
        <f>Table1[[#This Row],[Ang Goal]]-Table1[[#This Row],[Angle]]</f>
        <v>-0.28103391322803217</v>
      </c>
      <c r="G113">
        <v>-48.913566124713299</v>
      </c>
      <c r="H113">
        <f>Table1[[#This Row],[Spin Goal]]-Table1[[#This Row],[Spin]]</f>
        <v>-1.0864338752867013</v>
      </c>
      <c r="I113" s="3">
        <f>Table1[[#This Row],[Spin error]]/Table1[[#This Row],[Spin Goal]]</f>
        <v>2.1728677505734026E-2</v>
      </c>
      <c r="J113">
        <v>3</v>
      </c>
      <c r="K113">
        <v>0.78539999999999999</v>
      </c>
      <c r="L113" s="1" t="s">
        <v>177</v>
      </c>
      <c r="M113">
        <v>14</v>
      </c>
      <c r="N113">
        <v>1.5708</v>
      </c>
      <c r="O113">
        <v>-50</v>
      </c>
    </row>
    <row r="114" spans="1:15" x14ac:dyDescent="0.2">
      <c r="A114" s="1" t="s">
        <v>96</v>
      </c>
      <c r="B114">
        <v>6.4809001256233936</v>
      </c>
      <c r="C114">
        <f>Table1[[#This Row],[Vel Goal]]-Table1[[#This Row],[Velocity]]</f>
        <v>7.5190998743766064</v>
      </c>
      <c r="D114" s="3">
        <f>Table1[[#This Row],[Velocity error]]/Table1[[#This Row],[Vel Goal]]</f>
        <v>0.53707856245547192</v>
      </c>
      <c r="E114">
        <v>1.8518339132280321</v>
      </c>
      <c r="F114">
        <f>Table1[[#This Row],[Ang Goal]]-Table1[[#This Row],[Angle]]</f>
        <v>0.5043660867719677</v>
      </c>
      <c r="G114">
        <v>-48.913566124713299</v>
      </c>
      <c r="H114">
        <f>Table1[[#This Row],[Spin Goal]]-Table1[[#This Row],[Spin]]</f>
        <v>-1.0864338752867013</v>
      </c>
      <c r="I114" s="3">
        <f>Table1[[#This Row],[Spin error]]/Table1[[#This Row],[Spin Goal]]</f>
        <v>2.1728677505734026E-2</v>
      </c>
      <c r="J114">
        <v>3</v>
      </c>
      <c r="K114">
        <v>0.78539999999999999</v>
      </c>
      <c r="L114" s="1" t="s">
        <v>177</v>
      </c>
      <c r="M114">
        <v>14</v>
      </c>
      <c r="N114">
        <v>2.3561999999999999</v>
      </c>
      <c r="O114">
        <v>-50</v>
      </c>
    </row>
    <row r="115" spans="1:15" x14ac:dyDescent="0.2">
      <c r="A115" s="1" t="s">
        <v>71</v>
      </c>
      <c r="B115">
        <v>6.3879332433162688</v>
      </c>
      <c r="C115">
        <f>Table1[[#This Row],[Vel Goal]]-Table1[[#This Row],[Velocity]]</f>
        <v>7.6120667566837312</v>
      </c>
      <c r="D115" s="3">
        <f>Table1[[#This Row],[Velocity error]]/Table1[[#This Row],[Vel Goal]]</f>
        <v>0.54371905404883791</v>
      </c>
      <c r="E115">
        <v>1.7690312417376444</v>
      </c>
      <c r="F115">
        <f>Table1[[#This Row],[Ang Goal]]-Table1[[#This Row],[Angle]]</f>
        <v>-0.19823124173764439</v>
      </c>
      <c r="G115">
        <v>-22.367688828578483</v>
      </c>
      <c r="H115">
        <f>Table1[[#This Row],[Spin Goal]]-Table1[[#This Row],[Spin]]</f>
        <v>-27.632311171421517</v>
      </c>
      <c r="I115" s="3">
        <f>Table1[[#This Row],[Spin error]]/Table1[[#This Row],[Spin Goal]]</f>
        <v>0.55264622342843028</v>
      </c>
      <c r="J115">
        <v>2</v>
      </c>
      <c r="K115">
        <v>1.5708</v>
      </c>
      <c r="L115" s="1" t="s">
        <v>178</v>
      </c>
      <c r="M115">
        <v>14</v>
      </c>
      <c r="N115">
        <v>1.5708</v>
      </c>
      <c r="O115">
        <v>-50</v>
      </c>
    </row>
    <row r="116" spans="1:15" x14ac:dyDescent="0.2">
      <c r="A116" s="1" t="s">
        <v>59</v>
      </c>
      <c r="B116">
        <v>6.3853329253558613</v>
      </c>
      <c r="C116">
        <f>Table1[[#This Row],[Vel Goal]]-Table1[[#This Row],[Velocity]]</f>
        <v>7.6146670746441387</v>
      </c>
      <c r="D116" s="3">
        <f>Table1[[#This Row],[Velocity error]]/Table1[[#This Row],[Vel Goal]]</f>
        <v>0.54390479104600986</v>
      </c>
      <c r="E116">
        <v>1.7755113262579811</v>
      </c>
      <c r="F116">
        <f>Table1[[#This Row],[Ang Goal]]-Table1[[#This Row],[Angle]]</f>
        <v>-0.20471132625798116</v>
      </c>
      <c r="G116">
        <v>-22.413697714805885</v>
      </c>
      <c r="H116">
        <f>Table1[[#This Row],[Spin Goal]]-Table1[[#This Row],[Spin]]</f>
        <v>-27.586302285194115</v>
      </c>
      <c r="I116" s="3">
        <f>Table1[[#This Row],[Spin error]]/Table1[[#This Row],[Spin Goal]]</f>
        <v>0.55172604570388228</v>
      </c>
      <c r="J116">
        <v>2</v>
      </c>
      <c r="K116">
        <v>1.5708</v>
      </c>
      <c r="L116" s="1" t="s">
        <v>175</v>
      </c>
      <c r="M116">
        <v>14</v>
      </c>
      <c r="N116">
        <v>1.5708</v>
      </c>
      <c r="O116">
        <v>-50</v>
      </c>
    </row>
    <row r="117" spans="1:15" x14ac:dyDescent="0.2">
      <c r="A117" s="1" t="s">
        <v>15</v>
      </c>
      <c r="B117">
        <v>6.1334949354259845</v>
      </c>
      <c r="C117">
        <f>Table1[[#This Row],[Vel Goal]]-Table1[[#This Row],[Velocity]]</f>
        <v>7.8665050645740155</v>
      </c>
      <c r="D117" s="3">
        <f>Table1[[#This Row],[Velocity error]]/Table1[[#This Row],[Vel Goal]]</f>
        <v>0.56189321889814392</v>
      </c>
      <c r="E117">
        <v>1.7124195658456796</v>
      </c>
      <c r="F117">
        <f>Table1[[#This Row],[Ang Goal]]-Table1[[#This Row],[Angle]]</f>
        <v>-0.14161956584567958</v>
      </c>
      <c r="G117">
        <v>-21.632197960638059</v>
      </c>
      <c r="H117">
        <f>Table1[[#This Row],[Spin Goal]]-Table1[[#This Row],[Spin]]</f>
        <v>-28.367802039361941</v>
      </c>
      <c r="I117" s="3">
        <f>Table1[[#This Row],[Spin error]]/Table1[[#This Row],[Spin Goal]]</f>
        <v>0.56735604078723878</v>
      </c>
      <c r="J117">
        <v>2</v>
      </c>
      <c r="K117">
        <v>0.78539999999999999</v>
      </c>
      <c r="L117" s="1" t="s">
        <v>178</v>
      </c>
      <c r="M117">
        <v>14</v>
      </c>
      <c r="N117">
        <v>1.5708</v>
      </c>
      <c r="O117">
        <v>-50</v>
      </c>
    </row>
    <row r="118" spans="1:15" x14ac:dyDescent="0.2">
      <c r="A118" s="1" t="s">
        <v>3</v>
      </c>
      <c r="B118">
        <v>6.1057862334406998</v>
      </c>
      <c r="C118">
        <f>Table1[[#This Row],[Vel Goal]]-Table1[[#This Row],[Velocity]]</f>
        <v>7.8942137665593002</v>
      </c>
      <c r="D118" s="3">
        <f>Table1[[#This Row],[Velocity error]]/Table1[[#This Row],[Vel Goal]]</f>
        <v>0.56387241189709292</v>
      </c>
      <c r="E118">
        <v>1.7425422490123816</v>
      </c>
      <c r="F118">
        <f>Table1[[#This Row],[Ang Goal]]-Table1[[#This Row],[Angle]]</f>
        <v>-0.17174224901238166</v>
      </c>
      <c r="G118">
        <v>-21.831339315894503</v>
      </c>
      <c r="H118">
        <f>Table1[[#This Row],[Spin Goal]]-Table1[[#This Row],[Spin]]</f>
        <v>-28.168660684105497</v>
      </c>
      <c r="I118" s="3">
        <f>Table1[[#This Row],[Spin error]]/Table1[[#This Row],[Spin Goal]]</f>
        <v>0.56337321368210991</v>
      </c>
      <c r="J118">
        <v>2</v>
      </c>
      <c r="K118">
        <v>0.78539999999999999</v>
      </c>
      <c r="L118" s="1" t="s">
        <v>175</v>
      </c>
      <c r="M118">
        <v>14</v>
      </c>
      <c r="N118">
        <v>1.5708</v>
      </c>
      <c r="O118">
        <v>-50</v>
      </c>
    </row>
    <row r="119" spans="1:15" x14ac:dyDescent="0.2">
      <c r="A119" s="1" t="s">
        <v>43</v>
      </c>
      <c r="B119">
        <v>6.0859232875155804</v>
      </c>
      <c r="C119">
        <f>Table1[[#This Row],[Vel Goal]]-Table1[[#This Row],[Velocity]]</f>
        <v>7.9140767124844196</v>
      </c>
      <c r="D119" s="3">
        <f>Table1[[#This Row],[Velocity error]]/Table1[[#This Row],[Vel Goal]]</f>
        <v>0.56529119374888714</v>
      </c>
      <c r="E119">
        <v>1.6867379226199954</v>
      </c>
      <c r="F119">
        <f>Table1[[#This Row],[Ang Goal]]-Table1[[#This Row],[Angle]]</f>
        <v>-0.11593792261999547</v>
      </c>
      <c r="G119">
        <v>-21.337826069190182</v>
      </c>
      <c r="H119">
        <f>Table1[[#This Row],[Spin Goal]]-Table1[[#This Row],[Spin]]</f>
        <v>-28.662173930809818</v>
      </c>
      <c r="I119" s="3">
        <f>Table1[[#This Row],[Spin error]]/Table1[[#This Row],[Spin Goal]]</f>
        <v>0.5732434786161964</v>
      </c>
      <c r="J119">
        <v>2</v>
      </c>
      <c r="K119">
        <v>0</v>
      </c>
      <c r="L119" s="1" t="s">
        <v>178</v>
      </c>
      <c r="M119">
        <v>14</v>
      </c>
      <c r="N119">
        <v>1.5708</v>
      </c>
      <c r="O119">
        <v>-50</v>
      </c>
    </row>
    <row r="120" spans="1:15" x14ac:dyDescent="0.2">
      <c r="A120" s="1" t="s">
        <v>31</v>
      </c>
      <c r="B120">
        <v>5.9373854546802187</v>
      </c>
      <c r="C120">
        <f>Table1[[#This Row],[Vel Goal]]-Table1[[#This Row],[Velocity]]</f>
        <v>8.0626145453197822</v>
      </c>
      <c r="D120" s="3">
        <f>Table1[[#This Row],[Velocity error]]/Table1[[#This Row],[Vel Goal]]</f>
        <v>0.57590103895141298</v>
      </c>
      <c r="E120">
        <v>1.7407578058314135</v>
      </c>
      <c r="F120">
        <f>Table1[[#This Row],[Ang Goal]]-Table1[[#This Row],[Angle]]</f>
        <v>-0.16995780583141351</v>
      </c>
      <c r="G120">
        <v>-21.575861201074328</v>
      </c>
      <c r="H120">
        <f>Table1[[#This Row],[Spin Goal]]-Table1[[#This Row],[Spin]]</f>
        <v>-28.424138798925672</v>
      </c>
      <c r="I120" s="3">
        <f>Table1[[#This Row],[Spin error]]/Table1[[#This Row],[Spin Goal]]</f>
        <v>0.56848277597851338</v>
      </c>
      <c r="J120">
        <v>2</v>
      </c>
      <c r="K120">
        <v>0</v>
      </c>
      <c r="L120" s="1" t="s">
        <v>175</v>
      </c>
      <c r="M120">
        <v>14</v>
      </c>
      <c r="N120">
        <v>1.5708</v>
      </c>
      <c r="O120">
        <v>-50</v>
      </c>
    </row>
    <row r="121" spans="1:15" x14ac:dyDescent="0.2">
      <c r="A121" s="1" t="s">
        <v>128</v>
      </c>
      <c r="B121">
        <v>5.9029286590273946</v>
      </c>
      <c r="C121">
        <f>Table1[[#This Row],[Vel Goal]]-Table1[[#This Row],[Velocity]]</f>
        <v>8.0970713409726045</v>
      </c>
      <c r="D121" s="3">
        <f>Table1[[#This Row],[Velocity error]]/Table1[[#This Row],[Vel Goal]]</f>
        <v>0.57836223864090031</v>
      </c>
      <c r="E121">
        <v>2.7779574163023653</v>
      </c>
      <c r="F121">
        <f>Table1[[#This Row],[Ang Goal]]-Table1[[#This Row],[Angle]]</f>
        <v>-0.42175741630236541</v>
      </c>
      <c r="G121">
        <v>-29.166044976553852</v>
      </c>
      <c r="H121">
        <f>Table1[[#This Row],[Spin Goal]]-Table1[[#This Row],[Spin]]</f>
        <v>-20.833955023446148</v>
      </c>
      <c r="I121" s="3">
        <f>Table1[[#This Row],[Spin error]]/Table1[[#This Row],[Spin Goal]]</f>
        <v>0.41667910046892298</v>
      </c>
      <c r="J121">
        <v>3</v>
      </c>
      <c r="K121">
        <v>0</v>
      </c>
      <c r="L121" s="1" t="s">
        <v>178</v>
      </c>
      <c r="M121">
        <v>14</v>
      </c>
      <c r="N121">
        <v>2.3561999999999999</v>
      </c>
      <c r="O121">
        <v>-50</v>
      </c>
    </row>
    <row r="122" spans="1:15" x14ac:dyDescent="0.2">
      <c r="A122" s="1" t="s">
        <v>100</v>
      </c>
      <c r="B122">
        <v>5.7132757425963261</v>
      </c>
      <c r="C122">
        <f>Table1[[#This Row],[Vel Goal]]-Table1[[#This Row],[Velocity]]</f>
        <v>8.286724257403673</v>
      </c>
      <c r="D122" s="3">
        <f>Table1[[#This Row],[Velocity error]]/Table1[[#This Row],[Vel Goal]]</f>
        <v>0.59190887552883376</v>
      </c>
      <c r="E122">
        <v>2.7795735773646686</v>
      </c>
      <c r="F122">
        <f>Table1[[#This Row],[Ang Goal]]-Table1[[#This Row],[Angle]]</f>
        <v>-0.42337357736466874</v>
      </c>
      <c r="G122">
        <v>-29.851989589230588</v>
      </c>
      <c r="H122">
        <f>Table1[[#This Row],[Spin Goal]]-Table1[[#This Row],[Spin]]</f>
        <v>-20.148010410769412</v>
      </c>
      <c r="I122" s="3">
        <f>Table1[[#This Row],[Spin error]]/Table1[[#This Row],[Spin Goal]]</f>
        <v>0.40296020821538825</v>
      </c>
      <c r="J122">
        <v>3</v>
      </c>
      <c r="K122">
        <v>0.78539999999999999</v>
      </c>
      <c r="L122" s="1" t="s">
        <v>178</v>
      </c>
      <c r="M122">
        <v>14</v>
      </c>
      <c r="N122">
        <v>2.3561999999999999</v>
      </c>
      <c r="O122">
        <v>-50</v>
      </c>
    </row>
    <row r="123" spans="1:15" x14ac:dyDescent="0.2">
      <c r="A123" s="1" t="s">
        <v>156</v>
      </c>
      <c r="B123">
        <v>5.4641597729144147</v>
      </c>
      <c r="C123">
        <f>Table1[[#This Row],[Vel Goal]]-Table1[[#This Row],[Velocity]]</f>
        <v>8.5358402270855862</v>
      </c>
      <c r="D123" s="3">
        <f>Table1[[#This Row],[Velocity error]]/Table1[[#This Row],[Vel Goal]]</f>
        <v>0.60970287336325613</v>
      </c>
      <c r="E123">
        <v>2.7797885138137546</v>
      </c>
      <c r="F123">
        <f>Table1[[#This Row],[Ang Goal]]-Table1[[#This Row],[Angle]]</f>
        <v>-0.42358851381375473</v>
      </c>
      <c r="G123">
        <v>-30.270328259611816</v>
      </c>
      <c r="H123">
        <f>Table1[[#This Row],[Spin Goal]]-Table1[[#This Row],[Spin]]</f>
        <v>-19.729671740388184</v>
      </c>
      <c r="I123" s="3">
        <f>Table1[[#This Row],[Spin error]]/Table1[[#This Row],[Spin Goal]]</f>
        <v>0.39459343480776371</v>
      </c>
      <c r="J123">
        <v>3</v>
      </c>
      <c r="K123">
        <v>1.5708</v>
      </c>
      <c r="L123" s="1" t="s">
        <v>178</v>
      </c>
      <c r="M123">
        <v>14</v>
      </c>
      <c r="N123">
        <v>2.3561999999999999</v>
      </c>
      <c r="O123">
        <v>-50</v>
      </c>
    </row>
    <row r="124" spans="1:15" x14ac:dyDescent="0.2">
      <c r="A124" s="1" t="s">
        <v>132</v>
      </c>
      <c r="B124">
        <v>5.3403331926382025</v>
      </c>
      <c r="C124">
        <f>Table1[[#This Row],[Vel Goal]]-Table1[[#This Row],[Velocity]]</f>
        <v>8.6596668073617984</v>
      </c>
      <c r="D124" s="3">
        <f>Table1[[#This Row],[Velocity error]]/Table1[[#This Row],[Vel Goal]]</f>
        <v>0.61854762909727135</v>
      </c>
      <c r="E124">
        <v>2.1782227025874246</v>
      </c>
      <c r="F124">
        <f>Table1[[#This Row],[Ang Goal]]-Table1[[#This Row],[Angle]]</f>
        <v>0.17797729741257529</v>
      </c>
      <c r="G124">
        <v>-13.984895078189515</v>
      </c>
      <c r="H124">
        <f>Table1[[#This Row],[Spin Goal]]-Table1[[#This Row],[Spin]]</f>
        <v>-36.015104921810483</v>
      </c>
      <c r="I124" s="3">
        <f>Table1[[#This Row],[Spin error]]/Table1[[#This Row],[Spin Goal]]</f>
        <v>0.72030209843620963</v>
      </c>
      <c r="J124">
        <v>3</v>
      </c>
      <c r="K124">
        <v>0</v>
      </c>
      <c r="L124" s="1" t="s">
        <v>179</v>
      </c>
      <c r="M124">
        <v>14</v>
      </c>
      <c r="N124">
        <v>2.3561999999999999</v>
      </c>
      <c r="O124">
        <v>-50</v>
      </c>
    </row>
    <row r="125" spans="1:15" x14ac:dyDescent="0.2">
      <c r="A125" s="1" t="s">
        <v>121</v>
      </c>
      <c r="B125">
        <v>5.2958267800870686</v>
      </c>
      <c r="C125">
        <f>Table1[[#This Row],[Vel Goal]]-Table1[[#This Row],[Velocity]]</f>
        <v>8.7041732199129314</v>
      </c>
      <c r="D125" s="3">
        <f>Table1[[#This Row],[Velocity error]]/Table1[[#This Row],[Vel Goal]]</f>
        <v>0.62172665856520937</v>
      </c>
      <c r="E125">
        <v>1.9003136929992002</v>
      </c>
      <c r="F125">
        <f>Table1[[#This Row],[Ang Goal]]-Table1[[#This Row],[Angle]]</f>
        <v>-1.1149136929992003</v>
      </c>
      <c r="G125">
        <v>-45.148549734810921</v>
      </c>
      <c r="H125">
        <f>Table1[[#This Row],[Spin Goal]]-Table1[[#This Row],[Spin]]</f>
        <v>-4.8514502651890794</v>
      </c>
      <c r="I125" s="3">
        <f>Table1[[#This Row],[Spin error]]/Table1[[#This Row],[Spin Goal]]</f>
        <v>9.7029005303781585E-2</v>
      </c>
      <c r="J125">
        <v>3</v>
      </c>
      <c r="K125">
        <v>0</v>
      </c>
      <c r="L125" s="1" t="s">
        <v>177</v>
      </c>
      <c r="M125">
        <v>14</v>
      </c>
      <c r="N125">
        <v>0.78539999999999999</v>
      </c>
      <c r="O125">
        <v>-50</v>
      </c>
    </row>
    <row r="126" spans="1:15" x14ac:dyDescent="0.2">
      <c r="A126" s="1" t="s">
        <v>122</v>
      </c>
      <c r="B126">
        <v>5.2958267800870686</v>
      </c>
      <c r="C126">
        <f>Table1[[#This Row],[Vel Goal]]-Table1[[#This Row],[Velocity]]</f>
        <v>8.7041732199129314</v>
      </c>
      <c r="D126" s="3">
        <f>Table1[[#This Row],[Velocity error]]/Table1[[#This Row],[Vel Goal]]</f>
        <v>0.62172665856520937</v>
      </c>
      <c r="E126">
        <v>1.9003136929992002</v>
      </c>
      <c r="F126">
        <f>Table1[[#This Row],[Ang Goal]]-Table1[[#This Row],[Angle]]</f>
        <v>-1.9003136929992002</v>
      </c>
      <c r="G126">
        <v>-45.148549734810921</v>
      </c>
      <c r="H126">
        <f>Table1[[#This Row],[Spin Goal]]-Table1[[#This Row],[Spin]]</f>
        <v>-4.8514502651890794</v>
      </c>
      <c r="I126" s="3">
        <f>Table1[[#This Row],[Spin error]]/Table1[[#This Row],[Spin Goal]]</f>
        <v>9.7029005303781585E-2</v>
      </c>
      <c r="J126">
        <v>3</v>
      </c>
      <c r="K126">
        <v>0</v>
      </c>
      <c r="L126" s="1" t="s">
        <v>177</v>
      </c>
      <c r="M126">
        <v>14</v>
      </c>
      <c r="N126">
        <v>0</v>
      </c>
      <c r="O126">
        <v>-50</v>
      </c>
    </row>
    <row r="127" spans="1:15" x14ac:dyDescent="0.2">
      <c r="A127" s="1" t="s">
        <v>123</v>
      </c>
      <c r="B127">
        <v>5.2958267800870686</v>
      </c>
      <c r="C127">
        <f>Table1[[#This Row],[Vel Goal]]-Table1[[#This Row],[Velocity]]</f>
        <v>8.7041732199129314</v>
      </c>
      <c r="D127" s="3">
        <f>Table1[[#This Row],[Velocity error]]/Table1[[#This Row],[Vel Goal]]</f>
        <v>0.62172665856520937</v>
      </c>
      <c r="E127">
        <v>1.9003136929992002</v>
      </c>
      <c r="F127">
        <f>Table1[[#This Row],[Ang Goal]]-Table1[[#This Row],[Angle]]</f>
        <v>-0.32951369299920019</v>
      </c>
      <c r="G127">
        <v>-45.148549734810921</v>
      </c>
      <c r="H127">
        <f>Table1[[#This Row],[Spin Goal]]-Table1[[#This Row],[Spin]]</f>
        <v>-4.8514502651890794</v>
      </c>
      <c r="I127" s="3">
        <f>Table1[[#This Row],[Spin error]]/Table1[[#This Row],[Spin Goal]]</f>
        <v>9.7029005303781585E-2</v>
      </c>
      <c r="J127">
        <v>3</v>
      </c>
      <c r="K127">
        <v>0</v>
      </c>
      <c r="L127" s="1" t="s">
        <v>177</v>
      </c>
      <c r="M127">
        <v>14</v>
      </c>
      <c r="N127">
        <v>1.5708</v>
      </c>
      <c r="O127">
        <v>-50</v>
      </c>
    </row>
    <row r="128" spans="1:15" x14ac:dyDescent="0.2">
      <c r="A128" s="1" t="s">
        <v>124</v>
      </c>
      <c r="B128">
        <v>5.2958267800870686</v>
      </c>
      <c r="C128">
        <f>Table1[[#This Row],[Vel Goal]]-Table1[[#This Row],[Velocity]]</f>
        <v>8.7041732199129314</v>
      </c>
      <c r="D128" s="3">
        <f>Table1[[#This Row],[Velocity error]]/Table1[[#This Row],[Vel Goal]]</f>
        <v>0.62172665856520937</v>
      </c>
      <c r="E128">
        <v>1.9003136929992002</v>
      </c>
      <c r="F128">
        <f>Table1[[#This Row],[Ang Goal]]-Table1[[#This Row],[Angle]]</f>
        <v>0.45588630700079968</v>
      </c>
      <c r="G128">
        <v>-45.148549734810921</v>
      </c>
      <c r="H128">
        <f>Table1[[#This Row],[Spin Goal]]-Table1[[#This Row],[Spin]]</f>
        <v>-4.8514502651890794</v>
      </c>
      <c r="I128" s="3">
        <f>Table1[[#This Row],[Spin error]]/Table1[[#This Row],[Spin Goal]]</f>
        <v>9.7029005303781585E-2</v>
      </c>
      <c r="J128">
        <v>3</v>
      </c>
      <c r="K128">
        <v>0</v>
      </c>
      <c r="L128" s="1" t="s">
        <v>177</v>
      </c>
      <c r="M128">
        <v>14</v>
      </c>
      <c r="N128">
        <v>2.3561999999999999</v>
      </c>
      <c r="O128">
        <v>-50</v>
      </c>
    </row>
    <row r="129" spans="1:15" x14ac:dyDescent="0.2">
      <c r="A129" s="1" t="s">
        <v>47</v>
      </c>
      <c r="B129">
        <v>5.295327083118309</v>
      </c>
      <c r="C129">
        <f>Table1[[#This Row],[Vel Goal]]-Table1[[#This Row],[Velocity]]</f>
        <v>8.704672916881691</v>
      </c>
      <c r="D129" s="3">
        <f>Table1[[#This Row],[Velocity error]]/Table1[[#This Row],[Vel Goal]]</f>
        <v>0.62176235120583512</v>
      </c>
      <c r="E129">
        <v>1.6178644569373797</v>
      </c>
      <c r="F129">
        <f>Table1[[#This Row],[Ang Goal]]-Table1[[#This Row],[Angle]]</f>
        <v>-4.7064456937379706E-2</v>
      </c>
      <c r="G129">
        <v>-18.465657425779948</v>
      </c>
      <c r="H129">
        <f>Table1[[#This Row],[Spin Goal]]-Table1[[#This Row],[Spin]]</f>
        <v>-31.534342574220052</v>
      </c>
      <c r="I129" s="3">
        <f>Table1[[#This Row],[Spin error]]/Table1[[#This Row],[Spin Goal]]</f>
        <v>0.63068685148440107</v>
      </c>
      <c r="J129">
        <v>2</v>
      </c>
      <c r="K129">
        <v>0</v>
      </c>
      <c r="L129" s="1" t="s">
        <v>179</v>
      </c>
      <c r="M129">
        <v>14</v>
      </c>
      <c r="N129">
        <v>1.5708</v>
      </c>
      <c r="O129">
        <v>-50</v>
      </c>
    </row>
    <row r="130" spans="1:15" x14ac:dyDescent="0.2">
      <c r="A130" s="1" t="s">
        <v>104</v>
      </c>
      <c r="B130">
        <v>5.2839619393922561</v>
      </c>
      <c r="C130">
        <f>Table1[[#This Row],[Vel Goal]]-Table1[[#This Row],[Velocity]]</f>
        <v>8.7160380606077439</v>
      </c>
      <c r="D130" s="3">
        <f>Table1[[#This Row],[Velocity error]]/Table1[[#This Row],[Vel Goal]]</f>
        <v>0.62257414718626747</v>
      </c>
      <c r="E130">
        <v>2.1827596777149489</v>
      </c>
      <c r="F130">
        <f>Table1[[#This Row],[Ang Goal]]-Table1[[#This Row],[Angle]]</f>
        <v>0.17344032228505091</v>
      </c>
      <c r="G130">
        <v>-13.217687662411752</v>
      </c>
      <c r="H130">
        <f>Table1[[#This Row],[Spin Goal]]-Table1[[#This Row],[Spin]]</f>
        <v>-36.782312337588252</v>
      </c>
      <c r="I130" s="3">
        <f>Table1[[#This Row],[Spin error]]/Table1[[#This Row],[Spin Goal]]</f>
        <v>0.73564624675176504</v>
      </c>
      <c r="J130">
        <v>3</v>
      </c>
      <c r="K130">
        <v>0.78539999999999999</v>
      </c>
      <c r="L130" s="1" t="s">
        <v>179</v>
      </c>
      <c r="M130">
        <v>14</v>
      </c>
      <c r="N130">
        <v>2.3561999999999999</v>
      </c>
      <c r="O130">
        <v>-50</v>
      </c>
    </row>
    <row r="131" spans="1:15" x14ac:dyDescent="0.2">
      <c r="A131" s="1" t="s">
        <v>160</v>
      </c>
      <c r="B131">
        <v>5.252091565136249</v>
      </c>
      <c r="C131">
        <f>Table1[[#This Row],[Vel Goal]]-Table1[[#This Row],[Velocity]]</f>
        <v>8.747908434863751</v>
      </c>
      <c r="D131" s="3">
        <f>Table1[[#This Row],[Velocity error]]/Table1[[#This Row],[Vel Goal]]</f>
        <v>0.62485060249026791</v>
      </c>
      <c r="E131">
        <v>2.1940214143282111</v>
      </c>
      <c r="F131">
        <f>Table1[[#This Row],[Ang Goal]]-Table1[[#This Row],[Angle]]</f>
        <v>0.16217858567178878</v>
      </c>
      <c r="G131">
        <v>-12.564122112332697</v>
      </c>
      <c r="H131">
        <f>Table1[[#This Row],[Spin Goal]]-Table1[[#This Row],[Spin]]</f>
        <v>-37.435877887667303</v>
      </c>
      <c r="I131" s="3">
        <f>Table1[[#This Row],[Spin error]]/Table1[[#This Row],[Spin Goal]]</f>
        <v>0.74871755775334603</v>
      </c>
      <c r="J131">
        <v>3</v>
      </c>
      <c r="K131">
        <v>1.5708</v>
      </c>
      <c r="L131" s="1" t="s">
        <v>179</v>
      </c>
      <c r="M131">
        <v>14</v>
      </c>
      <c r="N131">
        <v>2.3561999999999999</v>
      </c>
      <c r="O131">
        <v>-50</v>
      </c>
    </row>
    <row r="132" spans="1:15" x14ac:dyDescent="0.2">
      <c r="A132" s="1" t="s">
        <v>76</v>
      </c>
      <c r="B132">
        <v>5.1296239683660216</v>
      </c>
      <c r="C132">
        <f>Table1[[#This Row],[Vel Goal]]-Table1[[#This Row],[Velocity]]</f>
        <v>8.8703760316339775</v>
      </c>
      <c r="D132" s="3">
        <f>Table1[[#This Row],[Velocity error]]/Table1[[#This Row],[Vel Goal]]</f>
        <v>0.63359828797385553</v>
      </c>
      <c r="E132">
        <v>2.4571661920495487</v>
      </c>
      <c r="F132">
        <f>Table1[[#This Row],[Ang Goal]]-Table1[[#This Row],[Angle]]</f>
        <v>-0.10096619204954882</v>
      </c>
      <c r="G132">
        <v>-6.0406033967317949</v>
      </c>
      <c r="H132">
        <f>Table1[[#This Row],[Spin Goal]]-Table1[[#This Row],[Spin]]</f>
        <v>-43.959396603268203</v>
      </c>
      <c r="I132" s="3">
        <f>Table1[[#This Row],[Spin error]]/Table1[[#This Row],[Spin Goal]]</f>
        <v>0.87918793206536405</v>
      </c>
      <c r="J132">
        <v>2</v>
      </c>
      <c r="K132">
        <v>1.5708</v>
      </c>
      <c r="L132" s="1" t="s">
        <v>179</v>
      </c>
      <c r="M132">
        <v>14</v>
      </c>
      <c r="N132">
        <v>2.3561999999999999</v>
      </c>
      <c r="O132">
        <v>-50</v>
      </c>
    </row>
    <row r="133" spans="1:15" x14ac:dyDescent="0.2">
      <c r="A133" s="1" t="s">
        <v>144</v>
      </c>
      <c r="B133">
        <v>5.0474380269734382</v>
      </c>
      <c r="C133">
        <f>Table1[[#This Row],[Vel Goal]]-Table1[[#This Row],[Velocity]]</f>
        <v>8.9525619730265618</v>
      </c>
      <c r="D133" s="3">
        <f>Table1[[#This Row],[Velocity error]]/Table1[[#This Row],[Vel Goal]]</f>
        <v>0.63946871235904013</v>
      </c>
      <c r="E133">
        <v>2.7091766915036595</v>
      </c>
      <c r="F133">
        <f>Table1[[#This Row],[Ang Goal]]-Table1[[#This Row],[Angle]]</f>
        <v>-0.35297669150365962</v>
      </c>
      <c r="G133">
        <v>-29.756730089595834</v>
      </c>
      <c r="H133">
        <f>Table1[[#This Row],[Spin Goal]]-Table1[[#This Row],[Spin]]</f>
        <v>-20.243269910404166</v>
      </c>
      <c r="I133" s="3">
        <f>Table1[[#This Row],[Spin error]]/Table1[[#This Row],[Spin Goal]]</f>
        <v>0.40486539820808332</v>
      </c>
      <c r="J133">
        <v>3</v>
      </c>
      <c r="K133">
        <v>1.5708</v>
      </c>
      <c r="L133" s="1" t="s">
        <v>175</v>
      </c>
      <c r="M133">
        <v>14</v>
      </c>
      <c r="N133">
        <v>2.3561999999999999</v>
      </c>
      <c r="O133">
        <v>-50</v>
      </c>
    </row>
    <row r="134" spans="1:15" x14ac:dyDescent="0.2">
      <c r="A134" s="1" t="s">
        <v>48</v>
      </c>
      <c r="B134">
        <v>4.9308770225142426</v>
      </c>
      <c r="C134">
        <f>Table1[[#This Row],[Vel Goal]]-Table1[[#This Row],[Velocity]]</f>
        <v>9.0691229774857582</v>
      </c>
      <c r="D134" s="3">
        <f>Table1[[#This Row],[Velocity error]]/Table1[[#This Row],[Vel Goal]]</f>
        <v>0.64779449839183989</v>
      </c>
      <c r="E134">
        <v>2.2689727950575644</v>
      </c>
      <c r="F134">
        <f>Table1[[#This Row],[Ang Goal]]-Table1[[#This Row],[Angle]]</f>
        <v>8.722720494243541E-2</v>
      </c>
      <c r="G134">
        <v>-6.8726017561253849</v>
      </c>
      <c r="H134">
        <f>Table1[[#This Row],[Spin Goal]]-Table1[[#This Row],[Spin]]</f>
        <v>-43.127398243874616</v>
      </c>
      <c r="I134" s="3">
        <f>Table1[[#This Row],[Spin error]]/Table1[[#This Row],[Spin Goal]]</f>
        <v>0.8625479648774923</v>
      </c>
      <c r="J134">
        <v>2</v>
      </c>
      <c r="K134">
        <v>0</v>
      </c>
      <c r="L134" s="1" t="s">
        <v>179</v>
      </c>
      <c r="M134">
        <v>14</v>
      </c>
      <c r="N134">
        <v>2.3561999999999999</v>
      </c>
      <c r="O134">
        <v>-50</v>
      </c>
    </row>
    <row r="135" spans="1:15" x14ac:dyDescent="0.2">
      <c r="A135" s="1" t="s">
        <v>20</v>
      </c>
      <c r="B135">
        <v>4.9049663870562759</v>
      </c>
      <c r="C135">
        <f>Table1[[#This Row],[Vel Goal]]-Table1[[#This Row],[Velocity]]</f>
        <v>9.0950336129437233</v>
      </c>
      <c r="D135" s="3">
        <f>Table1[[#This Row],[Velocity error]]/Table1[[#This Row],[Vel Goal]]</f>
        <v>0.6496452580674088</v>
      </c>
      <c r="E135">
        <v>2.2635452149728579</v>
      </c>
      <c r="F135">
        <f>Table1[[#This Row],[Ang Goal]]-Table1[[#This Row],[Angle]]</f>
        <v>9.2654785027141973E-2</v>
      </c>
      <c r="G135">
        <v>-6.698569506847746</v>
      </c>
      <c r="H135">
        <f>Table1[[#This Row],[Spin Goal]]-Table1[[#This Row],[Spin]]</f>
        <v>-43.301430493152253</v>
      </c>
      <c r="I135" s="3">
        <f>Table1[[#This Row],[Spin error]]/Table1[[#This Row],[Spin Goal]]</f>
        <v>0.86602860986304508</v>
      </c>
      <c r="J135">
        <v>2</v>
      </c>
      <c r="K135">
        <v>0.78539999999999999</v>
      </c>
      <c r="L135" s="1" t="s">
        <v>179</v>
      </c>
      <c r="M135">
        <v>14</v>
      </c>
      <c r="N135">
        <v>2.3561999999999999</v>
      </c>
      <c r="O135">
        <v>-50</v>
      </c>
    </row>
    <row r="136" spans="1:15" x14ac:dyDescent="0.2">
      <c r="A136" s="1" t="s">
        <v>88</v>
      </c>
      <c r="B136">
        <v>4.8300054737100941</v>
      </c>
      <c r="C136">
        <f>Table1[[#This Row],[Vel Goal]]-Table1[[#This Row],[Velocity]]</f>
        <v>9.169994526289905</v>
      </c>
      <c r="D136" s="3">
        <f>Table1[[#This Row],[Velocity error]]/Table1[[#This Row],[Vel Goal]]</f>
        <v>0.65499960902070753</v>
      </c>
      <c r="E136">
        <v>2.7075040347452441</v>
      </c>
      <c r="F136">
        <f>Table1[[#This Row],[Ang Goal]]-Table1[[#This Row],[Angle]]</f>
        <v>-0.3513040347452443</v>
      </c>
      <c r="G136">
        <v>-29.763590524088038</v>
      </c>
      <c r="H136">
        <f>Table1[[#This Row],[Spin Goal]]-Table1[[#This Row],[Spin]]</f>
        <v>-20.236409475911962</v>
      </c>
      <c r="I136" s="3">
        <f>Table1[[#This Row],[Spin error]]/Table1[[#This Row],[Spin Goal]]</f>
        <v>0.40472818951823925</v>
      </c>
      <c r="J136">
        <v>3</v>
      </c>
      <c r="K136">
        <v>0.78539999999999999</v>
      </c>
      <c r="L136" s="1" t="s">
        <v>175</v>
      </c>
      <c r="M136">
        <v>14</v>
      </c>
      <c r="N136">
        <v>2.3561999999999999</v>
      </c>
      <c r="O136">
        <v>-50</v>
      </c>
    </row>
    <row r="137" spans="1:15" x14ac:dyDescent="0.2">
      <c r="A137" s="1" t="s">
        <v>116</v>
      </c>
      <c r="B137">
        <v>4.7600504882328059</v>
      </c>
      <c r="C137">
        <f>Table1[[#This Row],[Vel Goal]]-Table1[[#This Row],[Velocity]]</f>
        <v>9.2399495117671933</v>
      </c>
      <c r="D137" s="3">
        <f>Table1[[#This Row],[Velocity error]]/Table1[[#This Row],[Vel Goal]]</f>
        <v>0.65999639369765661</v>
      </c>
      <c r="E137">
        <v>2.6888444316050002</v>
      </c>
      <c r="F137">
        <f>Table1[[#This Row],[Ang Goal]]-Table1[[#This Row],[Angle]]</f>
        <v>-0.33264443160500035</v>
      </c>
      <c r="G137">
        <v>-29.681493656817938</v>
      </c>
      <c r="H137">
        <f>Table1[[#This Row],[Spin Goal]]-Table1[[#This Row],[Spin]]</f>
        <v>-20.318506343182062</v>
      </c>
      <c r="I137" s="3">
        <f>Table1[[#This Row],[Spin error]]/Table1[[#This Row],[Spin Goal]]</f>
        <v>0.40637012686364121</v>
      </c>
      <c r="J137">
        <v>3</v>
      </c>
      <c r="K137">
        <v>0</v>
      </c>
      <c r="L137" s="1" t="s">
        <v>175</v>
      </c>
      <c r="M137">
        <v>14</v>
      </c>
      <c r="N137">
        <v>2.3561999999999999</v>
      </c>
      <c r="O137">
        <v>-50</v>
      </c>
    </row>
    <row r="138" spans="1:15" x14ac:dyDescent="0.2">
      <c r="A138" s="1" t="s">
        <v>75</v>
      </c>
      <c r="B138">
        <v>4.6138072484053856</v>
      </c>
      <c r="C138">
        <f>Table1[[#This Row],[Vel Goal]]-Table1[[#This Row],[Velocity]]</f>
        <v>9.3861927515946135</v>
      </c>
      <c r="D138" s="3">
        <f>Table1[[#This Row],[Velocity error]]/Table1[[#This Row],[Vel Goal]]</f>
        <v>0.67044233939961528</v>
      </c>
      <c r="E138">
        <v>1.7809210867735381</v>
      </c>
      <c r="F138">
        <f>Table1[[#This Row],[Ang Goal]]-Table1[[#This Row],[Angle]]</f>
        <v>-0.21012108677353813</v>
      </c>
      <c r="G138">
        <v>-7.4477776450049822</v>
      </c>
      <c r="H138">
        <f>Table1[[#This Row],[Spin Goal]]-Table1[[#This Row],[Spin]]</f>
        <v>-42.552222354995017</v>
      </c>
      <c r="I138" s="3">
        <f>Table1[[#This Row],[Spin error]]/Table1[[#This Row],[Spin Goal]]</f>
        <v>0.85104444709990035</v>
      </c>
      <c r="J138">
        <v>2</v>
      </c>
      <c r="K138">
        <v>1.5708</v>
      </c>
      <c r="L138" s="1" t="s">
        <v>179</v>
      </c>
      <c r="M138">
        <v>14</v>
      </c>
      <c r="N138">
        <v>1.5708</v>
      </c>
      <c r="O138">
        <v>-50</v>
      </c>
    </row>
    <row r="139" spans="1:15" x14ac:dyDescent="0.2">
      <c r="A139" s="1" t="s">
        <v>19</v>
      </c>
      <c r="B139">
        <v>4.5622747143011599</v>
      </c>
      <c r="C139">
        <f>Table1[[#This Row],[Vel Goal]]-Table1[[#This Row],[Velocity]]</f>
        <v>9.4377252856988392</v>
      </c>
      <c r="D139" s="3">
        <f>Table1[[#This Row],[Velocity error]]/Table1[[#This Row],[Vel Goal]]</f>
        <v>0.67412323469277424</v>
      </c>
      <c r="E139">
        <v>1.789419168708394</v>
      </c>
      <c r="F139">
        <f>Table1[[#This Row],[Ang Goal]]-Table1[[#This Row],[Angle]]</f>
        <v>-0.21861916870839404</v>
      </c>
      <c r="G139">
        <v>-7.3832666718864539</v>
      </c>
      <c r="H139">
        <f>Table1[[#This Row],[Spin Goal]]-Table1[[#This Row],[Spin]]</f>
        <v>-42.616733328113547</v>
      </c>
      <c r="I139" s="3">
        <f>Table1[[#This Row],[Spin error]]/Table1[[#This Row],[Spin Goal]]</f>
        <v>0.85233466656227097</v>
      </c>
      <c r="J139">
        <v>2</v>
      </c>
      <c r="K139">
        <v>0.78539999999999999</v>
      </c>
      <c r="L139" s="1" t="s">
        <v>179</v>
      </c>
      <c r="M139">
        <v>14</v>
      </c>
      <c r="N139">
        <v>1.5708</v>
      </c>
      <c r="O139">
        <v>-50</v>
      </c>
    </row>
    <row r="140" spans="1:15" x14ac:dyDescent="0.2">
      <c r="A140" s="1" t="s">
        <v>72</v>
      </c>
      <c r="B140">
        <v>4.5249604504249126</v>
      </c>
      <c r="C140">
        <f>Table1[[#This Row],[Vel Goal]]-Table1[[#This Row],[Velocity]]</f>
        <v>9.4750395495750865</v>
      </c>
      <c r="D140" s="3">
        <f>Table1[[#This Row],[Velocity error]]/Table1[[#This Row],[Vel Goal]]</f>
        <v>0.67678853925536331</v>
      </c>
      <c r="E140">
        <v>2.5595856939433754</v>
      </c>
      <c r="F140">
        <f>Table1[[#This Row],[Ang Goal]]-Table1[[#This Row],[Angle]]</f>
        <v>-0.20338569394337558</v>
      </c>
      <c r="G140">
        <v>-15.635280813105098</v>
      </c>
      <c r="H140">
        <f>Table1[[#This Row],[Spin Goal]]-Table1[[#This Row],[Spin]]</f>
        <v>-34.364719186894902</v>
      </c>
      <c r="I140" s="3">
        <f>Table1[[#This Row],[Spin error]]/Table1[[#This Row],[Spin Goal]]</f>
        <v>0.68729438373789808</v>
      </c>
      <c r="J140">
        <v>2</v>
      </c>
      <c r="K140">
        <v>1.5708</v>
      </c>
      <c r="L140" s="1" t="s">
        <v>178</v>
      </c>
      <c r="M140">
        <v>14</v>
      </c>
      <c r="N140">
        <v>2.3561999999999999</v>
      </c>
      <c r="O140">
        <v>-50</v>
      </c>
    </row>
    <row r="141" spans="1:15" x14ac:dyDescent="0.2">
      <c r="A141" s="1" t="s">
        <v>61</v>
      </c>
      <c r="B141">
        <v>4.2247208320658318</v>
      </c>
      <c r="C141">
        <f>Table1[[#This Row],[Vel Goal]]-Table1[[#This Row],[Velocity]]</f>
        <v>9.7752791679341691</v>
      </c>
      <c r="D141" s="3">
        <f>Table1[[#This Row],[Velocity error]]/Table1[[#This Row],[Vel Goal]]</f>
        <v>0.69823422628101206</v>
      </c>
      <c r="E141">
        <v>0.78539816385665473</v>
      </c>
      <c r="F141">
        <f>Table1[[#This Row],[Ang Goal]]-Table1[[#This Row],[Angle]]</f>
        <v>1.8361433452573905E-6</v>
      </c>
      <c r="G141">
        <v>-7.9708302499901773</v>
      </c>
      <c r="H141">
        <f>Table1[[#This Row],[Spin Goal]]-Table1[[#This Row],[Spin]]</f>
        <v>-42.029169750009821</v>
      </c>
      <c r="I141" s="3">
        <f>Table1[[#This Row],[Spin error]]/Table1[[#This Row],[Spin Goal]]</f>
        <v>0.84058339500019641</v>
      </c>
      <c r="J141">
        <v>2</v>
      </c>
      <c r="K141">
        <v>1.5708</v>
      </c>
      <c r="L141" s="1" t="s">
        <v>176</v>
      </c>
      <c r="M141">
        <v>14</v>
      </c>
      <c r="N141">
        <v>0.78539999999999999</v>
      </c>
      <c r="O141">
        <v>-50</v>
      </c>
    </row>
    <row r="142" spans="1:15" x14ac:dyDescent="0.2">
      <c r="A142" s="1" t="s">
        <v>44</v>
      </c>
      <c r="B142">
        <v>4.0638694499001176</v>
      </c>
      <c r="C142">
        <f>Table1[[#This Row],[Vel Goal]]-Table1[[#This Row],[Velocity]]</f>
        <v>9.9361305500998824</v>
      </c>
      <c r="D142" s="3">
        <f>Table1[[#This Row],[Velocity error]]/Table1[[#This Row],[Vel Goal]]</f>
        <v>0.70972361072142021</v>
      </c>
      <c r="E142">
        <v>2.5074062186518686</v>
      </c>
      <c r="F142">
        <f>Table1[[#This Row],[Ang Goal]]-Table1[[#This Row],[Angle]]</f>
        <v>-0.15120621865186878</v>
      </c>
      <c r="G142">
        <v>-11.97119581302605</v>
      </c>
      <c r="H142">
        <f>Table1[[#This Row],[Spin Goal]]-Table1[[#This Row],[Spin]]</f>
        <v>-38.02880418697395</v>
      </c>
      <c r="I142" s="3">
        <f>Table1[[#This Row],[Spin error]]/Table1[[#This Row],[Spin Goal]]</f>
        <v>0.76057608373947905</v>
      </c>
      <c r="J142">
        <v>2</v>
      </c>
      <c r="K142">
        <v>0</v>
      </c>
      <c r="L142" s="1" t="s">
        <v>178</v>
      </c>
      <c r="M142">
        <v>14</v>
      </c>
      <c r="N142">
        <v>2.3561999999999999</v>
      </c>
      <c r="O142">
        <v>-50</v>
      </c>
    </row>
    <row r="143" spans="1:15" x14ac:dyDescent="0.2">
      <c r="A143" s="1" t="s">
        <v>16</v>
      </c>
      <c r="B143">
        <v>4.0287668810156463</v>
      </c>
      <c r="C143">
        <f>Table1[[#This Row],[Vel Goal]]-Table1[[#This Row],[Velocity]]</f>
        <v>9.9712331189843546</v>
      </c>
      <c r="D143" s="3">
        <f>Table1[[#This Row],[Velocity error]]/Table1[[#This Row],[Vel Goal]]</f>
        <v>0.71223093707031104</v>
      </c>
      <c r="E143">
        <v>2.4995340347112616</v>
      </c>
      <c r="F143">
        <f>Table1[[#This Row],[Ang Goal]]-Table1[[#This Row],[Angle]]</f>
        <v>-0.14333403471126172</v>
      </c>
      <c r="G143">
        <v>-11.922714534025577</v>
      </c>
      <c r="H143">
        <f>Table1[[#This Row],[Spin Goal]]-Table1[[#This Row],[Spin]]</f>
        <v>-38.077285465974427</v>
      </c>
      <c r="I143" s="3">
        <f>Table1[[#This Row],[Spin error]]/Table1[[#This Row],[Spin Goal]]</f>
        <v>0.76154570931948851</v>
      </c>
      <c r="J143">
        <v>2</v>
      </c>
      <c r="K143">
        <v>0.78539999999999999</v>
      </c>
      <c r="L143" s="1" t="s">
        <v>178</v>
      </c>
      <c r="M143">
        <v>14</v>
      </c>
      <c r="N143">
        <v>2.3561999999999999</v>
      </c>
      <c r="O143">
        <v>-50</v>
      </c>
    </row>
    <row r="144" spans="1:15" x14ac:dyDescent="0.2">
      <c r="A144" s="1" t="s">
        <v>60</v>
      </c>
      <c r="B144">
        <v>3.4699171134325391</v>
      </c>
      <c r="C144">
        <f>Table1[[#This Row],[Vel Goal]]-Table1[[#This Row],[Velocity]]</f>
        <v>10.530082886567461</v>
      </c>
      <c r="D144" s="3">
        <f>Table1[[#This Row],[Velocity error]]/Table1[[#This Row],[Vel Goal]]</f>
        <v>0.75214877761196153</v>
      </c>
      <c r="E144">
        <v>2.4865538391077933</v>
      </c>
      <c r="F144">
        <f>Table1[[#This Row],[Ang Goal]]-Table1[[#This Row],[Angle]]</f>
        <v>-0.13035383910779341</v>
      </c>
      <c r="G144">
        <v>-12.450746069134329</v>
      </c>
      <c r="H144">
        <f>Table1[[#This Row],[Spin Goal]]-Table1[[#This Row],[Spin]]</f>
        <v>-37.549253930865675</v>
      </c>
      <c r="I144" s="3">
        <f>Table1[[#This Row],[Spin error]]/Table1[[#This Row],[Spin Goal]]</f>
        <v>0.75098507861731345</v>
      </c>
      <c r="J144">
        <v>2</v>
      </c>
      <c r="K144">
        <v>1.5708</v>
      </c>
      <c r="L144" s="1" t="s">
        <v>175</v>
      </c>
      <c r="M144">
        <v>14</v>
      </c>
      <c r="N144">
        <v>2.3561999999999999</v>
      </c>
      <c r="O144">
        <v>-50</v>
      </c>
    </row>
    <row r="145" spans="1:15" x14ac:dyDescent="0.2">
      <c r="A145" s="1" t="s">
        <v>64</v>
      </c>
      <c r="B145">
        <v>3.3986583385221074</v>
      </c>
      <c r="C145">
        <f>Table1[[#This Row],[Vel Goal]]-Table1[[#This Row],[Velocity]]</f>
        <v>10.601341661477893</v>
      </c>
      <c r="D145" s="3">
        <f>Table1[[#This Row],[Velocity error]]/Table1[[#This Row],[Vel Goal]]</f>
        <v>0.75723869010556377</v>
      </c>
      <c r="E145">
        <v>2.3561945408673401</v>
      </c>
      <c r="F145">
        <f>Table1[[#This Row],[Ang Goal]]-Table1[[#This Row],[Angle]]</f>
        <v>5.4591326597019929E-6</v>
      </c>
      <c r="G145">
        <v>-2.8869680914355071</v>
      </c>
      <c r="H145">
        <f>Table1[[#This Row],[Spin Goal]]-Table1[[#This Row],[Spin]]</f>
        <v>-47.113031908564494</v>
      </c>
      <c r="I145" s="3">
        <f>Table1[[#This Row],[Spin error]]/Table1[[#This Row],[Spin Goal]]</f>
        <v>0.94226063817128991</v>
      </c>
      <c r="J145">
        <v>2</v>
      </c>
      <c r="K145">
        <v>1.5708</v>
      </c>
      <c r="L145" s="1" t="s">
        <v>176</v>
      </c>
      <c r="M145">
        <v>14</v>
      </c>
      <c r="N145">
        <v>2.3561999999999999</v>
      </c>
      <c r="O145">
        <v>-50</v>
      </c>
    </row>
    <row r="146" spans="1:15" x14ac:dyDescent="0.2">
      <c r="A146" s="1" t="s">
        <v>32</v>
      </c>
      <c r="B146">
        <v>3.3320885739586745</v>
      </c>
      <c r="C146">
        <f>Table1[[#This Row],[Vel Goal]]-Table1[[#This Row],[Velocity]]</f>
        <v>10.667911426041325</v>
      </c>
      <c r="D146" s="3">
        <f>Table1[[#This Row],[Velocity error]]/Table1[[#This Row],[Vel Goal]]</f>
        <v>0.76199367328866607</v>
      </c>
      <c r="E146">
        <v>2.4713759906924762</v>
      </c>
      <c r="F146">
        <f>Table1[[#This Row],[Ang Goal]]-Table1[[#This Row],[Angle]]</f>
        <v>-0.1151759906924763</v>
      </c>
      <c r="G146">
        <v>-11.97681613083477</v>
      </c>
      <c r="H146">
        <f>Table1[[#This Row],[Spin Goal]]-Table1[[#This Row],[Spin]]</f>
        <v>-38.02318386916523</v>
      </c>
      <c r="I146" s="3">
        <f>Table1[[#This Row],[Spin error]]/Table1[[#This Row],[Spin Goal]]</f>
        <v>0.76046367738330456</v>
      </c>
      <c r="J146">
        <v>2</v>
      </c>
      <c r="K146">
        <v>0</v>
      </c>
      <c r="L146" s="1" t="s">
        <v>175</v>
      </c>
      <c r="M146">
        <v>14</v>
      </c>
      <c r="N146">
        <v>2.3561999999999999</v>
      </c>
      <c r="O146">
        <v>-50</v>
      </c>
    </row>
    <row r="147" spans="1:15" x14ac:dyDescent="0.2">
      <c r="A147" s="1" t="s">
        <v>4</v>
      </c>
      <c r="B147">
        <v>3.3219249247061362</v>
      </c>
      <c r="C147">
        <f>Table1[[#This Row],[Vel Goal]]-Table1[[#This Row],[Velocity]]</f>
        <v>10.678075075293863</v>
      </c>
      <c r="D147" s="3">
        <f>Table1[[#This Row],[Velocity error]]/Table1[[#This Row],[Vel Goal]]</f>
        <v>0.76271964823527594</v>
      </c>
      <c r="E147">
        <v>2.4772176679124671</v>
      </c>
      <c r="F147">
        <f>Table1[[#This Row],[Ang Goal]]-Table1[[#This Row],[Angle]]</f>
        <v>-0.12101766791246726</v>
      </c>
      <c r="G147">
        <v>-12.112128719098129</v>
      </c>
      <c r="H147">
        <f>Table1[[#This Row],[Spin Goal]]-Table1[[#This Row],[Spin]]</f>
        <v>-37.887871280901869</v>
      </c>
      <c r="I147" s="3">
        <f>Table1[[#This Row],[Spin error]]/Table1[[#This Row],[Spin Goal]]</f>
        <v>0.75775742561803738</v>
      </c>
      <c r="J147">
        <v>2</v>
      </c>
      <c r="K147">
        <v>0.78539999999999999</v>
      </c>
      <c r="L147" s="1" t="s">
        <v>175</v>
      </c>
      <c r="M147">
        <v>14</v>
      </c>
      <c r="N147">
        <v>2.3561999999999999</v>
      </c>
      <c r="O147">
        <v>-50</v>
      </c>
    </row>
    <row r="148" spans="1:15" x14ac:dyDescent="0.2">
      <c r="A148" s="1" t="s">
        <v>8</v>
      </c>
      <c r="B148">
        <v>3.3051794650325772</v>
      </c>
      <c r="C148">
        <f>Table1[[#This Row],[Vel Goal]]-Table1[[#This Row],[Velocity]]</f>
        <v>10.694820534967423</v>
      </c>
      <c r="D148" s="3">
        <f>Table1[[#This Row],[Velocity error]]/Table1[[#This Row],[Vel Goal]]</f>
        <v>0.76391575249767307</v>
      </c>
      <c r="E148">
        <v>2.3561944634601359</v>
      </c>
      <c r="F148">
        <f>Table1[[#This Row],[Ang Goal]]-Table1[[#This Row],[Angle]]</f>
        <v>5.5365398639040109E-6</v>
      </c>
      <c r="G148">
        <v>-2.6541561112399736</v>
      </c>
      <c r="H148">
        <f>Table1[[#This Row],[Spin Goal]]-Table1[[#This Row],[Spin]]</f>
        <v>-47.345843888760029</v>
      </c>
      <c r="I148" s="3">
        <f>Table1[[#This Row],[Spin error]]/Table1[[#This Row],[Spin Goal]]</f>
        <v>0.94691687777520062</v>
      </c>
      <c r="J148">
        <v>2</v>
      </c>
      <c r="K148">
        <v>0.78539999999999999</v>
      </c>
      <c r="L148" s="1" t="s">
        <v>176</v>
      </c>
      <c r="M148">
        <v>14</v>
      </c>
      <c r="N148">
        <v>2.3561999999999999</v>
      </c>
      <c r="O148">
        <v>-50</v>
      </c>
    </row>
    <row r="149" spans="1:15" x14ac:dyDescent="0.2">
      <c r="A149" s="1" t="s">
        <v>36</v>
      </c>
      <c r="B149">
        <v>3.2462181441854305</v>
      </c>
      <c r="C149">
        <f>Table1[[#This Row],[Vel Goal]]-Table1[[#This Row],[Velocity]]</f>
        <v>10.753781855814569</v>
      </c>
      <c r="D149" s="3">
        <f>Table1[[#This Row],[Velocity error]]/Table1[[#This Row],[Vel Goal]]</f>
        <v>0.76812727541532644</v>
      </c>
      <c r="E149">
        <v>2.3561944109011872</v>
      </c>
      <c r="F149">
        <f>Table1[[#This Row],[Ang Goal]]-Table1[[#This Row],[Angle]]</f>
        <v>5.589098812652793E-6</v>
      </c>
      <c r="G149">
        <v>-2.5584416565764299</v>
      </c>
      <c r="H149">
        <f>Table1[[#This Row],[Spin Goal]]-Table1[[#This Row],[Spin]]</f>
        <v>-47.441558343423573</v>
      </c>
      <c r="I149" s="3">
        <f>Table1[[#This Row],[Spin error]]/Table1[[#This Row],[Spin Goal]]</f>
        <v>0.94883116686847147</v>
      </c>
      <c r="J149">
        <v>2</v>
      </c>
      <c r="K149">
        <v>0</v>
      </c>
      <c r="L149" s="1" t="s">
        <v>176</v>
      </c>
      <c r="M149">
        <v>14</v>
      </c>
      <c r="N149">
        <v>2.3561999999999999</v>
      </c>
      <c r="O149">
        <v>-50</v>
      </c>
    </row>
    <row r="150" spans="1:15" x14ac:dyDescent="0.2">
      <c r="A150" s="1" t="s">
        <v>145</v>
      </c>
      <c r="B150">
        <v>2.6340512800837259</v>
      </c>
      <c r="C150">
        <f>Table1[[#This Row],[Vel Goal]]-Table1[[#This Row],[Velocity]]</f>
        <v>11.365948719916274</v>
      </c>
      <c r="D150" s="3">
        <f>Table1[[#This Row],[Velocity error]]/Table1[[#This Row],[Vel Goal]]</f>
        <v>0.81185347999401958</v>
      </c>
      <c r="E150">
        <v>0.78540359281591088</v>
      </c>
      <c r="F150">
        <f>Table1[[#This Row],[Ang Goal]]-Table1[[#This Row],[Angle]]</f>
        <v>-3.5928159108911117E-6</v>
      </c>
      <c r="G150">
        <v>-8.0938971920063967</v>
      </c>
      <c r="H150">
        <f>Table1[[#This Row],[Spin Goal]]-Table1[[#This Row],[Spin]]</f>
        <v>-41.906102807993605</v>
      </c>
      <c r="I150" s="3">
        <f>Table1[[#This Row],[Spin error]]/Table1[[#This Row],[Spin Goal]]</f>
        <v>0.83812205615987212</v>
      </c>
      <c r="J150">
        <v>3</v>
      </c>
      <c r="K150">
        <v>1.5708</v>
      </c>
      <c r="L150" s="1" t="s">
        <v>176</v>
      </c>
      <c r="M150">
        <v>14</v>
      </c>
      <c r="N150">
        <v>0.78539999999999999</v>
      </c>
      <c r="O150">
        <v>-50</v>
      </c>
    </row>
    <row r="151" spans="1:15" x14ac:dyDescent="0.2">
      <c r="A151" s="1" t="s">
        <v>89</v>
      </c>
      <c r="B151">
        <v>2.6255497065930129</v>
      </c>
      <c r="C151">
        <f>Table1[[#This Row],[Vel Goal]]-Table1[[#This Row],[Velocity]]</f>
        <v>11.374450293406987</v>
      </c>
      <c r="D151" s="3">
        <f>Table1[[#This Row],[Velocity error]]/Table1[[#This Row],[Vel Goal]]</f>
        <v>0.81246073524335627</v>
      </c>
      <c r="E151">
        <v>0.78539717760504046</v>
      </c>
      <c r="F151">
        <f>Table1[[#This Row],[Ang Goal]]-Table1[[#This Row],[Angle]]</f>
        <v>2.8223949595229669E-6</v>
      </c>
      <c r="G151">
        <v>-8.6357578219331241</v>
      </c>
      <c r="H151">
        <f>Table1[[#This Row],[Spin Goal]]-Table1[[#This Row],[Spin]]</f>
        <v>-41.364242178066874</v>
      </c>
      <c r="I151" s="3">
        <f>Table1[[#This Row],[Spin error]]/Table1[[#This Row],[Spin Goal]]</f>
        <v>0.82728484356133747</v>
      </c>
      <c r="J151">
        <v>3</v>
      </c>
      <c r="K151">
        <v>0.78539999999999999</v>
      </c>
      <c r="L151" s="1" t="s">
        <v>176</v>
      </c>
      <c r="M151">
        <v>14</v>
      </c>
      <c r="N151">
        <v>0.78539999999999999</v>
      </c>
      <c r="O151">
        <v>-50</v>
      </c>
    </row>
    <row r="152" spans="1:15" x14ac:dyDescent="0.2">
      <c r="A152" s="1" t="s">
        <v>5</v>
      </c>
      <c r="B152">
        <v>2.5941330393276631</v>
      </c>
      <c r="C152">
        <f>Table1[[#This Row],[Vel Goal]]-Table1[[#This Row],[Velocity]]</f>
        <v>11.405866960672338</v>
      </c>
      <c r="D152" s="3">
        <f>Table1[[#This Row],[Velocity error]]/Table1[[#This Row],[Vel Goal]]</f>
        <v>0.81470478290516701</v>
      </c>
      <c r="E152">
        <v>0.78539815771399391</v>
      </c>
      <c r="F152">
        <f>Table1[[#This Row],[Ang Goal]]-Table1[[#This Row],[Angle]]</f>
        <v>1.842286006081828E-6</v>
      </c>
      <c r="G152">
        <v>-5.8814885717678571</v>
      </c>
      <c r="H152">
        <f>Table1[[#This Row],[Spin Goal]]-Table1[[#This Row],[Spin]]</f>
        <v>-44.118511428232139</v>
      </c>
      <c r="I152" s="3">
        <f>Table1[[#This Row],[Spin error]]/Table1[[#This Row],[Spin Goal]]</f>
        <v>0.88237022856464276</v>
      </c>
      <c r="J152">
        <v>2</v>
      </c>
      <c r="K152">
        <v>0.78539999999999999</v>
      </c>
      <c r="L152" s="1" t="s">
        <v>176</v>
      </c>
      <c r="M152">
        <v>14</v>
      </c>
      <c r="N152">
        <v>0.78539999999999999</v>
      </c>
      <c r="O152">
        <v>-50</v>
      </c>
    </row>
    <row r="153" spans="1:15" x14ac:dyDescent="0.2">
      <c r="A153" s="1" t="s">
        <v>117</v>
      </c>
      <c r="B153">
        <v>2.0662712604771611</v>
      </c>
      <c r="C153">
        <f>Table1[[#This Row],[Vel Goal]]-Table1[[#This Row],[Velocity]]</f>
        <v>11.933728739522838</v>
      </c>
      <c r="D153" s="3">
        <f>Table1[[#This Row],[Velocity error]]/Table1[[#This Row],[Vel Goal]]</f>
        <v>0.85240919568020268</v>
      </c>
      <c r="E153">
        <v>0.78539721870355028</v>
      </c>
      <c r="F153">
        <f>Table1[[#This Row],[Ang Goal]]-Table1[[#This Row],[Angle]]</f>
        <v>2.7812964497053727E-6</v>
      </c>
      <c r="G153">
        <v>-10.71804309409265</v>
      </c>
      <c r="H153">
        <f>Table1[[#This Row],[Spin Goal]]-Table1[[#This Row],[Spin]]</f>
        <v>-39.28195690590735</v>
      </c>
      <c r="I153" s="3">
        <f>Table1[[#This Row],[Spin error]]/Table1[[#This Row],[Spin Goal]]</f>
        <v>0.78563913811814701</v>
      </c>
      <c r="J153">
        <v>3</v>
      </c>
      <c r="K153">
        <v>0</v>
      </c>
      <c r="L153" s="1" t="s">
        <v>176</v>
      </c>
      <c r="M153">
        <v>14</v>
      </c>
      <c r="N153">
        <v>0.78539999999999999</v>
      </c>
      <c r="O153">
        <v>-50</v>
      </c>
    </row>
    <row r="154" spans="1:15" x14ac:dyDescent="0.2">
      <c r="A154" s="1" t="s">
        <v>92</v>
      </c>
      <c r="B154">
        <v>1.873240224531886</v>
      </c>
      <c r="C154">
        <f>Table1[[#This Row],[Vel Goal]]-Table1[[#This Row],[Velocity]]</f>
        <v>12.126759775468114</v>
      </c>
      <c r="D154" s="3">
        <f>Table1[[#This Row],[Velocity error]]/Table1[[#This Row],[Vel Goal]]</f>
        <v>0.86619712681915106</v>
      </c>
      <c r="E154">
        <v>2.3562036856038908</v>
      </c>
      <c r="F154">
        <f>Table1[[#This Row],[Ang Goal]]-Table1[[#This Row],[Angle]]</f>
        <v>-3.6856038909682809E-6</v>
      </c>
      <c r="G154">
        <v>-7.3695330328431057</v>
      </c>
      <c r="H154">
        <f>Table1[[#This Row],[Spin Goal]]-Table1[[#This Row],[Spin]]</f>
        <v>-42.630466967156892</v>
      </c>
      <c r="I154" s="3">
        <f>Table1[[#This Row],[Spin error]]/Table1[[#This Row],[Spin Goal]]</f>
        <v>0.85260933934313787</v>
      </c>
      <c r="J154">
        <v>3</v>
      </c>
      <c r="K154">
        <v>0.78539999999999999</v>
      </c>
      <c r="L154" s="1" t="s">
        <v>176</v>
      </c>
      <c r="M154">
        <v>14</v>
      </c>
      <c r="N154">
        <v>2.3561999999999999</v>
      </c>
      <c r="O154">
        <v>-50</v>
      </c>
    </row>
    <row r="155" spans="1:15" x14ac:dyDescent="0.2">
      <c r="A155" s="1" t="s">
        <v>148</v>
      </c>
      <c r="B155">
        <v>1.8319216662058933</v>
      </c>
      <c r="C155">
        <f>Table1[[#This Row],[Vel Goal]]-Table1[[#This Row],[Velocity]]</f>
        <v>12.168078333794107</v>
      </c>
      <c r="D155" s="3">
        <f>Table1[[#This Row],[Velocity error]]/Table1[[#This Row],[Vel Goal]]</f>
        <v>0.86914845241386474</v>
      </c>
      <c r="E155">
        <v>2.3562672394688393</v>
      </c>
      <c r="F155">
        <f>Table1[[#This Row],[Ang Goal]]-Table1[[#This Row],[Angle]]</f>
        <v>-6.7239468839463967E-5</v>
      </c>
      <c r="G155">
        <v>-7.3424313510625154</v>
      </c>
      <c r="H155">
        <f>Table1[[#This Row],[Spin Goal]]-Table1[[#This Row],[Spin]]</f>
        <v>-42.657568648937485</v>
      </c>
      <c r="I155" s="3">
        <f>Table1[[#This Row],[Spin error]]/Table1[[#This Row],[Spin Goal]]</f>
        <v>0.85315137297874966</v>
      </c>
      <c r="J155">
        <v>3</v>
      </c>
      <c r="K155">
        <v>1.5708</v>
      </c>
      <c r="L155" s="1" t="s">
        <v>176</v>
      </c>
      <c r="M155">
        <v>14</v>
      </c>
      <c r="N155">
        <v>2.3561999999999999</v>
      </c>
      <c r="O155">
        <v>-50</v>
      </c>
    </row>
    <row r="156" spans="1:15" x14ac:dyDescent="0.2">
      <c r="A156" s="1" t="s">
        <v>33</v>
      </c>
      <c r="B156">
        <v>0.61955141148999782</v>
      </c>
      <c r="C156">
        <f>Table1[[#This Row],[Vel Goal]]-Table1[[#This Row],[Velocity]]</f>
        <v>13.380448588510003</v>
      </c>
      <c r="D156" s="3">
        <f>Table1[[#This Row],[Velocity error]]/Table1[[#This Row],[Vel Goal]]</f>
        <v>0.95574632775071444</v>
      </c>
      <c r="E156">
        <v>0.78539844518540458</v>
      </c>
      <c r="F156">
        <f>Table1[[#This Row],[Ang Goal]]-Table1[[#This Row],[Angle]]</f>
        <v>1.5548145954058512E-6</v>
      </c>
      <c r="G156">
        <v>-1.7787386503594815</v>
      </c>
      <c r="H156">
        <f>Table1[[#This Row],[Spin Goal]]-Table1[[#This Row],[Spin]]</f>
        <v>-48.221261349640521</v>
      </c>
      <c r="I156" s="3">
        <f>Table1[[#This Row],[Spin error]]/Table1[[#This Row],[Spin Goal]]</f>
        <v>0.96442522699281041</v>
      </c>
      <c r="J156">
        <v>2</v>
      </c>
      <c r="K156">
        <v>0</v>
      </c>
      <c r="L156" s="1" t="s">
        <v>176</v>
      </c>
      <c r="M156">
        <v>14</v>
      </c>
      <c r="N156">
        <v>0.78539999999999999</v>
      </c>
      <c r="O156">
        <v>-50</v>
      </c>
    </row>
    <row r="157" spans="1:15" x14ac:dyDescent="0.2">
      <c r="A157" s="1" t="s">
        <v>35</v>
      </c>
      <c r="B157">
        <v>0.58332970034957365</v>
      </c>
      <c r="C157">
        <f>Table1[[#This Row],[Vel Goal]]-Table1[[#This Row],[Velocity]]</f>
        <v>13.416670299650427</v>
      </c>
      <c r="D157" s="3">
        <f>Table1[[#This Row],[Velocity error]]/Table1[[#This Row],[Vel Goal]]</f>
        <v>0.95833359283217334</v>
      </c>
      <c r="E157">
        <v>1.5707965559815</v>
      </c>
      <c r="F157">
        <f>Table1[[#This Row],[Ang Goal]]-Table1[[#This Row],[Angle]]</f>
        <v>3.4440184999429135E-6</v>
      </c>
      <c r="G157">
        <v>-1.1073860983056434</v>
      </c>
      <c r="H157">
        <f>Table1[[#This Row],[Spin Goal]]-Table1[[#This Row],[Spin]]</f>
        <v>-48.892613901694354</v>
      </c>
      <c r="I157" s="3">
        <f>Table1[[#This Row],[Spin error]]/Table1[[#This Row],[Spin Goal]]</f>
        <v>0.97785227803388708</v>
      </c>
      <c r="J157">
        <v>2</v>
      </c>
      <c r="K157">
        <v>0</v>
      </c>
      <c r="L157" s="1" t="s">
        <v>176</v>
      </c>
      <c r="M157">
        <v>14</v>
      </c>
      <c r="N157">
        <v>1.5708</v>
      </c>
      <c r="O157">
        <v>-50</v>
      </c>
    </row>
    <row r="158" spans="1:15" x14ac:dyDescent="0.2">
      <c r="A158" s="1" t="s">
        <v>7</v>
      </c>
      <c r="B158">
        <v>0.58197407519130473</v>
      </c>
      <c r="C158">
        <f>Table1[[#This Row],[Vel Goal]]-Table1[[#This Row],[Velocity]]</f>
        <v>13.418025924808695</v>
      </c>
      <c r="D158" s="3">
        <f>Table1[[#This Row],[Velocity error]]/Table1[[#This Row],[Vel Goal]]</f>
        <v>0.95843042320062111</v>
      </c>
      <c r="E158">
        <v>1.5707960747907916</v>
      </c>
      <c r="F158">
        <f>Table1[[#This Row],[Ang Goal]]-Table1[[#This Row],[Angle]]</f>
        <v>3.9252092083330581E-6</v>
      </c>
      <c r="G158">
        <v>-1.1028948088335857</v>
      </c>
      <c r="H158">
        <f>Table1[[#This Row],[Spin Goal]]-Table1[[#This Row],[Spin]]</f>
        <v>-48.897105191166418</v>
      </c>
      <c r="I158" s="3">
        <f>Table1[[#This Row],[Spin error]]/Table1[[#This Row],[Spin Goal]]</f>
        <v>0.97794210382332836</v>
      </c>
      <c r="J158">
        <v>2</v>
      </c>
      <c r="K158">
        <v>0.78539999999999999</v>
      </c>
      <c r="L158" s="1" t="s">
        <v>176</v>
      </c>
      <c r="M158">
        <v>14</v>
      </c>
      <c r="N158">
        <v>1.5708</v>
      </c>
      <c r="O158">
        <v>-50</v>
      </c>
    </row>
    <row r="159" spans="1:15" x14ac:dyDescent="0.2">
      <c r="A159" s="1" t="s">
        <v>90</v>
      </c>
      <c r="B159">
        <v>0.57400596144080807</v>
      </c>
      <c r="C159">
        <f>Table1[[#This Row],[Vel Goal]]-Table1[[#This Row],[Velocity]]</f>
        <v>13.425994038559192</v>
      </c>
      <c r="D159" s="3">
        <f>Table1[[#This Row],[Velocity error]]/Table1[[#This Row],[Vel Goal]]</f>
        <v>0.95899957418279946</v>
      </c>
      <c r="E159">
        <v>-1.265315835623287E-5</v>
      </c>
      <c r="F159">
        <f>Table1[[#This Row],[Ang Goal]]-Table1[[#This Row],[Angle]]</f>
        <v>1.265315835623287E-5</v>
      </c>
      <c r="G159">
        <v>0.23835346815862193</v>
      </c>
      <c r="H159">
        <f>Table1[[#This Row],[Spin Goal]]-Table1[[#This Row],[Spin]]</f>
        <v>-50.238353468158621</v>
      </c>
      <c r="I159" s="3">
        <f>Table1[[#This Row],[Spin error]]/Table1[[#This Row],[Spin Goal]]</f>
        <v>1.0047670693631725</v>
      </c>
      <c r="J159">
        <v>3</v>
      </c>
      <c r="K159">
        <v>0.78539999999999999</v>
      </c>
      <c r="L159" s="1" t="s">
        <v>176</v>
      </c>
      <c r="M159">
        <v>14</v>
      </c>
      <c r="N159">
        <v>0</v>
      </c>
      <c r="O159">
        <v>-50</v>
      </c>
    </row>
    <row r="160" spans="1:15" x14ac:dyDescent="0.2">
      <c r="A160" s="1" t="s">
        <v>63</v>
      </c>
      <c r="B160">
        <v>0.56966840200132907</v>
      </c>
      <c r="C160">
        <f>Table1[[#This Row],[Vel Goal]]-Table1[[#This Row],[Velocity]]</f>
        <v>13.430331597998672</v>
      </c>
      <c r="D160" s="3">
        <f>Table1[[#This Row],[Velocity error]]/Table1[[#This Row],[Vel Goal]]</f>
        <v>0.959309399857048</v>
      </c>
      <c r="E160">
        <v>1.5707963306457895</v>
      </c>
      <c r="F160">
        <f>Table1[[#This Row],[Ang Goal]]-Table1[[#This Row],[Angle]]</f>
        <v>3.669354210478204E-6</v>
      </c>
      <c r="G160">
        <v>-1.076258483733278</v>
      </c>
      <c r="H160">
        <f>Table1[[#This Row],[Spin Goal]]-Table1[[#This Row],[Spin]]</f>
        <v>-48.923741516266723</v>
      </c>
      <c r="I160" s="3">
        <f>Table1[[#This Row],[Spin error]]/Table1[[#This Row],[Spin Goal]]</f>
        <v>0.97847483032533444</v>
      </c>
      <c r="J160">
        <v>2</v>
      </c>
      <c r="K160">
        <v>1.5708</v>
      </c>
      <c r="L160" s="1" t="s">
        <v>176</v>
      </c>
      <c r="M160">
        <v>14</v>
      </c>
      <c r="N160">
        <v>1.5708</v>
      </c>
      <c r="O160">
        <v>-50</v>
      </c>
    </row>
    <row r="161" spans="1:15" x14ac:dyDescent="0.2">
      <c r="A161" s="1" t="s">
        <v>146</v>
      </c>
      <c r="B161">
        <v>0.52507949948092725</v>
      </c>
      <c r="C161">
        <f>Table1[[#This Row],[Vel Goal]]-Table1[[#This Row],[Velocity]]</f>
        <v>13.474920500519072</v>
      </c>
      <c r="D161" s="3">
        <f>Table1[[#This Row],[Velocity error]]/Table1[[#This Row],[Vel Goal]]</f>
        <v>0.96249432146564806</v>
      </c>
      <c r="E161">
        <v>-2.8259134103064844E-7</v>
      </c>
      <c r="F161">
        <f>Table1[[#This Row],[Ang Goal]]-Table1[[#This Row],[Angle]]</f>
        <v>2.8259134103064844E-7</v>
      </c>
      <c r="G161">
        <v>0.1623591615842932</v>
      </c>
      <c r="H161">
        <f>Table1[[#This Row],[Spin Goal]]-Table1[[#This Row],[Spin]]</f>
        <v>-50.162359161584291</v>
      </c>
      <c r="I161" s="3">
        <f>Table1[[#This Row],[Spin error]]/Table1[[#This Row],[Spin Goal]]</f>
        <v>1.0032471832316858</v>
      </c>
      <c r="J161">
        <v>3</v>
      </c>
      <c r="K161">
        <v>1.5708</v>
      </c>
      <c r="L161" s="1" t="s">
        <v>176</v>
      </c>
      <c r="M161">
        <v>14</v>
      </c>
      <c r="N161">
        <v>0</v>
      </c>
      <c r="O161">
        <v>-50</v>
      </c>
    </row>
    <row r="162" spans="1:15" x14ac:dyDescent="0.2">
      <c r="A162" s="1" t="s">
        <v>118</v>
      </c>
      <c r="B162">
        <v>0.5249201564742586</v>
      </c>
      <c r="C162">
        <f>Table1[[#This Row],[Vel Goal]]-Table1[[#This Row],[Velocity]]</f>
        <v>13.475079843525741</v>
      </c>
      <c r="D162" s="3">
        <f>Table1[[#This Row],[Velocity error]]/Table1[[#This Row],[Vel Goal]]</f>
        <v>0.96250570310898154</v>
      </c>
      <c r="E162">
        <v>1.133303554163459E-7</v>
      </c>
      <c r="F162">
        <f>Table1[[#This Row],[Ang Goal]]-Table1[[#This Row],[Angle]]</f>
        <v>-1.133303554163459E-7</v>
      </c>
      <c r="G162">
        <v>0.13368538200514388</v>
      </c>
      <c r="H162">
        <f>Table1[[#This Row],[Spin Goal]]-Table1[[#This Row],[Spin]]</f>
        <v>-50.133685382005147</v>
      </c>
      <c r="I162" s="3">
        <f>Table1[[#This Row],[Spin error]]/Table1[[#This Row],[Spin Goal]]</f>
        <v>1.0026737076401029</v>
      </c>
      <c r="J162">
        <v>3</v>
      </c>
      <c r="K162">
        <v>0</v>
      </c>
      <c r="L162" s="1" t="s">
        <v>176</v>
      </c>
      <c r="M162">
        <v>14</v>
      </c>
      <c r="N162">
        <v>0</v>
      </c>
      <c r="O162">
        <v>-50</v>
      </c>
    </row>
    <row r="163" spans="1:15" x14ac:dyDescent="0.2">
      <c r="A163" s="1" t="s">
        <v>119</v>
      </c>
      <c r="B163">
        <v>0.27668261431964691</v>
      </c>
      <c r="C163">
        <f>Table1[[#This Row],[Vel Goal]]-Table1[[#This Row],[Velocity]]</f>
        <v>13.723317385680353</v>
      </c>
      <c r="D163" s="3">
        <f>Table1[[#This Row],[Velocity error]]/Table1[[#This Row],[Vel Goal]]</f>
        <v>0.98023695612002526</v>
      </c>
      <c r="E163">
        <v>1.5707963569463317</v>
      </c>
      <c r="F163">
        <f>Table1[[#This Row],[Ang Goal]]-Table1[[#This Row],[Angle]]</f>
        <v>3.643053668289653E-6</v>
      </c>
      <c r="G163">
        <v>-1.0109569544088555</v>
      </c>
      <c r="H163">
        <f>Table1[[#This Row],[Spin Goal]]-Table1[[#This Row],[Spin]]</f>
        <v>-48.989043045591146</v>
      </c>
      <c r="I163" s="3">
        <f>Table1[[#This Row],[Spin error]]/Table1[[#This Row],[Spin Goal]]</f>
        <v>0.97978086091182293</v>
      </c>
      <c r="J163">
        <v>3</v>
      </c>
      <c r="K163">
        <v>0</v>
      </c>
      <c r="L163" s="1" t="s">
        <v>176</v>
      </c>
      <c r="M163">
        <v>14</v>
      </c>
      <c r="N163">
        <v>1.5708</v>
      </c>
      <c r="O163">
        <v>-50</v>
      </c>
    </row>
    <row r="164" spans="1:15" x14ac:dyDescent="0.2">
      <c r="A164" s="1" t="s">
        <v>91</v>
      </c>
      <c r="B164">
        <v>0.2765545658190669</v>
      </c>
      <c r="C164">
        <f>Table1[[#This Row],[Vel Goal]]-Table1[[#This Row],[Velocity]]</f>
        <v>13.723445434180933</v>
      </c>
      <c r="D164" s="3">
        <f>Table1[[#This Row],[Velocity error]]/Table1[[#This Row],[Vel Goal]]</f>
        <v>0.98024610244149524</v>
      </c>
      <c r="E164">
        <v>1.570796395648983</v>
      </c>
      <c r="F164">
        <f>Table1[[#This Row],[Ang Goal]]-Table1[[#This Row],[Angle]]</f>
        <v>3.6043510169836424E-6</v>
      </c>
      <c r="G164">
        <v>-1.0104062833311778</v>
      </c>
      <c r="H164">
        <f>Table1[[#This Row],[Spin Goal]]-Table1[[#This Row],[Spin]]</f>
        <v>-48.989593716668821</v>
      </c>
      <c r="I164" s="3">
        <f>Table1[[#This Row],[Spin error]]/Table1[[#This Row],[Spin Goal]]</f>
        <v>0.97979187433337644</v>
      </c>
      <c r="J164">
        <v>3</v>
      </c>
      <c r="K164">
        <v>0.78539999999999999</v>
      </c>
      <c r="L164" s="1" t="s">
        <v>176</v>
      </c>
      <c r="M164">
        <v>14</v>
      </c>
      <c r="N164">
        <v>1.5708</v>
      </c>
      <c r="O164">
        <v>-50</v>
      </c>
    </row>
    <row r="165" spans="1:15" x14ac:dyDescent="0.2">
      <c r="A165" s="1" t="s">
        <v>147</v>
      </c>
      <c r="B165">
        <v>0.22838426778505538</v>
      </c>
      <c r="C165">
        <f>Table1[[#This Row],[Vel Goal]]-Table1[[#This Row],[Velocity]]</f>
        <v>13.771615732214945</v>
      </c>
      <c r="D165" s="3">
        <f>Table1[[#This Row],[Velocity error]]/Table1[[#This Row],[Vel Goal]]</f>
        <v>0.98368683801535328</v>
      </c>
      <c r="E165">
        <v>1.5707977342418775</v>
      </c>
      <c r="F165">
        <f>Table1[[#This Row],[Ang Goal]]-Table1[[#This Row],[Angle]]</f>
        <v>2.2657581224549972E-6</v>
      </c>
      <c r="G165">
        <v>-0.89490240205831728</v>
      </c>
      <c r="H165">
        <f>Table1[[#This Row],[Spin Goal]]-Table1[[#This Row],[Spin]]</f>
        <v>-49.105097597941686</v>
      </c>
      <c r="I165" s="3">
        <f>Table1[[#This Row],[Spin error]]/Table1[[#This Row],[Spin Goal]]</f>
        <v>0.98210195195883376</v>
      </c>
      <c r="J165">
        <v>3</v>
      </c>
      <c r="K165">
        <v>1.5708</v>
      </c>
      <c r="L165" s="1" t="s">
        <v>176</v>
      </c>
      <c r="M165">
        <v>14</v>
      </c>
      <c r="N165">
        <v>1.5708</v>
      </c>
      <c r="O165">
        <v>-50</v>
      </c>
    </row>
    <row r="166" spans="1:15" x14ac:dyDescent="0.2">
      <c r="A166" s="1" t="s">
        <v>120</v>
      </c>
      <c r="B166">
        <v>1.2472367924376228E-2</v>
      </c>
      <c r="C166">
        <f>Table1[[#This Row],[Vel Goal]]-Table1[[#This Row],[Velocity]]</f>
        <v>13.987527632075624</v>
      </c>
      <c r="D166" s="3">
        <f>Table1[[#This Row],[Velocity error]]/Table1[[#This Row],[Vel Goal]]</f>
        <v>0.99910911657683033</v>
      </c>
      <c r="E166">
        <v>2.3561501388614294</v>
      </c>
      <c r="F166">
        <f>Table1[[#This Row],[Ang Goal]]-Table1[[#This Row],[Angle]]</f>
        <v>4.9861138570417296E-5</v>
      </c>
      <c r="G166">
        <v>-0.20383543685500782</v>
      </c>
      <c r="H166">
        <f>Table1[[#This Row],[Spin Goal]]-Table1[[#This Row],[Spin]]</f>
        <v>-49.796164563144991</v>
      </c>
      <c r="I166" s="3">
        <f>Table1[[#This Row],[Spin error]]/Table1[[#This Row],[Spin Goal]]</f>
        <v>0.9959232912628998</v>
      </c>
      <c r="J166">
        <v>3</v>
      </c>
      <c r="K166">
        <v>0</v>
      </c>
      <c r="L166" s="1" t="s">
        <v>176</v>
      </c>
      <c r="M166">
        <v>14</v>
      </c>
      <c r="N166">
        <v>2.3561999999999999</v>
      </c>
      <c r="O166">
        <v>-50</v>
      </c>
    </row>
    <row r="167" spans="1:15" x14ac:dyDescent="0.2">
      <c r="A167" s="1" t="s">
        <v>6</v>
      </c>
      <c r="B167">
        <v>0</v>
      </c>
      <c r="C167">
        <f>Table1[[#This Row],[Vel Goal]]-Table1[[#This Row],[Velocity]]</f>
        <v>14</v>
      </c>
      <c r="D167" s="3">
        <f>Table1[[#This Row],[Velocity error]]/Table1[[#This Row],[Vel Goal]]</f>
        <v>1</v>
      </c>
      <c r="E167">
        <v>0</v>
      </c>
      <c r="F167">
        <f>Table1[[#This Row],[Ang Goal]]-Table1[[#This Row],[Angle]]</f>
        <v>0</v>
      </c>
      <c r="G167">
        <v>0</v>
      </c>
      <c r="H167">
        <f>Table1[[#This Row],[Spin Goal]]-Table1[[#This Row],[Spin]]</f>
        <v>-50</v>
      </c>
      <c r="I167" s="3">
        <f>Table1[[#This Row],[Spin error]]/Table1[[#This Row],[Spin Goal]]</f>
        <v>1</v>
      </c>
      <c r="J167">
        <v>2</v>
      </c>
      <c r="K167">
        <v>0.78539999999999999</v>
      </c>
      <c r="L167" s="1" t="s">
        <v>176</v>
      </c>
      <c r="M167">
        <v>14</v>
      </c>
      <c r="N167">
        <v>0</v>
      </c>
      <c r="O167">
        <v>-50</v>
      </c>
    </row>
    <row r="168" spans="1:15" x14ac:dyDescent="0.2">
      <c r="A168" s="1" t="s">
        <v>34</v>
      </c>
      <c r="B168">
        <v>0</v>
      </c>
      <c r="C168">
        <f>Table1[[#This Row],[Vel Goal]]-Table1[[#This Row],[Velocity]]</f>
        <v>14</v>
      </c>
      <c r="D168" s="3">
        <f>Table1[[#This Row],[Velocity error]]/Table1[[#This Row],[Vel Goal]]</f>
        <v>1</v>
      </c>
      <c r="E168">
        <v>0</v>
      </c>
      <c r="F168">
        <f>Table1[[#This Row],[Ang Goal]]-Table1[[#This Row],[Angle]]</f>
        <v>0</v>
      </c>
      <c r="G168">
        <v>0</v>
      </c>
      <c r="H168">
        <f>Table1[[#This Row],[Spin Goal]]-Table1[[#This Row],[Spin]]</f>
        <v>-50</v>
      </c>
      <c r="I168" s="3">
        <f>Table1[[#This Row],[Spin error]]/Table1[[#This Row],[Spin Goal]]</f>
        <v>1</v>
      </c>
      <c r="J168">
        <v>2</v>
      </c>
      <c r="K168">
        <v>0</v>
      </c>
      <c r="L168" s="1" t="s">
        <v>176</v>
      </c>
      <c r="M168">
        <v>14</v>
      </c>
      <c r="N168">
        <v>0</v>
      </c>
      <c r="O168">
        <v>-50</v>
      </c>
    </row>
    <row r="169" spans="1:15" x14ac:dyDescent="0.2">
      <c r="A169" s="1" t="s">
        <v>62</v>
      </c>
      <c r="B169">
        <v>0</v>
      </c>
      <c r="C169">
        <f>Table1[[#This Row],[Vel Goal]]-Table1[[#This Row],[Velocity]]</f>
        <v>14</v>
      </c>
      <c r="D169" s="3">
        <f>Table1[[#This Row],[Velocity error]]/Table1[[#This Row],[Vel Goal]]</f>
        <v>1</v>
      </c>
      <c r="E169">
        <v>0</v>
      </c>
      <c r="F169">
        <f>Table1[[#This Row],[Ang Goal]]-Table1[[#This Row],[Angle]]</f>
        <v>0</v>
      </c>
      <c r="G169">
        <v>0</v>
      </c>
      <c r="H169">
        <f>Table1[[#This Row],[Spin Goal]]-Table1[[#This Row],[Spin]]</f>
        <v>-50</v>
      </c>
      <c r="I169" s="3">
        <f>Table1[[#This Row],[Spin error]]/Table1[[#This Row],[Spin Goal]]</f>
        <v>1</v>
      </c>
      <c r="J169">
        <v>2</v>
      </c>
      <c r="K169">
        <v>1.5708</v>
      </c>
      <c r="L169" s="1" t="s">
        <v>176</v>
      </c>
      <c r="M169">
        <v>14</v>
      </c>
      <c r="N169">
        <v>0</v>
      </c>
      <c r="O169">
        <v>-50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2021-05-19T15:42:16Z</dcterms:modified>
</cp:coreProperties>
</file>