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/Documents/GitHub/2_183_TermProj/analysis/"/>
    </mc:Choice>
  </mc:AlternateContent>
  <xr:revisionPtr revIDLastSave="0" documentId="13_ncr:1_{5421CCB4-28D3-EC43-A80B-C3D82338F8CA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D24" i="1" s="1"/>
  <c r="C25" i="1"/>
  <c r="D25" i="1" s="1"/>
  <c r="C26" i="1"/>
  <c r="D26" i="1" s="1"/>
  <c r="C27" i="1"/>
  <c r="D27" i="1" s="1"/>
  <c r="C11" i="1"/>
  <c r="D11" i="1" s="1"/>
  <c r="C63" i="1"/>
  <c r="D63" i="1" s="1"/>
  <c r="C64" i="1"/>
  <c r="D64" i="1" s="1"/>
  <c r="C65" i="1"/>
  <c r="D65" i="1" s="1"/>
  <c r="C66" i="1"/>
  <c r="D66" i="1" s="1"/>
  <c r="C49" i="1"/>
  <c r="D49" i="1" s="1"/>
  <c r="C61" i="1"/>
  <c r="D61" i="1" s="1"/>
  <c r="C38" i="1"/>
  <c r="D38" i="1" s="1"/>
  <c r="C28" i="1"/>
  <c r="D28" i="1" s="1"/>
  <c r="C29" i="1"/>
  <c r="D29" i="1" s="1"/>
  <c r="C30" i="1"/>
  <c r="D30" i="1" s="1"/>
  <c r="C31" i="1"/>
  <c r="D31" i="1" s="1"/>
  <c r="C32" i="1"/>
  <c r="D32" i="1" s="1"/>
  <c r="C20" i="1"/>
  <c r="D20" i="1" s="1"/>
  <c r="C21" i="1"/>
  <c r="D21" i="1" s="1"/>
  <c r="C22" i="1"/>
  <c r="D22" i="1" s="1"/>
  <c r="C23" i="1"/>
  <c r="D23" i="1" s="1"/>
  <c r="C57" i="1"/>
  <c r="D57" i="1" s="1"/>
  <c r="C58" i="1"/>
  <c r="D58" i="1" s="1"/>
  <c r="C59" i="1"/>
  <c r="D59" i="1" s="1"/>
  <c r="C60" i="1"/>
  <c r="D60" i="1" s="1"/>
  <c r="C62" i="1"/>
  <c r="D62" i="1" s="1"/>
  <c r="C10" i="1"/>
  <c r="D10" i="1" s="1"/>
  <c r="C48" i="1"/>
  <c r="D48" i="1" s="1"/>
  <c r="C44" i="1"/>
  <c r="D44" i="1" s="1"/>
  <c r="C39" i="1"/>
  <c r="D39" i="1" s="1"/>
  <c r="C33" i="1"/>
  <c r="D33" i="1" s="1"/>
  <c r="C34" i="1"/>
  <c r="D34" i="1" s="1"/>
  <c r="C35" i="1"/>
  <c r="D35" i="1" s="1"/>
  <c r="C36" i="1"/>
  <c r="D36" i="1" s="1"/>
  <c r="C52" i="1"/>
  <c r="D52" i="1" s="1"/>
  <c r="C42" i="1"/>
  <c r="D42" i="1" s="1"/>
  <c r="C17" i="1"/>
  <c r="D17" i="1" s="1"/>
  <c r="C53" i="1"/>
  <c r="D53" i="1" s="1"/>
  <c r="C14" i="1"/>
  <c r="D14" i="1" s="1"/>
  <c r="C37" i="1"/>
  <c r="D37" i="1" s="1"/>
  <c r="C15" i="1"/>
  <c r="D15" i="1" s="1"/>
  <c r="C41" i="1"/>
  <c r="D41" i="1" s="1"/>
  <c r="C50" i="1"/>
  <c r="D50" i="1" s="1"/>
  <c r="C51" i="1"/>
  <c r="D51" i="1" s="1"/>
  <c r="C16" i="1"/>
  <c r="D16" i="1" s="1"/>
  <c r="C54" i="1"/>
  <c r="D54" i="1" s="1"/>
  <c r="C12" i="1"/>
  <c r="D12" i="1" s="1"/>
  <c r="C18" i="1"/>
  <c r="D18" i="1" s="1"/>
  <c r="C56" i="1"/>
  <c r="D56" i="1" s="1"/>
  <c r="C13" i="1"/>
  <c r="D13" i="1" s="1"/>
  <c r="C40" i="1"/>
  <c r="D40" i="1" s="1"/>
  <c r="C43" i="1"/>
  <c r="D43" i="1" s="1"/>
  <c r="C47" i="1"/>
  <c r="D47" i="1" s="1"/>
  <c r="C3" i="1"/>
  <c r="D3" i="1" s="1"/>
  <c r="C46" i="1"/>
  <c r="D46" i="1" s="1"/>
  <c r="C55" i="1"/>
  <c r="D55" i="1" s="1"/>
  <c r="C45" i="1"/>
  <c r="D45" i="1" s="1"/>
  <c r="C4" i="1"/>
  <c r="D4" i="1" s="1"/>
  <c r="C2" i="1"/>
  <c r="D2" i="1" s="1"/>
  <c r="C19" i="1"/>
  <c r="D19" i="1" s="1"/>
  <c r="C5" i="1"/>
  <c r="D5" i="1" s="1"/>
  <c r="C7" i="1"/>
  <c r="D7" i="1" s="1"/>
  <c r="C8" i="1"/>
  <c r="D8" i="1" s="1"/>
  <c r="C9" i="1"/>
  <c r="D9" i="1" s="1"/>
  <c r="C6" i="1"/>
  <c r="D6" i="1" s="1"/>
  <c r="F24" i="1"/>
  <c r="F25" i="1"/>
  <c r="F26" i="1"/>
  <c r="F27" i="1"/>
  <c r="F11" i="1"/>
  <c r="F63" i="1"/>
  <c r="F64" i="1"/>
  <c r="F65" i="1"/>
  <c r="F66" i="1"/>
  <c r="F49" i="1"/>
  <c r="F61" i="1"/>
  <c r="F38" i="1"/>
  <c r="F28" i="1"/>
  <c r="F29" i="1"/>
  <c r="F30" i="1"/>
  <c r="F31" i="1"/>
  <c r="F32" i="1"/>
  <c r="F20" i="1"/>
  <c r="F21" i="1"/>
  <c r="F22" i="1"/>
  <c r="F23" i="1"/>
  <c r="F57" i="1"/>
  <c r="F58" i="1"/>
  <c r="F59" i="1"/>
  <c r="F60" i="1"/>
  <c r="F62" i="1"/>
  <c r="F10" i="1"/>
  <c r="F48" i="1"/>
  <c r="F44" i="1"/>
  <c r="F39" i="1"/>
  <c r="F33" i="1"/>
  <c r="F34" i="1"/>
  <c r="F35" i="1"/>
  <c r="F36" i="1"/>
  <c r="F52" i="1"/>
  <c r="F42" i="1"/>
  <c r="F17" i="1"/>
  <c r="F53" i="1"/>
  <c r="F14" i="1"/>
  <c r="F37" i="1"/>
  <c r="F15" i="1"/>
  <c r="F41" i="1"/>
  <c r="F50" i="1"/>
  <c r="F51" i="1"/>
  <c r="F16" i="1"/>
  <c r="F54" i="1"/>
  <c r="F12" i="1"/>
  <c r="F18" i="1"/>
  <c r="F56" i="1"/>
  <c r="F13" i="1"/>
  <c r="F40" i="1"/>
  <c r="F43" i="1"/>
  <c r="F47" i="1"/>
  <c r="F3" i="1"/>
  <c r="F46" i="1"/>
  <c r="F55" i="1"/>
  <c r="F45" i="1"/>
  <c r="F4" i="1"/>
  <c r="F2" i="1"/>
  <c r="F19" i="1"/>
  <c r="F5" i="1"/>
  <c r="F7" i="1"/>
  <c r="F8" i="1"/>
  <c r="F9" i="1"/>
  <c r="F6" i="1"/>
  <c r="H24" i="1"/>
  <c r="I24" i="1" s="1"/>
  <c r="H25" i="1"/>
  <c r="I25" i="1" s="1"/>
  <c r="H26" i="1"/>
  <c r="I26" i="1" s="1"/>
  <c r="H27" i="1"/>
  <c r="I27" i="1" s="1"/>
  <c r="H11" i="1"/>
  <c r="I11" i="1" s="1"/>
  <c r="H63" i="1"/>
  <c r="I63" i="1" s="1"/>
  <c r="H64" i="1"/>
  <c r="I64" i="1" s="1"/>
  <c r="H65" i="1"/>
  <c r="I65" i="1" s="1"/>
  <c r="H66" i="1"/>
  <c r="I66" i="1" s="1"/>
  <c r="H49" i="1"/>
  <c r="I49" i="1" s="1"/>
  <c r="H61" i="1"/>
  <c r="I61" i="1" s="1"/>
  <c r="H38" i="1"/>
  <c r="I38" i="1" s="1"/>
  <c r="H28" i="1"/>
  <c r="I28" i="1" s="1"/>
  <c r="H29" i="1"/>
  <c r="I29" i="1" s="1"/>
  <c r="H30" i="1"/>
  <c r="I30" i="1" s="1"/>
  <c r="H31" i="1"/>
  <c r="I31" i="1" s="1"/>
  <c r="H32" i="1"/>
  <c r="I32" i="1" s="1"/>
  <c r="H20" i="1"/>
  <c r="I20" i="1" s="1"/>
  <c r="H21" i="1"/>
  <c r="I21" i="1" s="1"/>
  <c r="H22" i="1"/>
  <c r="I22" i="1" s="1"/>
  <c r="H23" i="1"/>
  <c r="I23" i="1" s="1"/>
  <c r="H57" i="1"/>
  <c r="I57" i="1" s="1"/>
  <c r="H58" i="1"/>
  <c r="I58" i="1" s="1"/>
  <c r="H59" i="1"/>
  <c r="I59" i="1" s="1"/>
  <c r="H60" i="1"/>
  <c r="I60" i="1" s="1"/>
  <c r="H62" i="1"/>
  <c r="I62" i="1" s="1"/>
  <c r="H10" i="1"/>
  <c r="I10" i="1" s="1"/>
  <c r="H48" i="1"/>
  <c r="I48" i="1" s="1"/>
  <c r="H44" i="1"/>
  <c r="I44" i="1" s="1"/>
  <c r="H39" i="1"/>
  <c r="I39" i="1" s="1"/>
  <c r="H33" i="1"/>
  <c r="I33" i="1" s="1"/>
  <c r="H34" i="1"/>
  <c r="I34" i="1" s="1"/>
  <c r="H35" i="1"/>
  <c r="I35" i="1" s="1"/>
  <c r="H36" i="1"/>
  <c r="I36" i="1" s="1"/>
  <c r="H52" i="1"/>
  <c r="I52" i="1" s="1"/>
  <c r="H42" i="1"/>
  <c r="I42" i="1" s="1"/>
  <c r="H17" i="1"/>
  <c r="I17" i="1" s="1"/>
  <c r="H53" i="1"/>
  <c r="I53" i="1" s="1"/>
  <c r="H14" i="1"/>
  <c r="I14" i="1" s="1"/>
  <c r="H37" i="1"/>
  <c r="I37" i="1" s="1"/>
  <c r="H15" i="1"/>
  <c r="I15" i="1" s="1"/>
  <c r="H41" i="1"/>
  <c r="I41" i="1" s="1"/>
  <c r="H50" i="1"/>
  <c r="I50" i="1" s="1"/>
  <c r="H51" i="1"/>
  <c r="I51" i="1" s="1"/>
  <c r="H16" i="1"/>
  <c r="I16" i="1" s="1"/>
  <c r="H54" i="1"/>
  <c r="I54" i="1" s="1"/>
  <c r="H12" i="1"/>
  <c r="I12" i="1" s="1"/>
  <c r="H18" i="1"/>
  <c r="I18" i="1" s="1"/>
  <c r="H56" i="1"/>
  <c r="I56" i="1" s="1"/>
  <c r="H13" i="1"/>
  <c r="I13" i="1" s="1"/>
  <c r="H40" i="1"/>
  <c r="I40" i="1" s="1"/>
  <c r="H43" i="1"/>
  <c r="I43" i="1" s="1"/>
  <c r="H47" i="1"/>
  <c r="I47" i="1" s="1"/>
  <c r="H3" i="1"/>
  <c r="I3" i="1" s="1"/>
  <c r="H46" i="1"/>
  <c r="I46" i="1" s="1"/>
  <c r="H55" i="1"/>
  <c r="I55" i="1" s="1"/>
  <c r="H45" i="1"/>
  <c r="I45" i="1" s="1"/>
  <c r="H4" i="1"/>
  <c r="I4" i="1" s="1"/>
  <c r="H2" i="1"/>
  <c r="I2" i="1" s="1"/>
  <c r="H19" i="1"/>
  <c r="I19" i="1" s="1"/>
  <c r="H5" i="1"/>
  <c r="I5" i="1" s="1"/>
  <c r="H7" i="1"/>
  <c r="I7" i="1" s="1"/>
  <c r="H8" i="1"/>
  <c r="I8" i="1" s="1"/>
  <c r="H9" i="1"/>
  <c r="I9" i="1" s="1"/>
  <c r="H6" i="1"/>
  <c r="I6" i="1" s="1"/>
</calcChain>
</file>

<file path=xl/sharedStrings.xml><?xml version="1.0" encoding="utf-8"?>
<sst xmlns="http://schemas.openxmlformats.org/spreadsheetml/2006/main" count="145" uniqueCount="87">
  <si>
    <t>Simulation</t>
  </si>
  <si>
    <t>OUTPUT2DOF_frisOr1.5708_objAS_vel14_ang0.7854_spin-50.mat</t>
  </si>
  <si>
    <t>OUTPUT2DOF_frisOr1.5708_objAS_vel14_ang0_spin-50.mat</t>
  </si>
  <si>
    <t>OUTPUT2DOF_frisOr1.5708_objAS_vel14_ang1.5708_spin-50.mat</t>
  </si>
  <si>
    <t>OUTPUT2DOF_frisOr1.5708_objAS_vel14_ang2.3562_spin-50.mat</t>
  </si>
  <si>
    <t>OUTPUT2DOF_frisOr1.5708_objA_vel14_ang0.7854_spin-50.mat</t>
  </si>
  <si>
    <t>OUTPUT2DOF_frisOr1.5708_objA_vel14_ang0_spin-50.mat</t>
  </si>
  <si>
    <t>OUTPUT2DOF_frisOr1.5708_objA_vel14_ang1.5708_spin-50.mat</t>
  </si>
  <si>
    <t>OUTPUT2DOF_frisOr1.5708_objA_vel14_ang2.3562_spin-50.mat</t>
  </si>
  <si>
    <t>OUTPUT2DOF_frisOr1.5708_objS_vel14_ang0.7854_spin-50.mat</t>
  </si>
  <si>
    <t>OUTPUT2DOF_frisOr1.5708_objS_vel14_ang0_spin-50.mat</t>
  </si>
  <si>
    <t>OUTPUT2DOF_frisOr1.5708_objS_vel14_ang1.5708_spin-50.mat</t>
  </si>
  <si>
    <t>OUTPUT2DOF_frisOr1.5708_objS_vel14_ang2.3562_spin-50.mat</t>
  </si>
  <si>
    <t>OUTPUT2DOF_frisOr1.5708_objVAS_vel14_ang0.7854_spin-50.mat</t>
  </si>
  <si>
    <t>OUTPUT2DOF_frisOr1.5708_objVAS_vel14_ang0_spin-50.mat</t>
  </si>
  <si>
    <t>OUTPUT2DOF_frisOr1.5708_objVAS_vel14_ang1.5708_spin-50.mat</t>
  </si>
  <si>
    <t>OUTPUT2DOF_frisOr1.5708_objVAS_vel14_ang2.3562_spin-50.mat</t>
  </si>
  <si>
    <t>OUTPUT2DOF_frisOr1.5708_objVA_vel14_ang0.7854_spin-50.mat</t>
  </si>
  <si>
    <t>OUTPUT2DOF_frisOr1.5708_objVA_vel14_ang0_spin-50.mat</t>
  </si>
  <si>
    <t>OUTPUT2DOF_frisOr1.5708_objVA_vel14_ang1.5708_spin-50.mat</t>
  </si>
  <si>
    <t>OUTPUT2DOF_frisOr1.5708_objVA_vel14_ang2.3562_spin-50.mat</t>
  </si>
  <si>
    <t>OUTPUT2DOF_frisOr1.5708_objVS_vel14_ang0.7854_spin-50.mat</t>
  </si>
  <si>
    <t>OUTPUT2DOF_frisOr1.5708_objVS_vel14_ang0_spin-50.mat</t>
  </si>
  <si>
    <t>OUTPUT2DOF_frisOr1.5708_objVS_vel14_ang1.5708_spin-50.mat</t>
  </si>
  <si>
    <t>OUTPUT2DOF_frisOr1.5708_objVS_vel14_ang2.3562_spin-50.mat</t>
  </si>
  <si>
    <t>OUTPUT2DOF_frisOr1.5708_objV_vel14_ang0.7854_spin-50.mat</t>
  </si>
  <si>
    <t>OUTPUT2DOF_frisOr1.5708_objV_vel14_ang0_spin-50.mat</t>
  </si>
  <si>
    <t>OUTPUT2DOF_frisOr1.5708_objV_vel14_ang1.5708_spin-50.mat</t>
  </si>
  <si>
    <t>OUTPUT2DOF_frisOr1.5708_objV_vel14_ang2.3562_spin-50.mat</t>
  </si>
  <si>
    <t>OUTPUT2DOF_frisOr3.1416_objAS_vel14_ang0_spin-50.mat</t>
  </si>
  <si>
    <t>OUTPUT2DOF_frisOr3.1416_objVAS_vel14_ang0_spin-50.mat</t>
  </si>
  <si>
    <t>OUTPUT2DOF_frisOr3.1416_objVA_vel14_ang0_spin-50.mat</t>
  </si>
  <si>
    <t>OUTPUT2DOF_frisOr3.1416_objVS_vel14_ang0_spin-50.mat</t>
  </si>
  <si>
    <t>OUTPUT2DOF_frisOr3.1416_objV_vel14_ang0_spin-50.mat</t>
  </si>
  <si>
    <t>OUTPUT3DOF_frisOr1.5708_objAS_vel14_ang0.7854_spin-50.mat</t>
  </si>
  <si>
    <t>OUTPUT3DOF_frisOr1.5708_objAS_vel14_ang0_spin-50.mat</t>
  </si>
  <si>
    <t>OUTPUT3DOF_frisOr1.5708_objAS_vel14_ang1.5708_spin-50.mat</t>
  </si>
  <si>
    <t>OUTPUT3DOF_frisOr1.5708_objAS_vel14_ang2.3562_spin-50.mat</t>
  </si>
  <si>
    <t>OUTPUT3DOF_frisOr1.5708_objA_vel14_ang0.7854_spin-50.mat</t>
  </si>
  <si>
    <t>OUTPUT3DOF_frisOr1.5708_objA_vel14_ang0_spin-50.mat</t>
  </si>
  <si>
    <t>OUTPUT3DOF_frisOr1.5708_objA_vel14_ang1.5708_spin-50.mat</t>
  </si>
  <si>
    <t>OUTPUT3DOF_frisOr1.5708_objA_vel14_ang2.3562_spin-50.mat</t>
  </si>
  <si>
    <t>OUTPUT3DOF_frisOr1.5708_objS_vel14_ang0.7854_spin-50.mat</t>
  </si>
  <si>
    <t>OUTPUT3DOF_frisOr1.5708_objS_vel14_ang0_spin-50.mat</t>
  </si>
  <si>
    <t>OUTPUT3DOF_frisOr1.5708_objS_vel14_ang1.5708_spin-50.mat</t>
  </si>
  <si>
    <t>OUTPUT3DOF_frisOr1.5708_objS_vel14_ang2.3562_spin-50.mat</t>
  </si>
  <si>
    <t>OUTPUT3DOF_frisOr1.5708_objVAS_vel14_ang0.7854_spin-50.mat</t>
  </si>
  <si>
    <t>OUTPUT3DOF_frisOr1.5708_objVAS_vel14_ang0_spin-50.mat</t>
  </si>
  <si>
    <t>OUTPUT3DOF_frisOr1.5708_objVAS_vel14_ang1.5708_spin-50.mat</t>
  </si>
  <si>
    <t>OUTPUT3DOF_frisOr1.5708_objVAS_vel14_ang2.3562_spin-50.mat</t>
  </si>
  <si>
    <t>OUTPUT3DOF_frisOr1.5708_objVA_vel14_ang0.7854_spin-50.mat</t>
  </si>
  <si>
    <t>OUTPUT3DOF_frisOr1.5708_objVA_vel14_ang0_spin-50.mat</t>
  </si>
  <si>
    <t>OUTPUT3DOF_frisOr1.5708_objVA_vel14_ang1.5708_spin-50.mat</t>
  </si>
  <si>
    <t>OUTPUT3DOF_frisOr1.5708_objVA_vel14_ang2.3562_spin-50.mat</t>
  </si>
  <si>
    <t>OUTPUT3DOF_frisOr1.5708_objVS_vel14_ang0.7854_spin-50.mat</t>
  </si>
  <si>
    <t>OUTPUT3DOF_frisOr1.5708_objVS_vel14_ang0_spin-50.mat</t>
  </si>
  <si>
    <t>OUTPUT3DOF_frisOr1.5708_objVS_vel14_ang1.5708_spin-50.mat</t>
  </si>
  <si>
    <t>OUTPUT3DOF_frisOr1.5708_objVS_vel14_ang2.3562_spin-50.mat</t>
  </si>
  <si>
    <t>OUTPUT3DOF_frisOr1.5708_objV_vel14_ang0.7854_spin-50.mat</t>
  </si>
  <si>
    <t>OUTPUT3DOF_frisOr1.5708_objV_vel14_ang0_spin-50.mat</t>
  </si>
  <si>
    <t>OUTPUT3DOF_frisOr1.5708_objV_vel14_ang1.5708_spin-50.mat</t>
  </si>
  <si>
    <t>OUTPUT3DOF_frisOr1.5708_objV_vel14_ang2.3562_spin-50.mat</t>
  </si>
  <si>
    <t>OUTPUT3DOF_frisOr3.1416_objAS_vel14_ang0_spin-50.mat</t>
  </si>
  <si>
    <t>OUTPUT3DOF_frisOr3.1416_objVA_vel14_ang0_spin-50.mat</t>
  </si>
  <si>
    <t>OUTPUT3DOF_frisOr3.1416_objVS_vel14_ang0_spin-50.mat</t>
  </si>
  <si>
    <t>OUTPUT3DOF_frisOr3.1416_objV_vel14_ang0_spin-50.mat</t>
  </si>
  <si>
    <t>Velocity</t>
  </si>
  <si>
    <t>Angle</t>
  </si>
  <si>
    <t>Spin</t>
  </si>
  <si>
    <t>DOF</t>
  </si>
  <si>
    <t>Fris Orientation</t>
  </si>
  <si>
    <t>Obj Func</t>
  </si>
  <si>
    <t>AS</t>
  </si>
  <si>
    <t>A</t>
  </si>
  <si>
    <t>S</t>
  </si>
  <si>
    <t>VAS</t>
  </si>
  <si>
    <t>VA</t>
  </si>
  <si>
    <t>VS</t>
  </si>
  <si>
    <t>V</t>
  </si>
  <si>
    <t>Vel Goal</t>
  </si>
  <si>
    <t>Ang Goal</t>
  </si>
  <si>
    <t>Spin Goal</t>
  </si>
  <si>
    <t>Spin Error</t>
  </si>
  <si>
    <t>Angle error</t>
  </si>
  <si>
    <t>% Spin Error</t>
  </si>
  <si>
    <t>Velocity error</t>
  </si>
  <si>
    <t>% Vel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</si>
</sst>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1" xfId="0" applyNumberFormat="1" applyBorder="1"/>
    <xf numFmtId="49" fontId="1" fillId="0" borderId="2" xfId="0" applyNumberFormat="1" applyFon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A33740-0308-2A42-AA52-D54837AF58A1}" name="Table1" displayName="Table1" ref="A1:O66" totalsRowShown="0" headerRowDxfId="3">
  <autoFilter ref="A1:O66" xr:uid="{D154B5F9-CD93-1A4F-A398-473136EA146F}"/>
  <sortState xmlns:xlrd2="http://schemas.microsoft.com/office/spreadsheetml/2017/richdata2" ref="A2:O66">
    <sortCondition ref="L1:L66"/>
  </sortState>
  <tableColumns count="15">
    <tableColumn id="1" xr3:uid="{E64D41E8-BB1E-8E44-8016-2F8A315EDD58}" name="Simulation" dataDxfId="5"/>
    <tableColumn id="2" xr3:uid="{A8188A1F-B9D7-C348-9DD5-C912584B5E31}" name="Velocity"/>
    <tableColumn id="15" xr3:uid="{0D71EC65-5E6C-F247-9CEA-82FE8CD4BE6B}" name="Velocity error" dataDxfId="0">
      <calculatedColumnFormula>Table1[[#This Row],[Vel Goal]]-Table1[[#This Row],[Velocity]]</calculatedColumnFormula>
    </tableColumn>
    <tableColumn id="16" xr3:uid="{04FC792E-C16C-DC43-9BF6-D49FC3324E40}" name="% Vel error" dataCellStyle="Percent">
      <calculatedColumnFormula>Table1[[#This Row],[Velocity error]]/Table1[[#This Row],[Vel Goal]]</calculatedColumnFormula>
    </tableColumn>
    <tableColumn id="3" xr3:uid="{BCB15E1C-6553-6E4D-BDB4-E2357954A69D}" name="Angle"/>
    <tableColumn id="12" xr3:uid="{42CA9DB9-6F9F-1F4E-91DF-95D5D2468A58}" name="Angle error" dataDxfId="1">
      <calculatedColumnFormula>Table1[[#This Row],[Ang Goal]]-Table1[[#This Row],[Angle]]</calculatedColumnFormula>
    </tableColumn>
    <tableColumn id="4" xr3:uid="{2FA2A343-BD6A-6742-8EB4-3E2932A56DE6}" name="Spin"/>
    <tableColumn id="11" xr3:uid="{3D836F07-7DC0-6A43-B659-AFD3086EC759}" name="Spin Error" dataDxfId="2">
      <calculatedColumnFormula>Table1[[#This Row],[Spin Goal]]-Table1[[#This Row],[Spin]]</calculatedColumnFormula>
    </tableColumn>
    <tableColumn id="14" xr3:uid="{862ED809-F4EE-D349-AF73-415DE12A1087}" name="% Spin Error" dataCellStyle="Percent">
      <calculatedColumnFormula>Table1[[#This Row],[Spin Error]]/Table1[[#This Row],[Spin Goal]]</calculatedColumnFormula>
    </tableColumn>
    <tableColumn id="5" xr3:uid="{A89DBFB9-0C34-BA4B-B21A-7894F16FEF18}" name="DOF"/>
    <tableColumn id="6" xr3:uid="{5B9569AB-E880-E94A-8BD5-5C0CB8479E68}" name="Fris Orientation"/>
    <tableColumn id="7" xr3:uid="{59118745-FDD8-F74C-A293-8CCFFC9322D0}" name="Obj Func" dataDxfId="4"/>
    <tableColumn id="8" xr3:uid="{EF4718E1-7BA0-D240-A088-BA83CD2BABE5}" name="Vel Goal"/>
    <tableColumn id="9" xr3:uid="{1CACE970-753D-7F44-B2C2-D06A22D1311E}" name="Ang Goal"/>
    <tableColumn id="10" xr3:uid="{21CA3840-E36D-1848-9660-2FBD772C6CC0}" name="Spin Go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topLeftCell="A19" workbookViewId="0">
      <selection activeCell="O48" sqref="B48:O56"/>
    </sheetView>
  </sheetViews>
  <sheetFormatPr baseColWidth="10" defaultColWidth="8.83203125" defaultRowHeight="15" x14ac:dyDescent="0.2"/>
  <cols>
    <col min="1" max="1" width="58.83203125" customWidth="1"/>
    <col min="2" max="4" width="13.6640625" customWidth="1"/>
    <col min="5" max="6" width="15.6640625" customWidth="1"/>
    <col min="7" max="9" width="13.5" customWidth="1"/>
    <col min="10" max="10" width="6.6640625" customWidth="1"/>
    <col min="11" max="11" width="15.5" customWidth="1"/>
    <col min="12" max="12" width="10.1640625" customWidth="1"/>
    <col min="13" max="13" width="10" customWidth="1"/>
    <col min="14" max="14" width="10.33203125" customWidth="1"/>
    <col min="15" max="15" width="10.6640625" customWidth="1"/>
  </cols>
  <sheetData>
    <row r="1" spans="1:15" x14ac:dyDescent="0.2">
      <c r="A1" s="1" t="s">
        <v>0</v>
      </c>
      <c r="B1" s="1" t="s">
        <v>66</v>
      </c>
      <c r="C1" s="2" t="s">
        <v>85</v>
      </c>
      <c r="D1" s="2" t="s">
        <v>86</v>
      </c>
      <c r="E1" s="1" t="s">
        <v>67</v>
      </c>
      <c r="F1" s="2" t="s">
        <v>83</v>
      </c>
      <c r="G1" s="1" t="s">
        <v>68</v>
      </c>
      <c r="H1" s="2" t="s">
        <v>82</v>
      </c>
      <c r="I1" s="2" t="s">
        <v>84</v>
      </c>
      <c r="J1" s="1" t="s">
        <v>69</v>
      </c>
      <c r="K1" s="1" t="s">
        <v>70</v>
      </c>
      <c r="L1" s="1" t="s">
        <v>71</v>
      </c>
      <c r="M1" s="1" t="s">
        <v>79</v>
      </c>
      <c r="N1" s="1" t="s">
        <v>80</v>
      </c>
      <c r="O1" s="1" t="s">
        <v>81</v>
      </c>
    </row>
    <row r="2" spans="1:15" x14ac:dyDescent="0.2">
      <c r="A2" s="1" t="s">
        <v>8</v>
      </c>
      <c r="B2">
        <v>3.4000339721819084</v>
      </c>
      <c r="C2">
        <f>Table1[[#This Row],[Vel Goal]]-Table1[[#This Row],[Velocity]]</f>
        <v>10.599966027818091</v>
      </c>
      <c r="D2" s="3">
        <f>Table1[[#This Row],[Velocity error]]/Table1[[#This Row],[Vel Goal]]</f>
        <v>0.75714043055843505</v>
      </c>
      <c r="E2">
        <v>2.3563215470535948</v>
      </c>
      <c r="F2">
        <f>Table1[[#This Row],[Ang Goal]]-Table1[[#This Row],[Angle]]</f>
        <v>-1.2154705359490592E-4</v>
      </c>
      <c r="G2">
        <v>-2.8961799755479558</v>
      </c>
      <c r="H2">
        <f>Table1[[#This Row],[Spin Goal]]-Table1[[#This Row],[Spin]]</f>
        <v>-47.103820024452041</v>
      </c>
      <c r="I2" s="3">
        <f>Table1[[#This Row],[Spin Error]]/Table1[[#This Row],[Spin Goal]]</f>
        <v>0.94207640048904084</v>
      </c>
      <c r="J2">
        <v>2</v>
      </c>
      <c r="K2">
        <v>1.5708</v>
      </c>
      <c r="L2" s="1" t="s">
        <v>73</v>
      </c>
      <c r="M2">
        <v>14</v>
      </c>
      <c r="N2">
        <v>2.3561999999999999</v>
      </c>
      <c r="O2">
        <v>-50</v>
      </c>
    </row>
    <row r="3" spans="1:15" x14ac:dyDescent="0.2">
      <c r="A3" s="1" t="s">
        <v>38</v>
      </c>
      <c r="B3">
        <v>2.744578901867996</v>
      </c>
      <c r="C3">
        <f>Table1[[#This Row],[Vel Goal]]-Table1[[#This Row],[Velocity]]</f>
        <v>11.255421098132004</v>
      </c>
      <c r="D3" s="3">
        <f>Table1[[#This Row],[Velocity error]]/Table1[[#This Row],[Vel Goal]]</f>
        <v>0.80395864986657173</v>
      </c>
      <c r="E3">
        <v>0.80803646616466207</v>
      </c>
      <c r="F3">
        <f>Table1[[#This Row],[Ang Goal]]-Table1[[#This Row],[Angle]]</f>
        <v>-2.2636466164662084E-2</v>
      </c>
      <c r="G3">
        <v>-10.201235887648528</v>
      </c>
      <c r="H3">
        <f>Table1[[#This Row],[Spin Goal]]-Table1[[#This Row],[Spin]]</f>
        <v>-39.798764112351471</v>
      </c>
      <c r="I3" s="3">
        <f>Table1[[#This Row],[Spin Error]]/Table1[[#This Row],[Spin Goal]]</f>
        <v>0.7959752822470294</v>
      </c>
      <c r="J3">
        <v>3</v>
      </c>
      <c r="K3">
        <v>1.5708</v>
      </c>
      <c r="L3" s="1" t="s">
        <v>73</v>
      </c>
      <c r="M3">
        <v>14</v>
      </c>
      <c r="N3">
        <v>0.78539999999999999</v>
      </c>
      <c r="O3">
        <v>-50</v>
      </c>
    </row>
    <row r="4" spans="1:15" x14ac:dyDescent="0.2">
      <c r="A4" s="1" t="s">
        <v>5</v>
      </c>
      <c r="B4">
        <v>2.5142693426197287</v>
      </c>
      <c r="C4">
        <f>Table1[[#This Row],[Vel Goal]]-Table1[[#This Row],[Velocity]]</f>
        <v>11.485730657380271</v>
      </c>
      <c r="D4" s="3">
        <f>Table1[[#This Row],[Velocity error]]/Table1[[#This Row],[Vel Goal]]</f>
        <v>0.82040933267001936</v>
      </c>
      <c r="E4">
        <v>0.78509778249465201</v>
      </c>
      <c r="F4">
        <f>Table1[[#This Row],[Ang Goal]]-Table1[[#This Row],[Angle]]</f>
        <v>3.022175053479792E-4</v>
      </c>
      <c r="G4">
        <v>-5.8806851197080983</v>
      </c>
      <c r="H4">
        <f>Table1[[#This Row],[Spin Goal]]-Table1[[#This Row],[Spin]]</f>
        <v>-44.119314880291903</v>
      </c>
      <c r="I4" s="3">
        <f>Table1[[#This Row],[Spin Error]]/Table1[[#This Row],[Spin Goal]]</f>
        <v>0.88238629760583809</v>
      </c>
      <c r="J4">
        <v>2</v>
      </c>
      <c r="K4">
        <v>1.5708</v>
      </c>
      <c r="L4" s="1" t="s">
        <v>73</v>
      </c>
      <c r="M4">
        <v>14</v>
      </c>
      <c r="N4">
        <v>0.78539999999999999</v>
      </c>
      <c r="O4">
        <v>-50</v>
      </c>
    </row>
    <row r="5" spans="1:15" x14ac:dyDescent="0.2">
      <c r="A5" s="1" t="s">
        <v>7</v>
      </c>
      <c r="B5">
        <v>0.60485634565557433</v>
      </c>
      <c r="C5">
        <f>Table1[[#This Row],[Vel Goal]]-Table1[[#This Row],[Velocity]]</f>
        <v>13.395143654344425</v>
      </c>
      <c r="D5" s="3">
        <f>Table1[[#This Row],[Velocity error]]/Table1[[#This Row],[Vel Goal]]</f>
        <v>0.95679597531031602</v>
      </c>
      <c r="E5">
        <v>1.5710418429033823</v>
      </c>
      <c r="F5">
        <f>Table1[[#This Row],[Ang Goal]]-Table1[[#This Row],[Angle]]</f>
        <v>-2.4184290338236103E-4</v>
      </c>
      <c r="G5">
        <v>-1.1473067014842466</v>
      </c>
      <c r="H5">
        <f>Table1[[#This Row],[Spin Goal]]-Table1[[#This Row],[Spin]]</f>
        <v>-48.852693298515753</v>
      </c>
      <c r="I5" s="3">
        <f>Table1[[#This Row],[Spin Error]]/Table1[[#This Row],[Spin Goal]]</f>
        <v>0.97705386597031507</v>
      </c>
      <c r="J5">
        <v>2</v>
      </c>
      <c r="K5">
        <v>1.5708</v>
      </c>
      <c r="L5" s="1" t="s">
        <v>73</v>
      </c>
      <c r="M5">
        <v>14</v>
      </c>
      <c r="N5">
        <v>1.5708</v>
      </c>
      <c r="O5">
        <v>-50</v>
      </c>
    </row>
    <row r="6" spans="1:15" x14ac:dyDescent="0.2">
      <c r="A6" s="1" t="s">
        <v>39</v>
      </c>
      <c r="B6">
        <v>0.5430226005706229</v>
      </c>
      <c r="C6">
        <f>Table1[[#This Row],[Vel Goal]]-Table1[[#This Row],[Velocity]]</f>
        <v>13.456977399429377</v>
      </c>
      <c r="D6" s="3">
        <f>Table1[[#This Row],[Velocity error]]/Table1[[#This Row],[Vel Goal]]</f>
        <v>0.96121267138781263</v>
      </c>
      <c r="E6">
        <v>1.1904643963441685E-4</v>
      </c>
      <c r="F6">
        <f>Table1[[#This Row],[Ang Goal]]-Table1[[#This Row],[Angle]]</f>
        <v>-1.1904643963441685E-4</v>
      </c>
      <c r="G6">
        <v>0.19305650313308748</v>
      </c>
      <c r="H6">
        <f>Table1[[#This Row],[Spin Goal]]-Table1[[#This Row],[Spin]]</f>
        <v>-50.193056503133086</v>
      </c>
      <c r="I6" s="3">
        <f>Table1[[#This Row],[Spin Error]]/Table1[[#This Row],[Spin Goal]]</f>
        <v>1.0038611300626616</v>
      </c>
      <c r="J6">
        <v>3</v>
      </c>
      <c r="K6">
        <v>1.5708</v>
      </c>
      <c r="L6" s="1" t="s">
        <v>73</v>
      </c>
      <c r="M6">
        <v>14</v>
      </c>
      <c r="N6">
        <v>0</v>
      </c>
      <c r="O6">
        <v>-50</v>
      </c>
    </row>
    <row r="7" spans="1:15" x14ac:dyDescent="0.2">
      <c r="A7" s="1" t="s">
        <v>40</v>
      </c>
      <c r="B7">
        <v>0.22599794935528578</v>
      </c>
      <c r="C7">
        <f>Table1[[#This Row],[Vel Goal]]-Table1[[#This Row],[Velocity]]</f>
        <v>13.774002050644715</v>
      </c>
      <c r="D7" s="3">
        <f>Table1[[#This Row],[Velocity error]]/Table1[[#This Row],[Vel Goal]]</f>
        <v>0.98385728933176531</v>
      </c>
      <c r="E7">
        <v>1.570281885757705</v>
      </c>
      <c r="F7">
        <f>Table1[[#This Row],[Ang Goal]]-Table1[[#This Row],[Angle]]</f>
        <v>5.1811424229497582E-4</v>
      </c>
      <c r="G7">
        <v>-0.88538910829364359</v>
      </c>
      <c r="H7">
        <f>Table1[[#This Row],[Spin Goal]]-Table1[[#This Row],[Spin]]</f>
        <v>-49.114610891706356</v>
      </c>
      <c r="I7" s="3">
        <f>Table1[[#This Row],[Spin Error]]/Table1[[#This Row],[Spin Goal]]</f>
        <v>0.98229221783412712</v>
      </c>
      <c r="J7">
        <v>3</v>
      </c>
      <c r="K7">
        <v>1.5708</v>
      </c>
      <c r="L7" s="1" t="s">
        <v>73</v>
      </c>
      <c r="M7">
        <v>14</v>
      </c>
      <c r="N7">
        <v>1.5708</v>
      </c>
      <c r="O7">
        <v>-50</v>
      </c>
    </row>
    <row r="8" spans="1:15" x14ac:dyDescent="0.2">
      <c r="A8" s="1" t="s">
        <v>41</v>
      </c>
      <c r="B8">
        <v>2.1593038339367231E-2</v>
      </c>
      <c r="C8">
        <f>Table1[[#This Row],[Vel Goal]]-Table1[[#This Row],[Velocity]]</f>
        <v>13.978406961660633</v>
      </c>
      <c r="D8" s="3">
        <f>Table1[[#This Row],[Velocity error]]/Table1[[#This Row],[Vel Goal]]</f>
        <v>0.99845764011861671</v>
      </c>
      <c r="E8">
        <v>2.3355974509498942</v>
      </c>
      <c r="F8">
        <f>Table1[[#This Row],[Ang Goal]]-Table1[[#This Row],[Angle]]</f>
        <v>2.0602549050105612E-2</v>
      </c>
      <c r="G8">
        <v>-0.3560193649975919</v>
      </c>
      <c r="H8">
        <f>Table1[[#This Row],[Spin Goal]]-Table1[[#This Row],[Spin]]</f>
        <v>-49.643980635002407</v>
      </c>
      <c r="I8" s="3">
        <f>Table1[[#This Row],[Spin Error]]/Table1[[#This Row],[Spin Goal]]</f>
        <v>0.9928796127000481</v>
      </c>
      <c r="J8">
        <v>3</v>
      </c>
      <c r="K8">
        <v>1.5708</v>
      </c>
      <c r="L8" s="1" t="s">
        <v>73</v>
      </c>
      <c r="M8">
        <v>14</v>
      </c>
      <c r="N8">
        <v>2.3561999999999999</v>
      </c>
      <c r="O8">
        <v>-50</v>
      </c>
    </row>
    <row r="9" spans="1:15" x14ac:dyDescent="0.2">
      <c r="A9" s="1" t="s">
        <v>6</v>
      </c>
      <c r="B9">
        <v>0</v>
      </c>
      <c r="C9">
        <f>Table1[[#This Row],[Vel Goal]]-Table1[[#This Row],[Velocity]]</f>
        <v>14</v>
      </c>
      <c r="D9" s="3">
        <f>Table1[[#This Row],[Velocity error]]/Table1[[#This Row],[Vel Goal]]</f>
        <v>1</v>
      </c>
      <c r="E9">
        <v>0</v>
      </c>
      <c r="F9">
        <f>Table1[[#This Row],[Ang Goal]]-Table1[[#This Row],[Angle]]</f>
        <v>0</v>
      </c>
      <c r="G9">
        <v>0</v>
      </c>
      <c r="H9">
        <f>Table1[[#This Row],[Spin Goal]]-Table1[[#This Row],[Spin]]</f>
        <v>-50</v>
      </c>
      <c r="I9" s="3">
        <f>Table1[[#This Row],[Spin Error]]/Table1[[#This Row],[Spin Goal]]</f>
        <v>1</v>
      </c>
      <c r="J9">
        <v>2</v>
      </c>
      <c r="K9">
        <v>1.5708</v>
      </c>
      <c r="L9" s="1" t="s">
        <v>73</v>
      </c>
      <c r="M9">
        <v>14</v>
      </c>
      <c r="N9">
        <v>0</v>
      </c>
      <c r="O9">
        <v>-50</v>
      </c>
    </row>
    <row r="10" spans="1:15" x14ac:dyDescent="0.2">
      <c r="A10" s="1" t="s">
        <v>1</v>
      </c>
      <c r="B10">
        <v>10.499308160078709</v>
      </c>
      <c r="C10">
        <f>Table1[[#This Row],[Vel Goal]]-Table1[[#This Row],[Velocity]]</f>
        <v>3.5006918399212914</v>
      </c>
      <c r="D10" s="3">
        <f>Table1[[#This Row],[Velocity error]]/Table1[[#This Row],[Vel Goal]]</f>
        <v>0.25004941713723511</v>
      </c>
      <c r="E10">
        <v>0.89441113446496479</v>
      </c>
      <c r="F10">
        <f>Table1[[#This Row],[Ang Goal]]-Table1[[#This Row],[Angle]]</f>
        <v>-0.1090111344649648</v>
      </c>
      <c r="G10">
        <v>-24.439339774013547</v>
      </c>
      <c r="H10">
        <f>Table1[[#This Row],[Spin Goal]]-Table1[[#This Row],[Spin]]</f>
        <v>-25.560660225986453</v>
      </c>
      <c r="I10" s="3">
        <f>Table1[[#This Row],[Spin Error]]/Table1[[#This Row],[Spin Goal]]</f>
        <v>0.51121320451972907</v>
      </c>
      <c r="J10">
        <v>2</v>
      </c>
      <c r="K10">
        <v>1.5708</v>
      </c>
      <c r="L10" s="1" t="s">
        <v>72</v>
      </c>
      <c r="M10">
        <v>14</v>
      </c>
      <c r="N10">
        <v>0.78539999999999999</v>
      </c>
      <c r="O10">
        <v>-50</v>
      </c>
    </row>
    <row r="11" spans="1:15" x14ac:dyDescent="0.2">
      <c r="A11" s="1" t="s">
        <v>34</v>
      </c>
      <c r="B11">
        <v>8.7733038156135592</v>
      </c>
      <c r="C11">
        <f>Table1[[#This Row],[Vel Goal]]-Table1[[#This Row],[Velocity]]</f>
        <v>5.2266961843864408</v>
      </c>
      <c r="D11" s="3">
        <f>Table1[[#This Row],[Velocity error]]/Table1[[#This Row],[Vel Goal]]</f>
        <v>0.37333544174188865</v>
      </c>
      <c r="E11">
        <v>0.888026506772012</v>
      </c>
      <c r="F11">
        <f>Table1[[#This Row],[Ang Goal]]-Table1[[#This Row],[Angle]]</f>
        <v>-0.10262650677201202</v>
      </c>
      <c r="G11">
        <v>-31.326856659645902</v>
      </c>
      <c r="H11">
        <f>Table1[[#This Row],[Spin Goal]]-Table1[[#This Row],[Spin]]</f>
        <v>-18.673143340354098</v>
      </c>
      <c r="I11" s="3">
        <f>Table1[[#This Row],[Spin Error]]/Table1[[#This Row],[Spin Goal]]</f>
        <v>0.37346286680708196</v>
      </c>
      <c r="J11">
        <v>3</v>
      </c>
      <c r="K11">
        <v>1.5708</v>
      </c>
      <c r="L11" s="1" t="s">
        <v>72</v>
      </c>
      <c r="M11">
        <v>14</v>
      </c>
      <c r="N11">
        <v>0.78539999999999999</v>
      </c>
      <c r="O11">
        <v>-50</v>
      </c>
    </row>
    <row r="12" spans="1:15" x14ac:dyDescent="0.2">
      <c r="A12" s="1" t="s">
        <v>2</v>
      </c>
      <c r="B12">
        <v>7.9314641682638065</v>
      </c>
      <c r="C12">
        <f>Table1[[#This Row],[Vel Goal]]-Table1[[#This Row],[Velocity]]</f>
        <v>6.0685358317361935</v>
      </c>
      <c r="D12" s="3">
        <f>Table1[[#This Row],[Velocity error]]/Table1[[#This Row],[Vel Goal]]</f>
        <v>0.43346684512401384</v>
      </c>
      <c r="E12">
        <v>0.41475828641032475</v>
      </c>
      <c r="F12">
        <f>Table1[[#This Row],[Ang Goal]]-Table1[[#This Row],[Angle]]</f>
        <v>-0.41475828641032475</v>
      </c>
      <c r="G12">
        <v>-17.901459927104511</v>
      </c>
      <c r="H12">
        <f>Table1[[#This Row],[Spin Goal]]-Table1[[#This Row],[Spin]]</f>
        <v>-32.098540072895489</v>
      </c>
      <c r="I12" s="3">
        <f>Table1[[#This Row],[Spin Error]]/Table1[[#This Row],[Spin Goal]]</f>
        <v>0.64197080145790975</v>
      </c>
      <c r="J12">
        <v>2</v>
      </c>
      <c r="K12">
        <v>1.5708</v>
      </c>
      <c r="L12" s="1" t="s">
        <v>72</v>
      </c>
      <c r="M12">
        <v>14</v>
      </c>
      <c r="N12">
        <v>0</v>
      </c>
      <c r="O12">
        <v>-50</v>
      </c>
    </row>
    <row r="13" spans="1:15" x14ac:dyDescent="0.2">
      <c r="A13" s="1" t="s">
        <v>29</v>
      </c>
      <c r="B13">
        <v>7.8680847462490462</v>
      </c>
      <c r="C13">
        <f>Table1[[#This Row],[Vel Goal]]-Table1[[#This Row],[Velocity]]</f>
        <v>6.1319152537509538</v>
      </c>
      <c r="D13" s="3">
        <f>Table1[[#This Row],[Velocity error]]/Table1[[#This Row],[Vel Goal]]</f>
        <v>0.43799394669649672</v>
      </c>
      <c r="E13">
        <v>0.35481923329909559</v>
      </c>
      <c r="F13">
        <f>Table1[[#This Row],[Ang Goal]]-Table1[[#This Row],[Angle]]</f>
        <v>-0.35481923329909559</v>
      </c>
      <c r="G13">
        <v>-16.87791579408179</v>
      </c>
      <c r="H13">
        <f>Table1[[#This Row],[Spin Goal]]-Table1[[#This Row],[Spin]]</f>
        <v>-33.122084205918213</v>
      </c>
      <c r="I13" s="3">
        <f>Table1[[#This Row],[Spin Error]]/Table1[[#This Row],[Spin Goal]]</f>
        <v>0.66244168411836424</v>
      </c>
      <c r="J13">
        <v>2</v>
      </c>
      <c r="K13">
        <v>3.1415999999999999</v>
      </c>
      <c r="L13" s="1" t="s">
        <v>72</v>
      </c>
      <c r="M13">
        <v>14</v>
      </c>
      <c r="N13">
        <v>0</v>
      </c>
      <c r="O13">
        <v>-50</v>
      </c>
    </row>
    <row r="14" spans="1:15" x14ac:dyDescent="0.2">
      <c r="A14" s="1" t="s">
        <v>35</v>
      </c>
      <c r="B14">
        <v>6.6592866623578741</v>
      </c>
      <c r="C14">
        <f>Table1[[#This Row],[Vel Goal]]-Table1[[#This Row],[Velocity]]</f>
        <v>7.3407133376421259</v>
      </c>
      <c r="D14" s="3">
        <f>Table1[[#This Row],[Velocity error]]/Table1[[#This Row],[Vel Goal]]</f>
        <v>0.52433666697443759</v>
      </c>
      <c r="E14">
        <v>0.33923882984389042</v>
      </c>
      <c r="F14">
        <f>Table1[[#This Row],[Ang Goal]]-Table1[[#This Row],[Angle]]</f>
        <v>-0.33923882984389042</v>
      </c>
      <c r="G14">
        <v>-23.46730562987506</v>
      </c>
      <c r="H14">
        <f>Table1[[#This Row],[Spin Goal]]-Table1[[#This Row],[Spin]]</f>
        <v>-26.53269437012494</v>
      </c>
      <c r="I14" s="3">
        <f>Table1[[#This Row],[Spin Error]]/Table1[[#This Row],[Spin Goal]]</f>
        <v>0.53065388740249875</v>
      </c>
      <c r="J14">
        <v>3</v>
      </c>
      <c r="K14">
        <v>1.5708</v>
      </c>
      <c r="L14" s="1" t="s">
        <v>72</v>
      </c>
      <c r="M14">
        <v>14</v>
      </c>
      <c r="N14">
        <v>0</v>
      </c>
      <c r="O14">
        <v>-50</v>
      </c>
    </row>
    <row r="15" spans="1:15" x14ac:dyDescent="0.2">
      <c r="A15" s="1" t="s">
        <v>62</v>
      </c>
      <c r="B15">
        <v>6.3743981072779015</v>
      </c>
      <c r="C15">
        <f>Table1[[#This Row],[Vel Goal]]-Table1[[#This Row],[Velocity]]</f>
        <v>7.6256018927220985</v>
      </c>
      <c r="D15" s="3">
        <f>Table1[[#This Row],[Velocity error]]/Table1[[#This Row],[Vel Goal]]</f>
        <v>0.54468584948014986</v>
      </c>
      <c r="E15">
        <v>0.30915273724810233</v>
      </c>
      <c r="F15">
        <f>Table1[[#This Row],[Ang Goal]]-Table1[[#This Row],[Angle]]</f>
        <v>-0.30915273724810233</v>
      </c>
      <c r="G15">
        <v>-22.557797164235772</v>
      </c>
      <c r="H15">
        <f>Table1[[#This Row],[Spin Goal]]-Table1[[#This Row],[Spin]]</f>
        <v>-27.442202835764228</v>
      </c>
      <c r="I15" s="3">
        <f>Table1[[#This Row],[Spin Error]]/Table1[[#This Row],[Spin Goal]]</f>
        <v>0.54884405671528458</v>
      </c>
      <c r="J15">
        <v>3</v>
      </c>
      <c r="K15">
        <v>3.1415999999999999</v>
      </c>
      <c r="L15" s="1" t="s">
        <v>72</v>
      </c>
      <c r="M15">
        <v>14</v>
      </c>
      <c r="N15">
        <v>0</v>
      </c>
      <c r="O15">
        <v>-50</v>
      </c>
    </row>
    <row r="16" spans="1:15" x14ac:dyDescent="0.2">
      <c r="A16" s="1" t="s">
        <v>3</v>
      </c>
      <c r="B16">
        <v>5.043608780281355</v>
      </c>
      <c r="C16">
        <f>Table1[[#This Row],[Vel Goal]]-Table1[[#This Row],[Velocity]]</f>
        <v>8.956391219718645</v>
      </c>
      <c r="D16" s="3">
        <f>Table1[[#This Row],[Velocity error]]/Table1[[#This Row],[Vel Goal]]</f>
        <v>0.63974222997990327</v>
      </c>
      <c r="E16">
        <v>1.6178626419664945</v>
      </c>
      <c r="F16">
        <f>Table1[[#This Row],[Ang Goal]]-Table1[[#This Row],[Angle]]</f>
        <v>-4.7062641966494567E-2</v>
      </c>
      <c r="G16">
        <v>-17.920526461740312</v>
      </c>
      <c r="H16">
        <f>Table1[[#This Row],[Spin Goal]]-Table1[[#This Row],[Spin]]</f>
        <v>-32.079473538259691</v>
      </c>
      <c r="I16" s="3">
        <f>Table1[[#This Row],[Spin Error]]/Table1[[#This Row],[Spin Goal]]</f>
        <v>0.64158947076519379</v>
      </c>
      <c r="J16">
        <v>2</v>
      </c>
      <c r="K16">
        <v>1.5708</v>
      </c>
      <c r="L16" s="1" t="s">
        <v>72</v>
      </c>
      <c r="M16">
        <v>14</v>
      </c>
      <c r="N16">
        <v>1.5708</v>
      </c>
      <c r="O16">
        <v>-50</v>
      </c>
    </row>
    <row r="17" spans="1:15" x14ac:dyDescent="0.2">
      <c r="A17" s="1" t="s">
        <v>36</v>
      </c>
      <c r="B17">
        <v>4.4932513513810193</v>
      </c>
      <c r="C17">
        <f>Table1[[#This Row],[Vel Goal]]-Table1[[#This Row],[Velocity]]</f>
        <v>9.5067486486189807</v>
      </c>
      <c r="D17" s="3">
        <f>Table1[[#This Row],[Velocity error]]/Table1[[#This Row],[Vel Goal]]</f>
        <v>0.67905347490135581</v>
      </c>
      <c r="E17">
        <v>1.4973105497117114</v>
      </c>
      <c r="F17">
        <f>Table1[[#This Row],[Ang Goal]]-Table1[[#This Row],[Angle]]</f>
        <v>7.3489450288288571E-2</v>
      </c>
      <c r="G17">
        <v>-23.551161455515949</v>
      </c>
      <c r="H17">
        <f>Table1[[#This Row],[Spin Goal]]-Table1[[#This Row],[Spin]]</f>
        <v>-26.448838544484051</v>
      </c>
      <c r="I17" s="3">
        <f>Table1[[#This Row],[Spin Error]]/Table1[[#This Row],[Spin Goal]]</f>
        <v>0.52897677088968098</v>
      </c>
      <c r="J17">
        <v>3</v>
      </c>
      <c r="K17">
        <v>1.5708</v>
      </c>
      <c r="L17" s="1" t="s">
        <v>72</v>
      </c>
      <c r="M17">
        <v>14</v>
      </c>
      <c r="N17">
        <v>1.5708</v>
      </c>
      <c r="O17">
        <v>-50</v>
      </c>
    </row>
    <row r="18" spans="1:15" x14ac:dyDescent="0.2">
      <c r="A18" s="1" t="s">
        <v>37</v>
      </c>
      <c r="B18">
        <v>3.335356272803502</v>
      </c>
      <c r="C18">
        <f>Table1[[#This Row],[Vel Goal]]-Table1[[#This Row],[Velocity]]</f>
        <v>10.664643727196498</v>
      </c>
      <c r="D18" s="3">
        <f>Table1[[#This Row],[Velocity error]]/Table1[[#This Row],[Vel Goal]]</f>
        <v>0.76176026622832127</v>
      </c>
      <c r="E18">
        <v>2.3590384677248712</v>
      </c>
      <c r="F18">
        <f>Table1[[#This Row],[Ang Goal]]-Table1[[#This Row],[Angle]]</f>
        <v>-2.8384677248713963E-3</v>
      </c>
      <c r="G18">
        <v>-17.639696982700809</v>
      </c>
      <c r="H18">
        <f>Table1[[#This Row],[Spin Goal]]-Table1[[#This Row],[Spin]]</f>
        <v>-32.360303017299188</v>
      </c>
      <c r="I18" s="3">
        <f>Table1[[#This Row],[Spin Error]]/Table1[[#This Row],[Spin Goal]]</f>
        <v>0.64720606034598371</v>
      </c>
      <c r="J18">
        <v>3</v>
      </c>
      <c r="K18">
        <v>1.5708</v>
      </c>
      <c r="L18" s="1" t="s">
        <v>72</v>
      </c>
      <c r="M18">
        <v>14</v>
      </c>
      <c r="N18">
        <v>2.3561999999999999</v>
      </c>
      <c r="O18">
        <v>-50</v>
      </c>
    </row>
    <row r="19" spans="1:15" x14ac:dyDescent="0.2">
      <c r="A19" s="1" t="s">
        <v>4</v>
      </c>
      <c r="B19">
        <v>2.401507748371428</v>
      </c>
      <c r="C19">
        <f>Table1[[#This Row],[Vel Goal]]-Table1[[#This Row],[Velocity]]</f>
        <v>11.598492251628572</v>
      </c>
      <c r="D19" s="3">
        <f>Table1[[#This Row],[Velocity error]]/Table1[[#This Row],[Vel Goal]]</f>
        <v>0.82846373225918379</v>
      </c>
      <c r="E19">
        <v>2.5655023310780454</v>
      </c>
      <c r="F19">
        <f>Table1[[#This Row],[Ang Goal]]-Table1[[#This Row],[Angle]]</f>
        <v>-0.20930233107804552</v>
      </c>
      <c r="G19">
        <v>-2.191225676254779</v>
      </c>
      <c r="H19">
        <f>Table1[[#This Row],[Spin Goal]]-Table1[[#This Row],[Spin]]</f>
        <v>-47.808774323745219</v>
      </c>
      <c r="I19" s="3">
        <f>Table1[[#This Row],[Spin Error]]/Table1[[#This Row],[Spin Goal]]</f>
        <v>0.95617548647490436</v>
      </c>
      <c r="J19">
        <v>2</v>
      </c>
      <c r="K19">
        <v>1.5708</v>
      </c>
      <c r="L19" s="1" t="s">
        <v>72</v>
      </c>
      <c r="M19">
        <v>14</v>
      </c>
      <c r="N19">
        <v>2.3561999999999999</v>
      </c>
      <c r="O19">
        <v>-50</v>
      </c>
    </row>
    <row r="20" spans="1:15" x14ac:dyDescent="0.2">
      <c r="A20" s="1" t="s">
        <v>9</v>
      </c>
      <c r="B20">
        <v>9.6952011832242739</v>
      </c>
      <c r="C20">
        <f>Table1[[#This Row],[Vel Goal]]-Table1[[#This Row],[Velocity]]</f>
        <v>4.3047988167757261</v>
      </c>
      <c r="D20" s="3">
        <f>Table1[[#This Row],[Velocity error]]/Table1[[#This Row],[Vel Goal]]</f>
        <v>0.30748562976969473</v>
      </c>
      <c r="E20">
        <v>0.99191197972707457</v>
      </c>
      <c r="F20">
        <f>Table1[[#This Row],[Ang Goal]]-Table1[[#This Row],[Angle]]</f>
        <v>-0.20651197972707458</v>
      </c>
      <c r="G20">
        <v>-25.204976240742688</v>
      </c>
      <c r="H20">
        <f>Table1[[#This Row],[Spin Goal]]-Table1[[#This Row],[Spin]]</f>
        <v>-24.795023759257312</v>
      </c>
      <c r="I20" s="3">
        <f>Table1[[#This Row],[Spin Error]]/Table1[[#This Row],[Spin Goal]]</f>
        <v>0.49590047518514624</v>
      </c>
      <c r="J20">
        <v>2</v>
      </c>
      <c r="K20">
        <v>1.5708</v>
      </c>
      <c r="L20" s="1" t="s">
        <v>74</v>
      </c>
      <c r="M20">
        <v>14</v>
      </c>
      <c r="N20">
        <v>0.78539999999999999</v>
      </c>
      <c r="O20">
        <v>-50</v>
      </c>
    </row>
    <row r="21" spans="1:15" x14ac:dyDescent="0.2">
      <c r="A21" s="1" t="s">
        <v>10</v>
      </c>
      <c r="B21">
        <v>9.6952011832242739</v>
      </c>
      <c r="C21">
        <f>Table1[[#This Row],[Vel Goal]]-Table1[[#This Row],[Velocity]]</f>
        <v>4.3047988167757261</v>
      </c>
      <c r="D21" s="3">
        <f>Table1[[#This Row],[Velocity error]]/Table1[[#This Row],[Vel Goal]]</f>
        <v>0.30748562976969473</v>
      </c>
      <c r="E21">
        <v>0.99191197972707457</v>
      </c>
      <c r="F21">
        <f>Table1[[#This Row],[Ang Goal]]-Table1[[#This Row],[Angle]]</f>
        <v>-0.99191197972707457</v>
      </c>
      <c r="G21">
        <v>-25.204976240742688</v>
      </c>
      <c r="H21">
        <f>Table1[[#This Row],[Spin Goal]]-Table1[[#This Row],[Spin]]</f>
        <v>-24.795023759257312</v>
      </c>
      <c r="I21" s="3">
        <f>Table1[[#This Row],[Spin Error]]/Table1[[#This Row],[Spin Goal]]</f>
        <v>0.49590047518514624</v>
      </c>
      <c r="J21">
        <v>2</v>
      </c>
      <c r="K21">
        <v>1.5708</v>
      </c>
      <c r="L21" s="1" t="s">
        <v>74</v>
      </c>
      <c r="M21">
        <v>14</v>
      </c>
      <c r="N21">
        <v>0</v>
      </c>
      <c r="O21">
        <v>-50</v>
      </c>
    </row>
    <row r="22" spans="1:15" x14ac:dyDescent="0.2">
      <c r="A22" s="1" t="s">
        <v>11</v>
      </c>
      <c r="B22">
        <v>9.6952011832242739</v>
      </c>
      <c r="C22">
        <f>Table1[[#This Row],[Vel Goal]]-Table1[[#This Row],[Velocity]]</f>
        <v>4.3047988167757261</v>
      </c>
      <c r="D22" s="3">
        <f>Table1[[#This Row],[Velocity error]]/Table1[[#This Row],[Vel Goal]]</f>
        <v>0.30748562976969473</v>
      </c>
      <c r="E22">
        <v>0.99191197972707457</v>
      </c>
      <c r="F22">
        <f>Table1[[#This Row],[Ang Goal]]-Table1[[#This Row],[Angle]]</f>
        <v>0.57888802027292541</v>
      </c>
      <c r="G22">
        <v>-25.204976240742688</v>
      </c>
      <c r="H22">
        <f>Table1[[#This Row],[Spin Goal]]-Table1[[#This Row],[Spin]]</f>
        <v>-24.795023759257312</v>
      </c>
      <c r="I22" s="3">
        <f>Table1[[#This Row],[Spin Error]]/Table1[[#This Row],[Spin Goal]]</f>
        <v>0.49590047518514624</v>
      </c>
      <c r="J22">
        <v>2</v>
      </c>
      <c r="K22">
        <v>1.5708</v>
      </c>
      <c r="L22" s="1" t="s">
        <v>74</v>
      </c>
      <c r="M22">
        <v>14</v>
      </c>
      <c r="N22">
        <v>1.5708</v>
      </c>
      <c r="O22">
        <v>-50</v>
      </c>
    </row>
    <row r="23" spans="1:15" x14ac:dyDescent="0.2">
      <c r="A23" s="1" t="s">
        <v>12</v>
      </c>
      <c r="B23">
        <v>9.6952011832242739</v>
      </c>
      <c r="C23">
        <f>Table1[[#This Row],[Vel Goal]]-Table1[[#This Row],[Velocity]]</f>
        <v>4.3047988167757261</v>
      </c>
      <c r="D23" s="3">
        <f>Table1[[#This Row],[Velocity error]]/Table1[[#This Row],[Vel Goal]]</f>
        <v>0.30748562976969473</v>
      </c>
      <c r="E23">
        <v>0.99191197972707457</v>
      </c>
      <c r="F23">
        <f>Table1[[#This Row],[Ang Goal]]-Table1[[#This Row],[Angle]]</f>
        <v>1.3642880202729253</v>
      </c>
      <c r="G23">
        <v>-25.204976240742688</v>
      </c>
      <c r="H23">
        <f>Table1[[#This Row],[Spin Goal]]-Table1[[#This Row],[Spin]]</f>
        <v>-24.795023759257312</v>
      </c>
      <c r="I23" s="3">
        <f>Table1[[#This Row],[Spin Error]]/Table1[[#This Row],[Spin Goal]]</f>
        <v>0.49590047518514624</v>
      </c>
      <c r="J23">
        <v>2</v>
      </c>
      <c r="K23">
        <v>1.5708</v>
      </c>
      <c r="L23" s="1" t="s">
        <v>74</v>
      </c>
      <c r="M23">
        <v>14</v>
      </c>
      <c r="N23">
        <v>2.3561999999999999</v>
      </c>
      <c r="O23">
        <v>-50</v>
      </c>
    </row>
    <row r="24" spans="1:15" x14ac:dyDescent="0.2">
      <c r="A24" s="1" t="s">
        <v>42</v>
      </c>
      <c r="B24">
        <v>9.3773039027020957</v>
      </c>
      <c r="C24">
        <f>Table1[[#This Row],[Vel Goal]]-Table1[[#This Row],[Velocity]]</f>
        <v>4.6226960972979043</v>
      </c>
      <c r="D24" s="3">
        <f>Table1[[#This Row],[Velocity error]]/Table1[[#This Row],[Vel Goal]]</f>
        <v>0.33019257837842175</v>
      </c>
      <c r="E24">
        <v>0.98464320372739678</v>
      </c>
      <c r="F24">
        <f>Table1[[#This Row],[Ang Goal]]-Table1[[#This Row],[Angle]]</f>
        <v>-0.19924320372739679</v>
      </c>
      <c r="G24">
        <v>-31.735073786144124</v>
      </c>
      <c r="H24">
        <f>Table1[[#This Row],[Spin Goal]]-Table1[[#This Row],[Spin]]</f>
        <v>-18.264926213855876</v>
      </c>
      <c r="I24" s="3">
        <f>Table1[[#This Row],[Spin Error]]/Table1[[#This Row],[Spin Goal]]</f>
        <v>0.36529852427711751</v>
      </c>
      <c r="J24">
        <v>3</v>
      </c>
      <c r="K24">
        <v>1.5708</v>
      </c>
      <c r="L24" s="1" t="s">
        <v>74</v>
      </c>
      <c r="M24">
        <v>14</v>
      </c>
      <c r="N24">
        <v>0.78539999999999999</v>
      </c>
      <c r="O24">
        <v>-50</v>
      </c>
    </row>
    <row r="25" spans="1:15" x14ac:dyDescent="0.2">
      <c r="A25" s="1" t="s">
        <v>43</v>
      </c>
      <c r="B25">
        <v>9.3773039027020957</v>
      </c>
      <c r="C25">
        <f>Table1[[#This Row],[Vel Goal]]-Table1[[#This Row],[Velocity]]</f>
        <v>4.6226960972979043</v>
      </c>
      <c r="D25" s="3">
        <f>Table1[[#This Row],[Velocity error]]/Table1[[#This Row],[Vel Goal]]</f>
        <v>0.33019257837842175</v>
      </c>
      <c r="E25">
        <v>0.98464320372739678</v>
      </c>
      <c r="F25">
        <f>Table1[[#This Row],[Ang Goal]]-Table1[[#This Row],[Angle]]</f>
        <v>-0.98464320372739678</v>
      </c>
      <c r="G25">
        <v>-31.735073786144124</v>
      </c>
      <c r="H25">
        <f>Table1[[#This Row],[Spin Goal]]-Table1[[#This Row],[Spin]]</f>
        <v>-18.264926213855876</v>
      </c>
      <c r="I25" s="3">
        <f>Table1[[#This Row],[Spin Error]]/Table1[[#This Row],[Spin Goal]]</f>
        <v>0.36529852427711751</v>
      </c>
      <c r="J25">
        <v>3</v>
      </c>
      <c r="K25">
        <v>1.5708</v>
      </c>
      <c r="L25" s="1" t="s">
        <v>74</v>
      </c>
      <c r="M25">
        <v>14</v>
      </c>
      <c r="N25">
        <v>0</v>
      </c>
      <c r="O25">
        <v>-50</v>
      </c>
    </row>
    <row r="26" spans="1:15" x14ac:dyDescent="0.2">
      <c r="A26" s="1" t="s">
        <v>44</v>
      </c>
      <c r="B26">
        <v>9.3773039027020957</v>
      </c>
      <c r="C26">
        <f>Table1[[#This Row],[Vel Goal]]-Table1[[#This Row],[Velocity]]</f>
        <v>4.6226960972979043</v>
      </c>
      <c r="D26" s="3">
        <f>Table1[[#This Row],[Velocity error]]/Table1[[#This Row],[Vel Goal]]</f>
        <v>0.33019257837842175</v>
      </c>
      <c r="E26">
        <v>0.98464320372739678</v>
      </c>
      <c r="F26">
        <f>Table1[[#This Row],[Ang Goal]]-Table1[[#This Row],[Angle]]</f>
        <v>0.5861567962726032</v>
      </c>
      <c r="G26">
        <v>-31.735073786144124</v>
      </c>
      <c r="H26">
        <f>Table1[[#This Row],[Spin Goal]]-Table1[[#This Row],[Spin]]</f>
        <v>-18.264926213855876</v>
      </c>
      <c r="I26" s="3">
        <f>Table1[[#This Row],[Spin Error]]/Table1[[#This Row],[Spin Goal]]</f>
        <v>0.36529852427711751</v>
      </c>
      <c r="J26">
        <v>3</v>
      </c>
      <c r="K26">
        <v>1.5708</v>
      </c>
      <c r="L26" s="1" t="s">
        <v>74</v>
      </c>
      <c r="M26">
        <v>14</v>
      </c>
      <c r="N26">
        <v>1.5708</v>
      </c>
      <c r="O26">
        <v>-50</v>
      </c>
    </row>
    <row r="27" spans="1:15" x14ac:dyDescent="0.2">
      <c r="A27" s="1" t="s">
        <v>45</v>
      </c>
      <c r="B27">
        <v>9.3773039027020957</v>
      </c>
      <c r="C27">
        <f>Table1[[#This Row],[Vel Goal]]-Table1[[#This Row],[Velocity]]</f>
        <v>4.6226960972979043</v>
      </c>
      <c r="D27" s="3">
        <f>Table1[[#This Row],[Velocity error]]/Table1[[#This Row],[Vel Goal]]</f>
        <v>0.33019257837842175</v>
      </c>
      <c r="E27">
        <v>0.98464320372739678</v>
      </c>
      <c r="F27">
        <f>Table1[[#This Row],[Ang Goal]]-Table1[[#This Row],[Angle]]</f>
        <v>1.371556796272603</v>
      </c>
      <c r="G27">
        <v>-31.735073786144124</v>
      </c>
      <c r="H27">
        <f>Table1[[#This Row],[Spin Goal]]-Table1[[#This Row],[Spin]]</f>
        <v>-18.264926213855876</v>
      </c>
      <c r="I27" s="3">
        <f>Table1[[#This Row],[Spin Error]]/Table1[[#This Row],[Spin Goal]]</f>
        <v>0.36529852427711751</v>
      </c>
      <c r="J27">
        <v>3</v>
      </c>
      <c r="K27">
        <v>1.5708</v>
      </c>
      <c r="L27" s="1" t="s">
        <v>74</v>
      </c>
      <c r="M27">
        <v>14</v>
      </c>
      <c r="N27">
        <v>2.3561999999999999</v>
      </c>
      <c r="O27">
        <v>-50</v>
      </c>
    </row>
    <row r="28" spans="1:15" x14ac:dyDescent="0.2">
      <c r="A28" s="1" t="s">
        <v>58</v>
      </c>
      <c r="B28">
        <v>10.906222325661885</v>
      </c>
      <c r="C28">
        <f>Table1[[#This Row],[Vel Goal]]-Table1[[#This Row],[Velocity]]</f>
        <v>3.0937776743381153</v>
      </c>
      <c r="D28" s="3">
        <f>Table1[[#This Row],[Velocity error]]/Table1[[#This Row],[Vel Goal]]</f>
        <v>0.22098411959557968</v>
      </c>
      <c r="E28">
        <v>0.92700212797616766</v>
      </c>
      <c r="F28">
        <f>Table1[[#This Row],[Ang Goal]]-Table1[[#This Row],[Angle]]</f>
        <v>-0.14160212797616767</v>
      </c>
      <c r="G28">
        <v>-27.400718568693037</v>
      </c>
      <c r="H28">
        <f>Table1[[#This Row],[Spin Goal]]-Table1[[#This Row],[Spin]]</f>
        <v>-22.599281431306963</v>
      </c>
      <c r="I28" s="3">
        <f>Table1[[#This Row],[Spin Error]]/Table1[[#This Row],[Spin Goal]]</f>
        <v>0.45198562862613928</v>
      </c>
      <c r="J28">
        <v>3</v>
      </c>
      <c r="K28">
        <v>1.5708</v>
      </c>
      <c r="L28" s="1" t="s">
        <v>78</v>
      </c>
      <c r="M28">
        <v>14</v>
      </c>
      <c r="N28">
        <v>0.78539999999999999</v>
      </c>
      <c r="O28">
        <v>-50</v>
      </c>
    </row>
    <row r="29" spans="1:15" x14ac:dyDescent="0.2">
      <c r="A29" s="1" t="s">
        <v>59</v>
      </c>
      <c r="B29">
        <v>10.906222325661885</v>
      </c>
      <c r="C29">
        <f>Table1[[#This Row],[Vel Goal]]-Table1[[#This Row],[Velocity]]</f>
        <v>3.0937776743381153</v>
      </c>
      <c r="D29" s="3">
        <f>Table1[[#This Row],[Velocity error]]/Table1[[#This Row],[Vel Goal]]</f>
        <v>0.22098411959557968</v>
      </c>
      <c r="E29">
        <v>0.92700212797616766</v>
      </c>
      <c r="F29">
        <f>Table1[[#This Row],[Ang Goal]]-Table1[[#This Row],[Angle]]</f>
        <v>-0.92700212797616766</v>
      </c>
      <c r="G29">
        <v>-27.400718568693037</v>
      </c>
      <c r="H29">
        <f>Table1[[#This Row],[Spin Goal]]-Table1[[#This Row],[Spin]]</f>
        <v>-22.599281431306963</v>
      </c>
      <c r="I29" s="3">
        <f>Table1[[#This Row],[Spin Error]]/Table1[[#This Row],[Spin Goal]]</f>
        <v>0.45198562862613928</v>
      </c>
      <c r="J29">
        <v>3</v>
      </c>
      <c r="K29">
        <v>1.5708</v>
      </c>
      <c r="L29" s="1" t="s">
        <v>78</v>
      </c>
      <c r="M29">
        <v>14</v>
      </c>
      <c r="N29">
        <v>0</v>
      </c>
      <c r="O29">
        <v>-50</v>
      </c>
    </row>
    <row r="30" spans="1:15" x14ac:dyDescent="0.2">
      <c r="A30" s="1" t="s">
        <v>60</v>
      </c>
      <c r="B30">
        <v>10.906222325661885</v>
      </c>
      <c r="C30">
        <f>Table1[[#This Row],[Vel Goal]]-Table1[[#This Row],[Velocity]]</f>
        <v>3.0937776743381153</v>
      </c>
      <c r="D30" s="3">
        <f>Table1[[#This Row],[Velocity error]]/Table1[[#This Row],[Vel Goal]]</f>
        <v>0.22098411959557968</v>
      </c>
      <c r="E30">
        <v>0.92700212797616766</v>
      </c>
      <c r="F30">
        <f>Table1[[#This Row],[Ang Goal]]-Table1[[#This Row],[Angle]]</f>
        <v>0.64379787202383232</v>
      </c>
      <c r="G30">
        <v>-27.400718568693037</v>
      </c>
      <c r="H30">
        <f>Table1[[#This Row],[Spin Goal]]-Table1[[#This Row],[Spin]]</f>
        <v>-22.599281431306963</v>
      </c>
      <c r="I30" s="3">
        <f>Table1[[#This Row],[Spin Error]]/Table1[[#This Row],[Spin Goal]]</f>
        <v>0.45198562862613928</v>
      </c>
      <c r="J30">
        <v>3</v>
      </c>
      <c r="K30">
        <v>1.5708</v>
      </c>
      <c r="L30" s="1" t="s">
        <v>78</v>
      </c>
      <c r="M30">
        <v>14</v>
      </c>
      <c r="N30">
        <v>1.5708</v>
      </c>
      <c r="O30">
        <v>-50</v>
      </c>
    </row>
    <row r="31" spans="1:15" x14ac:dyDescent="0.2">
      <c r="A31" s="1" t="s">
        <v>61</v>
      </c>
      <c r="B31">
        <v>10.906222325661885</v>
      </c>
      <c r="C31">
        <f>Table1[[#This Row],[Vel Goal]]-Table1[[#This Row],[Velocity]]</f>
        <v>3.0937776743381153</v>
      </c>
      <c r="D31" s="3">
        <f>Table1[[#This Row],[Velocity error]]/Table1[[#This Row],[Vel Goal]]</f>
        <v>0.22098411959557968</v>
      </c>
      <c r="E31">
        <v>0.92700212797616766</v>
      </c>
      <c r="F31">
        <f>Table1[[#This Row],[Ang Goal]]-Table1[[#This Row],[Angle]]</f>
        <v>1.4291978720238321</v>
      </c>
      <c r="G31">
        <v>-27.400718568693037</v>
      </c>
      <c r="H31">
        <f>Table1[[#This Row],[Spin Goal]]-Table1[[#This Row],[Spin]]</f>
        <v>-22.599281431306963</v>
      </c>
      <c r="I31" s="3">
        <f>Table1[[#This Row],[Spin Error]]/Table1[[#This Row],[Spin Goal]]</f>
        <v>0.45198562862613928</v>
      </c>
      <c r="J31">
        <v>3</v>
      </c>
      <c r="K31">
        <v>1.5708</v>
      </c>
      <c r="L31" s="1" t="s">
        <v>78</v>
      </c>
      <c r="M31">
        <v>14</v>
      </c>
      <c r="N31">
        <v>2.3561999999999999</v>
      </c>
      <c r="O31">
        <v>-50</v>
      </c>
    </row>
    <row r="32" spans="1:15" x14ac:dyDescent="0.2">
      <c r="A32" s="1" t="s">
        <v>65</v>
      </c>
      <c r="B32">
        <v>10.878022238210846</v>
      </c>
      <c r="C32">
        <f>Table1[[#This Row],[Vel Goal]]-Table1[[#This Row],[Velocity]]</f>
        <v>3.1219777617891538</v>
      </c>
      <c r="D32" s="3">
        <f>Table1[[#This Row],[Velocity error]]/Table1[[#This Row],[Vel Goal]]</f>
        <v>0.22299841155636813</v>
      </c>
      <c r="E32">
        <v>0.96136258085305115</v>
      </c>
      <c r="F32">
        <f>Table1[[#This Row],[Ang Goal]]-Table1[[#This Row],[Angle]]</f>
        <v>-0.96136258085305115</v>
      </c>
      <c r="G32">
        <v>-26.250818497465005</v>
      </c>
      <c r="H32">
        <f>Table1[[#This Row],[Spin Goal]]-Table1[[#This Row],[Spin]]</f>
        <v>-23.749181502534995</v>
      </c>
      <c r="I32" s="3">
        <f>Table1[[#This Row],[Spin Error]]/Table1[[#This Row],[Spin Goal]]</f>
        <v>0.47498363005069988</v>
      </c>
      <c r="J32">
        <v>3</v>
      </c>
      <c r="K32">
        <v>3.1415999999999999</v>
      </c>
      <c r="L32" s="1" t="s">
        <v>78</v>
      </c>
      <c r="M32">
        <v>14</v>
      </c>
      <c r="N32">
        <v>0</v>
      </c>
      <c r="O32">
        <v>-50</v>
      </c>
    </row>
    <row r="33" spans="1:15" x14ac:dyDescent="0.2">
      <c r="A33" s="1" t="s">
        <v>25</v>
      </c>
      <c r="B33">
        <v>10.784411086079967</v>
      </c>
      <c r="C33">
        <f>Table1[[#This Row],[Vel Goal]]-Table1[[#This Row],[Velocity]]</f>
        <v>3.2155889139200333</v>
      </c>
      <c r="D33" s="3">
        <f>Table1[[#This Row],[Velocity error]]/Table1[[#This Row],[Vel Goal]]</f>
        <v>0.22968492242285951</v>
      </c>
      <c r="E33">
        <v>0.85219625583050651</v>
      </c>
      <c r="F33">
        <f>Table1[[#This Row],[Ang Goal]]-Table1[[#This Row],[Angle]]</f>
        <v>-6.6796255830506523E-2</v>
      </c>
      <c r="G33">
        <v>-23.770343001701715</v>
      </c>
      <c r="H33">
        <f>Table1[[#This Row],[Spin Goal]]-Table1[[#This Row],[Spin]]</f>
        <v>-26.229656998298285</v>
      </c>
      <c r="I33" s="3">
        <f>Table1[[#This Row],[Spin Error]]/Table1[[#This Row],[Spin Goal]]</f>
        <v>0.52459313996596568</v>
      </c>
      <c r="J33">
        <v>2</v>
      </c>
      <c r="K33">
        <v>1.5708</v>
      </c>
      <c r="L33" s="1" t="s">
        <v>78</v>
      </c>
      <c r="M33">
        <v>14</v>
      </c>
      <c r="N33">
        <v>0.78539999999999999</v>
      </c>
      <c r="O33">
        <v>-50</v>
      </c>
    </row>
    <row r="34" spans="1:15" x14ac:dyDescent="0.2">
      <c r="A34" s="1" t="s">
        <v>26</v>
      </c>
      <c r="B34">
        <v>10.784411086079967</v>
      </c>
      <c r="C34">
        <f>Table1[[#This Row],[Vel Goal]]-Table1[[#This Row],[Velocity]]</f>
        <v>3.2155889139200333</v>
      </c>
      <c r="D34" s="3">
        <f>Table1[[#This Row],[Velocity error]]/Table1[[#This Row],[Vel Goal]]</f>
        <v>0.22968492242285951</v>
      </c>
      <c r="E34">
        <v>0.85219625583050651</v>
      </c>
      <c r="F34">
        <f>Table1[[#This Row],[Ang Goal]]-Table1[[#This Row],[Angle]]</f>
        <v>-0.85219625583050651</v>
      </c>
      <c r="G34">
        <v>-23.770343001701715</v>
      </c>
      <c r="H34">
        <f>Table1[[#This Row],[Spin Goal]]-Table1[[#This Row],[Spin]]</f>
        <v>-26.229656998298285</v>
      </c>
      <c r="I34" s="3">
        <f>Table1[[#This Row],[Spin Error]]/Table1[[#This Row],[Spin Goal]]</f>
        <v>0.52459313996596568</v>
      </c>
      <c r="J34">
        <v>2</v>
      </c>
      <c r="K34">
        <v>1.5708</v>
      </c>
      <c r="L34" s="1" t="s">
        <v>78</v>
      </c>
      <c r="M34">
        <v>14</v>
      </c>
      <c r="N34">
        <v>0</v>
      </c>
      <c r="O34">
        <v>-50</v>
      </c>
    </row>
    <row r="35" spans="1:15" x14ac:dyDescent="0.2">
      <c r="A35" s="1" t="s">
        <v>27</v>
      </c>
      <c r="B35">
        <v>10.784411086079967</v>
      </c>
      <c r="C35">
        <f>Table1[[#This Row],[Vel Goal]]-Table1[[#This Row],[Velocity]]</f>
        <v>3.2155889139200333</v>
      </c>
      <c r="D35" s="3">
        <f>Table1[[#This Row],[Velocity error]]/Table1[[#This Row],[Vel Goal]]</f>
        <v>0.22968492242285951</v>
      </c>
      <c r="E35">
        <v>0.85219625583050651</v>
      </c>
      <c r="F35">
        <f>Table1[[#This Row],[Ang Goal]]-Table1[[#This Row],[Angle]]</f>
        <v>0.71860374416949346</v>
      </c>
      <c r="G35">
        <v>-23.770343001701715</v>
      </c>
      <c r="H35">
        <f>Table1[[#This Row],[Spin Goal]]-Table1[[#This Row],[Spin]]</f>
        <v>-26.229656998298285</v>
      </c>
      <c r="I35" s="3">
        <f>Table1[[#This Row],[Spin Error]]/Table1[[#This Row],[Spin Goal]]</f>
        <v>0.52459313996596568</v>
      </c>
      <c r="J35">
        <v>2</v>
      </c>
      <c r="K35">
        <v>1.5708</v>
      </c>
      <c r="L35" s="1" t="s">
        <v>78</v>
      </c>
      <c r="M35">
        <v>14</v>
      </c>
      <c r="N35">
        <v>1.5708</v>
      </c>
      <c r="O35">
        <v>-50</v>
      </c>
    </row>
    <row r="36" spans="1:15" x14ac:dyDescent="0.2">
      <c r="A36" s="1" t="s">
        <v>28</v>
      </c>
      <c r="B36">
        <v>10.784411086079967</v>
      </c>
      <c r="C36">
        <f>Table1[[#This Row],[Vel Goal]]-Table1[[#This Row],[Velocity]]</f>
        <v>3.2155889139200333</v>
      </c>
      <c r="D36" s="3">
        <f>Table1[[#This Row],[Velocity error]]/Table1[[#This Row],[Vel Goal]]</f>
        <v>0.22968492242285951</v>
      </c>
      <c r="E36">
        <v>0.85219625583050651</v>
      </c>
      <c r="F36">
        <f>Table1[[#This Row],[Ang Goal]]-Table1[[#This Row],[Angle]]</f>
        <v>1.5040037441694933</v>
      </c>
      <c r="G36">
        <v>-23.770343001701715</v>
      </c>
      <c r="H36">
        <f>Table1[[#This Row],[Spin Goal]]-Table1[[#This Row],[Spin]]</f>
        <v>-26.229656998298285</v>
      </c>
      <c r="I36" s="3">
        <f>Table1[[#This Row],[Spin Error]]/Table1[[#This Row],[Spin Goal]]</f>
        <v>0.52459313996596568</v>
      </c>
      <c r="J36">
        <v>2</v>
      </c>
      <c r="K36">
        <v>1.5708</v>
      </c>
      <c r="L36" s="1" t="s">
        <v>78</v>
      </c>
      <c r="M36">
        <v>14</v>
      </c>
      <c r="N36">
        <v>2.3561999999999999</v>
      </c>
      <c r="O36">
        <v>-50</v>
      </c>
    </row>
    <row r="37" spans="1:15" x14ac:dyDescent="0.2">
      <c r="A37" s="1" t="s">
        <v>33</v>
      </c>
      <c r="B37">
        <v>10.439491785779056</v>
      </c>
      <c r="C37">
        <f>Table1[[#This Row],[Vel Goal]]-Table1[[#This Row],[Velocity]]</f>
        <v>3.5605082142209437</v>
      </c>
      <c r="D37" s="3">
        <f>Table1[[#This Row],[Velocity error]]/Table1[[#This Row],[Vel Goal]]</f>
        <v>0.25432201530149595</v>
      </c>
      <c r="E37">
        <v>0.9160244752894342</v>
      </c>
      <c r="F37">
        <f>Table1[[#This Row],[Ang Goal]]-Table1[[#This Row],[Angle]]</f>
        <v>-0.9160244752894342</v>
      </c>
      <c r="G37">
        <v>-22.754223446492428</v>
      </c>
      <c r="H37">
        <f>Table1[[#This Row],[Spin Goal]]-Table1[[#This Row],[Spin]]</f>
        <v>-27.245776553507572</v>
      </c>
      <c r="I37" s="3">
        <f>Table1[[#This Row],[Spin Error]]/Table1[[#This Row],[Spin Goal]]</f>
        <v>0.54491553107015145</v>
      </c>
      <c r="J37">
        <v>2</v>
      </c>
      <c r="K37">
        <v>3.1415999999999999</v>
      </c>
      <c r="L37" s="1" t="s">
        <v>78</v>
      </c>
      <c r="M37">
        <v>14</v>
      </c>
      <c r="N37">
        <v>0</v>
      </c>
      <c r="O37">
        <v>-50</v>
      </c>
    </row>
    <row r="38" spans="1:15" x14ac:dyDescent="0.2">
      <c r="A38" s="1" t="s">
        <v>50</v>
      </c>
      <c r="B38">
        <v>10.906222325661885</v>
      </c>
      <c r="C38">
        <f>Table1[[#This Row],[Vel Goal]]-Table1[[#This Row],[Velocity]]</f>
        <v>3.0937776743381153</v>
      </c>
      <c r="D38" s="3">
        <f>Table1[[#This Row],[Velocity error]]/Table1[[#This Row],[Vel Goal]]</f>
        <v>0.22098411959557968</v>
      </c>
      <c r="E38">
        <v>0.92700212797616766</v>
      </c>
      <c r="F38">
        <f>Table1[[#This Row],[Ang Goal]]-Table1[[#This Row],[Angle]]</f>
        <v>-0.14160212797616767</v>
      </c>
      <c r="G38">
        <v>-27.400718568693037</v>
      </c>
      <c r="H38">
        <f>Table1[[#This Row],[Spin Goal]]-Table1[[#This Row],[Spin]]</f>
        <v>-22.599281431306963</v>
      </c>
      <c r="I38" s="3">
        <f>Table1[[#This Row],[Spin Error]]/Table1[[#This Row],[Spin Goal]]</f>
        <v>0.45198562862613928</v>
      </c>
      <c r="J38">
        <v>3</v>
      </c>
      <c r="K38">
        <v>1.5708</v>
      </c>
      <c r="L38" s="1" t="s">
        <v>76</v>
      </c>
      <c r="M38">
        <v>14</v>
      </c>
      <c r="N38">
        <v>0.78539999999999999</v>
      </c>
      <c r="O38">
        <v>-50</v>
      </c>
    </row>
    <row r="39" spans="1:15" x14ac:dyDescent="0.2">
      <c r="A39" s="1" t="s">
        <v>17</v>
      </c>
      <c r="B39">
        <v>10.784411086079967</v>
      </c>
      <c r="C39">
        <f>Table1[[#This Row],[Vel Goal]]-Table1[[#This Row],[Velocity]]</f>
        <v>3.2155889139200333</v>
      </c>
      <c r="D39" s="3">
        <f>Table1[[#This Row],[Velocity error]]/Table1[[#This Row],[Vel Goal]]</f>
        <v>0.22968492242285951</v>
      </c>
      <c r="E39">
        <v>0.85219625583050651</v>
      </c>
      <c r="F39">
        <f>Table1[[#This Row],[Ang Goal]]-Table1[[#This Row],[Angle]]</f>
        <v>-6.6796255830506523E-2</v>
      </c>
      <c r="G39">
        <v>-23.770343001701715</v>
      </c>
      <c r="H39">
        <f>Table1[[#This Row],[Spin Goal]]-Table1[[#This Row],[Spin]]</f>
        <v>-26.229656998298285</v>
      </c>
      <c r="I39" s="3">
        <f>Table1[[#This Row],[Spin Error]]/Table1[[#This Row],[Spin Goal]]</f>
        <v>0.52459313996596568</v>
      </c>
      <c r="J39">
        <v>2</v>
      </c>
      <c r="K39">
        <v>1.5708</v>
      </c>
      <c r="L39" s="1" t="s">
        <v>76</v>
      </c>
      <c r="M39">
        <v>14</v>
      </c>
      <c r="N39">
        <v>0.78539999999999999</v>
      </c>
      <c r="O39">
        <v>-50</v>
      </c>
    </row>
    <row r="40" spans="1:15" x14ac:dyDescent="0.2">
      <c r="A40" s="1" t="s">
        <v>31</v>
      </c>
      <c r="B40">
        <v>9.0978999796150344</v>
      </c>
      <c r="C40">
        <f>Table1[[#This Row],[Vel Goal]]-Table1[[#This Row],[Velocity]]</f>
        <v>4.9021000203849656</v>
      </c>
      <c r="D40" s="3">
        <f>Table1[[#This Row],[Velocity error]]/Table1[[#This Row],[Vel Goal]]</f>
        <v>0.35015000145606895</v>
      </c>
      <c r="E40">
        <v>0.40877579780980988</v>
      </c>
      <c r="F40">
        <f>Table1[[#This Row],[Ang Goal]]-Table1[[#This Row],[Angle]]</f>
        <v>-0.40877579780980988</v>
      </c>
      <c r="G40">
        <v>-15.950651249428327</v>
      </c>
      <c r="H40">
        <f>Table1[[#This Row],[Spin Goal]]-Table1[[#This Row],[Spin]]</f>
        <v>-34.049348750571674</v>
      </c>
      <c r="I40" s="3">
        <f>Table1[[#This Row],[Spin Error]]/Table1[[#This Row],[Spin Goal]]</f>
        <v>0.68098697501143346</v>
      </c>
      <c r="J40">
        <v>2</v>
      </c>
      <c r="K40">
        <v>3.1415999999999999</v>
      </c>
      <c r="L40" s="1" t="s">
        <v>76</v>
      </c>
      <c r="M40">
        <v>14</v>
      </c>
      <c r="N40">
        <v>0</v>
      </c>
      <c r="O40">
        <v>-50</v>
      </c>
    </row>
    <row r="41" spans="1:15" x14ac:dyDescent="0.2">
      <c r="A41" s="1" t="s">
        <v>63</v>
      </c>
      <c r="B41">
        <v>8.4839846910322265</v>
      </c>
      <c r="C41">
        <f>Table1[[#This Row],[Vel Goal]]-Table1[[#This Row],[Velocity]]</f>
        <v>5.5160153089677735</v>
      </c>
      <c r="D41" s="3">
        <f>Table1[[#This Row],[Velocity error]]/Table1[[#This Row],[Vel Goal]]</f>
        <v>0.39400109349769813</v>
      </c>
      <c r="E41">
        <v>0.34664534828490284</v>
      </c>
      <c r="F41">
        <f>Table1[[#This Row],[Ang Goal]]-Table1[[#This Row],[Angle]]</f>
        <v>-0.34664534828490284</v>
      </c>
      <c r="G41">
        <v>-22.444602839079195</v>
      </c>
      <c r="H41">
        <f>Table1[[#This Row],[Spin Goal]]-Table1[[#This Row],[Spin]]</f>
        <v>-27.555397160920805</v>
      </c>
      <c r="I41" s="3">
        <f>Table1[[#This Row],[Spin Error]]/Table1[[#This Row],[Spin Goal]]</f>
        <v>0.55110794321841605</v>
      </c>
      <c r="J41">
        <v>3</v>
      </c>
      <c r="K41">
        <v>3.1415999999999999</v>
      </c>
      <c r="L41" s="1" t="s">
        <v>76</v>
      </c>
      <c r="M41">
        <v>14</v>
      </c>
      <c r="N41">
        <v>0</v>
      </c>
      <c r="O41">
        <v>-50</v>
      </c>
    </row>
    <row r="42" spans="1:15" x14ac:dyDescent="0.2">
      <c r="A42" s="1" t="s">
        <v>51</v>
      </c>
      <c r="B42">
        <v>8.3886643956393581</v>
      </c>
      <c r="C42">
        <f>Table1[[#This Row],[Vel Goal]]-Table1[[#This Row],[Velocity]]</f>
        <v>5.6113356043606419</v>
      </c>
      <c r="D42" s="3">
        <f>Table1[[#This Row],[Velocity error]]/Table1[[#This Row],[Vel Goal]]</f>
        <v>0.40080968602576011</v>
      </c>
      <c r="E42">
        <v>0.38018833531851759</v>
      </c>
      <c r="F42">
        <f>Table1[[#This Row],[Ang Goal]]-Table1[[#This Row],[Angle]]</f>
        <v>-0.38018833531851759</v>
      </c>
      <c r="G42">
        <v>-23.591162741785809</v>
      </c>
      <c r="H42">
        <f>Table1[[#This Row],[Spin Goal]]-Table1[[#This Row],[Spin]]</f>
        <v>-26.408837258214191</v>
      </c>
      <c r="I42" s="3">
        <f>Table1[[#This Row],[Spin Error]]/Table1[[#This Row],[Spin Goal]]</f>
        <v>0.52817674516428381</v>
      </c>
      <c r="J42">
        <v>3</v>
      </c>
      <c r="K42">
        <v>1.5708</v>
      </c>
      <c r="L42" s="1" t="s">
        <v>76</v>
      </c>
      <c r="M42">
        <v>14</v>
      </c>
      <c r="N42">
        <v>0</v>
      </c>
      <c r="O42">
        <v>-50</v>
      </c>
    </row>
    <row r="43" spans="1:15" x14ac:dyDescent="0.2">
      <c r="A43" s="1" t="s">
        <v>18</v>
      </c>
      <c r="B43">
        <v>8.2152516219881768</v>
      </c>
      <c r="C43">
        <f>Table1[[#This Row],[Vel Goal]]-Table1[[#This Row],[Velocity]]</f>
        <v>5.7847483780118232</v>
      </c>
      <c r="D43" s="3">
        <f>Table1[[#This Row],[Velocity error]]/Table1[[#This Row],[Vel Goal]]</f>
        <v>0.41319631271513024</v>
      </c>
      <c r="E43">
        <v>0.24880518611687549</v>
      </c>
      <c r="F43">
        <f>Table1[[#This Row],[Ang Goal]]-Table1[[#This Row],[Angle]]</f>
        <v>-0.24880518611687549</v>
      </c>
      <c r="G43">
        <v>-15.093488401944091</v>
      </c>
      <c r="H43">
        <f>Table1[[#This Row],[Spin Goal]]-Table1[[#This Row],[Spin]]</f>
        <v>-34.906511598055907</v>
      </c>
      <c r="I43" s="3">
        <f>Table1[[#This Row],[Spin Error]]/Table1[[#This Row],[Spin Goal]]</f>
        <v>0.69813023196111812</v>
      </c>
      <c r="J43">
        <v>2</v>
      </c>
      <c r="K43">
        <v>1.5708</v>
      </c>
      <c r="L43" s="1" t="s">
        <v>76</v>
      </c>
      <c r="M43">
        <v>14</v>
      </c>
      <c r="N43">
        <v>0</v>
      </c>
      <c r="O43">
        <v>-50</v>
      </c>
    </row>
    <row r="44" spans="1:15" x14ac:dyDescent="0.2">
      <c r="A44" s="1" t="s">
        <v>52</v>
      </c>
      <c r="B44">
        <v>5.1033013638037135</v>
      </c>
      <c r="C44">
        <f>Table1[[#This Row],[Vel Goal]]-Table1[[#This Row],[Velocity]]</f>
        <v>8.8966986361962874</v>
      </c>
      <c r="D44" s="3">
        <f>Table1[[#This Row],[Velocity error]]/Table1[[#This Row],[Vel Goal]]</f>
        <v>0.63547847401402058</v>
      </c>
      <c r="E44">
        <v>1.4471195362592375</v>
      </c>
      <c r="F44">
        <f>Table1[[#This Row],[Ang Goal]]-Table1[[#This Row],[Angle]]</f>
        <v>0.12368046374076247</v>
      </c>
      <c r="G44">
        <v>-24.283291971437549</v>
      </c>
      <c r="H44">
        <f>Table1[[#This Row],[Spin Goal]]-Table1[[#This Row],[Spin]]</f>
        <v>-25.716708028562451</v>
      </c>
      <c r="I44" s="3">
        <f>Table1[[#This Row],[Spin Error]]/Table1[[#This Row],[Spin Goal]]</f>
        <v>0.51433416057124903</v>
      </c>
      <c r="J44">
        <v>3</v>
      </c>
      <c r="K44">
        <v>1.5708</v>
      </c>
      <c r="L44" s="1" t="s">
        <v>76</v>
      </c>
      <c r="M44">
        <v>14</v>
      </c>
      <c r="N44">
        <v>1.5708</v>
      </c>
      <c r="O44">
        <v>-50</v>
      </c>
    </row>
    <row r="45" spans="1:15" x14ac:dyDescent="0.2">
      <c r="A45" s="1" t="s">
        <v>20</v>
      </c>
      <c r="B45">
        <v>4.4914514413503923</v>
      </c>
      <c r="C45">
        <f>Table1[[#This Row],[Vel Goal]]-Table1[[#This Row],[Velocity]]</f>
        <v>9.5085485586496077</v>
      </c>
      <c r="D45" s="3">
        <f>Table1[[#This Row],[Velocity error]]/Table1[[#This Row],[Vel Goal]]</f>
        <v>0.67918203990354342</v>
      </c>
      <c r="E45">
        <v>2.2673247983384548</v>
      </c>
      <c r="F45">
        <f>Table1[[#This Row],[Ang Goal]]-Table1[[#This Row],[Angle]]</f>
        <v>8.8875201661545056E-2</v>
      </c>
      <c r="G45">
        <v>-5.8876235417411715</v>
      </c>
      <c r="H45">
        <f>Table1[[#This Row],[Spin Goal]]-Table1[[#This Row],[Spin]]</f>
        <v>-44.112376458258829</v>
      </c>
      <c r="I45" s="3">
        <f>Table1[[#This Row],[Spin Error]]/Table1[[#This Row],[Spin Goal]]</f>
        <v>0.88224752916517657</v>
      </c>
      <c r="J45">
        <v>2</v>
      </c>
      <c r="K45">
        <v>1.5708</v>
      </c>
      <c r="L45" s="1" t="s">
        <v>76</v>
      </c>
      <c r="M45">
        <v>14</v>
      </c>
      <c r="N45">
        <v>2.3561999999999999</v>
      </c>
      <c r="O45">
        <v>-50</v>
      </c>
    </row>
    <row r="46" spans="1:15" x14ac:dyDescent="0.2">
      <c r="A46" s="1" t="s">
        <v>19</v>
      </c>
      <c r="B46">
        <v>4.2039063534328456</v>
      </c>
      <c r="C46">
        <f>Table1[[#This Row],[Vel Goal]]-Table1[[#This Row],[Velocity]]</f>
        <v>9.7960936465671544</v>
      </c>
      <c r="D46" s="3">
        <f>Table1[[#This Row],[Velocity error]]/Table1[[#This Row],[Vel Goal]]</f>
        <v>0.69972097475479678</v>
      </c>
      <c r="E46">
        <v>1.7948297539227032</v>
      </c>
      <c r="F46">
        <f>Table1[[#This Row],[Ang Goal]]-Table1[[#This Row],[Angle]]</f>
        <v>-0.22402975392270319</v>
      </c>
      <c r="G46">
        <v>-7.3471574467405381</v>
      </c>
      <c r="H46">
        <f>Table1[[#This Row],[Spin Goal]]-Table1[[#This Row],[Spin]]</f>
        <v>-42.652842553259461</v>
      </c>
      <c r="I46" s="3">
        <f>Table1[[#This Row],[Spin Error]]/Table1[[#This Row],[Spin Goal]]</f>
        <v>0.85305685106518925</v>
      </c>
      <c r="J46">
        <v>2</v>
      </c>
      <c r="K46">
        <v>1.5708</v>
      </c>
      <c r="L46" s="1" t="s">
        <v>76</v>
      </c>
      <c r="M46">
        <v>14</v>
      </c>
      <c r="N46">
        <v>1.5708</v>
      </c>
      <c r="O46">
        <v>-50</v>
      </c>
    </row>
    <row r="47" spans="1:15" x14ac:dyDescent="0.2">
      <c r="A47" s="1" t="s">
        <v>53</v>
      </c>
      <c r="B47">
        <v>4.0881215575992274</v>
      </c>
      <c r="C47">
        <f>Table1[[#This Row],[Vel Goal]]-Table1[[#This Row],[Velocity]]</f>
        <v>9.9118784424007735</v>
      </c>
      <c r="D47" s="3">
        <f>Table1[[#This Row],[Velocity error]]/Table1[[#This Row],[Vel Goal]]</f>
        <v>0.70799131731434095</v>
      </c>
      <c r="E47">
        <v>2.3464366793412288</v>
      </c>
      <c r="F47">
        <f>Table1[[#This Row],[Ang Goal]]-Table1[[#This Row],[Angle]]</f>
        <v>9.7633206587710575E-3</v>
      </c>
      <c r="G47">
        <v>-13.104123864074159</v>
      </c>
      <c r="H47">
        <f>Table1[[#This Row],[Spin Goal]]-Table1[[#This Row],[Spin]]</f>
        <v>-36.895876135925839</v>
      </c>
      <c r="I47" s="3">
        <f>Table1[[#This Row],[Spin Error]]/Table1[[#This Row],[Spin Goal]]</f>
        <v>0.73791752271851674</v>
      </c>
      <c r="J47">
        <v>3</v>
      </c>
      <c r="K47">
        <v>1.5708</v>
      </c>
      <c r="L47" s="1" t="s">
        <v>76</v>
      </c>
      <c r="M47">
        <v>14</v>
      </c>
      <c r="N47">
        <v>2.3561999999999999</v>
      </c>
      <c r="O47">
        <v>-50</v>
      </c>
    </row>
    <row r="48" spans="1:15" x14ac:dyDescent="0.2">
      <c r="A48" s="1" t="s">
        <v>13</v>
      </c>
      <c r="B48">
        <v>10.499308160078709</v>
      </c>
      <c r="C48">
        <f>Table1[[#This Row],[Vel Goal]]-Table1[[#This Row],[Velocity]]</f>
        <v>3.5006918399212914</v>
      </c>
      <c r="D48" s="3">
        <f>Table1[[#This Row],[Velocity error]]/Table1[[#This Row],[Vel Goal]]</f>
        <v>0.25004941713723511</v>
      </c>
      <c r="E48">
        <v>0.89441113446496479</v>
      </c>
      <c r="F48">
        <f>Table1[[#This Row],[Ang Goal]]-Table1[[#This Row],[Angle]]</f>
        <v>-0.1090111344649648</v>
      </c>
      <c r="G48">
        <v>-24.439339774013547</v>
      </c>
      <c r="H48">
        <f>Table1[[#This Row],[Spin Goal]]-Table1[[#This Row],[Spin]]</f>
        <v>-25.560660225986453</v>
      </c>
      <c r="I48" s="3">
        <f>Table1[[#This Row],[Spin Error]]/Table1[[#This Row],[Spin Goal]]</f>
        <v>0.51121320451972907</v>
      </c>
      <c r="J48">
        <v>2</v>
      </c>
      <c r="K48">
        <v>1.5708</v>
      </c>
      <c r="L48" s="1" t="s">
        <v>75</v>
      </c>
      <c r="M48">
        <v>14</v>
      </c>
      <c r="N48">
        <v>0.78539999999999999</v>
      </c>
      <c r="O48">
        <v>-50</v>
      </c>
    </row>
    <row r="49" spans="1:15" x14ac:dyDescent="0.2">
      <c r="A49" s="1" t="s">
        <v>46</v>
      </c>
      <c r="B49">
        <v>10.125292754787109</v>
      </c>
      <c r="C49">
        <f>Table1[[#This Row],[Vel Goal]]-Table1[[#This Row],[Velocity]]</f>
        <v>3.8747072452128908</v>
      </c>
      <c r="D49" s="3">
        <f>Table1[[#This Row],[Velocity error]]/Table1[[#This Row],[Vel Goal]]</f>
        <v>0.27676480322949221</v>
      </c>
      <c r="E49">
        <v>0.94899438432264316</v>
      </c>
      <c r="F49">
        <f>Table1[[#This Row],[Ang Goal]]-Table1[[#This Row],[Angle]]</f>
        <v>-0.16359438432264317</v>
      </c>
      <c r="G49">
        <v>-30.869370476054289</v>
      </c>
      <c r="H49">
        <f>Table1[[#This Row],[Spin Goal]]-Table1[[#This Row],[Spin]]</f>
        <v>-19.130629523945711</v>
      </c>
      <c r="I49" s="3">
        <f>Table1[[#This Row],[Spin Error]]/Table1[[#This Row],[Spin Goal]]</f>
        <v>0.38261259047891422</v>
      </c>
      <c r="J49">
        <v>3</v>
      </c>
      <c r="K49">
        <v>1.5708</v>
      </c>
      <c r="L49" s="1" t="s">
        <v>75</v>
      </c>
      <c r="M49">
        <v>14</v>
      </c>
      <c r="N49">
        <v>0.78539999999999999</v>
      </c>
      <c r="O49">
        <v>-50</v>
      </c>
    </row>
    <row r="50" spans="1:15" x14ac:dyDescent="0.2">
      <c r="A50" s="1" t="s">
        <v>14</v>
      </c>
      <c r="B50">
        <v>9.6783889588051313</v>
      </c>
      <c r="C50">
        <f>Table1[[#This Row],[Vel Goal]]-Table1[[#This Row],[Velocity]]</f>
        <v>4.3216110411948687</v>
      </c>
      <c r="D50" s="3">
        <f>Table1[[#This Row],[Velocity error]]/Table1[[#This Row],[Vel Goal]]</f>
        <v>0.30868650294249061</v>
      </c>
      <c r="E50">
        <v>0.63668707506666289</v>
      </c>
      <c r="F50">
        <f>Table1[[#This Row],[Ang Goal]]-Table1[[#This Row],[Angle]]</f>
        <v>-0.63668707506666289</v>
      </c>
      <c r="G50">
        <v>-20.806605765438739</v>
      </c>
      <c r="H50">
        <f>Table1[[#This Row],[Spin Goal]]-Table1[[#This Row],[Spin]]</f>
        <v>-29.193394234561261</v>
      </c>
      <c r="I50" s="3">
        <f>Table1[[#This Row],[Spin Error]]/Table1[[#This Row],[Spin Goal]]</f>
        <v>0.58386788469122519</v>
      </c>
      <c r="J50">
        <v>2</v>
      </c>
      <c r="K50">
        <v>1.5708</v>
      </c>
      <c r="L50" s="1" t="s">
        <v>75</v>
      </c>
      <c r="M50">
        <v>14</v>
      </c>
      <c r="N50">
        <v>0</v>
      </c>
      <c r="O50">
        <v>-50</v>
      </c>
    </row>
    <row r="51" spans="1:15" x14ac:dyDescent="0.2">
      <c r="A51" s="1" t="s">
        <v>30</v>
      </c>
      <c r="B51">
        <v>9.5564130488735231</v>
      </c>
      <c r="C51">
        <f>Table1[[#This Row],[Vel Goal]]-Table1[[#This Row],[Velocity]]</f>
        <v>4.4435869511264769</v>
      </c>
      <c r="D51" s="3">
        <f>Table1[[#This Row],[Velocity error]]/Table1[[#This Row],[Vel Goal]]</f>
        <v>0.31739906793760547</v>
      </c>
      <c r="E51">
        <v>0.62560324580990911</v>
      </c>
      <c r="F51">
        <f>Table1[[#This Row],[Ang Goal]]-Table1[[#This Row],[Angle]]</f>
        <v>-0.62560324580990911</v>
      </c>
      <c r="G51">
        <v>-19.474191154986151</v>
      </c>
      <c r="H51">
        <f>Table1[[#This Row],[Spin Goal]]-Table1[[#This Row],[Spin]]</f>
        <v>-30.525808845013849</v>
      </c>
      <c r="I51" s="3">
        <f>Table1[[#This Row],[Spin Error]]/Table1[[#This Row],[Spin Goal]]</f>
        <v>0.61051617690027693</v>
      </c>
      <c r="J51">
        <v>2</v>
      </c>
      <c r="K51">
        <v>3.1415999999999999</v>
      </c>
      <c r="L51" s="1" t="s">
        <v>75</v>
      </c>
      <c r="M51">
        <v>14</v>
      </c>
      <c r="N51">
        <v>0</v>
      </c>
      <c r="O51">
        <v>-50</v>
      </c>
    </row>
    <row r="52" spans="1:15" x14ac:dyDescent="0.2">
      <c r="A52" s="1" t="s">
        <v>47</v>
      </c>
      <c r="B52">
        <v>8.3886643956393581</v>
      </c>
      <c r="C52">
        <f>Table1[[#This Row],[Vel Goal]]-Table1[[#This Row],[Velocity]]</f>
        <v>5.6113356043606419</v>
      </c>
      <c r="D52" s="3">
        <f>Table1[[#This Row],[Velocity error]]/Table1[[#This Row],[Vel Goal]]</f>
        <v>0.40080968602576011</v>
      </c>
      <c r="E52">
        <v>0.38018833531851759</v>
      </c>
      <c r="F52">
        <f>Table1[[#This Row],[Ang Goal]]-Table1[[#This Row],[Angle]]</f>
        <v>-0.38018833531851759</v>
      </c>
      <c r="G52">
        <v>-23.591162741785809</v>
      </c>
      <c r="H52">
        <f>Table1[[#This Row],[Spin Goal]]-Table1[[#This Row],[Spin]]</f>
        <v>-26.408837258214191</v>
      </c>
      <c r="I52" s="3">
        <f>Table1[[#This Row],[Spin Error]]/Table1[[#This Row],[Spin Goal]]</f>
        <v>0.52817674516428381</v>
      </c>
      <c r="J52">
        <v>3</v>
      </c>
      <c r="K52">
        <v>1.5708</v>
      </c>
      <c r="L52" s="1" t="s">
        <v>75</v>
      </c>
      <c r="M52">
        <v>14</v>
      </c>
      <c r="N52">
        <v>0</v>
      </c>
      <c r="O52">
        <v>-50</v>
      </c>
    </row>
    <row r="53" spans="1:15" x14ac:dyDescent="0.2">
      <c r="A53" s="1" t="s">
        <v>48</v>
      </c>
      <c r="B53">
        <v>6.1663487885469292</v>
      </c>
      <c r="C53">
        <f>Table1[[#This Row],[Vel Goal]]-Table1[[#This Row],[Velocity]]</f>
        <v>7.8336512114530708</v>
      </c>
      <c r="D53" s="3">
        <f>Table1[[#This Row],[Velocity error]]/Table1[[#This Row],[Vel Goal]]</f>
        <v>0.55954651510379072</v>
      </c>
      <c r="E53">
        <v>1.2764813931533183</v>
      </c>
      <c r="F53">
        <f>Table1[[#This Row],[Ang Goal]]-Table1[[#This Row],[Angle]]</f>
        <v>0.29431860684668165</v>
      </c>
      <c r="G53">
        <v>-23.499896278221737</v>
      </c>
      <c r="H53">
        <f>Table1[[#This Row],[Spin Goal]]-Table1[[#This Row],[Spin]]</f>
        <v>-26.500103721778263</v>
      </c>
      <c r="I53" s="3">
        <f>Table1[[#This Row],[Spin Error]]/Table1[[#This Row],[Spin Goal]]</f>
        <v>0.53000207443556524</v>
      </c>
      <c r="J53">
        <v>3</v>
      </c>
      <c r="K53">
        <v>1.5708</v>
      </c>
      <c r="L53" s="1" t="s">
        <v>75</v>
      </c>
      <c r="M53">
        <v>14</v>
      </c>
      <c r="N53">
        <v>1.5708</v>
      </c>
      <c r="O53">
        <v>-50</v>
      </c>
    </row>
    <row r="54" spans="1:15" x14ac:dyDescent="0.2">
      <c r="A54" s="1" t="s">
        <v>15</v>
      </c>
      <c r="B54">
        <v>5.043608780281355</v>
      </c>
      <c r="C54">
        <f>Table1[[#This Row],[Vel Goal]]-Table1[[#This Row],[Velocity]]</f>
        <v>8.956391219718645</v>
      </c>
      <c r="D54" s="3">
        <f>Table1[[#This Row],[Velocity error]]/Table1[[#This Row],[Vel Goal]]</f>
        <v>0.63974222997990327</v>
      </c>
      <c r="E54">
        <v>1.6178626419664945</v>
      </c>
      <c r="F54">
        <f>Table1[[#This Row],[Ang Goal]]-Table1[[#This Row],[Angle]]</f>
        <v>-4.7062641966494567E-2</v>
      </c>
      <c r="G54">
        <v>-17.920526461740312</v>
      </c>
      <c r="H54">
        <f>Table1[[#This Row],[Spin Goal]]-Table1[[#This Row],[Spin]]</f>
        <v>-32.079473538259691</v>
      </c>
      <c r="I54" s="3">
        <f>Table1[[#This Row],[Spin Error]]/Table1[[#This Row],[Spin Goal]]</f>
        <v>0.64158947076519379</v>
      </c>
      <c r="J54">
        <v>2</v>
      </c>
      <c r="K54">
        <v>1.5708</v>
      </c>
      <c r="L54" s="1" t="s">
        <v>75</v>
      </c>
      <c r="M54">
        <v>14</v>
      </c>
      <c r="N54">
        <v>1.5708</v>
      </c>
      <c r="O54">
        <v>-50</v>
      </c>
    </row>
    <row r="55" spans="1:15" x14ac:dyDescent="0.2">
      <c r="A55" s="1" t="s">
        <v>16</v>
      </c>
      <c r="B55">
        <v>4.4914514413503923</v>
      </c>
      <c r="C55">
        <f>Table1[[#This Row],[Vel Goal]]-Table1[[#This Row],[Velocity]]</f>
        <v>9.5085485586496077</v>
      </c>
      <c r="D55" s="3">
        <f>Table1[[#This Row],[Velocity error]]/Table1[[#This Row],[Vel Goal]]</f>
        <v>0.67918203990354342</v>
      </c>
      <c r="E55">
        <v>2.2673247983384548</v>
      </c>
      <c r="F55">
        <f>Table1[[#This Row],[Ang Goal]]-Table1[[#This Row],[Angle]]</f>
        <v>8.8875201661545056E-2</v>
      </c>
      <c r="G55">
        <v>-5.8876235417411715</v>
      </c>
      <c r="H55">
        <f>Table1[[#This Row],[Spin Goal]]-Table1[[#This Row],[Spin]]</f>
        <v>-44.112376458258829</v>
      </c>
      <c r="I55" s="3">
        <f>Table1[[#This Row],[Spin Error]]/Table1[[#This Row],[Spin Goal]]</f>
        <v>0.88224752916517657</v>
      </c>
      <c r="J55">
        <v>2</v>
      </c>
      <c r="K55">
        <v>1.5708</v>
      </c>
      <c r="L55" s="1" t="s">
        <v>75</v>
      </c>
      <c r="M55">
        <v>14</v>
      </c>
      <c r="N55">
        <v>2.3561999999999999</v>
      </c>
      <c r="O55">
        <v>-50</v>
      </c>
    </row>
    <row r="56" spans="1:15" x14ac:dyDescent="0.2">
      <c r="A56" s="1" t="s">
        <v>49</v>
      </c>
      <c r="B56">
        <v>3.335356272803502</v>
      </c>
      <c r="C56">
        <f>Table1[[#This Row],[Vel Goal]]-Table1[[#This Row],[Velocity]]</f>
        <v>10.664643727196498</v>
      </c>
      <c r="D56" s="3">
        <f>Table1[[#This Row],[Velocity error]]/Table1[[#This Row],[Vel Goal]]</f>
        <v>0.76176026622832127</v>
      </c>
      <c r="E56">
        <v>2.3590384677248712</v>
      </c>
      <c r="F56">
        <f>Table1[[#This Row],[Ang Goal]]-Table1[[#This Row],[Angle]]</f>
        <v>-2.8384677248713963E-3</v>
      </c>
      <c r="G56">
        <v>-17.639696982700809</v>
      </c>
      <c r="H56">
        <f>Table1[[#This Row],[Spin Goal]]-Table1[[#This Row],[Spin]]</f>
        <v>-32.360303017299188</v>
      </c>
      <c r="I56" s="3">
        <f>Table1[[#This Row],[Spin Error]]/Table1[[#This Row],[Spin Goal]]</f>
        <v>0.64720606034598371</v>
      </c>
      <c r="J56">
        <v>3</v>
      </c>
      <c r="K56">
        <v>1.5708</v>
      </c>
      <c r="L56" s="1" t="s">
        <v>75</v>
      </c>
      <c r="M56">
        <v>14</v>
      </c>
      <c r="N56">
        <v>2.3561999999999999</v>
      </c>
      <c r="O56">
        <v>-50</v>
      </c>
    </row>
    <row r="57" spans="1:15" x14ac:dyDescent="0.2">
      <c r="A57" s="1" t="s">
        <v>21</v>
      </c>
      <c r="B57">
        <v>10.585348818604754</v>
      </c>
      <c r="C57">
        <f>Table1[[#This Row],[Vel Goal]]-Table1[[#This Row],[Velocity]]</f>
        <v>3.4146511813952465</v>
      </c>
      <c r="D57" s="3">
        <f>Table1[[#This Row],[Velocity error]]/Table1[[#This Row],[Vel Goal]]</f>
        <v>0.24390365581394619</v>
      </c>
      <c r="E57">
        <v>0.91317589587935233</v>
      </c>
      <c r="F57">
        <f>Table1[[#This Row],[Ang Goal]]-Table1[[#This Row],[Angle]]</f>
        <v>-0.12777589587935234</v>
      </c>
      <c r="G57">
        <v>-24.753182054066464</v>
      </c>
      <c r="H57">
        <f>Table1[[#This Row],[Spin Goal]]-Table1[[#This Row],[Spin]]</f>
        <v>-25.246817945933536</v>
      </c>
      <c r="I57" s="3">
        <f>Table1[[#This Row],[Spin Error]]/Table1[[#This Row],[Spin Goal]]</f>
        <v>0.50493635891867072</v>
      </c>
      <c r="J57">
        <v>2</v>
      </c>
      <c r="K57">
        <v>1.5708</v>
      </c>
      <c r="L57" s="1" t="s">
        <v>77</v>
      </c>
      <c r="M57">
        <v>14</v>
      </c>
      <c r="N57">
        <v>0.78539999999999999</v>
      </c>
      <c r="O57">
        <v>-50</v>
      </c>
    </row>
    <row r="58" spans="1:15" x14ac:dyDescent="0.2">
      <c r="A58" s="1" t="s">
        <v>22</v>
      </c>
      <c r="B58">
        <v>10.585348818604754</v>
      </c>
      <c r="C58">
        <f>Table1[[#This Row],[Vel Goal]]-Table1[[#This Row],[Velocity]]</f>
        <v>3.4146511813952465</v>
      </c>
      <c r="D58" s="3">
        <f>Table1[[#This Row],[Velocity error]]/Table1[[#This Row],[Vel Goal]]</f>
        <v>0.24390365581394619</v>
      </c>
      <c r="E58">
        <v>0.91317589587935233</v>
      </c>
      <c r="F58">
        <f>Table1[[#This Row],[Ang Goal]]-Table1[[#This Row],[Angle]]</f>
        <v>-0.91317589587935233</v>
      </c>
      <c r="G58">
        <v>-24.753182054066464</v>
      </c>
      <c r="H58">
        <f>Table1[[#This Row],[Spin Goal]]-Table1[[#This Row],[Spin]]</f>
        <v>-25.246817945933536</v>
      </c>
      <c r="I58" s="3">
        <f>Table1[[#This Row],[Spin Error]]/Table1[[#This Row],[Spin Goal]]</f>
        <v>0.50493635891867072</v>
      </c>
      <c r="J58">
        <v>2</v>
      </c>
      <c r="K58">
        <v>1.5708</v>
      </c>
      <c r="L58" s="1" t="s">
        <v>77</v>
      </c>
      <c r="M58">
        <v>14</v>
      </c>
      <c r="N58">
        <v>0</v>
      </c>
      <c r="O58">
        <v>-50</v>
      </c>
    </row>
    <row r="59" spans="1:15" x14ac:dyDescent="0.2">
      <c r="A59" s="1" t="s">
        <v>23</v>
      </c>
      <c r="B59">
        <v>10.585348818604754</v>
      </c>
      <c r="C59">
        <f>Table1[[#This Row],[Vel Goal]]-Table1[[#This Row],[Velocity]]</f>
        <v>3.4146511813952465</v>
      </c>
      <c r="D59" s="3">
        <f>Table1[[#This Row],[Velocity error]]/Table1[[#This Row],[Vel Goal]]</f>
        <v>0.24390365581394619</v>
      </c>
      <c r="E59">
        <v>0.91317589587935233</v>
      </c>
      <c r="F59">
        <f>Table1[[#This Row],[Ang Goal]]-Table1[[#This Row],[Angle]]</f>
        <v>0.65762410412064765</v>
      </c>
      <c r="G59">
        <v>-24.753182054066464</v>
      </c>
      <c r="H59">
        <f>Table1[[#This Row],[Spin Goal]]-Table1[[#This Row],[Spin]]</f>
        <v>-25.246817945933536</v>
      </c>
      <c r="I59" s="3">
        <f>Table1[[#This Row],[Spin Error]]/Table1[[#This Row],[Spin Goal]]</f>
        <v>0.50493635891867072</v>
      </c>
      <c r="J59">
        <v>2</v>
      </c>
      <c r="K59">
        <v>1.5708</v>
      </c>
      <c r="L59" s="1" t="s">
        <v>77</v>
      </c>
      <c r="M59">
        <v>14</v>
      </c>
      <c r="N59">
        <v>1.5708</v>
      </c>
      <c r="O59">
        <v>-50</v>
      </c>
    </row>
    <row r="60" spans="1:15" x14ac:dyDescent="0.2">
      <c r="A60" s="1" t="s">
        <v>24</v>
      </c>
      <c r="B60">
        <v>10.585348818604754</v>
      </c>
      <c r="C60">
        <f>Table1[[#This Row],[Vel Goal]]-Table1[[#This Row],[Velocity]]</f>
        <v>3.4146511813952465</v>
      </c>
      <c r="D60" s="3">
        <f>Table1[[#This Row],[Velocity error]]/Table1[[#This Row],[Vel Goal]]</f>
        <v>0.24390365581394619</v>
      </c>
      <c r="E60">
        <v>0.91317589587935233</v>
      </c>
      <c r="F60">
        <f>Table1[[#This Row],[Ang Goal]]-Table1[[#This Row],[Angle]]</f>
        <v>1.4430241041206475</v>
      </c>
      <c r="G60">
        <v>-24.753182054066464</v>
      </c>
      <c r="H60">
        <f>Table1[[#This Row],[Spin Goal]]-Table1[[#This Row],[Spin]]</f>
        <v>-25.246817945933536</v>
      </c>
      <c r="I60" s="3">
        <f>Table1[[#This Row],[Spin Error]]/Table1[[#This Row],[Spin Goal]]</f>
        <v>0.50493635891867072</v>
      </c>
      <c r="J60">
        <v>2</v>
      </c>
      <c r="K60">
        <v>1.5708</v>
      </c>
      <c r="L60" s="1" t="s">
        <v>77</v>
      </c>
      <c r="M60">
        <v>14</v>
      </c>
      <c r="N60">
        <v>2.3561999999999999</v>
      </c>
      <c r="O60">
        <v>-50</v>
      </c>
    </row>
    <row r="61" spans="1:15" x14ac:dyDescent="0.2">
      <c r="A61" s="1" t="s">
        <v>64</v>
      </c>
      <c r="B61">
        <v>10.552836725047491</v>
      </c>
      <c r="C61">
        <f>Table1[[#This Row],[Vel Goal]]-Table1[[#This Row],[Velocity]]</f>
        <v>3.4471632749525085</v>
      </c>
      <c r="D61" s="3">
        <f>Table1[[#This Row],[Velocity error]]/Table1[[#This Row],[Vel Goal]]</f>
        <v>0.24622594821089347</v>
      </c>
      <c r="E61">
        <v>1.0891326578930076</v>
      </c>
      <c r="F61">
        <f>Table1[[#This Row],[Ang Goal]]-Table1[[#This Row],[Angle]]</f>
        <v>-1.0891326578930076</v>
      </c>
      <c r="G61">
        <v>-29.429198612896048</v>
      </c>
      <c r="H61">
        <f>Table1[[#This Row],[Spin Goal]]-Table1[[#This Row],[Spin]]</f>
        <v>-20.570801387103952</v>
      </c>
      <c r="I61" s="3">
        <f>Table1[[#This Row],[Spin Error]]/Table1[[#This Row],[Spin Goal]]</f>
        <v>0.41141602774207903</v>
      </c>
      <c r="J61">
        <v>3</v>
      </c>
      <c r="K61">
        <v>3.1415999999999999</v>
      </c>
      <c r="L61" s="1" t="s">
        <v>77</v>
      </c>
      <c r="M61">
        <v>14</v>
      </c>
      <c r="N61">
        <v>0</v>
      </c>
      <c r="O61">
        <v>-50</v>
      </c>
    </row>
    <row r="62" spans="1:15" x14ac:dyDescent="0.2">
      <c r="A62" s="1" t="s">
        <v>32</v>
      </c>
      <c r="B62">
        <v>10.357264128043649</v>
      </c>
      <c r="C62">
        <f>Table1[[#This Row],[Vel Goal]]-Table1[[#This Row],[Velocity]]</f>
        <v>3.6427358719563507</v>
      </c>
      <c r="D62" s="3">
        <f>Table1[[#This Row],[Velocity error]]/Table1[[#This Row],[Vel Goal]]</f>
        <v>0.2601954194254536</v>
      </c>
      <c r="E62">
        <v>1.0156881149436505</v>
      </c>
      <c r="F62">
        <f>Table1[[#This Row],[Ang Goal]]-Table1[[#This Row],[Angle]]</f>
        <v>-1.0156881149436505</v>
      </c>
      <c r="G62">
        <v>-24.689535971972997</v>
      </c>
      <c r="H62">
        <f>Table1[[#This Row],[Spin Goal]]-Table1[[#This Row],[Spin]]</f>
        <v>-25.310464028027003</v>
      </c>
      <c r="I62" s="3">
        <f>Table1[[#This Row],[Spin Error]]/Table1[[#This Row],[Spin Goal]]</f>
        <v>0.50620928056054004</v>
      </c>
      <c r="J62">
        <v>2</v>
      </c>
      <c r="K62">
        <v>3.1415999999999999</v>
      </c>
      <c r="L62" s="1" t="s">
        <v>77</v>
      </c>
      <c r="M62">
        <v>14</v>
      </c>
      <c r="N62">
        <v>0</v>
      </c>
      <c r="O62">
        <v>-50</v>
      </c>
    </row>
    <row r="63" spans="1:15" x14ac:dyDescent="0.2">
      <c r="A63" s="1" t="s">
        <v>54</v>
      </c>
      <c r="B63">
        <v>10.352459970417151</v>
      </c>
      <c r="C63">
        <f>Table1[[#This Row],[Vel Goal]]-Table1[[#This Row],[Velocity]]</f>
        <v>3.6475400295828493</v>
      </c>
      <c r="D63" s="3">
        <f>Table1[[#This Row],[Velocity error]]/Table1[[#This Row],[Vel Goal]]</f>
        <v>0.26053857354163207</v>
      </c>
      <c r="E63">
        <v>1.0503872048170404</v>
      </c>
      <c r="F63">
        <f>Table1[[#This Row],[Ang Goal]]-Table1[[#This Row],[Angle]]</f>
        <v>-0.26498720481704041</v>
      </c>
      <c r="G63">
        <v>-31.214827041527919</v>
      </c>
      <c r="H63">
        <f>Table1[[#This Row],[Spin Goal]]-Table1[[#This Row],[Spin]]</f>
        <v>-18.785172958472081</v>
      </c>
      <c r="I63" s="3">
        <f>Table1[[#This Row],[Spin Error]]/Table1[[#This Row],[Spin Goal]]</f>
        <v>0.37570345916944164</v>
      </c>
      <c r="J63">
        <v>3</v>
      </c>
      <c r="K63">
        <v>1.5708</v>
      </c>
      <c r="L63" s="1" t="s">
        <v>77</v>
      </c>
      <c r="M63">
        <v>14</v>
      </c>
      <c r="N63">
        <v>0.78539999999999999</v>
      </c>
      <c r="O63">
        <v>-50</v>
      </c>
    </row>
    <row r="64" spans="1:15" x14ac:dyDescent="0.2">
      <c r="A64" s="1" t="s">
        <v>55</v>
      </c>
      <c r="B64">
        <v>10.352459970417151</v>
      </c>
      <c r="C64">
        <f>Table1[[#This Row],[Vel Goal]]-Table1[[#This Row],[Velocity]]</f>
        <v>3.6475400295828493</v>
      </c>
      <c r="D64" s="3">
        <f>Table1[[#This Row],[Velocity error]]/Table1[[#This Row],[Vel Goal]]</f>
        <v>0.26053857354163207</v>
      </c>
      <c r="E64">
        <v>1.0503872048170404</v>
      </c>
      <c r="F64">
        <f>Table1[[#This Row],[Ang Goal]]-Table1[[#This Row],[Angle]]</f>
        <v>-1.0503872048170404</v>
      </c>
      <c r="G64">
        <v>-31.214827041527919</v>
      </c>
      <c r="H64">
        <f>Table1[[#This Row],[Spin Goal]]-Table1[[#This Row],[Spin]]</f>
        <v>-18.785172958472081</v>
      </c>
      <c r="I64" s="3">
        <f>Table1[[#This Row],[Spin Error]]/Table1[[#This Row],[Spin Goal]]</f>
        <v>0.37570345916944164</v>
      </c>
      <c r="J64">
        <v>3</v>
      </c>
      <c r="K64">
        <v>1.5708</v>
      </c>
      <c r="L64" s="1" t="s">
        <v>77</v>
      </c>
      <c r="M64">
        <v>14</v>
      </c>
      <c r="N64">
        <v>0</v>
      </c>
      <c r="O64">
        <v>-50</v>
      </c>
    </row>
    <row r="65" spans="1:15" x14ac:dyDescent="0.2">
      <c r="A65" s="1" t="s">
        <v>56</v>
      </c>
      <c r="B65">
        <v>10.352459970417151</v>
      </c>
      <c r="C65">
        <f>Table1[[#This Row],[Vel Goal]]-Table1[[#This Row],[Velocity]]</f>
        <v>3.6475400295828493</v>
      </c>
      <c r="D65" s="3">
        <f>Table1[[#This Row],[Velocity error]]/Table1[[#This Row],[Vel Goal]]</f>
        <v>0.26053857354163207</v>
      </c>
      <c r="E65">
        <v>1.0503872048170404</v>
      </c>
      <c r="F65">
        <f>Table1[[#This Row],[Ang Goal]]-Table1[[#This Row],[Angle]]</f>
        <v>0.52041279518295958</v>
      </c>
      <c r="G65">
        <v>-31.214827041527919</v>
      </c>
      <c r="H65">
        <f>Table1[[#This Row],[Spin Goal]]-Table1[[#This Row],[Spin]]</f>
        <v>-18.785172958472081</v>
      </c>
      <c r="I65" s="3">
        <f>Table1[[#This Row],[Spin Error]]/Table1[[#This Row],[Spin Goal]]</f>
        <v>0.37570345916944164</v>
      </c>
      <c r="J65">
        <v>3</v>
      </c>
      <c r="K65">
        <v>1.5708</v>
      </c>
      <c r="L65" s="1" t="s">
        <v>77</v>
      </c>
      <c r="M65">
        <v>14</v>
      </c>
      <c r="N65">
        <v>1.5708</v>
      </c>
      <c r="O65">
        <v>-50</v>
      </c>
    </row>
    <row r="66" spans="1:15" x14ac:dyDescent="0.2">
      <c r="A66" s="1" t="s">
        <v>57</v>
      </c>
      <c r="B66">
        <v>10.352459970417151</v>
      </c>
      <c r="C66">
        <f>Table1[[#This Row],[Vel Goal]]-Table1[[#This Row],[Velocity]]</f>
        <v>3.6475400295828493</v>
      </c>
      <c r="D66" s="3">
        <f>Table1[[#This Row],[Velocity error]]/Table1[[#This Row],[Vel Goal]]</f>
        <v>0.26053857354163207</v>
      </c>
      <c r="E66">
        <v>1.0503872048170404</v>
      </c>
      <c r="F66">
        <f>Table1[[#This Row],[Ang Goal]]-Table1[[#This Row],[Angle]]</f>
        <v>1.3058127951829595</v>
      </c>
      <c r="G66">
        <v>-31.214827041527919</v>
      </c>
      <c r="H66">
        <f>Table1[[#This Row],[Spin Goal]]-Table1[[#This Row],[Spin]]</f>
        <v>-18.785172958472081</v>
      </c>
      <c r="I66" s="3">
        <f>Table1[[#This Row],[Spin Error]]/Table1[[#This Row],[Spin Goal]]</f>
        <v>0.37570345916944164</v>
      </c>
      <c r="J66">
        <v>3</v>
      </c>
      <c r="K66">
        <v>1.5708</v>
      </c>
      <c r="L66" s="1" t="s">
        <v>77</v>
      </c>
      <c r="M66">
        <v>14</v>
      </c>
      <c r="N66">
        <v>2.3561999999999999</v>
      </c>
      <c r="O66">
        <v>-50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2021-05-19T15:42:24Z</dcterms:modified>
</cp:coreProperties>
</file>