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3583372-535E-4EBC-B903-32F79B731FED}" xr6:coauthVersionLast="47" xr6:coauthVersionMax="47" xr10:uidLastSave="{00000000-0000-0000-0000-000000000000}"/>
  <bookViews>
    <workbookView xWindow="-108" yWindow="-108" windowWidth="23256" windowHeight="12456" activeTab="1" xr2:uid="{C9C4612E-932B-4A27-B978-84C071736509}"/>
  </bookViews>
  <sheets>
    <sheet name="Sheet1" sheetId="2" r:id="rId1"/>
    <sheet name="Day1PM_learner_WorkshopData" sheetId="1" r:id="rId2"/>
  </sheets>
  <definedNames>
    <definedName name="_xlnm._FilterDatabase" localSheetId="1" hidden="1">Day1PM_learner_WorkshopData!$E$1:$E$60</definedName>
  </definedNames>
  <calcPr calcId="191029"/>
  <pivotCaches>
    <pivotCache cacheId="24" r:id="rId3"/>
    <pivotCache cacheId="3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8" i="1" l="1"/>
  <c r="J65" i="1"/>
  <c r="J61" i="1"/>
  <c r="J57" i="1"/>
  <c r="J54" i="1"/>
</calcChain>
</file>

<file path=xl/sharedStrings.xml><?xml version="1.0" encoding="utf-8"?>
<sst xmlns="http://schemas.openxmlformats.org/spreadsheetml/2006/main" count="205" uniqueCount="54">
  <si>
    <t>SaleID</t>
  </si>
  <si>
    <t>Date</t>
  </si>
  <si>
    <t>ProductID</t>
  </si>
  <si>
    <t>ProductName</t>
  </si>
  <si>
    <t>Category</t>
  </si>
  <si>
    <t>SalesAmount</t>
  </si>
  <si>
    <t>QuantitySold</t>
  </si>
  <si>
    <t>Region</t>
  </si>
  <si>
    <t>CustomerRating</t>
  </si>
  <si>
    <t>Laptop</t>
  </si>
  <si>
    <t>Electronics</t>
  </si>
  <si>
    <t>North</t>
  </si>
  <si>
    <t>Headphones</t>
  </si>
  <si>
    <t>South</t>
  </si>
  <si>
    <t>Desk Chair</t>
  </si>
  <si>
    <t>Furniture</t>
  </si>
  <si>
    <t>East</t>
  </si>
  <si>
    <t>Notebook</t>
  </si>
  <si>
    <t>Stationery</t>
  </si>
  <si>
    <t>West</t>
  </si>
  <si>
    <t>Monitor</t>
  </si>
  <si>
    <t>Backpack</t>
  </si>
  <si>
    <t>Accessories</t>
  </si>
  <si>
    <t>Coffee Mug</t>
  </si>
  <si>
    <t>Kitchenware</t>
  </si>
  <si>
    <t>Lamp</t>
  </si>
  <si>
    <t>Water Bottle</t>
  </si>
  <si>
    <t>Pen</t>
  </si>
  <si>
    <t>Sum of SalesAmount</t>
  </si>
  <si>
    <t>Row Labels</t>
  </si>
  <si>
    <t>(blank)</t>
  </si>
  <si>
    <t>Grand Total</t>
  </si>
  <si>
    <t>Column Labels</t>
  </si>
  <si>
    <t>Count of SaleID</t>
  </si>
  <si>
    <t>Vlookup for customer feedback, sales ID 5</t>
  </si>
  <si>
    <t xml:space="preserve"> VLOOKUP to find the SalesAmount for ProductID 207</t>
  </si>
  <si>
    <t>Use the IF function to create a column that labels sales amounts above 200 as "High" and others as "Low":</t>
  </si>
  <si>
    <t>Use SUMIFS to calculate the total SalesAmount for sales in the South region:</t>
  </si>
  <si>
    <t>Use COUNTIFS to count the number of sales with a QuantitySold of 3 or more: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</si>
  <si>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</si>
  <si>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</si>
  <si>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</si>
  <si>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</si>
  <si>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</si>
  <si>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</si>
  <si>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</si>
  <si>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</si>
  <si>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</si>
  <si>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</si>
  <si>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</si>
  <si>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</si>
  <si>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</si>
  <si>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</si>
  <si>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Use the descriptive statistics tool to calculate stats for sales amount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</si>
</sst>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503.613391319443" createdVersion="8" refreshedVersion="8" minRefreshableVersion="3" recordCount="52" xr:uid="{9FD1F9D3-AF46-44A3-B7DE-717E83E93125}">
  <cacheSource type="worksheet">
    <worksheetSource ref="A1:I1048576" sheet="Day1PM_learner_WorkshopData"/>
  </cacheSource>
  <cacheFields count="9">
    <cacheField name="SaleID" numFmtId="0">
      <sharedItems containsString="0" containsBlank="1" containsNumber="1" containsInteger="1" minValue="1" maxValue="50"/>
    </cacheField>
    <cacheField name="Date" numFmtId="0">
      <sharedItems containsNonDate="0" containsDate="1" containsString="0" containsBlank="1" minDate="2023-01-10T00:00:00" maxDate="2023-11-16T00:00:00"/>
    </cacheField>
    <cacheField name="ProductID" numFmtId="0">
      <sharedItems containsString="0" containsBlank="1" containsNumber="1" containsInteger="1" minValue="201" maxValue="210"/>
    </cacheField>
    <cacheField name="ProductName" numFmtId="0">
      <sharedItems containsBlank="1"/>
    </cacheField>
    <cacheField name="Category" numFmtId="0">
      <sharedItems containsBlank="1"/>
    </cacheField>
    <cacheField name="SalesAmount" numFmtId="0">
      <sharedItems containsString="0" containsBlank="1" containsNumber="1" containsInteger="1" minValue="5" maxValue="1400"/>
    </cacheField>
    <cacheField name="QuantitySold" numFmtId="0">
      <sharedItems containsString="0" containsBlank="1" containsNumber="1" containsInteger="1" minValue="1" maxValue="10"/>
    </cacheField>
    <cacheField name="Region" numFmtId="0">
      <sharedItems containsBlank="1" count="5">
        <s v="North"/>
        <s v="East"/>
        <s v="South"/>
        <s v="West"/>
        <m/>
      </sharedItems>
    </cacheField>
    <cacheField name="CustomerRating" numFmtId="0">
      <sharedItems containsString="0" containsBlank="1" containsNumber="1" containsInteger="1" minValue="3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503.615910069442" createdVersion="8" refreshedVersion="8" minRefreshableVersion="3" recordCount="20" xr:uid="{3F6E102F-13E0-48CD-8C49-DA0DE8470FF3}">
  <cacheSource type="worksheet">
    <worksheetSource ref="A1:I21" sheet="Day1PM_learner_WorkshopData"/>
  </cacheSource>
  <cacheFields count="9">
    <cacheField name="SaleID" numFmtId="0">
      <sharedItems containsSemiMixedTypes="0" containsString="0" containsNumber="1" containsInteger="1" minValue="1" maxValue="45"/>
    </cacheField>
    <cacheField name="Date" numFmtId="14">
      <sharedItems containsSemiMixedTypes="0" containsNonDate="0" containsDate="1" containsString="0" minDate="2023-01-10T00:00:00" maxDate="2023-10-11T00:00:00"/>
    </cacheField>
    <cacheField name="ProductID" numFmtId="0">
      <sharedItems containsSemiMixedTypes="0" containsString="0" containsNumber="1" containsInteger="1" minValue="201" maxValue="205" count="4">
        <n v="201"/>
        <n v="205"/>
        <n v="203"/>
        <n v="202"/>
      </sharedItems>
    </cacheField>
    <cacheField name="ProductName" numFmtId="0">
      <sharedItems/>
    </cacheField>
    <cacheField name="Category" numFmtId="0">
      <sharedItems/>
    </cacheField>
    <cacheField name="SalesAmount" numFmtId="0">
      <sharedItems containsSemiMixedTypes="0" containsString="0" containsNumber="1" containsInteger="1" minValue="150" maxValue="1400"/>
    </cacheField>
    <cacheField name="QuantitySold" numFmtId="0">
      <sharedItems containsSemiMixedTypes="0" containsString="0" containsNumber="1" containsInteger="1" minValue="1" maxValue="2" count="2">
        <n v="2"/>
        <n v="1"/>
      </sharedItems>
    </cacheField>
    <cacheField name="Region" numFmtId="0">
      <sharedItems/>
    </cacheField>
    <cacheField name="CustomerRating" numFmtId="0">
      <sharedItems containsSemiMixedTypes="0" containsString="0" containsNumber="1" containsInteger="1" minValue="3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n v="41"/>
    <d v="2023-09-20T00:00:00"/>
    <n v="201"/>
    <s v="Laptop"/>
    <s v="Electronics"/>
    <n v="1400"/>
    <n v="2"/>
    <x v="0"/>
    <n v="5"/>
  </r>
  <r>
    <n v="31"/>
    <d v="2023-07-20T00:00:00"/>
    <n v="201"/>
    <s v="Laptop"/>
    <s v="Electronics"/>
    <n v="1350"/>
    <n v="2"/>
    <x v="0"/>
    <n v="4"/>
  </r>
  <r>
    <n v="21"/>
    <d v="2023-05-20T00:00:00"/>
    <n v="201"/>
    <s v="Laptop"/>
    <s v="Electronics"/>
    <n v="1300"/>
    <n v="2"/>
    <x v="0"/>
    <n v="5"/>
  </r>
  <r>
    <n v="11"/>
    <d v="2023-03-20T00:00:00"/>
    <n v="201"/>
    <s v="Laptop"/>
    <s v="Electronics"/>
    <n v="1250"/>
    <n v="2"/>
    <x v="0"/>
    <n v="5"/>
  </r>
  <r>
    <n v="1"/>
    <d v="2023-01-10T00:00:00"/>
    <n v="201"/>
    <s v="Laptop"/>
    <s v="Electronics"/>
    <n v="1200"/>
    <n v="2"/>
    <x v="0"/>
    <n v="4"/>
  </r>
  <r>
    <n v="45"/>
    <d v="2023-10-10T00:00:00"/>
    <n v="205"/>
    <s v="Monitor"/>
    <s v="Electronics"/>
    <n v="380"/>
    <n v="1"/>
    <x v="0"/>
    <n v="5"/>
  </r>
  <r>
    <n v="35"/>
    <d v="2023-08-10T00:00:00"/>
    <n v="205"/>
    <s v="Monitor"/>
    <s v="Electronics"/>
    <n v="360"/>
    <n v="1"/>
    <x v="0"/>
    <n v="5"/>
  </r>
  <r>
    <n v="25"/>
    <d v="2023-06-10T00:00:00"/>
    <n v="205"/>
    <s v="Monitor"/>
    <s v="Electronics"/>
    <n v="340"/>
    <n v="1"/>
    <x v="0"/>
    <n v="5"/>
  </r>
  <r>
    <n v="15"/>
    <d v="2023-04-10T00:00:00"/>
    <n v="205"/>
    <s v="Monitor"/>
    <s v="Electronics"/>
    <n v="320"/>
    <n v="1"/>
    <x v="0"/>
    <n v="4"/>
  </r>
  <r>
    <n v="5"/>
    <d v="2023-02-10T00:00:00"/>
    <n v="205"/>
    <s v="Monitor"/>
    <s v="Electronics"/>
    <n v="300"/>
    <n v="1"/>
    <x v="0"/>
    <n v="5"/>
  </r>
  <r>
    <n v="43"/>
    <d v="2023-09-30T00:00:00"/>
    <n v="203"/>
    <s v="Desk Chair"/>
    <s v="Furniture"/>
    <n v="240"/>
    <n v="1"/>
    <x v="1"/>
    <n v="3"/>
  </r>
  <r>
    <n v="33"/>
    <d v="2023-07-30T00:00:00"/>
    <n v="203"/>
    <s v="Desk Chair"/>
    <s v="Furniture"/>
    <n v="230"/>
    <n v="1"/>
    <x v="1"/>
    <n v="3"/>
  </r>
  <r>
    <n v="23"/>
    <d v="2023-05-30T00:00:00"/>
    <n v="203"/>
    <s v="Desk Chair"/>
    <s v="Furniture"/>
    <n v="220"/>
    <n v="1"/>
    <x v="1"/>
    <n v="4"/>
  </r>
  <r>
    <n v="13"/>
    <d v="2023-03-30T00:00:00"/>
    <n v="203"/>
    <s v="Desk Chair"/>
    <s v="Furniture"/>
    <n v="210"/>
    <n v="1"/>
    <x v="1"/>
    <n v="3"/>
  </r>
  <r>
    <n v="3"/>
    <d v="2023-01-20T00:00:00"/>
    <n v="203"/>
    <s v="Desk Chair"/>
    <s v="Furniture"/>
    <n v="200"/>
    <n v="1"/>
    <x v="1"/>
    <n v="3"/>
  </r>
  <r>
    <n v="42"/>
    <d v="2023-09-25T00:00:00"/>
    <n v="202"/>
    <s v="Headphones"/>
    <s v="Electronics"/>
    <n v="190"/>
    <n v="1"/>
    <x v="2"/>
    <n v="4"/>
  </r>
  <r>
    <n v="32"/>
    <d v="2023-07-25T00:00:00"/>
    <n v="202"/>
    <s v="Headphones"/>
    <s v="Electronics"/>
    <n v="180"/>
    <n v="1"/>
    <x v="2"/>
    <n v="5"/>
  </r>
  <r>
    <n v="22"/>
    <d v="2023-05-25T00:00:00"/>
    <n v="202"/>
    <s v="Headphones"/>
    <s v="Electronics"/>
    <n v="170"/>
    <n v="1"/>
    <x v="2"/>
    <n v="5"/>
  </r>
  <r>
    <n v="12"/>
    <d v="2023-03-25T00:00:00"/>
    <n v="202"/>
    <s v="Headphones"/>
    <s v="Electronics"/>
    <n v="160"/>
    <n v="1"/>
    <x v="2"/>
    <n v="4"/>
  </r>
  <r>
    <n v="2"/>
    <d v="2023-01-15T00:00:00"/>
    <n v="202"/>
    <s v="Headphones"/>
    <s v="Electronics"/>
    <n v="150"/>
    <n v="1"/>
    <x v="2"/>
    <n v="5"/>
  </r>
  <r>
    <n v="46"/>
    <d v="2023-10-15T00:00:00"/>
    <n v="206"/>
    <s v="Backpack"/>
    <s v="Accessories"/>
    <n v="70"/>
    <n v="3"/>
    <x v="2"/>
    <n v="4"/>
  </r>
  <r>
    <n v="36"/>
    <d v="2023-08-15T00:00:00"/>
    <n v="206"/>
    <s v="Backpack"/>
    <s v="Accessories"/>
    <n v="65"/>
    <n v="3"/>
    <x v="2"/>
    <n v="4"/>
  </r>
  <r>
    <n v="26"/>
    <d v="2023-06-15T00:00:00"/>
    <n v="206"/>
    <s v="Backpack"/>
    <s v="Accessories"/>
    <n v="60"/>
    <n v="3"/>
    <x v="2"/>
    <n v="4"/>
  </r>
  <r>
    <n v="48"/>
    <d v="2023-11-01T00:00:00"/>
    <n v="208"/>
    <s v="Lamp"/>
    <s v="Furniture"/>
    <n v="60"/>
    <n v="1"/>
    <x v="3"/>
    <n v="4"/>
  </r>
  <r>
    <n v="16"/>
    <d v="2023-04-15T00:00:00"/>
    <n v="206"/>
    <s v="Backpack"/>
    <s v="Accessories"/>
    <n v="55"/>
    <n v="3"/>
    <x v="2"/>
    <n v="5"/>
  </r>
  <r>
    <n v="38"/>
    <d v="2023-09-01T00:00:00"/>
    <n v="208"/>
    <s v="Lamp"/>
    <s v="Furniture"/>
    <n v="55"/>
    <n v="1"/>
    <x v="3"/>
    <n v="4"/>
  </r>
  <r>
    <n v="6"/>
    <d v="2023-02-15T00:00:00"/>
    <n v="206"/>
    <s v="Backpack"/>
    <s v="Accessories"/>
    <n v="50"/>
    <n v="3"/>
    <x v="2"/>
    <n v="4"/>
  </r>
  <r>
    <n v="28"/>
    <d v="2023-07-01T00:00:00"/>
    <n v="208"/>
    <s v="Lamp"/>
    <s v="Furniture"/>
    <n v="50"/>
    <n v="1"/>
    <x v="3"/>
    <n v="4"/>
  </r>
  <r>
    <n v="18"/>
    <d v="2023-05-01T00:00:00"/>
    <n v="208"/>
    <s v="Lamp"/>
    <s v="Furniture"/>
    <n v="45"/>
    <n v="1"/>
    <x v="3"/>
    <n v="5"/>
  </r>
  <r>
    <n v="8"/>
    <d v="2023-03-01T00:00:00"/>
    <n v="208"/>
    <s v="Lamp"/>
    <s v="Furniture"/>
    <n v="40"/>
    <n v="1"/>
    <x v="3"/>
    <n v="4"/>
  </r>
  <r>
    <n v="47"/>
    <d v="2023-10-20T00:00:00"/>
    <n v="207"/>
    <s v="Coffee Mug"/>
    <s v="Kitchenware"/>
    <n v="30"/>
    <n v="2"/>
    <x v="1"/>
    <n v="3"/>
  </r>
  <r>
    <n v="37"/>
    <d v="2023-08-20T00:00:00"/>
    <n v="207"/>
    <s v="Coffee Mug"/>
    <s v="Kitchenware"/>
    <n v="27"/>
    <n v="2"/>
    <x v="1"/>
    <n v="5"/>
  </r>
  <r>
    <n v="27"/>
    <d v="2023-06-20T00:00:00"/>
    <n v="207"/>
    <s v="Coffee Mug"/>
    <s v="Kitchenware"/>
    <n v="25"/>
    <n v="2"/>
    <x v="1"/>
    <n v="3"/>
  </r>
  <r>
    <n v="49"/>
    <d v="2023-11-10T00:00:00"/>
    <n v="209"/>
    <s v="Water Bottle"/>
    <s v="Kitchenware"/>
    <n v="25"/>
    <n v="4"/>
    <x v="0"/>
    <n v="5"/>
  </r>
  <r>
    <n v="17"/>
    <d v="2023-04-20T00:00:00"/>
    <n v="207"/>
    <s v="Coffee Mug"/>
    <s v="Kitchenware"/>
    <n v="22"/>
    <n v="2"/>
    <x v="1"/>
    <n v="4"/>
  </r>
  <r>
    <n v="39"/>
    <d v="2023-09-10T00:00:00"/>
    <n v="209"/>
    <s v="Water Bottle"/>
    <s v="Kitchenware"/>
    <n v="22"/>
    <n v="4"/>
    <x v="0"/>
    <n v="5"/>
  </r>
  <r>
    <n v="7"/>
    <d v="2023-02-20T00:00:00"/>
    <n v="207"/>
    <s v="Coffee Mug"/>
    <s v="Kitchenware"/>
    <n v="20"/>
    <n v="2"/>
    <x v="1"/>
    <n v="3"/>
  </r>
  <r>
    <n v="29"/>
    <d v="2023-07-10T00:00:00"/>
    <n v="209"/>
    <s v="Water Bottle"/>
    <s v="Kitchenware"/>
    <n v="20"/>
    <n v="4"/>
    <x v="0"/>
    <n v="5"/>
  </r>
  <r>
    <n v="19"/>
    <d v="2023-05-10T00:00:00"/>
    <n v="209"/>
    <s v="Water Bottle"/>
    <s v="Kitchenware"/>
    <n v="18"/>
    <n v="4"/>
    <x v="0"/>
    <n v="4"/>
  </r>
  <r>
    <n v="44"/>
    <d v="2023-10-05T00:00:00"/>
    <n v="204"/>
    <s v="Notebook"/>
    <s v="Stationery"/>
    <n v="18"/>
    <n v="5"/>
    <x v="3"/>
    <n v="4"/>
  </r>
  <r>
    <n v="34"/>
    <d v="2023-08-05T00:00:00"/>
    <n v="204"/>
    <s v="Notebook"/>
    <s v="Stationery"/>
    <n v="16"/>
    <n v="5"/>
    <x v="3"/>
    <n v="4"/>
  </r>
  <r>
    <n v="9"/>
    <d v="2023-03-10T00:00:00"/>
    <n v="209"/>
    <s v="Water Bottle"/>
    <s v="Kitchenware"/>
    <n v="15"/>
    <n v="4"/>
    <x v="0"/>
    <n v="5"/>
  </r>
  <r>
    <n v="24"/>
    <d v="2023-06-05T00:00:00"/>
    <n v="204"/>
    <s v="Notebook"/>
    <s v="Stationery"/>
    <n v="14"/>
    <n v="5"/>
    <x v="3"/>
    <n v="5"/>
  </r>
  <r>
    <n v="14"/>
    <d v="2023-04-05T00:00:00"/>
    <n v="204"/>
    <s v="Notebook"/>
    <s v="Stationery"/>
    <n v="12"/>
    <n v="5"/>
    <x v="3"/>
    <n v="5"/>
  </r>
  <r>
    <n v="4"/>
    <d v="2023-02-05T00:00:00"/>
    <n v="204"/>
    <s v="Notebook"/>
    <s v="Stationery"/>
    <n v="10"/>
    <n v="5"/>
    <x v="3"/>
    <n v="4"/>
  </r>
  <r>
    <n v="50"/>
    <d v="2023-11-15T00:00:00"/>
    <n v="210"/>
    <s v="Pen"/>
    <s v="Stationery"/>
    <n v="10"/>
    <n v="10"/>
    <x v="2"/>
    <n v="4"/>
  </r>
  <r>
    <n v="40"/>
    <d v="2023-09-15T00:00:00"/>
    <n v="210"/>
    <s v="Pen"/>
    <s v="Stationery"/>
    <n v="9"/>
    <n v="10"/>
    <x v="2"/>
    <n v="4"/>
  </r>
  <r>
    <n v="30"/>
    <d v="2023-07-15T00:00:00"/>
    <n v="210"/>
    <s v="Pen"/>
    <s v="Stationery"/>
    <n v="8"/>
    <n v="10"/>
    <x v="2"/>
    <n v="4"/>
  </r>
  <r>
    <n v="20"/>
    <d v="2023-05-15T00:00:00"/>
    <n v="210"/>
    <s v="Pen"/>
    <s v="Stationery"/>
    <n v="7"/>
    <n v="10"/>
    <x v="2"/>
    <n v="3"/>
  </r>
  <r>
    <n v="10"/>
    <d v="2023-03-15T00:00:00"/>
    <n v="210"/>
    <s v="Pen"/>
    <s v="Stationery"/>
    <n v="5"/>
    <n v="10"/>
    <x v="2"/>
    <n v="4"/>
  </r>
  <r>
    <m/>
    <m/>
    <m/>
    <m/>
    <m/>
    <m/>
    <m/>
    <x v="4"/>
    <m/>
  </r>
  <r>
    <m/>
    <m/>
    <m/>
    <m/>
    <m/>
    <m/>
    <m/>
    <x v="4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n v="41"/>
    <d v="2023-09-20T00:00:00"/>
    <x v="0"/>
    <s v="Laptop"/>
    <s v="Electronics"/>
    <n v="1400"/>
    <x v="0"/>
    <s v="North"/>
    <n v="5"/>
  </r>
  <r>
    <n v="31"/>
    <d v="2023-07-20T00:00:00"/>
    <x v="0"/>
    <s v="Laptop"/>
    <s v="Electronics"/>
    <n v="1350"/>
    <x v="0"/>
    <s v="North"/>
    <n v="4"/>
  </r>
  <r>
    <n v="21"/>
    <d v="2023-05-20T00:00:00"/>
    <x v="0"/>
    <s v="Laptop"/>
    <s v="Electronics"/>
    <n v="1300"/>
    <x v="0"/>
    <s v="North"/>
    <n v="5"/>
  </r>
  <r>
    <n v="11"/>
    <d v="2023-03-20T00:00:00"/>
    <x v="0"/>
    <s v="Laptop"/>
    <s v="Electronics"/>
    <n v="1250"/>
    <x v="0"/>
    <s v="North"/>
    <n v="5"/>
  </r>
  <r>
    <n v="1"/>
    <d v="2023-01-10T00:00:00"/>
    <x v="0"/>
    <s v="Laptop"/>
    <s v="Electronics"/>
    <n v="1200"/>
    <x v="0"/>
    <s v="North"/>
    <n v="4"/>
  </r>
  <r>
    <n v="45"/>
    <d v="2023-10-10T00:00:00"/>
    <x v="1"/>
    <s v="Monitor"/>
    <s v="Electronics"/>
    <n v="380"/>
    <x v="1"/>
    <s v="North"/>
    <n v="5"/>
  </r>
  <r>
    <n v="35"/>
    <d v="2023-08-10T00:00:00"/>
    <x v="1"/>
    <s v="Monitor"/>
    <s v="Electronics"/>
    <n v="360"/>
    <x v="1"/>
    <s v="North"/>
    <n v="5"/>
  </r>
  <r>
    <n v="25"/>
    <d v="2023-06-10T00:00:00"/>
    <x v="1"/>
    <s v="Monitor"/>
    <s v="Electronics"/>
    <n v="340"/>
    <x v="1"/>
    <s v="North"/>
    <n v="5"/>
  </r>
  <r>
    <n v="15"/>
    <d v="2023-04-10T00:00:00"/>
    <x v="1"/>
    <s v="Monitor"/>
    <s v="Electronics"/>
    <n v="320"/>
    <x v="1"/>
    <s v="North"/>
    <n v="4"/>
  </r>
  <r>
    <n v="5"/>
    <d v="2023-02-10T00:00:00"/>
    <x v="1"/>
    <s v="Monitor"/>
    <s v="Electronics"/>
    <n v="300"/>
    <x v="1"/>
    <s v="North"/>
    <n v="5"/>
  </r>
  <r>
    <n v="43"/>
    <d v="2023-09-30T00:00:00"/>
    <x v="2"/>
    <s v="Desk Chair"/>
    <s v="Furniture"/>
    <n v="240"/>
    <x v="1"/>
    <s v="East"/>
    <n v="3"/>
  </r>
  <r>
    <n v="33"/>
    <d v="2023-07-30T00:00:00"/>
    <x v="2"/>
    <s v="Desk Chair"/>
    <s v="Furniture"/>
    <n v="230"/>
    <x v="1"/>
    <s v="East"/>
    <n v="3"/>
  </r>
  <r>
    <n v="23"/>
    <d v="2023-05-30T00:00:00"/>
    <x v="2"/>
    <s v="Desk Chair"/>
    <s v="Furniture"/>
    <n v="220"/>
    <x v="1"/>
    <s v="East"/>
    <n v="4"/>
  </r>
  <r>
    <n v="13"/>
    <d v="2023-03-30T00:00:00"/>
    <x v="2"/>
    <s v="Desk Chair"/>
    <s v="Furniture"/>
    <n v="210"/>
    <x v="1"/>
    <s v="East"/>
    <n v="3"/>
  </r>
  <r>
    <n v="3"/>
    <d v="2023-01-20T00:00:00"/>
    <x v="2"/>
    <s v="Desk Chair"/>
    <s v="Furniture"/>
    <n v="200"/>
    <x v="1"/>
    <s v="East"/>
    <n v="3"/>
  </r>
  <r>
    <n v="42"/>
    <d v="2023-09-25T00:00:00"/>
    <x v="3"/>
    <s v="Headphones"/>
    <s v="Electronics"/>
    <n v="190"/>
    <x v="1"/>
    <s v="South"/>
    <n v="4"/>
  </r>
  <r>
    <n v="32"/>
    <d v="2023-07-25T00:00:00"/>
    <x v="3"/>
    <s v="Headphones"/>
    <s v="Electronics"/>
    <n v="180"/>
    <x v="1"/>
    <s v="South"/>
    <n v="5"/>
  </r>
  <r>
    <n v="22"/>
    <d v="2023-05-25T00:00:00"/>
    <x v="3"/>
    <s v="Headphones"/>
    <s v="Electronics"/>
    <n v="170"/>
    <x v="1"/>
    <s v="South"/>
    <n v="5"/>
  </r>
  <r>
    <n v="12"/>
    <d v="2023-03-25T00:00:00"/>
    <x v="3"/>
    <s v="Headphones"/>
    <s v="Electronics"/>
    <n v="160"/>
    <x v="1"/>
    <s v="South"/>
    <n v="4"/>
  </r>
  <r>
    <n v="2"/>
    <d v="2023-01-15T00:00:00"/>
    <x v="3"/>
    <s v="Headphones"/>
    <s v="Electronics"/>
    <n v="150"/>
    <x v="1"/>
    <s v="South"/>
    <n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56B3FC-4B04-4827-8F33-5477D331664D}" name="PivotTable6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54:H60" firstHeaderRow="1" firstDataRow="2" firstDataCol="1"/>
  <pivotFields count="9">
    <pivotField dataField="1" showAll="0"/>
    <pivotField numFmtId="14" showAll="0"/>
    <pivotField axis="axisRow" showAll="0">
      <items count="5">
        <item x="0"/>
        <item x="3"/>
        <item x="2"/>
        <item x="1"/>
        <item t="default"/>
      </items>
    </pivotField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Count of SaleID" fld="0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A4562F-3C63-40D5-BA5B-7E53F0742AC8}" name="PivotTable5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54:C60" firstHeaderRow="1" firstDataRow="1" firstDataCol="1"/>
  <pivotFields count="9"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6">
        <item x="1"/>
        <item x="0"/>
        <item x="2"/>
        <item x="3"/>
        <item x="4"/>
        <item t="default"/>
      </items>
    </pivotField>
    <pivotField showAll="0"/>
  </pivotFields>
  <rowFields count="1">
    <field x="7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SalesAmount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F6CE-2FCD-4D00-98BE-88EE956CAF16}">
  <dimension ref="A1:B15"/>
  <sheetViews>
    <sheetView workbookViewId="0">
      <selection activeCell="A3" sqref="A3:B15"/>
    </sheetView>
  </sheetViews>
  <sheetFormatPr defaultRowHeight="15" x14ac:dyDescent="0.25"/>
  <sheetData>
    <row r="1" spans="1:2" x14ac:dyDescent="0.25">
      <c r="A1" s="9" t="s">
        <v>39</v>
      </c>
      <c r="B1" s="9"/>
    </row>
    <row r="2" spans="1:2" x14ac:dyDescent="0.25">
      <c r="A2" s="7"/>
      <c r="B2" s="7"/>
    </row>
    <row r="3" spans="1:2" x14ac:dyDescent="0.25">
      <c r="A3" s="7" t="s">
        <v>40</v>
      </c>
      <c r="B3" s="7">
        <v>45076</v>
      </c>
    </row>
    <row r="4" spans="1:2" x14ac:dyDescent="0.25">
      <c r="A4" s="7" t="s">
        <v>41</v>
      </c>
      <c r="B4" s="7">
        <v>29.342044161161564</v>
      </c>
    </row>
    <row r="5" spans="1:2" x14ac:dyDescent="0.25">
      <c r="A5" s="7" t="s">
        <v>42</v>
      </c>
      <c r="B5" s="7">
        <v>45076.5</v>
      </c>
    </row>
    <row r="6" spans="1:2" x14ac:dyDescent="0.25">
      <c r="A6" s="7" t="s">
        <v>43</v>
      </c>
      <c r="B6" s="7" t="e">
        <v>#N/A</v>
      </c>
    </row>
    <row r="7" spans="1:2" x14ac:dyDescent="0.25">
      <c r="A7" s="7" t="s">
        <v>44</v>
      </c>
      <c r="B7" s="7">
        <v>92.787690754515253</v>
      </c>
    </row>
    <row r="8" spans="1:2" x14ac:dyDescent="0.25">
      <c r="A8" s="7" t="s">
        <v>45</v>
      </c>
      <c r="B8" s="7">
        <v>8609.5555555555547</v>
      </c>
    </row>
    <row r="9" spans="1:2" x14ac:dyDescent="0.25">
      <c r="A9" s="7" t="s">
        <v>46</v>
      </c>
      <c r="B9" s="7">
        <v>-1.1987853280309038</v>
      </c>
    </row>
    <row r="10" spans="1:2" x14ac:dyDescent="0.25">
      <c r="A10" s="7" t="s">
        <v>47</v>
      </c>
      <c r="B10" s="7">
        <v>-3.8279511056204314E-2</v>
      </c>
    </row>
    <row r="11" spans="1:2" x14ac:dyDescent="0.25">
      <c r="A11" s="7" t="s">
        <v>48</v>
      </c>
      <c r="B11" s="7">
        <v>273</v>
      </c>
    </row>
    <row r="12" spans="1:2" x14ac:dyDescent="0.25">
      <c r="A12" s="7" t="s">
        <v>49</v>
      </c>
      <c r="B12" s="7">
        <v>44936</v>
      </c>
    </row>
    <row r="13" spans="1:2" x14ac:dyDescent="0.25">
      <c r="A13" s="7" t="s">
        <v>50</v>
      </c>
      <c r="B13" s="7">
        <v>45209</v>
      </c>
    </row>
    <row r="14" spans="1:2" x14ac:dyDescent="0.25">
      <c r="A14" s="7" t="s">
        <v>51</v>
      </c>
      <c r="B14" s="7">
        <v>450760</v>
      </c>
    </row>
    <row r="15" spans="1:2" ht="15.75" thickBot="1" x14ac:dyDescent="0.3">
      <c r="A15" s="8" t="s">
        <v>52</v>
      </c>
      <c r="B15" s="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B0860-4495-47C7-9213-747D7C9160FF}">
  <dimension ref="A1:K84"/>
  <sheetViews>
    <sheetView tabSelected="1" topLeftCell="D1" workbookViewId="0">
      <selection activeCell="J72" sqref="J72"/>
    </sheetView>
  </sheetViews>
  <sheetFormatPr defaultRowHeight="15" x14ac:dyDescent="0.25"/>
  <cols>
    <col min="1" max="1" width="6.5703125" bestFit="1" customWidth="1"/>
    <col min="2" max="2" width="13.42578125" bestFit="1" customWidth="1"/>
    <col min="3" max="3" width="19.85546875" bestFit="1" customWidth="1"/>
    <col min="4" max="4" width="13.28515625" bestFit="1" customWidth="1"/>
    <col min="5" max="5" width="15.28515625" bestFit="1" customWidth="1"/>
    <col min="6" max="6" width="16.85546875" bestFit="1" customWidth="1"/>
    <col min="7" max="7" width="12.28515625" bestFit="1" customWidth="1"/>
    <col min="8" max="8" width="11.28515625" bestFit="1" customWidth="1"/>
    <col min="9" max="9" width="15.140625" bestFit="1" customWidth="1"/>
    <col min="10" max="10" width="106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41</v>
      </c>
      <c r="B2" s="1">
        <v>45189</v>
      </c>
      <c r="C2">
        <v>201</v>
      </c>
      <c r="D2" t="s">
        <v>9</v>
      </c>
      <c r="E2" t="s">
        <v>10</v>
      </c>
      <c r="F2">
        <v>1400</v>
      </c>
      <c r="G2">
        <v>2</v>
      </c>
      <c r="H2" t="s">
        <v>11</v>
      </c>
      <c r="I2">
        <v>5</v>
      </c>
    </row>
    <row r="3" spans="1:9" x14ac:dyDescent="0.25">
      <c r="A3">
        <v>31</v>
      </c>
      <c r="B3" s="1">
        <v>45127</v>
      </c>
      <c r="C3">
        <v>201</v>
      </c>
      <c r="D3" t="s">
        <v>9</v>
      </c>
      <c r="E3" t="s">
        <v>10</v>
      </c>
      <c r="F3">
        <v>1350</v>
      </c>
      <c r="G3">
        <v>2</v>
      </c>
      <c r="H3" t="s">
        <v>11</v>
      </c>
      <c r="I3">
        <v>4</v>
      </c>
    </row>
    <row r="4" spans="1:9" x14ac:dyDescent="0.25">
      <c r="A4">
        <v>21</v>
      </c>
      <c r="B4" s="1">
        <v>45066</v>
      </c>
      <c r="C4">
        <v>201</v>
      </c>
      <c r="D4" t="s">
        <v>9</v>
      </c>
      <c r="E4" t="s">
        <v>10</v>
      </c>
      <c r="F4">
        <v>1300</v>
      </c>
      <c r="G4">
        <v>2</v>
      </c>
      <c r="H4" t="s">
        <v>11</v>
      </c>
      <c r="I4">
        <v>5</v>
      </c>
    </row>
    <row r="5" spans="1:9" x14ac:dyDescent="0.25">
      <c r="A5">
        <v>11</v>
      </c>
      <c r="B5" s="1">
        <v>45005</v>
      </c>
      <c r="C5">
        <v>201</v>
      </c>
      <c r="D5" t="s">
        <v>9</v>
      </c>
      <c r="E5" t="s">
        <v>10</v>
      </c>
      <c r="F5">
        <v>1250</v>
      </c>
      <c r="G5">
        <v>2</v>
      </c>
      <c r="H5" t="s">
        <v>11</v>
      </c>
      <c r="I5">
        <v>5</v>
      </c>
    </row>
    <row r="6" spans="1:9" x14ac:dyDescent="0.25">
      <c r="A6">
        <v>1</v>
      </c>
      <c r="B6" s="1">
        <v>44936</v>
      </c>
      <c r="C6">
        <v>201</v>
      </c>
      <c r="D6" t="s">
        <v>9</v>
      </c>
      <c r="E6" t="s">
        <v>10</v>
      </c>
      <c r="F6">
        <v>1200</v>
      </c>
      <c r="G6">
        <v>2</v>
      </c>
      <c r="H6" t="s">
        <v>11</v>
      </c>
      <c r="I6">
        <v>4</v>
      </c>
    </row>
    <row r="7" spans="1:9" x14ac:dyDescent="0.25">
      <c r="A7">
        <v>45</v>
      </c>
      <c r="B7" s="1">
        <v>45209</v>
      </c>
      <c r="C7">
        <v>205</v>
      </c>
      <c r="D7" t="s">
        <v>20</v>
      </c>
      <c r="E7" t="s">
        <v>10</v>
      </c>
      <c r="F7">
        <v>380</v>
      </c>
      <c r="G7">
        <v>1</v>
      </c>
      <c r="H7" t="s">
        <v>11</v>
      </c>
      <c r="I7">
        <v>5</v>
      </c>
    </row>
    <row r="8" spans="1:9" x14ac:dyDescent="0.25">
      <c r="A8">
        <v>35</v>
      </c>
      <c r="B8" s="1">
        <v>45148</v>
      </c>
      <c r="C8">
        <v>205</v>
      </c>
      <c r="D8" t="s">
        <v>20</v>
      </c>
      <c r="E8" t="s">
        <v>10</v>
      </c>
      <c r="F8">
        <v>360</v>
      </c>
      <c r="G8">
        <v>1</v>
      </c>
      <c r="H8" t="s">
        <v>11</v>
      </c>
      <c r="I8">
        <v>5</v>
      </c>
    </row>
    <row r="9" spans="1:9" x14ac:dyDescent="0.25">
      <c r="A9">
        <v>25</v>
      </c>
      <c r="B9" s="1">
        <v>45087</v>
      </c>
      <c r="C9">
        <v>205</v>
      </c>
      <c r="D9" t="s">
        <v>20</v>
      </c>
      <c r="E9" t="s">
        <v>10</v>
      </c>
      <c r="F9">
        <v>340</v>
      </c>
      <c r="G9">
        <v>1</v>
      </c>
      <c r="H9" t="s">
        <v>11</v>
      </c>
      <c r="I9">
        <v>5</v>
      </c>
    </row>
    <row r="10" spans="1:9" x14ac:dyDescent="0.25">
      <c r="A10">
        <v>15</v>
      </c>
      <c r="B10" s="1">
        <v>45026</v>
      </c>
      <c r="C10">
        <v>205</v>
      </c>
      <c r="D10" t="s">
        <v>20</v>
      </c>
      <c r="E10" t="s">
        <v>10</v>
      </c>
      <c r="F10">
        <v>320</v>
      </c>
      <c r="G10">
        <v>1</v>
      </c>
      <c r="H10" t="s">
        <v>11</v>
      </c>
      <c r="I10">
        <v>4</v>
      </c>
    </row>
    <row r="11" spans="1:9" x14ac:dyDescent="0.25">
      <c r="A11">
        <v>5</v>
      </c>
      <c r="B11" s="1">
        <v>44967</v>
      </c>
      <c r="C11">
        <v>205</v>
      </c>
      <c r="D11" t="s">
        <v>20</v>
      </c>
      <c r="E11" t="s">
        <v>10</v>
      </c>
      <c r="F11">
        <v>300</v>
      </c>
      <c r="G11">
        <v>1</v>
      </c>
      <c r="H11" t="s">
        <v>11</v>
      </c>
      <c r="I11">
        <v>5</v>
      </c>
    </row>
    <row r="12" spans="1:9" x14ac:dyDescent="0.25">
      <c r="A12">
        <v>43</v>
      </c>
      <c r="B12" s="1">
        <v>45199</v>
      </c>
      <c r="C12">
        <v>203</v>
      </c>
      <c r="D12" t="s">
        <v>14</v>
      </c>
      <c r="E12" t="s">
        <v>15</v>
      </c>
      <c r="F12">
        <v>240</v>
      </c>
      <c r="G12">
        <v>1</v>
      </c>
      <c r="H12" t="s">
        <v>16</v>
      </c>
      <c r="I12">
        <v>3</v>
      </c>
    </row>
    <row r="13" spans="1:9" x14ac:dyDescent="0.25">
      <c r="A13">
        <v>33</v>
      </c>
      <c r="B13" s="1">
        <v>45137</v>
      </c>
      <c r="C13">
        <v>203</v>
      </c>
      <c r="D13" t="s">
        <v>14</v>
      </c>
      <c r="E13" t="s">
        <v>15</v>
      </c>
      <c r="F13">
        <v>230</v>
      </c>
      <c r="G13">
        <v>1</v>
      </c>
      <c r="H13" t="s">
        <v>16</v>
      </c>
      <c r="I13">
        <v>3</v>
      </c>
    </row>
    <row r="14" spans="1:9" x14ac:dyDescent="0.25">
      <c r="A14">
        <v>23</v>
      </c>
      <c r="B14" s="1">
        <v>45076</v>
      </c>
      <c r="C14">
        <v>203</v>
      </c>
      <c r="D14" t="s">
        <v>14</v>
      </c>
      <c r="E14" t="s">
        <v>15</v>
      </c>
      <c r="F14">
        <v>220</v>
      </c>
      <c r="G14">
        <v>1</v>
      </c>
      <c r="H14" t="s">
        <v>16</v>
      </c>
      <c r="I14">
        <v>4</v>
      </c>
    </row>
    <row r="15" spans="1:9" x14ac:dyDescent="0.25">
      <c r="A15">
        <v>13</v>
      </c>
      <c r="B15" s="1">
        <v>45015</v>
      </c>
      <c r="C15">
        <v>203</v>
      </c>
      <c r="D15" t="s">
        <v>14</v>
      </c>
      <c r="E15" t="s">
        <v>15</v>
      </c>
      <c r="F15">
        <v>210</v>
      </c>
      <c r="G15">
        <v>1</v>
      </c>
      <c r="H15" t="s">
        <v>16</v>
      </c>
      <c r="I15">
        <v>3</v>
      </c>
    </row>
    <row r="16" spans="1:9" x14ac:dyDescent="0.25">
      <c r="A16">
        <v>3</v>
      </c>
      <c r="B16" s="1">
        <v>44946</v>
      </c>
      <c r="C16">
        <v>203</v>
      </c>
      <c r="D16" t="s">
        <v>14</v>
      </c>
      <c r="E16" t="s">
        <v>15</v>
      </c>
      <c r="F16">
        <v>200</v>
      </c>
      <c r="G16">
        <v>1</v>
      </c>
      <c r="H16" t="s">
        <v>16</v>
      </c>
      <c r="I16">
        <v>3</v>
      </c>
    </row>
    <row r="17" spans="1:9" x14ac:dyDescent="0.25">
      <c r="A17">
        <v>42</v>
      </c>
      <c r="B17" s="1">
        <v>45194</v>
      </c>
      <c r="C17">
        <v>202</v>
      </c>
      <c r="D17" t="s">
        <v>12</v>
      </c>
      <c r="E17" t="s">
        <v>10</v>
      </c>
      <c r="F17">
        <v>190</v>
      </c>
      <c r="G17">
        <v>1</v>
      </c>
      <c r="H17" t="s">
        <v>13</v>
      </c>
      <c r="I17">
        <v>4</v>
      </c>
    </row>
    <row r="18" spans="1:9" x14ac:dyDescent="0.25">
      <c r="A18">
        <v>32</v>
      </c>
      <c r="B18" s="1">
        <v>45132</v>
      </c>
      <c r="C18">
        <v>202</v>
      </c>
      <c r="D18" t="s">
        <v>12</v>
      </c>
      <c r="E18" t="s">
        <v>10</v>
      </c>
      <c r="F18">
        <v>180</v>
      </c>
      <c r="G18">
        <v>1</v>
      </c>
      <c r="H18" t="s">
        <v>13</v>
      </c>
      <c r="I18">
        <v>5</v>
      </c>
    </row>
    <row r="19" spans="1:9" x14ac:dyDescent="0.25">
      <c r="A19">
        <v>22</v>
      </c>
      <c r="B19" s="1">
        <v>45071</v>
      </c>
      <c r="C19">
        <v>202</v>
      </c>
      <c r="D19" t="s">
        <v>12</v>
      </c>
      <c r="E19" t="s">
        <v>10</v>
      </c>
      <c r="F19">
        <v>170</v>
      </c>
      <c r="G19">
        <v>1</v>
      </c>
      <c r="H19" t="s">
        <v>13</v>
      </c>
      <c r="I19">
        <v>5</v>
      </c>
    </row>
    <row r="20" spans="1:9" x14ac:dyDescent="0.25">
      <c r="A20">
        <v>12</v>
      </c>
      <c r="B20" s="1">
        <v>45010</v>
      </c>
      <c r="C20">
        <v>202</v>
      </c>
      <c r="D20" t="s">
        <v>12</v>
      </c>
      <c r="E20" t="s">
        <v>10</v>
      </c>
      <c r="F20">
        <v>160</v>
      </c>
      <c r="G20">
        <v>1</v>
      </c>
      <c r="H20" t="s">
        <v>13</v>
      </c>
      <c r="I20">
        <v>4</v>
      </c>
    </row>
    <row r="21" spans="1:9" x14ac:dyDescent="0.25">
      <c r="A21">
        <v>2</v>
      </c>
      <c r="B21" s="1">
        <v>44941</v>
      </c>
      <c r="C21">
        <v>202</v>
      </c>
      <c r="D21" t="s">
        <v>12</v>
      </c>
      <c r="E21" t="s">
        <v>10</v>
      </c>
      <c r="F21">
        <v>150</v>
      </c>
      <c r="G21">
        <v>1</v>
      </c>
      <c r="H21" t="s">
        <v>13</v>
      </c>
      <c r="I21">
        <v>5</v>
      </c>
    </row>
    <row r="22" spans="1:9" x14ac:dyDescent="0.25">
      <c r="A22">
        <v>46</v>
      </c>
      <c r="B22" s="1">
        <v>45214</v>
      </c>
      <c r="C22">
        <v>206</v>
      </c>
      <c r="D22" t="s">
        <v>21</v>
      </c>
      <c r="E22" t="s">
        <v>22</v>
      </c>
      <c r="F22">
        <v>70</v>
      </c>
      <c r="G22">
        <v>3</v>
      </c>
      <c r="H22" t="s">
        <v>13</v>
      </c>
      <c r="I22">
        <v>4</v>
      </c>
    </row>
    <row r="23" spans="1:9" x14ac:dyDescent="0.25">
      <c r="A23">
        <v>36</v>
      </c>
      <c r="B23" s="1">
        <v>45153</v>
      </c>
      <c r="C23">
        <v>206</v>
      </c>
      <c r="D23" t="s">
        <v>21</v>
      </c>
      <c r="E23" t="s">
        <v>22</v>
      </c>
      <c r="F23">
        <v>65</v>
      </c>
      <c r="G23">
        <v>3</v>
      </c>
      <c r="H23" t="s">
        <v>13</v>
      </c>
      <c r="I23">
        <v>4</v>
      </c>
    </row>
    <row r="24" spans="1:9" x14ac:dyDescent="0.25">
      <c r="A24">
        <v>26</v>
      </c>
      <c r="B24" s="1">
        <v>45092</v>
      </c>
      <c r="C24">
        <v>206</v>
      </c>
      <c r="D24" t="s">
        <v>21</v>
      </c>
      <c r="E24" t="s">
        <v>22</v>
      </c>
      <c r="F24">
        <v>60</v>
      </c>
      <c r="G24">
        <v>3</v>
      </c>
      <c r="H24" t="s">
        <v>13</v>
      </c>
      <c r="I24">
        <v>4</v>
      </c>
    </row>
    <row r="25" spans="1:9" x14ac:dyDescent="0.25">
      <c r="A25">
        <v>48</v>
      </c>
      <c r="B25" s="1">
        <v>45231</v>
      </c>
      <c r="C25">
        <v>208</v>
      </c>
      <c r="D25" t="s">
        <v>25</v>
      </c>
      <c r="E25" t="s">
        <v>15</v>
      </c>
      <c r="F25">
        <v>60</v>
      </c>
      <c r="G25">
        <v>1</v>
      </c>
      <c r="H25" t="s">
        <v>19</v>
      </c>
      <c r="I25">
        <v>4</v>
      </c>
    </row>
    <row r="26" spans="1:9" x14ac:dyDescent="0.25">
      <c r="A26">
        <v>16</v>
      </c>
      <c r="B26" s="1">
        <v>45031</v>
      </c>
      <c r="C26">
        <v>206</v>
      </c>
      <c r="D26" t="s">
        <v>21</v>
      </c>
      <c r="E26" t="s">
        <v>22</v>
      </c>
      <c r="F26">
        <v>55</v>
      </c>
      <c r="G26">
        <v>3</v>
      </c>
      <c r="H26" t="s">
        <v>13</v>
      </c>
      <c r="I26">
        <v>5</v>
      </c>
    </row>
    <row r="27" spans="1:9" x14ac:dyDescent="0.25">
      <c r="A27">
        <v>38</v>
      </c>
      <c r="B27" s="1">
        <v>45170</v>
      </c>
      <c r="C27">
        <v>208</v>
      </c>
      <c r="D27" t="s">
        <v>25</v>
      </c>
      <c r="E27" t="s">
        <v>15</v>
      </c>
      <c r="F27">
        <v>55</v>
      </c>
      <c r="G27">
        <v>1</v>
      </c>
      <c r="H27" t="s">
        <v>19</v>
      </c>
      <c r="I27">
        <v>4</v>
      </c>
    </row>
    <row r="28" spans="1:9" x14ac:dyDescent="0.25">
      <c r="A28">
        <v>6</v>
      </c>
      <c r="B28" s="1">
        <v>44972</v>
      </c>
      <c r="C28">
        <v>206</v>
      </c>
      <c r="D28" t="s">
        <v>21</v>
      </c>
      <c r="E28" t="s">
        <v>22</v>
      </c>
      <c r="F28">
        <v>50</v>
      </c>
      <c r="G28">
        <v>3</v>
      </c>
      <c r="H28" t="s">
        <v>13</v>
      </c>
      <c r="I28">
        <v>4</v>
      </c>
    </row>
    <row r="29" spans="1:9" x14ac:dyDescent="0.25">
      <c r="A29">
        <v>28</v>
      </c>
      <c r="B29" s="1">
        <v>45108</v>
      </c>
      <c r="C29">
        <v>208</v>
      </c>
      <c r="D29" t="s">
        <v>25</v>
      </c>
      <c r="E29" t="s">
        <v>15</v>
      </c>
      <c r="F29">
        <v>50</v>
      </c>
      <c r="G29">
        <v>1</v>
      </c>
      <c r="H29" t="s">
        <v>19</v>
      </c>
      <c r="I29">
        <v>4</v>
      </c>
    </row>
    <row r="30" spans="1:9" x14ac:dyDescent="0.25">
      <c r="A30">
        <v>18</v>
      </c>
      <c r="B30" s="1">
        <v>45047</v>
      </c>
      <c r="C30">
        <v>208</v>
      </c>
      <c r="D30" t="s">
        <v>25</v>
      </c>
      <c r="E30" t="s">
        <v>15</v>
      </c>
      <c r="F30">
        <v>45</v>
      </c>
      <c r="G30">
        <v>1</v>
      </c>
      <c r="H30" t="s">
        <v>19</v>
      </c>
      <c r="I30">
        <v>5</v>
      </c>
    </row>
    <row r="31" spans="1:9" x14ac:dyDescent="0.25">
      <c r="A31">
        <v>8</v>
      </c>
      <c r="B31" s="1">
        <v>44986</v>
      </c>
      <c r="C31">
        <v>208</v>
      </c>
      <c r="D31" t="s">
        <v>25</v>
      </c>
      <c r="E31" t="s">
        <v>15</v>
      </c>
      <c r="F31">
        <v>40</v>
      </c>
      <c r="G31">
        <v>1</v>
      </c>
      <c r="H31" t="s">
        <v>19</v>
      </c>
      <c r="I31">
        <v>4</v>
      </c>
    </row>
    <row r="32" spans="1:9" x14ac:dyDescent="0.25">
      <c r="A32">
        <v>47</v>
      </c>
      <c r="B32" s="1">
        <v>45219</v>
      </c>
      <c r="C32">
        <v>207</v>
      </c>
      <c r="D32" t="s">
        <v>23</v>
      </c>
      <c r="E32" t="s">
        <v>24</v>
      </c>
      <c r="F32">
        <v>30</v>
      </c>
      <c r="G32">
        <v>2</v>
      </c>
      <c r="H32" t="s">
        <v>16</v>
      </c>
      <c r="I32">
        <v>3</v>
      </c>
    </row>
    <row r="33" spans="1:9" x14ac:dyDescent="0.25">
      <c r="A33">
        <v>37</v>
      </c>
      <c r="B33" s="1">
        <v>45158</v>
      </c>
      <c r="C33">
        <v>207</v>
      </c>
      <c r="D33" t="s">
        <v>23</v>
      </c>
      <c r="E33" t="s">
        <v>24</v>
      </c>
      <c r="F33">
        <v>27</v>
      </c>
      <c r="G33">
        <v>2</v>
      </c>
      <c r="H33" t="s">
        <v>16</v>
      </c>
      <c r="I33">
        <v>5</v>
      </c>
    </row>
    <row r="34" spans="1:9" x14ac:dyDescent="0.25">
      <c r="A34">
        <v>27</v>
      </c>
      <c r="B34" s="1">
        <v>45097</v>
      </c>
      <c r="C34">
        <v>207</v>
      </c>
      <c r="D34" t="s">
        <v>23</v>
      </c>
      <c r="E34" t="s">
        <v>24</v>
      </c>
      <c r="F34">
        <v>25</v>
      </c>
      <c r="G34">
        <v>2</v>
      </c>
      <c r="H34" t="s">
        <v>16</v>
      </c>
      <c r="I34">
        <v>3</v>
      </c>
    </row>
    <row r="35" spans="1:9" x14ac:dyDescent="0.25">
      <c r="A35">
        <v>49</v>
      </c>
      <c r="B35" s="1">
        <v>45240</v>
      </c>
      <c r="C35">
        <v>209</v>
      </c>
      <c r="D35" t="s">
        <v>26</v>
      </c>
      <c r="E35" t="s">
        <v>24</v>
      </c>
      <c r="F35">
        <v>25</v>
      </c>
      <c r="G35">
        <v>4</v>
      </c>
      <c r="H35" t="s">
        <v>11</v>
      </c>
      <c r="I35">
        <v>5</v>
      </c>
    </row>
    <row r="36" spans="1:9" x14ac:dyDescent="0.25">
      <c r="A36">
        <v>17</v>
      </c>
      <c r="B36" s="1">
        <v>45036</v>
      </c>
      <c r="C36">
        <v>207</v>
      </c>
      <c r="D36" t="s">
        <v>23</v>
      </c>
      <c r="E36" t="s">
        <v>24</v>
      </c>
      <c r="F36">
        <v>22</v>
      </c>
      <c r="G36">
        <v>2</v>
      </c>
      <c r="H36" t="s">
        <v>16</v>
      </c>
      <c r="I36">
        <v>4</v>
      </c>
    </row>
    <row r="37" spans="1:9" x14ac:dyDescent="0.25">
      <c r="A37">
        <v>39</v>
      </c>
      <c r="B37" s="1">
        <v>45179</v>
      </c>
      <c r="C37">
        <v>209</v>
      </c>
      <c r="D37" t="s">
        <v>26</v>
      </c>
      <c r="E37" t="s">
        <v>24</v>
      </c>
      <c r="F37">
        <v>22</v>
      </c>
      <c r="G37">
        <v>4</v>
      </c>
      <c r="H37" t="s">
        <v>11</v>
      </c>
      <c r="I37">
        <v>5</v>
      </c>
    </row>
    <row r="38" spans="1:9" x14ac:dyDescent="0.25">
      <c r="A38">
        <v>7</v>
      </c>
      <c r="B38" s="1">
        <v>44977</v>
      </c>
      <c r="C38">
        <v>207</v>
      </c>
      <c r="D38" t="s">
        <v>23</v>
      </c>
      <c r="E38" t="s">
        <v>24</v>
      </c>
      <c r="F38">
        <v>20</v>
      </c>
      <c r="G38">
        <v>2</v>
      </c>
      <c r="H38" t="s">
        <v>16</v>
      </c>
      <c r="I38">
        <v>3</v>
      </c>
    </row>
    <row r="39" spans="1:9" x14ac:dyDescent="0.25">
      <c r="A39">
        <v>29</v>
      </c>
      <c r="B39" s="1">
        <v>45117</v>
      </c>
      <c r="C39">
        <v>209</v>
      </c>
      <c r="D39" t="s">
        <v>26</v>
      </c>
      <c r="E39" t="s">
        <v>24</v>
      </c>
      <c r="F39">
        <v>20</v>
      </c>
      <c r="G39">
        <v>4</v>
      </c>
      <c r="H39" t="s">
        <v>11</v>
      </c>
      <c r="I39">
        <v>5</v>
      </c>
    </row>
    <row r="40" spans="1:9" x14ac:dyDescent="0.25">
      <c r="A40">
        <v>19</v>
      </c>
      <c r="B40" s="1">
        <v>45056</v>
      </c>
      <c r="C40">
        <v>209</v>
      </c>
      <c r="D40" t="s">
        <v>26</v>
      </c>
      <c r="E40" t="s">
        <v>24</v>
      </c>
      <c r="F40">
        <v>18</v>
      </c>
      <c r="G40">
        <v>4</v>
      </c>
      <c r="H40" t="s">
        <v>11</v>
      </c>
      <c r="I40">
        <v>4</v>
      </c>
    </row>
    <row r="41" spans="1:9" x14ac:dyDescent="0.25">
      <c r="A41">
        <v>44</v>
      </c>
      <c r="B41" s="1">
        <v>45204</v>
      </c>
      <c r="C41">
        <v>204</v>
      </c>
      <c r="D41" t="s">
        <v>17</v>
      </c>
      <c r="E41" t="s">
        <v>18</v>
      </c>
      <c r="F41">
        <v>18</v>
      </c>
      <c r="G41">
        <v>5</v>
      </c>
      <c r="H41" t="s">
        <v>19</v>
      </c>
      <c r="I41">
        <v>4</v>
      </c>
    </row>
    <row r="42" spans="1:9" x14ac:dyDescent="0.25">
      <c r="A42">
        <v>34</v>
      </c>
      <c r="B42" s="1">
        <v>45143</v>
      </c>
      <c r="C42">
        <v>204</v>
      </c>
      <c r="D42" t="s">
        <v>17</v>
      </c>
      <c r="E42" t="s">
        <v>18</v>
      </c>
      <c r="F42">
        <v>16</v>
      </c>
      <c r="G42">
        <v>5</v>
      </c>
      <c r="H42" t="s">
        <v>19</v>
      </c>
      <c r="I42">
        <v>4</v>
      </c>
    </row>
    <row r="43" spans="1:9" x14ac:dyDescent="0.25">
      <c r="A43">
        <v>9</v>
      </c>
      <c r="B43" s="1">
        <v>44995</v>
      </c>
      <c r="C43">
        <v>209</v>
      </c>
      <c r="D43" t="s">
        <v>26</v>
      </c>
      <c r="E43" t="s">
        <v>24</v>
      </c>
      <c r="F43">
        <v>15</v>
      </c>
      <c r="G43">
        <v>4</v>
      </c>
      <c r="H43" t="s">
        <v>11</v>
      </c>
      <c r="I43">
        <v>5</v>
      </c>
    </row>
    <row r="44" spans="1:9" x14ac:dyDescent="0.25">
      <c r="A44">
        <v>24</v>
      </c>
      <c r="B44" s="1">
        <v>45082</v>
      </c>
      <c r="C44">
        <v>204</v>
      </c>
      <c r="D44" t="s">
        <v>17</v>
      </c>
      <c r="E44" t="s">
        <v>18</v>
      </c>
      <c r="F44">
        <v>14</v>
      </c>
      <c r="G44">
        <v>5</v>
      </c>
      <c r="H44" t="s">
        <v>19</v>
      </c>
      <c r="I44">
        <v>5</v>
      </c>
    </row>
    <row r="45" spans="1:9" x14ac:dyDescent="0.25">
      <c r="A45">
        <v>14</v>
      </c>
      <c r="B45" s="1">
        <v>45021</v>
      </c>
      <c r="C45">
        <v>204</v>
      </c>
      <c r="D45" t="s">
        <v>17</v>
      </c>
      <c r="E45" t="s">
        <v>18</v>
      </c>
      <c r="F45">
        <v>12</v>
      </c>
      <c r="G45">
        <v>5</v>
      </c>
      <c r="H45" t="s">
        <v>19</v>
      </c>
      <c r="I45">
        <v>5</v>
      </c>
    </row>
    <row r="46" spans="1:9" x14ac:dyDescent="0.25">
      <c r="A46">
        <v>4</v>
      </c>
      <c r="B46" s="1">
        <v>44962</v>
      </c>
      <c r="C46">
        <v>204</v>
      </c>
      <c r="D46" t="s">
        <v>17</v>
      </c>
      <c r="E46" t="s">
        <v>18</v>
      </c>
      <c r="F46">
        <v>10</v>
      </c>
      <c r="G46">
        <v>5</v>
      </c>
      <c r="H46" t="s">
        <v>19</v>
      </c>
      <c r="I46">
        <v>4</v>
      </c>
    </row>
    <row r="47" spans="1:9" x14ac:dyDescent="0.25">
      <c r="A47">
        <v>50</v>
      </c>
      <c r="B47" s="1">
        <v>45245</v>
      </c>
      <c r="C47">
        <v>210</v>
      </c>
      <c r="D47" t="s">
        <v>27</v>
      </c>
      <c r="E47" t="s">
        <v>18</v>
      </c>
      <c r="F47">
        <v>10</v>
      </c>
      <c r="G47">
        <v>10</v>
      </c>
      <c r="H47" t="s">
        <v>13</v>
      </c>
      <c r="I47">
        <v>4</v>
      </c>
    </row>
    <row r="48" spans="1:9" x14ac:dyDescent="0.25">
      <c r="A48">
        <v>40</v>
      </c>
      <c r="B48" s="1">
        <v>45184</v>
      </c>
      <c r="C48">
        <v>210</v>
      </c>
      <c r="D48" t="s">
        <v>27</v>
      </c>
      <c r="E48" t="s">
        <v>18</v>
      </c>
      <c r="F48">
        <v>9</v>
      </c>
      <c r="G48">
        <v>10</v>
      </c>
      <c r="H48" t="s">
        <v>13</v>
      </c>
      <c r="I48">
        <v>4</v>
      </c>
    </row>
    <row r="49" spans="1:10" x14ac:dyDescent="0.25">
      <c r="A49">
        <v>30</v>
      </c>
      <c r="B49" s="1">
        <v>45122</v>
      </c>
      <c r="C49">
        <v>210</v>
      </c>
      <c r="D49" t="s">
        <v>27</v>
      </c>
      <c r="E49" t="s">
        <v>18</v>
      </c>
      <c r="F49">
        <v>8</v>
      </c>
      <c r="G49">
        <v>10</v>
      </c>
      <c r="H49" t="s">
        <v>13</v>
      </c>
      <c r="I49">
        <v>4</v>
      </c>
    </row>
    <row r="50" spans="1:10" x14ac:dyDescent="0.25">
      <c r="A50">
        <v>20</v>
      </c>
      <c r="B50" s="1">
        <v>45061</v>
      </c>
      <c r="C50">
        <v>210</v>
      </c>
      <c r="D50" t="s">
        <v>27</v>
      </c>
      <c r="E50" t="s">
        <v>18</v>
      </c>
      <c r="F50">
        <v>7</v>
      </c>
      <c r="G50">
        <v>10</v>
      </c>
      <c r="H50" t="s">
        <v>13</v>
      </c>
      <c r="I50">
        <v>3</v>
      </c>
    </row>
    <row r="51" spans="1:10" x14ac:dyDescent="0.25">
      <c r="A51">
        <v>10</v>
      </c>
      <c r="B51" s="1">
        <v>45000</v>
      </c>
      <c r="C51">
        <v>210</v>
      </c>
      <c r="D51" t="s">
        <v>27</v>
      </c>
      <c r="E51" t="s">
        <v>18</v>
      </c>
      <c r="F51">
        <v>5</v>
      </c>
      <c r="G51">
        <v>10</v>
      </c>
      <c r="H51" t="s">
        <v>13</v>
      </c>
      <c r="I51">
        <v>4</v>
      </c>
    </row>
    <row r="53" spans="1:10" x14ac:dyDescent="0.25">
      <c r="J53" t="s">
        <v>34</v>
      </c>
    </row>
    <row r="54" spans="1:10" x14ac:dyDescent="0.25">
      <c r="B54" s="3" t="s">
        <v>29</v>
      </c>
      <c r="C54" t="s">
        <v>28</v>
      </c>
      <c r="E54" s="3" t="s">
        <v>33</v>
      </c>
      <c r="F54" s="3" t="s">
        <v>32</v>
      </c>
      <c r="J54">
        <f>VLOOKUP(5,A2:I21,6,FALSE)</f>
        <v>300</v>
      </c>
    </row>
    <row r="55" spans="1:10" x14ac:dyDescent="0.25">
      <c r="B55" s="4" t="s">
        <v>16</v>
      </c>
      <c r="C55" s="2">
        <v>1224</v>
      </c>
      <c r="E55" s="3" t="s">
        <v>29</v>
      </c>
      <c r="F55">
        <v>1</v>
      </c>
      <c r="G55">
        <v>2</v>
      </c>
      <c r="H55" t="s">
        <v>31</v>
      </c>
    </row>
    <row r="56" spans="1:10" x14ac:dyDescent="0.25">
      <c r="B56" s="4" t="s">
        <v>11</v>
      </c>
      <c r="C56" s="2">
        <v>8300</v>
      </c>
      <c r="E56" s="4">
        <v>201</v>
      </c>
      <c r="F56" s="2"/>
      <c r="G56" s="2">
        <v>5</v>
      </c>
      <c r="H56" s="2">
        <v>5</v>
      </c>
      <c r="J56" s="5" t="s">
        <v>35</v>
      </c>
    </row>
    <row r="57" spans="1:10" x14ac:dyDescent="0.25">
      <c r="B57" s="4" t="s">
        <v>13</v>
      </c>
      <c r="C57" s="2">
        <v>1189</v>
      </c>
      <c r="E57" s="4">
        <v>202</v>
      </c>
      <c r="F57" s="2">
        <v>5</v>
      </c>
      <c r="G57" s="2"/>
      <c r="H57" s="2">
        <v>5</v>
      </c>
      <c r="J57">
        <f>VLOOKUP(207,C1:F50,4,FALSE)</f>
        <v>30</v>
      </c>
    </row>
    <row r="58" spans="1:10" x14ac:dyDescent="0.25">
      <c r="B58" s="4" t="s">
        <v>19</v>
      </c>
      <c r="C58" s="2">
        <v>320</v>
      </c>
      <c r="E58" s="4">
        <v>203</v>
      </c>
      <c r="F58" s="2">
        <v>5</v>
      </c>
      <c r="G58" s="2"/>
      <c r="H58" s="2">
        <v>5</v>
      </c>
    </row>
    <row r="59" spans="1:10" x14ac:dyDescent="0.25">
      <c r="B59" s="4" t="s">
        <v>30</v>
      </c>
      <c r="C59" s="2"/>
      <c r="E59" s="4">
        <v>205</v>
      </c>
      <c r="F59" s="2">
        <v>5</v>
      </c>
      <c r="G59" s="2"/>
      <c r="H59" s="2">
        <v>5</v>
      </c>
    </row>
    <row r="60" spans="1:10" x14ac:dyDescent="0.25">
      <c r="B60" s="4" t="s">
        <v>31</v>
      </c>
      <c r="C60" s="2">
        <v>11033</v>
      </c>
      <c r="E60" s="4" t="s">
        <v>31</v>
      </c>
      <c r="F60" s="2">
        <v>15</v>
      </c>
      <c r="G60" s="2">
        <v>5</v>
      </c>
      <c r="H60" s="2">
        <v>20</v>
      </c>
      <c r="J60" s="6" t="s">
        <v>36</v>
      </c>
    </row>
    <row r="61" spans="1:10" x14ac:dyDescent="0.25">
      <c r="J61" t="str">
        <f>IF(F2&gt;200,"High","Low")</f>
        <v>High</v>
      </c>
    </row>
    <row r="64" spans="1:10" x14ac:dyDescent="0.25">
      <c r="J64" s="6" t="s">
        <v>37</v>
      </c>
    </row>
    <row r="65" spans="10:11" x14ac:dyDescent="0.25">
      <c r="J65">
        <f>SUMIFS(F2:F51,H2:H51,"South")</f>
        <v>1189</v>
      </c>
    </row>
    <row r="67" spans="10:11" x14ac:dyDescent="0.25">
      <c r="J67" s="6" t="s">
        <v>38</v>
      </c>
    </row>
    <row r="68" spans="10:11" x14ac:dyDescent="0.25">
      <c r="J68">
        <f>COUNTIFS(G2:G51,"&gt;=3")</f>
        <v>20</v>
      </c>
    </row>
    <row r="70" spans="10:11" x14ac:dyDescent="0.25">
      <c r="J70" t="s">
        <v>53</v>
      </c>
    </row>
    <row r="72" spans="10:11" x14ac:dyDescent="0.25">
      <c r="J72" s="7" t="s">
        <v>40</v>
      </c>
      <c r="K72" s="7">
        <v>45076</v>
      </c>
    </row>
    <row r="73" spans="10:11" x14ac:dyDescent="0.25">
      <c r="J73" s="7" t="s">
        <v>41</v>
      </c>
      <c r="K73" s="7">
        <v>29.342044161161564</v>
      </c>
    </row>
    <row r="74" spans="10:11" x14ac:dyDescent="0.25">
      <c r="J74" s="7" t="s">
        <v>42</v>
      </c>
      <c r="K74" s="7">
        <v>45076.5</v>
      </c>
    </row>
    <row r="75" spans="10:11" x14ac:dyDescent="0.25">
      <c r="J75" s="7" t="s">
        <v>43</v>
      </c>
      <c r="K75" s="7" t="e">
        <v>#N/A</v>
      </c>
    </row>
    <row r="76" spans="10:11" x14ac:dyDescent="0.25">
      <c r="J76" s="7" t="s">
        <v>44</v>
      </c>
      <c r="K76" s="7">
        <v>92.787690754515253</v>
      </c>
    </row>
    <row r="77" spans="10:11" x14ac:dyDescent="0.25">
      <c r="J77" s="7" t="s">
        <v>45</v>
      </c>
      <c r="K77" s="7">
        <v>8609.5555555555547</v>
      </c>
    </row>
    <row r="78" spans="10:11" x14ac:dyDescent="0.25">
      <c r="J78" s="7" t="s">
        <v>46</v>
      </c>
      <c r="K78" s="7">
        <v>-1.1987853280309038</v>
      </c>
    </row>
    <row r="79" spans="10:11" x14ac:dyDescent="0.25">
      <c r="J79" s="7" t="s">
        <v>47</v>
      </c>
      <c r="K79" s="7">
        <v>-3.8279511056204314E-2</v>
      </c>
    </row>
    <row r="80" spans="10:11" x14ac:dyDescent="0.25">
      <c r="J80" s="7" t="s">
        <v>48</v>
      </c>
      <c r="K80" s="7">
        <v>273</v>
      </c>
    </row>
    <row r="81" spans="10:11" x14ac:dyDescent="0.25">
      <c r="J81" s="7" t="s">
        <v>49</v>
      </c>
      <c r="K81" s="7">
        <v>44936</v>
      </c>
    </row>
    <row r="82" spans="10:11" x14ac:dyDescent="0.25">
      <c r="J82" s="7" t="s">
        <v>50</v>
      </c>
      <c r="K82" s="7">
        <v>45209</v>
      </c>
    </row>
    <row r="83" spans="10:11" x14ac:dyDescent="0.25">
      <c r="J83" s="7" t="s">
        <v>51</v>
      </c>
      <c r="K83" s="7">
        <v>450760</v>
      </c>
    </row>
    <row r="84" spans="10:11" ht="15.75" thickBot="1" x14ac:dyDescent="0.3">
      <c r="J84" s="8" t="s">
        <v>52</v>
      </c>
      <c r="K84" s="8">
        <v>10</v>
      </c>
    </row>
  </sheetData>
  <autoFilter ref="E1:E60" xr:uid="{3F9B0860-4495-47C7-9213-747D7C9160FF}"/>
  <sortState xmlns:xlrd2="http://schemas.microsoft.com/office/spreadsheetml/2017/richdata2" ref="A2:I51">
    <sortCondition descending="1" ref="F2:F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Day1PM_learner_WorkshopData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Ramla Lipstein</dc:creator>
  <cp:lastModifiedBy>user</cp:lastModifiedBy>
  <dcterms:created xsi:type="dcterms:W3CDTF">2024-07-30T13:31:39Z</dcterms:created>
  <dcterms:modified xsi:type="dcterms:W3CDTF">2024-07-30T14:23:23Z</dcterms:modified>
</cp:coreProperties>
</file>