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1545" yWindow="-15" windowWidth="20025" windowHeight="11700"/>
  </bookViews>
  <sheets>
    <sheet name="Analysis" sheetId="1" r:id="rId1"/>
  </sheets>
  <definedNames>
    <definedName name="Data">#REF!</definedName>
    <definedName name="DesiredReturn">Analysis!$B$6</definedName>
    <definedName name="EPSGrowth">Analysis!$B$3</definedName>
    <definedName name="FuturePE">Analysis!$B$4</definedName>
    <definedName name="HoldingTime">Analysis!$B$5</definedName>
  </definedNames>
  <calcPr calcId="124519"/>
</workbook>
</file>

<file path=xl/calcChain.xml><?xml version="1.0" encoding="utf-8"?>
<calcChain xmlns="http://schemas.openxmlformats.org/spreadsheetml/2006/main">
  <c r="B74" i="1"/>
  <c r="B94" s="1"/>
  <c r="B91"/>
  <c r="B92" s="1"/>
  <c r="B93" l="1"/>
  <c r="B95"/>
  <c r="B75"/>
  <c r="B76" l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6" l="1"/>
  <c r="B97" l="1"/>
  <c r="B98" s="1"/>
  <c r="B99" s="1"/>
  <c r="B9" l="1"/>
</calcChain>
</file>

<file path=xl/sharedStrings.xml><?xml version="1.0" encoding="utf-8"?>
<sst xmlns="http://schemas.openxmlformats.org/spreadsheetml/2006/main" count="86" uniqueCount="82">
  <si>
    <t>EPS</t>
  </si>
  <si>
    <t>Market Cap</t>
  </si>
  <si>
    <t>P/E</t>
  </si>
  <si>
    <t>Forward P/E</t>
  </si>
  <si>
    <t>PEG</t>
  </si>
  <si>
    <t>P/S</t>
  </si>
  <si>
    <t>P/B</t>
  </si>
  <si>
    <t>P/Cash</t>
  </si>
  <si>
    <t>P/Free Cash Flow</t>
  </si>
  <si>
    <t>Dividend Yield</t>
  </si>
  <si>
    <t>Payout Ratio</t>
  </si>
  <si>
    <t>EPS (ttm)</t>
  </si>
  <si>
    <t>EPS growth this year</t>
  </si>
  <si>
    <t>EPS growth next year</t>
  </si>
  <si>
    <t>EPS growth past 5 years</t>
  </si>
  <si>
    <t>EPS growth next 5 years</t>
  </si>
  <si>
    <t>Sales growth past 5 years</t>
  </si>
  <si>
    <t>EPS growth quarter over quarter</t>
  </si>
  <si>
    <t>Sales growth quarter over quarter</t>
  </si>
  <si>
    <t>Shares Outstanding</t>
  </si>
  <si>
    <t>Shares Float</t>
  </si>
  <si>
    <t>Insider Ownership</t>
  </si>
  <si>
    <t>Insider Transactions</t>
  </si>
  <si>
    <t>Institutional Ownership</t>
  </si>
  <si>
    <t>Institutional Transactions</t>
  </si>
  <si>
    <t>Float Short</t>
  </si>
  <si>
    <t>Short Ratio</t>
  </si>
  <si>
    <t>Return on Assets</t>
  </si>
  <si>
    <t>Return on Equity</t>
  </si>
  <si>
    <t>Return on Investment</t>
  </si>
  <si>
    <t>Current Ratio</t>
  </si>
  <si>
    <t>Quick Ratio</t>
  </si>
  <si>
    <t>LT Debt/Equity</t>
  </si>
  <si>
    <t>Total Debt/Equity</t>
  </si>
  <si>
    <t>Gross Margin</t>
  </si>
  <si>
    <t>Operating Margin</t>
  </si>
  <si>
    <t>Profit Margin</t>
  </si>
  <si>
    <t>Performance (Week)</t>
  </si>
  <si>
    <t>Performance (Month)</t>
  </si>
  <si>
    <t>Performance (Quarter)</t>
  </si>
  <si>
    <t>Performance (Half Year)</t>
  </si>
  <si>
    <t>Performance (Year)</t>
  </si>
  <si>
    <t>Beta</t>
  </si>
  <si>
    <t>Average True Range</t>
  </si>
  <si>
    <t>Volatility (Week)</t>
  </si>
  <si>
    <t>Volatility (Month)</t>
  </si>
  <si>
    <t>20-Day Simple Moving Average</t>
  </si>
  <si>
    <t>50-Day Simple Moving Average</t>
  </si>
  <si>
    <t>200-Day Simple Moving Average</t>
  </si>
  <si>
    <t>50-Day High</t>
  </si>
  <si>
    <t>50-Day Low</t>
  </si>
  <si>
    <t>52-Week High</t>
  </si>
  <si>
    <t>52-Week Low</t>
  </si>
  <si>
    <t>Relative Strength Index (14)</t>
  </si>
  <si>
    <t>Change from Open</t>
  </si>
  <si>
    <t>Gap</t>
  </si>
  <si>
    <t>Analyst Recom</t>
  </si>
  <si>
    <t>Average Volume</t>
  </si>
  <si>
    <t>Relative Volume</t>
  </si>
  <si>
    <t>Price</t>
  </si>
  <si>
    <t>Change</t>
  </si>
  <si>
    <t>Volume</t>
  </si>
  <si>
    <t>ABC</t>
  </si>
  <si>
    <t>Year</t>
  </si>
  <si>
    <t>0 (EPS ttm)</t>
  </si>
  <si>
    <t>EPS at end of holding period</t>
  </si>
  <si>
    <t>Dividend Payout Ratio</t>
  </si>
  <si>
    <t>Current Dividend Per Year Per Share</t>
  </si>
  <si>
    <t>Dividends received over holding period</t>
  </si>
  <si>
    <t>Price needed to received desired annual return</t>
  </si>
  <si>
    <t>Total EPS received during holding period</t>
  </si>
  <si>
    <t>Total price at end of holding period</t>
  </si>
  <si>
    <t>Expected share price at end of holding period</t>
  </si>
  <si>
    <t>Is the stock good value?</t>
  </si>
  <si>
    <t>Future PE</t>
  </si>
  <si>
    <t>EPS Growth of the Co</t>
  </si>
  <si>
    <t>Expected Return</t>
  </si>
  <si>
    <t>Basic Info</t>
  </si>
  <si>
    <t>Investment Horizon (In Years)</t>
  </si>
  <si>
    <t>STOCK ANALYSIS</t>
  </si>
  <si>
    <t>Company</t>
  </si>
  <si>
    <t>https://www.youtube.com/c/nitinbhatia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</si>
</sst>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center" wrapText="1"/>
    </xf>
    <xf numFmtId="2" fontId="2" fillId="3" borderId="0" xfId="0" applyNumberFormat="1" applyFont="1" applyFill="1" applyBorder="1" applyAlignment="1">
      <alignment horizontal="center" wrapText="1"/>
    </xf>
    <xf numFmtId="10" fontId="2" fillId="3" borderId="0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0" xfId="0" applyFont="1" applyFill="1" applyBorder="1" applyAlignment="1" applyProtection="1">
      <alignment horizontal="center" wrapText="1"/>
      <protection locked="0"/>
    </xf>
    <xf numFmtId="10" fontId="2" fillId="4" borderId="0" xfId="0" applyNumberFormat="1" applyFont="1" applyFill="1" applyBorder="1" applyAlignment="1" applyProtection="1">
      <alignment horizontal="center" wrapText="1"/>
      <protection locked="0"/>
    </xf>
    <xf numFmtId="2" fontId="2" fillId="4" borderId="0" xfId="0" applyNumberFormat="1" applyFont="1" applyFill="1" applyBorder="1" applyAlignment="1" applyProtection="1">
      <alignment horizontal="center" wrapText="1"/>
      <protection locked="0"/>
    </xf>
    <xf numFmtId="164" fontId="2" fillId="4" borderId="5" xfId="0" applyNumberFormat="1" applyFont="1" applyFill="1" applyBorder="1" applyAlignment="1" applyProtection="1">
      <alignment horizontal="center" wrapText="1"/>
      <protection locked="0"/>
    </xf>
    <xf numFmtId="0" fontId="2" fillId="4" borderId="5" xfId="0" applyFont="1" applyFill="1" applyBorder="1" applyAlignment="1" applyProtection="1">
      <alignment horizontal="center" wrapText="1"/>
      <protection locked="0"/>
    </xf>
    <xf numFmtId="164" fontId="2" fillId="4" borderId="7" xfId="0" applyNumberFormat="1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304800</xdr:rowOff>
    </xdr:from>
    <xdr:to>
      <xdr:col>8</xdr:col>
      <xdr:colOff>439682</xdr:colOff>
      <xdr:row>6</xdr:row>
      <xdr:rowOff>764</xdr:rowOff>
    </xdr:to>
    <xdr:pic>
      <xdr:nvPicPr>
        <xdr:cNvPr id="2" name="Picture 1" descr="Nitin Bhati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304800"/>
          <a:ext cx="3925832" cy="104851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64</xdr:row>
      <xdr:rowOff>142875</xdr:rowOff>
    </xdr:from>
    <xdr:to>
      <xdr:col>8</xdr:col>
      <xdr:colOff>553982</xdr:colOff>
      <xdr:row>69</xdr:row>
      <xdr:rowOff>191264</xdr:rowOff>
    </xdr:to>
    <xdr:pic>
      <xdr:nvPicPr>
        <xdr:cNvPr id="3" name="Picture 2" descr="Nitin Bhati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13096875"/>
          <a:ext cx="3925832" cy="1048514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27</xdr:row>
      <xdr:rowOff>142875</xdr:rowOff>
    </xdr:from>
    <xdr:to>
      <xdr:col>9</xdr:col>
      <xdr:colOff>20582</xdr:colOff>
      <xdr:row>32</xdr:row>
      <xdr:rowOff>191264</xdr:rowOff>
    </xdr:to>
    <xdr:pic>
      <xdr:nvPicPr>
        <xdr:cNvPr id="4" name="Picture 3" descr="Nitin Bhati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5695950"/>
          <a:ext cx="3925832" cy="1048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99"/>
  <sheetViews>
    <sheetView showGridLines="0" tabSelected="1" workbookViewId="0">
      <selection activeCell="B65" sqref="B65"/>
    </sheetView>
  </sheetViews>
  <sheetFormatPr defaultColWidth="9.140625" defaultRowHeight="15.75" customHeight="1"/>
  <cols>
    <col min="1" max="1" width="29" style="1" customWidth="1"/>
    <col min="2" max="2" width="21.28515625" style="2" customWidth="1"/>
    <col min="3" max="16384" width="9.140625" style="1"/>
  </cols>
  <sheetData>
    <row r="1" spans="1:9" ht="27.75" customHeight="1" thickBot="1">
      <c r="A1" s="22" t="s">
        <v>79</v>
      </c>
      <c r="B1" s="22"/>
    </row>
    <row r="2" spans="1:9" ht="15.75" customHeight="1">
      <c r="A2" s="11" t="s">
        <v>77</v>
      </c>
      <c r="B2" s="12"/>
    </row>
    <row r="3" spans="1:9" ht="15.75" customHeight="1">
      <c r="A3" s="13" t="s">
        <v>75</v>
      </c>
      <c r="B3" s="18">
        <v>7.0000000000000007E-2</v>
      </c>
    </row>
    <row r="4" spans="1:9" ht="15.75" customHeight="1">
      <c r="A4" s="13" t="s">
        <v>74</v>
      </c>
      <c r="B4" s="19">
        <v>12</v>
      </c>
    </row>
    <row r="5" spans="1:9" ht="15.75" customHeight="1">
      <c r="A5" s="13" t="s">
        <v>78</v>
      </c>
      <c r="B5" s="19">
        <v>2</v>
      </c>
    </row>
    <row r="6" spans="1:9" ht="15.75" customHeight="1" thickBot="1">
      <c r="A6" s="14" t="s">
        <v>76</v>
      </c>
      <c r="B6" s="20">
        <v>0.08</v>
      </c>
    </row>
    <row r="7" spans="1:9" ht="15.75" customHeight="1" thickBot="1">
      <c r="A7" s="3"/>
      <c r="B7" s="5"/>
    </row>
    <row r="8" spans="1:9" ht="15.75" customHeight="1" thickBot="1">
      <c r="A8" s="5" t="s">
        <v>80</v>
      </c>
      <c r="B8" s="21" t="s">
        <v>62</v>
      </c>
      <c r="D8" s="23" t="s">
        <v>81</v>
      </c>
      <c r="E8" s="23"/>
      <c r="F8" s="23"/>
      <c r="G8" s="23"/>
      <c r="H8" s="23"/>
      <c r="I8" s="23"/>
    </row>
    <row r="9" spans="1:9" ht="15.75" customHeight="1">
      <c r="A9" s="4" t="s">
        <v>73</v>
      </c>
      <c r="B9" s="2" t="str">
        <f>IF(B69&lt;B99,"Undervalued","Overvalued")</f>
        <v>Overvalued</v>
      </c>
    </row>
    <row r="10" spans="1:9" ht="15.75" customHeight="1">
      <c r="A10" s="4" t="s">
        <v>1</v>
      </c>
      <c r="B10" s="15">
        <v>4988272</v>
      </c>
    </row>
    <row r="11" spans="1:9" ht="15.75" customHeight="1">
      <c r="A11" s="4" t="s">
        <v>2</v>
      </c>
      <c r="B11" s="15">
        <v>20</v>
      </c>
    </row>
    <row r="12" spans="1:9" ht="15.75" customHeight="1">
      <c r="A12" s="4" t="s">
        <v>3</v>
      </c>
      <c r="B12" s="15">
        <v>14.3</v>
      </c>
    </row>
    <row r="13" spans="1:9" ht="15.75" customHeight="1">
      <c r="A13" s="4" t="s">
        <v>4</v>
      </c>
      <c r="B13" s="15">
        <v>3.12</v>
      </c>
    </row>
    <row r="14" spans="1:9" ht="15.75" customHeight="1">
      <c r="A14" s="4" t="s">
        <v>5</v>
      </c>
      <c r="B14" s="15">
        <v>1.2</v>
      </c>
    </row>
    <row r="15" spans="1:9" ht="15.75" customHeight="1">
      <c r="A15" s="4" t="s">
        <v>6</v>
      </c>
      <c r="B15" s="15">
        <v>3</v>
      </c>
    </row>
    <row r="16" spans="1:9" ht="15.75" customHeight="1">
      <c r="A16" s="4" t="s">
        <v>7</v>
      </c>
      <c r="B16" s="15">
        <v>38.229999999999997</v>
      </c>
    </row>
    <row r="17" spans="1:2" ht="15.75" customHeight="1">
      <c r="A17" s="4" t="s">
        <v>8</v>
      </c>
      <c r="B17" s="15">
        <v>32.119999999999997</v>
      </c>
    </row>
    <row r="18" spans="1:2" ht="15.75" customHeight="1">
      <c r="A18" s="4" t="s">
        <v>9</v>
      </c>
      <c r="B18" s="16">
        <v>0.01</v>
      </c>
    </row>
    <row r="19" spans="1:2" ht="15.75" customHeight="1">
      <c r="A19" s="4" t="s">
        <v>10</v>
      </c>
      <c r="B19" s="15">
        <v>0.44500000000000001</v>
      </c>
    </row>
    <row r="20" spans="1:2" ht="15.75" customHeight="1">
      <c r="A20" s="4" t="s">
        <v>11</v>
      </c>
      <c r="B20" s="17">
        <v>11.23</v>
      </c>
    </row>
    <row r="21" spans="1:2" ht="15.75" customHeight="1">
      <c r="A21" s="4" t="s">
        <v>12</v>
      </c>
      <c r="B21" s="16">
        <v>9.2299999999999993E-2</v>
      </c>
    </row>
    <row r="22" spans="1:2" ht="15.75" customHeight="1">
      <c r="A22" s="4" t="s">
        <v>13</v>
      </c>
      <c r="B22" s="16">
        <v>2.3E-2</v>
      </c>
    </row>
    <row r="23" spans="1:2" ht="15.75" customHeight="1">
      <c r="A23" s="4" t="s">
        <v>14</v>
      </c>
      <c r="B23" s="16">
        <v>1.2E-2</v>
      </c>
    </row>
    <row r="24" spans="1:2" ht="15.75" customHeight="1">
      <c r="A24" s="4" t="s">
        <v>15</v>
      </c>
      <c r="B24" s="16">
        <v>4.4999999999999998E-2</v>
      </c>
    </row>
    <row r="25" spans="1:2" ht="15.75" customHeight="1">
      <c r="A25" s="4" t="s">
        <v>16</v>
      </c>
      <c r="B25" s="16">
        <v>2.3E-2</v>
      </c>
    </row>
    <row r="26" spans="1:2" ht="15.75" customHeight="1">
      <c r="A26" s="4" t="s">
        <v>17</v>
      </c>
      <c r="B26" s="16">
        <v>0.1023</v>
      </c>
    </row>
    <row r="27" spans="1:2" ht="15.75" customHeight="1">
      <c r="A27" s="4" t="s">
        <v>18</v>
      </c>
      <c r="B27" s="16">
        <v>-3.2000000000000001E-2</v>
      </c>
    </row>
    <row r="28" spans="1:2" ht="15.75" customHeight="1">
      <c r="A28" s="4" t="s">
        <v>19</v>
      </c>
      <c r="B28" s="15">
        <v>17645</v>
      </c>
    </row>
    <row r="29" spans="1:2" ht="15.75" customHeight="1">
      <c r="A29" s="4" t="s">
        <v>20</v>
      </c>
      <c r="B29" s="15">
        <v>5432</v>
      </c>
    </row>
    <row r="30" spans="1:2" ht="15.75" customHeight="1">
      <c r="A30" s="4" t="s">
        <v>21</v>
      </c>
      <c r="B30" s="16">
        <v>2E-3</v>
      </c>
    </row>
    <row r="31" spans="1:2" ht="15.75" customHeight="1">
      <c r="A31" s="4" t="s">
        <v>22</v>
      </c>
      <c r="B31" s="16">
        <v>0.112</v>
      </c>
    </row>
    <row r="32" spans="1:2" ht="15.75" customHeight="1">
      <c r="A32" s="4" t="s">
        <v>23</v>
      </c>
      <c r="B32" s="16">
        <v>0.76</v>
      </c>
    </row>
    <row r="33" spans="1:9" ht="15.75" customHeight="1">
      <c r="A33" s="4" t="s">
        <v>24</v>
      </c>
      <c r="B33" s="16">
        <v>2E-3</v>
      </c>
    </row>
    <row r="34" spans="1:9" ht="15.75" customHeight="1">
      <c r="A34" s="4" t="s">
        <v>25</v>
      </c>
      <c r="B34" s="16">
        <v>7.0000000000000001E-3</v>
      </c>
    </row>
    <row r="35" spans="1:9" ht="15.75" customHeight="1">
      <c r="A35" s="4" t="s">
        <v>26</v>
      </c>
      <c r="B35" s="15">
        <v>2.12</v>
      </c>
      <c r="D35" s="23" t="s">
        <v>81</v>
      </c>
      <c r="E35" s="23"/>
      <c r="F35" s="23"/>
      <c r="G35" s="23"/>
      <c r="H35" s="23"/>
      <c r="I35" s="23"/>
    </row>
    <row r="36" spans="1:9" ht="15.75" customHeight="1">
      <c r="A36" s="4" t="s">
        <v>27</v>
      </c>
      <c r="B36" s="16">
        <v>0.1235</v>
      </c>
    </row>
    <row r="37" spans="1:9" ht="15.75" customHeight="1">
      <c r="A37" s="4" t="s">
        <v>28</v>
      </c>
      <c r="B37" s="16">
        <v>0.23</v>
      </c>
    </row>
    <row r="38" spans="1:9" ht="15.75" customHeight="1">
      <c r="A38" s="4" t="s">
        <v>29</v>
      </c>
      <c r="B38" s="16">
        <v>0.18</v>
      </c>
    </row>
    <row r="39" spans="1:9" ht="15.75" customHeight="1">
      <c r="A39" s="4" t="s">
        <v>30</v>
      </c>
      <c r="B39" s="17">
        <v>0.9</v>
      </c>
    </row>
    <row r="40" spans="1:9" ht="15.75" customHeight="1">
      <c r="A40" s="4" t="s">
        <v>31</v>
      </c>
      <c r="B40" s="17">
        <v>0.45</v>
      </c>
    </row>
    <row r="41" spans="1:9" ht="15.75" customHeight="1">
      <c r="A41" s="4" t="s">
        <v>32</v>
      </c>
      <c r="B41" s="17">
        <v>0.3</v>
      </c>
    </row>
    <row r="42" spans="1:9" ht="15.75" customHeight="1">
      <c r="A42" s="4" t="s">
        <v>33</v>
      </c>
      <c r="B42" s="17">
        <v>0.9</v>
      </c>
    </row>
    <row r="43" spans="1:9" ht="15.75" customHeight="1">
      <c r="A43" s="4" t="s">
        <v>34</v>
      </c>
      <c r="B43" s="16">
        <v>0.22120000000000001</v>
      </c>
    </row>
    <row r="44" spans="1:9" ht="15.75" customHeight="1">
      <c r="A44" s="4" t="s">
        <v>35</v>
      </c>
      <c r="B44" s="16">
        <v>0.1265</v>
      </c>
    </row>
    <row r="45" spans="1:9" ht="15.75" customHeight="1">
      <c r="A45" s="4" t="s">
        <v>36</v>
      </c>
      <c r="B45" s="16">
        <v>7.8899999999999998E-2</v>
      </c>
    </row>
    <row r="46" spans="1:9" ht="15.75" customHeight="1">
      <c r="A46" s="4" t="s">
        <v>37</v>
      </c>
      <c r="B46" s="16">
        <v>0.01</v>
      </c>
    </row>
    <row r="47" spans="1:9" ht="15.75" customHeight="1">
      <c r="A47" s="4" t="s">
        <v>38</v>
      </c>
      <c r="B47" s="16">
        <v>3.4000000000000002E-2</v>
      </c>
    </row>
    <row r="48" spans="1:9" ht="15.75" customHeight="1">
      <c r="A48" s="4" t="s">
        <v>39</v>
      </c>
      <c r="B48" s="16">
        <v>5.2299999999999999E-2</v>
      </c>
    </row>
    <row r="49" spans="1:2" ht="15.75" customHeight="1">
      <c r="A49" s="4" t="s">
        <v>40</v>
      </c>
      <c r="B49" s="16">
        <v>0.13</v>
      </c>
    </row>
    <row r="50" spans="1:2" ht="15.75" customHeight="1">
      <c r="A50" s="4" t="s">
        <v>41</v>
      </c>
      <c r="B50" s="16">
        <v>0.08</v>
      </c>
    </row>
    <row r="51" spans="1:2" ht="15.75" customHeight="1">
      <c r="A51" s="4" t="s">
        <v>41</v>
      </c>
      <c r="B51" s="16">
        <v>0.08</v>
      </c>
    </row>
    <row r="52" spans="1:2" ht="15.75" customHeight="1">
      <c r="A52" s="4" t="s">
        <v>42</v>
      </c>
      <c r="B52" s="15">
        <v>0.6</v>
      </c>
    </row>
    <row r="53" spans="1:2" ht="15.75" customHeight="1">
      <c r="A53" s="4" t="s">
        <v>43</v>
      </c>
      <c r="B53" s="15">
        <v>1.23</v>
      </c>
    </row>
    <row r="54" spans="1:2" ht="15.75" customHeight="1">
      <c r="A54" s="4" t="s">
        <v>44</v>
      </c>
      <c r="B54" s="16">
        <v>1.95E-2</v>
      </c>
    </row>
    <row r="55" spans="1:2" ht="15.75" customHeight="1">
      <c r="A55" s="4" t="s">
        <v>45</v>
      </c>
      <c r="B55" s="16">
        <v>1.89E-2</v>
      </c>
    </row>
    <row r="56" spans="1:2" ht="15.75" customHeight="1">
      <c r="A56" s="4" t="s">
        <v>46</v>
      </c>
      <c r="B56" s="16">
        <v>5.0000000000000001E-3</v>
      </c>
    </row>
    <row r="57" spans="1:2" ht="15.75" customHeight="1">
      <c r="A57" s="4" t="s">
        <v>47</v>
      </c>
      <c r="B57" s="16">
        <v>8.9999999999999993E-3</v>
      </c>
    </row>
    <row r="58" spans="1:2" ht="15.75" customHeight="1">
      <c r="A58" s="4" t="s">
        <v>48</v>
      </c>
      <c r="B58" s="16">
        <v>0.02</v>
      </c>
    </row>
    <row r="59" spans="1:2" ht="15.75" customHeight="1">
      <c r="A59" s="4" t="s">
        <v>49</v>
      </c>
      <c r="B59" s="16">
        <v>-0.05</v>
      </c>
    </row>
    <row r="60" spans="1:2" ht="15.75" customHeight="1">
      <c r="A60" s="4" t="s">
        <v>50</v>
      </c>
      <c r="B60" s="16">
        <v>0.03</v>
      </c>
    </row>
    <row r="61" spans="1:2" ht="15.75" customHeight="1">
      <c r="A61" s="4" t="s">
        <v>51</v>
      </c>
      <c r="B61" s="16">
        <v>-4.41E-2</v>
      </c>
    </row>
    <row r="62" spans="1:2" ht="15.75" customHeight="1">
      <c r="A62" s="4" t="s">
        <v>52</v>
      </c>
      <c r="B62" s="16">
        <v>0.12</v>
      </c>
    </row>
    <row r="63" spans="1:2" ht="15.75" customHeight="1">
      <c r="A63" s="4" t="s">
        <v>53</v>
      </c>
      <c r="B63" s="15">
        <v>78</v>
      </c>
    </row>
    <row r="64" spans="1:2" ht="15.75" customHeight="1">
      <c r="A64" s="4" t="s">
        <v>54</v>
      </c>
      <c r="B64" s="16">
        <v>-4.7999999999999996E-3</v>
      </c>
    </row>
    <row r="65" spans="1:9" ht="15.75" customHeight="1">
      <c r="A65" s="4" t="s">
        <v>55</v>
      </c>
      <c r="B65" s="16">
        <v>2.2000000000000001E-3</v>
      </c>
    </row>
    <row r="66" spans="1:9" ht="15.75" customHeight="1">
      <c r="A66" s="4" t="s">
        <v>56</v>
      </c>
      <c r="B66" s="15">
        <v>4</v>
      </c>
    </row>
    <row r="67" spans="1:9" ht="15.75" customHeight="1">
      <c r="A67" s="4" t="s">
        <v>57</v>
      </c>
      <c r="B67" s="15">
        <v>122773</v>
      </c>
    </row>
    <row r="68" spans="1:9" ht="15.75" customHeight="1">
      <c r="A68" s="4" t="s">
        <v>58</v>
      </c>
      <c r="B68" s="15">
        <v>0.9</v>
      </c>
    </row>
    <row r="69" spans="1:9" ht="15.75" customHeight="1">
      <c r="A69" s="4" t="s">
        <v>59</v>
      </c>
      <c r="B69" s="15">
        <v>180</v>
      </c>
    </row>
    <row r="70" spans="1:9" ht="15.75" customHeight="1">
      <c r="A70" s="4" t="s">
        <v>60</v>
      </c>
      <c r="B70" s="16">
        <v>0</v>
      </c>
    </row>
    <row r="71" spans="1:9" ht="15.75" customHeight="1">
      <c r="A71" s="4" t="s">
        <v>61</v>
      </c>
      <c r="B71" s="15">
        <v>83783783</v>
      </c>
    </row>
    <row r="72" spans="1:9" ht="15.75" customHeight="1">
      <c r="D72" s="23" t="s">
        <v>81</v>
      </c>
      <c r="E72" s="23"/>
      <c r="F72" s="23"/>
      <c r="G72" s="23"/>
      <c r="H72" s="23"/>
      <c r="I72" s="23"/>
    </row>
    <row r="73" spans="1:9" s="6" customFormat="1" ht="15.75" customHeight="1">
      <c r="A73" s="7" t="s">
        <v>63</v>
      </c>
      <c r="B73" s="8" t="s">
        <v>0</v>
      </c>
    </row>
    <row r="74" spans="1:9" s="6" customFormat="1" ht="15.75" customHeight="1">
      <c r="A74" s="7" t="s">
        <v>64</v>
      </c>
      <c r="B74" s="9">
        <f>B20</f>
        <v>11.23</v>
      </c>
    </row>
    <row r="75" spans="1:9" s="6" customFormat="1" ht="15.75" customHeight="1">
      <c r="A75" s="7">
        <v>1</v>
      </c>
      <c r="B75" s="9">
        <f t="shared" ref="B75:B89" si="0">B74*(1+EPSGrowth)</f>
        <v>12.016100000000002</v>
      </c>
    </row>
    <row r="76" spans="1:9" s="6" customFormat="1" ht="15.75" customHeight="1">
      <c r="A76" s="7">
        <v>2</v>
      </c>
      <c r="B76" s="9">
        <f t="shared" si="0"/>
        <v>12.857227000000002</v>
      </c>
    </row>
    <row r="77" spans="1:9" s="6" customFormat="1" ht="15.75" customHeight="1">
      <c r="A77" s="7">
        <v>3</v>
      </c>
      <c r="B77" s="9">
        <f t="shared" si="0"/>
        <v>13.757232890000003</v>
      </c>
    </row>
    <row r="78" spans="1:9" s="6" customFormat="1" ht="15.75" customHeight="1">
      <c r="A78" s="7">
        <v>4</v>
      </c>
      <c r="B78" s="9">
        <f t="shared" si="0"/>
        <v>14.720239192300003</v>
      </c>
    </row>
    <row r="79" spans="1:9" s="6" customFormat="1" ht="15.75" customHeight="1">
      <c r="A79" s="7">
        <v>5</v>
      </c>
      <c r="B79" s="9">
        <f t="shared" si="0"/>
        <v>15.750655935761005</v>
      </c>
    </row>
    <row r="80" spans="1:9" s="6" customFormat="1" ht="15.75" customHeight="1">
      <c r="A80" s="7">
        <v>6</v>
      </c>
      <c r="B80" s="9">
        <f t="shared" si="0"/>
        <v>16.853201851264277</v>
      </c>
    </row>
    <row r="81" spans="1:2" s="6" customFormat="1" ht="15.75" customHeight="1">
      <c r="A81" s="7">
        <v>7</v>
      </c>
      <c r="B81" s="9">
        <f t="shared" si="0"/>
        <v>18.032925980852777</v>
      </c>
    </row>
    <row r="82" spans="1:2" s="6" customFormat="1" ht="15.75" customHeight="1">
      <c r="A82" s="7">
        <v>8</v>
      </c>
      <c r="B82" s="9">
        <f t="shared" si="0"/>
        <v>19.295230799512474</v>
      </c>
    </row>
    <row r="83" spans="1:2" s="6" customFormat="1" ht="15.75" customHeight="1">
      <c r="A83" s="7">
        <v>9</v>
      </c>
      <c r="B83" s="9">
        <f t="shared" si="0"/>
        <v>20.645896955478349</v>
      </c>
    </row>
    <row r="84" spans="1:2" s="6" customFormat="1" ht="15.75" customHeight="1">
      <c r="A84" s="7">
        <v>10</v>
      </c>
      <c r="B84" s="9">
        <f t="shared" si="0"/>
        <v>22.091109742361834</v>
      </c>
    </row>
    <row r="85" spans="1:2" s="6" customFormat="1" ht="15.75" customHeight="1">
      <c r="A85" s="7">
        <v>11</v>
      </c>
      <c r="B85" s="9">
        <f t="shared" si="0"/>
        <v>23.637487424327162</v>
      </c>
    </row>
    <row r="86" spans="1:2" s="6" customFormat="1" ht="15.75" customHeight="1">
      <c r="A86" s="7">
        <v>12</v>
      </c>
      <c r="B86" s="9">
        <f t="shared" si="0"/>
        <v>25.292111544030064</v>
      </c>
    </row>
    <row r="87" spans="1:2" s="6" customFormat="1" ht="15.75" customHeight="1">
      <c r="A87" s="7">
        <v>13</v>
      </c>
      <c r="B87" s="9">
        <f t="shared" si="0"/>
        <v>27.062559352112171</v>
      </c>
    </row>
    <row r="88" spans="1:2" s="6" customFormat="1" ht="15.75" customHeight="1">
      <c r="A88" s="7">
        <v>14</v>
      </c>
      <c r="B88" s="9">
        <f t="shared" si="0"/>
        <v>28.956938506760025</v>
      </c>
    </row>
    <row r="89" spans="1:2" s="6" customFormat="1" ht="15.75" customHeight="1">
      <c r="A89" s="7">
        <v>15</v>
      </c>
      <c r="B89" s="9">
        <f t="shared" si="0"/>
        <v>30.983924202233229</v>
      </c>
    </row>
    <row r="90" spans="1:2" s="6" customFormat="1" ht="15.75" customHeight="1">
      <c r="A90" s="7"/>
      <c r="B90" s="8"/>
    </row>
    <row r="91" spans="1:2" s="6" customFormat="1" ht="16.5" customHeight="1">
      <c r="A91" s="7" t="s">
        <v>9</v>
      </c>
      <c r="B91" s="10">
        <f>B18</f>
        <v>0.01</v>
      </c>
    </row>
    <row r="92" spans="1:2" s="6" customFormat="1" ht="31.5" customHeight="1">
      <c r="A92" s="7" t="s">
        <v>67</v>
      </c>
      <c r="B92" s="9">
        <f>B91*B69</f>
        <v>1.8</v>
      </c>
    </row>
    <row r="93" spans="1:2" s="6" customFormat="1" ht="16.5" customHeight="1">
      <c r="A93" s="7" t="s">
        <v>66</v>
      </c>
      <c r="B93" s="9">
        <f t="shared" ref="B93" si="1">B92/(B74*(1+EPSGrowth)^HoldingTime)</f>
        <v>0.1399990837837739</v>
      </c>
    </row>
    <row r="94" spans="1:2" s="6" customFormat="1" ht="15.75" customHeight="1">
      <c r="A94" s="7" t="s">
        <v>65</v>
      </c>
      <c r="B94" s="9">
        <f t="shared" ref="B94" si="2">B74*(1+EPSGrowth)^HoldingTime</f>
        <v>12.857227</v>
      </c>
    </row>
    <row r="95" spans="1:2" s="6" customFormat="1" ht="30">
      <c r="A95" s="7" t="s">
        <v>72</v>
      </c>
      <c r="B95" s="9">
        <f t="shared" ref="B95" si="3">B94*FuturePE</f>
        <v>154.28672399999999</v>
      </c>
    </row>
    <row r="96" spans="1:2" s="6" customFormat="1" ht="30.75" customHeight="1">
      <c r="A96" s="7" t="s">
        <v>70</v>
      </c>
      <c r="B96" s="9">
        <f>SUMPRODUCT(($A$75:$A$89&lt;=HoldingTime)*B75:B89)</f>
        <v>24.873327000000003</v>
      </c>
    </row>
    <row r="97" spans="1:2" s="6" customFormat="1" ht="28.5" customHeight="1">
      <c r="A97" s="7" t="s">
        <v>68</v>
      </c>
      <c r="B97" s="9">
        <f t="shared" ref="B97" si="4">B96*B93</f>
        <v>3.4822429906542061</v>
      </c>
    </row>
    <row r="98" spans="1:2" s="6" customFormat="1" ht="30">
      <c r="A98" s="7" t="s">
        <v>71</v>
      </c>
      <c r="B98" s="9">
        <f t="shared" ref="B98" si="5">B95+B97</f>
        <v>157.76896699065421</v>
      </c>
    </row>
    <row r="99" spans="1:2" s="6" customFormat="1" ht="27" customHeight="1">
      <c r="A99" s="7" t="s">
        <v>69</v>
      </c>
      <c r="B99" s="9">
        <f t="shared" ref="B99" si="6">B98/(1+DesiredReturn)^HoldingTime</f>
        <v>135.26146003999844</v>
      </c>
    </row>
  </sheetData>
  <sheetProtection password="91D9" sheet="1" objects="1" scenarios="1" selectLockedCells="1"/>
  <mergeCells count="4">
    <mergeCell ref="A1:B1"/>
    <mergeCell ref="D8:I8"/>
    <mergeCell ref="D35:I35"/>
    <mergeCell ref="D72:I72"/>
  </mergeCells>
  <phoneticPr fontId="1" type="noConversion"/>
  <conditionalFormatting sqref="B11:B17">
    <cfRule type="cellIs" dxfId="5" priority="133" stopIfTrue="1" operator="equal">
      <formula>#REF!</formula>
    </cfRule>
    <cfRule type="cellIs" dxfId="4" priority="134" stopIfTrue="1" operator="equal">
      <formula>#REF!</formula>
    </cfRule>
  </conditionalFormatting>
  <conditionalFormatting sqref="B30:B33 B18 B36:B51 B56:B62 B70 B20:B27">
    <cfRule type="cellIs" dxfId="3" priority="135" stopIfTrue="1" operator="equal">
      <formula>#REF!</formula>
    </cfRule>
    <cfRule type="cellIs" dxfId="2" priority="136" stopIfTrue="1" operator="equal">
      <formula>#REF!</formula>
    </cfRule>
  </conditionalFormatting>
  <conditionalFormatting sqref="B9">
    <cfRule type="expression" dxfId="1" priority="139">
      <formula>$B$69&gt;$B$99</formula>
    </cfRule>
    <cfRule type="expression" dxfId="0" priority="140">
      <formula>$B$69&lt;$B$99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Analysis</vt:lpstr>
      <vt:lpstr>DesiredReturn</vt:lpstr>
      <vt:lpstr>EPSGrowth</vt:lpstr>
      <vt:lpstr>FuturePE</vt:lpstr>
      <vt:lpstr>HoldingTime</vt:lpstr>
    </vt:vector>
  </TitlesOfParts>
  <Company>www.nitinbhatia.in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info@nitinbhatia.in</dc:creator>
  <cp:lastModifiedBy>Nitin Bhatia</cp:lastModifiedBy>
  <dcterms:created xsi:type="dcterms:W3CDTF">2010-06-13T14:15:40Z</dcterms:created>
  <dcterms:modified xsi:type="dcterms:W3CDTF">2017-10-28T11:54:08Z</dcterms:modified>
</cp:coreProperties>
</file>