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lway\OneDrive\Desktop\DATA ANALYTICS\"/>
    </mc:Choice>
  </mc:AlternateContent>
  <xr:revisionPtr revIDLastSave="0" documentId="13_ncr:1_{48EAED3E-35D2-486F-9911-F36A5DA80E6B}" xr6:coauthVersionLast="47" xr6:coauthVersionMax="47" xr10:uidLastSave="{00000000-0000-0000-0000-000000000000}"/>
  <bookViews>
    <workbookView xWindow="-96" yWindow="0" windowWidth="11712" windowHeight="12336" activeTab="1" xr2:uid="{00000000-000D-0000-FFFF-FFFF00000000}"/>
  </bookViews>
  <sheets>
    <sheet name="Sheet1" sheetId="3" r:id="rId1"/>
    <sheet name="Expense" sheetId="1" r:id="rId2"/>
    <sheet name="Tasks" sheetId="2" r:id="rId3"/>
  </sheets>
  <definedNames>
    <definedName name="_xlnm._FilterDatabase" localSheetId="1" hidden="1">Expense!$F$28:$G$38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3" i="1" l="1"/>
  <c r="G33" i="1"/>
  <c r="G22" i="1"/>
  <c r="G34" i="1"/>
  <c r="G35" i="1"/>
  <c r="G28" i="1"/>
  <c r="G29" i="1"/>
  <c r="G19" i="1"/>
  <c r="G31" i="1"/>
  <c r="G37" i="1"/>
  <c r="G30" i="1"/>
  <c r="G38" i="1"/>
  <c r="G23" i="1"/>
  <c r="G21" i="1"/>
  <c r="G20" i="1"/>
  <c r="G18" i="1"/>
  <c r="G17" i="1"/>
  <c r="G16" i="1"/>
  <c r="G15" i="1"/>
  <c r="G32" i="1"/>
  <c r="G14" i="1"/>
  <c r="G13" i="1"/>
  <c r="G36" i="1"/>
  <c r="G7" i="1"/>
  <c r="G8" i="1"/>
  <c r="G6" i="1"/>
  <c r="C52" i="1"/>
</calcChain>
</file>

<file path=xl/sharedStrings.xml><?xml version="1.0" encoding="utf-8"?>
<sst xmlns="http://schemas.openxmlformats.org/spreadsheetml/2006/main" count="117" uniqueCount="32">
  <si>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</si>
  <si>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</si>
  <si>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</si>
  <si>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</si>
  <si>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</si>
  <si>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</si>
  <si>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</si>
  <si>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</si>
  <si>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</si>
  <si>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</si>
  <si>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</si>
  <si>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</si>
  <si>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</si>
  <si>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</si>
  <si>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</si>
  <si>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</si>
  <si>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</si>
  <si>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</si>
  <si>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</si>
  <si>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</si>
  <si>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</si>
  <si>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</si>
  <si>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</si>
  <si>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</si>
  <si>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Times</t>
  </si>
  <si>
    <t>Total Ex</t>
  </si>
  <si>
    <t>Sum</t>
  </si>
  <si>
    <t>Average</t>
  </si>
  <si>
    <t>Running Total</t>
  </si>
  <si>
    <t>Count</t>
  </si>
  <si>
    <t>Column1</t>
  </si>
  <si>
    <t>Total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</si>
</sst>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2" fillId="2"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6" fillId="0" borderId="0" xfId="0" applyFont="1"/>
    <xf numFmtId="0" fontId="5" fillId="6" borderId="0" xfId="0" applyFont="1" applyFill="1"/>
    <xf numFmtId="0" fontId="0" fillId="7" borderId="0" xfId="0" applyFill="1"/>
    <xf numFmtId="0" fontId="6" fillId="4" borderId="0" xfId="0" applyFont="1" applyFill="1"/>
  </cellXfs>
  <cellStyles count="1">
    <cellStyle name="Normal" xfId="0" builtinId="0"/>
  </cellStyles>
  <dxfs count="5">
    <dxf>
      <font>
        <b val="0"/>
        <i val="0"/>
        <strike val="0"/>
        <condense val="0"/>
        <extend val="0"/>
        <outline val="0"/>
        <shadow val="0"/>
        <u val="none"/>
        <vertAlign val="baseline"/>
        <sz val="11"/>
        <color rgb="FF000000"/>
        <name val="Verdana"/>
        <family val="2"/>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family val="2"/>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E1686D-51C2-4D6A-A93B-73BBCED48C6F}" name="Table1" displayName="Table1" ref="A1:C52" totalsRowShown="0" headerRowBorderDxfId="3" tableBorderDxfId="4">
  <autoFilter ref="A1:C52" xr:uid="{0AE1686D-51C2-4D6A-A93B-73BBCED48C6F}"/>
  <tableColumns count="3">
    <tableColumn id="1" xr3:uid="{38C85CDC-CDE2-4C65-A6A3-734A9A639434}" name="Date" dataDxfId="2"/>
    <tableColumn id="2" xr3:uid="{834F8054-7956-4215-BEA4-7B309941888E}" name="Items" dataDxfId="1"/>
    <tableColumn id="3" xr3:uid="{E766873A-1DF1-4801-89B1-7735CE385660}" name="Expen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1055-DE7D-4F10-97CC-7D16C1DC36FC}">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
  <sheetViews>
    <sheetView tabSelected="1" topLeftCell="C30" zoomScale="103" zoomScaleNormal="145" workbookViewId="0">
      <selection activeCell="G43" sqref="G43"/>
    </sheetView>
  </sheetViews>
  <sheetFormatPr defaultRowHeight="14.4" x14ac:dyDescent="0.3"/>
  <cols>
    <col min="1" max="1" width="17.109375" customWidth="1"/>
    <col min="2" max="2" width="24.5546875" customWidth="1"/>
    <col min="3" max="3" width="14.44140625" style="9" customWidth="1"/>
    <col min="6" max="6" width="23.44140625" customWidth="1"/>
    <col min="7" max="7" width="12.33203125" bestFit="1" customWidth="1"/>
  </cols>
  <sheetData>
    <row r="1" spans="1:7" ht="13.8" customHeight="1" x14ac:dyDescent="0.3">
      <c r="A1" s="12" t="s">
        <v>0</v>
      </c>
      <c r="B1" s="12" t="s">
        <v>14</v>
      </c>
      <c r="C1" s="13" t="s">
        <v>1</v>
      </c>
    </row>
    <row r="2" spans="1:7" ht="18" customHeight="1" x14ac:dyDescent="0.3">
      <c r="A2" s="3">
        <v>44470</v>
      </c>
      <c r="B2" s="4" t="s">
        <v>2</v>
      </c>
      <c r="C2" s="7">
        <v>2300</v>
      </c>
    </row>
    <row r="3" spans="1:7" x14ac:dyDescent="0.3">
      <c r="A3" s="5">
        <v>44470</v>
      </c>
      <c r="B3" s="6" t="s">
        <v>3</v>
      </c>
      <c r="C3" s="7">
        <v>767</v>
      </c>
      <c r="E3" s="14" t="s">
        <v>15</v>
      </c>
    </row>
    <row r="4" spans="1:7" x14ac:dyDescent="0.3">
      <c r="A4" s="5">
        <v>44470</v>
      </c>
      <c r="B4" s="6" t="s">
        <v>4</v>
      </c>
      <c r="C4" s="8">
        <v>2500</v>
      </c>
    </row>
    <row r="5" spans="1:7" x14ac:dyDescent="0.3">
      <c r="A5" s="5">
        <v>44473</v>
      </c>
      <c r="B5" s="6" t="s">
        <v>5</v>
      </c>
      <c r="C5" s="7">
        <v>710</v>
      </c>
      <c r="F5" s="15" t="s">
        <v>14</v>
      </c>
      <c r="G5" s="15" t="s">
        <v>24</v>
      </c>
    </row>
    <row r="6" spans="1:7" ht="21.6" customHeight="1" x14ac:dyDescent="0.3">
      <c r="A6" s="3">
        <v>44473</v>
      </c>
      <c r="B6" s="4" t="s">
        <v>6</v>
      </c>
      <c r="C6" s="7">
        <v>760</v>
      </c>
      <c r="F6" s="6" t="s">
        <v>3</v>
      </c>
      <c r="G6">
        <f>COUNTIF(B2:B51,F6)</f>
        <v>6</v>
      </c>
    </row>
    <row r="7" spans="1:7" x14ac:dyDescent="0.3">
      <c r="A7" s="5">
        <v>44476</v>
      </c>
      <c r="B7" s="6" t="s">
        <v>10</v>
      </c>
      <c r="C7" s="8">
        <v>1900</v>
      </c>
      <c r="F7" s="4" t="s">
        <v>7</v>
      </c>
      <c r="G7">
        <f t="shared" ref="G7:G8" si="0">COUNTIF(B3:B52,F7)</f>
        <v>5</v>
      </c>
    </row>
    <row r="8" spans="1:7" x14ac:dyDescent="0.3">
      <c r="A8" s="3">
        <v>44477</v>
      </c>
      <c r="B8" s="4" t="s">
        <v>7</v>
      </c>
      <c r="C8" s="7">
        <v>450</v>
      </c>
      <c r="F8" s="6" t="s">
        <v>10</v>
      </c>
      <c r="G8">
        <f t="shared" si="0"/>
        <v>4</v>
      </c>
    </row>
    <row r="9" spans="1:7" x14ac:dyDescent="0.3">
      <c r="A9" s="5">
        <v>44484</v>
      </c>
      <c r="B9" s="6" t="s">
        <v>8</v>
      </c>
      <c r="C9" s="7">
        <v>620</v>
      </c>
    </row>
    <row r="10" spans="1:7" x14ac:dyDescent="0.3">
      <c r="A10" s="5">
        <v>44485</v>
      </c>
      <c r="B10" s="6" t="s">
        <v>11</v>
      </c>
      <c r="C10" s="7">
        <v>470</v>
      </c>
      <c r="E10" s="14" t="s">
        <v>16</v>
      </c>
    </row>
    <row r="11" spans="1:7" x14ac:dyDescent="0.3">
      <c r="A11" s="5">
        <v>44487</v>
      </c>
      <c r="B11" s="6" t="s">
        <v>3</v>
      </c>
      <c r="C11" s="7">
        <v>970</v>
      </c>
      <c r="E11" s="6"/>
    </row>
    <row r="12" spans="1:7" x14ac:dyDescent="0.3">
      <c r="A12" s="5">
        <v>44487</v>
      </c>
      <c r="B12" s="4" t="s">
        <v>2</v>
      </c>
      <c r="C12" s="8">
        <v>1075</v>
      </c>
      <c r="F12" s="16" t="s">
        <v>14</v>
      </c>
      <c r="G12" s="16" t="s">
        <v>25</v>
      </c>
    </row>
    <row r="13" spans="1:7" x14ac:dyDescent="0.3">
      <c r="A13" s="5">
        <v>44488</v>
      </c>
      <c r="B13" s="6" t="s">
        <v>7</v>
      </c>
      <c r="C13" s="7">
        <v>489</v>
      </c>
      <c r="F13" s="4" t="s">
        <v>9</v>
      </c>
      <c r="G13">
        <f>SUMIF(B2:B51,"Cab to office",C2:C51)</f>
        <v>1510.9099999999999</v>
      </c>
    </row>
    <row r="14" spans="1:7" ht="21" customHeight="1" x14ac:dyDescent="0.3">
      <c r="A14" s="5">
        <v>44491</v>
      </c>
      <c r="B14" s="6" t="s">
        <v>4</v>
      </c>
      <c r="C14" s="8">
        <v>1574.1</v>
      </c>
      <c r="F14" s="4" t="s">
        <v>6</v>
      </c>
      <c r="G14">
        <f ca="1">SUMIF(B2:B52,"Fish &amp; Chicken",C2:C51)</f>
        <v>3342</v>
      </c>
    </row>
    <row r="15" spans="1:7" x14ac:dyDescent="0.3">
      <c r="A15" s="5">
        <v>44491</v>
      </c>
      <c r="B15" s="6" t="s">
        <v>6</v>
      </c>
      <c r="C15" s="7">
        <v>550</v>
      </c>
      <c r="F15" s="6" t="s">
        <v>10</v>
      </c>
      <c r="G15">
        <f ca="1">SUMIF(B2:B53,"Gifts",C2:C51)</f>
        <v>5688</v>
      </c>
    </row>
    <row r="16" spans="1:7" x14ac:dyDescent="0.3">
      <c r="A16" s="5">
        <v>44494</v>
      </c>
      <c r="B16" s="6" t="s">
        <v>9</v>
      </c>
      <c r="C16" s="7">
        <v>423</v>
      </c>
      <c r="F16" s="4" t="s">
        <v>2</v>
      </c>
      <c r="G16">
        <f>SUMIF(B25:B54,"Medicine",C2:C51)</f>
        <v>2777</v>
      </c>
    </row>
    <row r="17" spans="1:8" x14ac:dyDescent="0.3">
      <c r="A17" s="5">
        <v>44496</v>
      </c>
      <c r="B17" s="6" t="s">
        <v>9</v>
      </c>
      <c r="C17" s="7">
        <v>358.22</v>
      </c>
      <c r="F17" s="4" t="s">
        <v>11</v>
      </c>
      <c r="G17">
        <f>SUMIF(B12:B55,"Mobile Bill Payment",C2:C51)</f>
        <v>2641</v>
      </c>
    </row>
    <row r="18" spans="1:8" x14ac:dyDescent="0.3">
      <c r="A18" s="5">
        <v>44496</v>
      </c>
      <c r="B18" s="6" t="s">
        <v>8</v>
      </c>
      <c r="C18" s="7">
        <v>520</v>
      </c>
      <c r="F18" s="6" t="s">
        <v>8</v>
      </c>
      <c r="G18">
        <f>SUMIF(B2:B56,"Movie with friends",C2:C59)</f>
        <v>2586</v>
      </c>
    </row>
    <row r="19" spans="1:8" x14ac:dyDescent="0.3">
      <c r="A19" s="3">
        <v>44497</v>
      </c>
      <c r="B19" s="4" t="s">
        <v>5</v>
      </c>
      <c r="C19" s="7">
        <v>300</v>
      </c>
      <c r="F19" s="6" t="s">
        <v>3</v>
      </c>
      <c r="G19">
        <f>SUMIF(B2:B57,"Online shopping",C2:C60)</f>
        <v>7464</v>
      </c>
    </row>
    <row r="20" spans="1:8" ht="16.8" customHeight="1" x14ac:dyDescent="0.3">
      <c r="A20" s="3">
        <v>44498</v>
      </c>
      <c r="B20" s="4" t="s">
        <v>9</v>
      </c>
      <c r="C20" s="7">
        <v>407.05</v>
      </c>
      <c r="F20" s="4" t="s">
        <v>4</v>
      </c>
      <c r="G20">
        <f>SUMIF(B2:B58,"Other essential items",C2:C61)</f>
        <v>10194.1</v>
      </c>
    </row>
    <row r="21" spans="1:8" ht="15.6" customHeight="1" x14ac:dyDescent="0.3">
      <c r="A21" s="3">
        <v>44499</v>
      </c>
      <c r="B21" s="4" t="s">
        <v>4</v>
      </c>
      <c r="C21" s="7">
        <v>300</v>
      </c>
      <c r="F21" s="4" t="s">
        <v>12</v>
      </c>
      <c r="G21">
        <f>SUMIF(B2:B51,"Trip",C2:C51)</f>
        <v>12000</v>
      </c>
    </row>
    <row r="22" spans="1:8" x14ac:dyDescent="0.3">
      <c r="A22" s="5">
        <v>44501</v>
      </c>
      <c r="B22" s="6" t="s">
        <v>3</v>
      </c>
      <c r="C22" s="8">
        <v>2327</v>
      </c>
      <c r="F22" s="4" t="s">
        <v>5</v>
      </c>
      <c r="G22">
        <f>SUMIF(B1:B60,"Vegetables &amp; Fruit",C2:C63)</f>
        <v>61412.32</v>
      </c>
    </row>
    <row r="23" spans="1:8" x14ac:dyDescent="0.3">
      <c r="A23" s="5">
        <v>44502</v>
      </c>
      <c r="B23" s="6" t="s">
        <v>10</v>
      </c>
      <c r="C23" s="7">
        <v>1150</v>
      </c>
      <c r="F23" s="6" t="s">
        <v>7</v>
      </c>
      <c r="G23">
        <f>SUMIF(B2:B61,"Ordering food",C2:C64)</f>
        <v>1857</v>
      </c>
    </row>
    <row r="24" spans="1:8" x14ac:dyDescent="0.3">
      <c r="A24" s="5">
        <v>44504</v>
      </c>
      <c r="B24" s="6" t="s">
        <v>10</v>
      </c>
      <c r="C24" s="8">
        <v>1138</v>
      </c>
    </row>
    <row r="25" spans="1:8" x14ac:dyDescent="0.3">
      <c r="A25" s="3">
        <v>44505</v>
      </c>
      <c r="B25" s="4" t="s">
        <v>13</v>
      </c>
      <c r="C25" s="7">
        <v>500</v>
      </c>
      <c r="E25" s="17" t="s">
        <v>17</v>
      </c>
      <c r="F25" s="17"/>
      <c r="G25" s="17"/>
      <c r="H25" s="17"/>
    </row>
    <row r="26" spans="1:8" x14ac:dyDescent="0.3">
      <c r="A26" s="3">
        <v>44508</v>
      </c>
      <c r="B26" s="4" t="s">
        <v>6</v>
      </c>
      <c r="C26" s="7">
        <v>702</v>
      </c>
    </row>
    <row r="27" spans="1:8" x14ac:dyDescent="0.3">
      <c r="A27" s="5">
        <v>44509</v>
      </c>
      <c r="B27" s="6" t="s">
        <v>4</v>
      </c>
      <c r="C27" s="8">
        <v>1600</v>
      </c>
      <c r="F27" s="16" t="s">
        <v>14</v>
      </c>
      <c r="G27" s="16" t="s">
        <v>25</v>
      </c>
    </row>
    <row r="28" spans="1:8" x14ac:dyDescent="0.3">
      <c r="A28" s="5">
        <v>44512</v>
      </c>
      <c r="B28" s="6" t="s">
        <v>5</v>
      </c>
      <c r="C28" s="7">
        <v>600</v>
      </c>
      <c r="F28" s="4" t="s">
        <v>12</v>
      </c>
      <c r="G28">
        <f>SUMIF(B1:B66,"Trip",C1:C69)</f>
        <v>12000</v>
      </c>
    </row>
    <row r="29" spans="1:8" ht="19.2" customHeight="1" x14ac:dyDescent="0.3">
      <c r="A29" s="3">
        <v>44515</v>
      </c>
      <c r="B29" s="4" t="s">
        <v>13</v>
      </c>
      <c r="C29" s="7">
        <v>900</v>
      </c>
      <c r="F29" s="4" t="s">
        <v>4</v>
      </c>
      <c r="G29">
        <f>SUMIF(B1:B67,"Other essential items",C1:C70)</f>
        <v>10194.1</v>
      </c>
    </row>
    <row r="30" spans="1:8" x14ac:dyDescent="0.3">
      <c r="A30" s="5">
        <v>44515</v>
      </c>
      <c r="B30" s="4" t="s">
        <v>6</v>
      </c>
      <c r="C30" s="7">
        <v>150</v>
      </c>
      <c r="F30" s="4" t="s">
        <v>2</v>
      </c>
      <c r="G30">
        <f>SUMIF(B1:B50,"Medicine",C1:C71)</f>
        <v>7775</v>
      </c>
    </row>
    <row r="31" spans="1:8" x14ac:dyDescent="0.3">
      <c r="A31" s="3">
        <v>44515</v>
      </c>
      <c r="B31" s="4" t="s">
        <v>2</v>
      </c>
      <c r="C31" s="7">
        <v>2100</v>
      </c>
      <c r="F31" s="6" t="s">
        <v>3</v>
      </c>
      <c r="G31">
        <f>SUMIF(B1:B69,"Online shopping",C1:C72)</f>
        <v>7464</v>
      </c>
    </row>
    <row r="32" spans="1:8" x14ac:dyDescent="0.3">
      <c r="A32" s="3">
        <v>44517</v>
      </c>
      <c r="B32" s="4" t="s">
        <v>11</v>
      </c>
      <c r="C32" s="7">
        <v>470.63</v>
      </c>
      <c r="F32" s="6" t="s">
        <v>10</v>
      </c>
      <c r="G32">
        <f>SUMIF(B4:B53,"Gifts",C4:C53)</f>
        <v>5688</v>
      </c>
    </row>
    <row r="33" spans="1:7" x14ac:dyDescent="0.3">
      <c r="A33" s="3">
        <v>44517</v>
      </c>
      <c r="B33" s="4" t="s">
        <v>9</v>
      </c>
      <c r="C33" s="7">
        <v>322.64</v>
      </c>
      <c r="F33" s="4" t="s">
        <v>6</v>
      </c>
      <c r="G33">
        <f>SUMIF(B6:B55,"Fish &amp; Chicken",C6:C55)</f>
        <v>3342</v>
      </c>
    </row>
    <row r="34" spans="1:7" x14ac:dyDescent="0.3">
      <c r="A34" s="3">
        <v>44518</v>
      </c>
      <c r="B34" s="6" t="s">
        <v>8</v>
      </c>
      <c r="C34" s="7">
        <v>428</v>
      </c>
      <c r="F34" s="6" t="s">
        <v>7</v>
      </c>
      <c r="G34">
        <f>SUMIF(B33:B72,"Ordering food",C23:C75)</f>
        <v>3218</v>
      </c>
    </row>
    <row r="35" spans="1:7" x14ac:dyDescent="0.3">
      <c r="A35" s="3">
        <v>44519</v>
      </c>
      <c r="B35" s="4"/>
      <c r="C35" s="7">
        <v>447</v>
      </c>
      <c r="F35" s="4" t="s">
        <v>5</v>
      </c>
      <c r="G35">
        <f>SUMIF(B1:B73,"Vegetables &amp; Fruit",C1:C76)</f>
        <v>2770</v>
      </c>
    </row>
    <row r="36" spans="1:7" x14ac:dyDescent="0.3">
      <c r="A36" s="3">
        <v>44522</v>
      </c>
      <c r="B36" s="4" t="s">
        <v>4</v>
      </c>
      <c r="C36" s="8">
        <v>1720</v>
      </c>
      <c r="F36" s="4" t="s">
        <v>11</v>
      </c>
      <c r="G36">
        <f>SUMIF(B35:B74,"Mobile Bill Payment",C25:C77)</f>
        <v>314</v>
      </c>
    </row>
    <row r="37" spans="1:7" x14ac:dyDescent="0.3">
      <c r="A37" s="5">
        <v>44524</v>
      </c>
      <c r="B37" s="6" t="s">
        <v>6</v>
      </c>
      <c r="C37" s="7">
        <v>540</v>
      </c>
      <c r="F37" s="6" t="s">
        <v>8</v>
      </c>
      <c r="G37">
        <f>SUMIF(B6:B75,"Movie with friends",C6:C78)</f>
        <v>2586</v>
      </c>
    </row>
    <row r="38" spans="1:7" x14ac:dyDescent="0.3">
      <c r="A38" s="3">
        <v>44525</v>
      </c>
      <c r="B38" s="4" t="s">
        <v>7</v>
      </c>
      <c r="C38" s="7">
        <v>314</v>
      </c>
      <c r="F38" s="4" t="s">
        <v>9</v>
      </c>
      <c r="G38">
        <f>SUMIF(B12:B61,"Cab to office",C12:C61)</f>
        <v>1510.9099999999999</v>
      </c>
    </row>
    <row r="39" spans="1:7" ht="18" customHeight="1" x14ac:dyDescent="0.3">
      <c r="A39" s="3">
        <v>44526</v>
      </c>
      <c r="B39" s="4" t="s">
        <v>8</v>
      </c>
      <c r="C39" s="7">
        <v>518</v>
      </c>
    </row>
    <row r="40" spans="1:7" ht="15.6" customHeight="1" x14ac:dyDescent="0.3">
      <c r="A40" s="3">
        <v>44526</v>
      </c>
      <c r="B40" s="6" t="s">
        <v>3</v>
      </c>
      <c r="C40" s="8">
        <v>2000</v>
      </c>
      <c r="E40" t="s">
        <v>18</v>
      </c>
    </row>
    <row r="41" spans="1:7" x14ac:dyDescent="0.3">
      <c r="A41" s="5">
        <v>44529</v>
      </c>
      <c r="B41" s="6" t="s">
        <v>7</v>
      </c>
      <c r="C41" s="7">
        <v>337</v>
      </c>
    </row>
    <row r="42" spans="1:7" x14ac:dyDescent="0.3">
      <c r="A42" s="3">
        <v>44530</v>
      </c>
      <c r="B42" s="4" t="s">
        <v>8</v>
      </c>
      <c r="C42" s="7">
        <v>500</v>
      </c>
      <c r="F42" t="s">
        <v>14</v>
      </c>
      <c r="G42" t="s">
        <v>31</v>
      </c>
    </row>
    <row r="43" spans="1:7" x14ac:dyDescent="0.3">
      <c r="A43" s="3">
        <v>44531</v>
      </c>
      <c r="B43" s="4" t="s">
        <v>4</v>
      </c>
      <c r="C43" s="8">
        <v>2500</v>
      </c>
      <c r="F43" s="4" t="s">
        <v>2</v>
      </c>
      <c r="G43">
        <f>SUMIF(B2:B51, "Medicine", C2:C51)</f>
        <v>7775</v>
      </c>
    </row>
    <row r="44" spans="1:7" x14ac:dyDescent="0.3">
      <c r="A44" s="5">
        <v>44534</v>
      </c>
      <c r="B44" s="6" t="s">
        <v>5</v>
      </c>
      <c r="C44" s="7">
        <v>710</v>
      </c>
      <c r="F44" s="6" t="s">
        <v>3</v>
      </c>
    </row>
    <row r="45" spans="1:7" x14ac:dyDescent="0.3">
      <c r="A45" s="3">
        <v>44537</v>
      </c>
      <c r="B45" s="4" t="s">
        <v>2</v>
      </c>
      <c r="C45" s="7">
        <v>2300</v>
      </c>
      <c r="F45" s="4" t="s">
        <v>4</v>
      </c>
    </row>
    <row r="46" spans="1:7" x14ac:dyDescent="0.3">
      <c r="A46" s="3">
        <v>44539</v>
      </c>
      <c r="B46" s="4" t="s">
        <v>12</v>
      </c>
      <c r="C46" s="7">
        <v>12000</v>
      </c>
      <c r="F46" s="4" t="s">
        <v>5</v>
      </c>
    </row>
    <row r="47" spans="1:7" x14ac:dyDescent="0.3">
      <c r="A47" s="3">
        <v>44545</v>
      </c>
      <c r="B47" s="6" t="s">
        <v>10</v>
      </c>
      <c r="C47" s="7">
        <v>1500</v>
      </c>
      <c r="F47" s="4" t="s">
        <v>6</v>
      </c>
    </row>
    <row r="48" spans="1:7" x14ac:dyDescent="0.3">
      <c r="A48" s="3">
        <v>44547</v>
      </c>
      <c r="B48" s="4" t="s">
        <v>11</v>
      </c>
      <c r="C48" s="7">
        <v>470.63</v>
      </c>
      <c r="F48" s="6" t="s">
        <v>10</v>
      </c>
    </row>
    <row r="49" spans="1:6" x14ac:dyDescent="0.3">
      <c r="A49" s="3">
        <v>44550</v>
      </c>
      <c r="B49" s="4" t="s">
        <v>7</v>
      </c>
      <c r="C49" s="7">
        <v>267</v>
      </c>
      <c r="F49" s="6" t="s">
        <v>7</v>
      </c>
    </row>
    <row r="50" spans="1:6" x14ac:dyDescent="0.3">
      <c r="A50" s="3">
        <v>44553</v>
      </c>
      <c r="B50" s="4" t="s">
        <v>6</v>
      </c>
      <c r="C50" s="7">
        <v>640</v>
      </c>
      <c r="F50" s="6" t="s">
        <v>8</v>
      </c>
    </row>
    <row r="51" spans="1:6" x14ac:dyDescent="0.3">
      <c r="A51" s="3">
        <v>44553</v>
      </c>
      <c r="B51" s="4" t="s">
        <v>5</v>
      </c>
      <c r="C51" s="7">
        <v>450</v>
      </c>
      <c r="F51" s="4" t="s">
        <v>11</v>
      </c>
    </row>
    <row r="52" spans="1:6" ht="31.2" x14ac:dyDescent="0.3">
      <c r="A52" s="2"/>
      <c r="C52" s="9">
        <f>SUM(C2:C51)</f>
        <v>57045.27</v>
      </c>
      <c r="F52" s="4" t="s">
        <v>9</v>
      </c>
    </row>
    <row r="53" spans="1:6" ht="15.6" x14ac:dyDescent="0.3">
      <c r="A53" s="1"/>
    </row>
  </sheetData>
  <sortState xmlns:xlrd2="http://schemas.microsoft.com/office/spreadsheetml/2017/richdata2" ref="F28:G38">
    <sortCondition descending="1" ref="G28:G38"/>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20"/>
  <sheetViews>
    <sheetView workbookViewId="0">
      <selection activeCell="B6" sqref="B6"/>
    </sheetView>
  </sheetViews>
  <sheetFormatPr defaultRowHeight="14.4" x14ac:dyDescent="0.3"/>
  <cols>
    <col min="1" max="1" width="12.5546875" bestFit="1" customWidth="1"/>
    <col min="2" max="2" width="26.33203125" customWidth="1"/>
    <col min="3" max="3" width="9.88671875" customWidth="1"/>
    <col min="4" max="4" width="8.88671875" customWidth="1"/>
    <col min="5" max="5" width="17.33203125" customWidth="1"/>
  </cols>
  <sheetData>
    <row r="1" spans="2:2" x14ac:dyDescent="0.3">
      <c r="B1" s="10" t="s">
        <v>23</v>
      </c>
    </row>
    <row r="2" spans="2:2" ht="39" customHeight="1" x14ac:dyDescent="0.3">
      <c r="B2" s="11" t="s">
        <v>15</v>
      </c>
    </row>
    <row r="3" spans="2:2" ht="25.2" customHeight="1" x14ac:dyDescent="0.3">
      <c r="B3" s="11" t="s">
        <v>16</v>
      </c>
    </row>
    <row r="4" spans="2:2" ht="37.200000000000003" customHeight="1" x14ac:dyDescent="0.3">
      <c r="B4" s="11" t="s">
        <v>17</v>
      </c>
    </row>
    <row r="5" spans="2:2" ht="41.4" customHeight="1" x14ac:dyDescent="0.3">
      <c r="B5" s="11" t="s">
        <v>18</v>
      </c>
    </row>
    <row r="6" spans="2:2" ht="32.4" customHeight="1" x14ac:dyDescent="0.3">
      <c r="B6" s="11" t="s">
        <v>19</v>
      </c>
    </row>
    <row r="7" spans="2:2" ht="51" customHeight="1" x14ac:dyDescent="0.3">
      <c r="B7" s="11" t="s">
        <v>20</v>
      </c>
    </row>
    <row r="8" spans="2:2" ht="42" customHeight="1" x14ac:dyDescent="0.3">
      <c r="B8" s="11" t="s">
        <v>21</v>
      </c>
    </row>
    <row r="9" spans="2:2" ht="31.2" customHeight="1" x14ac:dyDescent="0.3">
      <c r="B9" s="11" t="s">
        <v>22</v>
      </c>
    </row>
    <row r="18" ht="16.2" customHeight="1" x14ac:dyDescent="0.3"/>
    <row r="19" ht="14.4" customHeight="1" x14ac:dyDescent="0.3"/>
    <row r="20" ht="20.399999999999999"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Srujan Kumar</cp:lastModifiedBy>
  <dcterms:created xsi:type="dcterms:W3CDTF">2015-06-05T18:17:20Z</dcterms:created>
  <dcterms:modified xsi:type="dcterms:W3CDTF">2024-07-28T10:32:23Z</dcterms:modified>
</cp:coreProperties>
</file>