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updateLinks="never"/>
  <mc:AlternateContent xmlns:mc="http://schemas.openxmlformats.org/markup-compatibility/2006">
    <mc:Choice Requires="x15">
      <x15ac:absPath xmlns:x15ac="http://schemas.microsoft.com/office/spreadsheetml/2010/11/ac" url="https://waremalcomb-my.sharepoint.com/personal/srusso_waremalcomb_com/Documents/Documents/GitHub/Gitit/Projects/"/>
    </mc:Choice>
  </mc:AlternateContent>
  <xr:revisionPtr revIDLastSave="229" documentId="8_{910AE35F-C2A0-42E7-B91A-42F1DE36B046}" xr6:coauthVersionLast="36" xr6:coauthVersionMax="36" xr10:uidLastSave="{43F445C9-7887-4A36-B642-13430FDFCF22}"/>
  <bookViews>
    <workbookView xWindow="0" yWindow="0" windowWidth="9600" windowHeight="3495" xr2:uid="{00000000-000D-0000-FFFF-FFFF00000000}"/>
  </bookViews>
  <sheets>
    <sheet name="team" sheetId="1" r:id="rId1"/>
    <sheet name="Seat Counts" sheetId="2" r:id="rId2"/>
    <sheet name="Vision" sheetId="3" r:id="rId3"/>
    <sheet name="ADUser" sheetId="4" r:id="rId4"/>
    <sheet name="ADComputer" sheetId="6" r:id="rId5"/>
    <sheet name="Meraki" sheetId="5" r:id="rId6"/>
  </sheets>
  <externalReferences>
    <externalReference r:id="rId7"/>
    <externalReference r:id="rId8"/>
    <externalReference r:id="rId9"/>
  </externalReferences>
  <definedNames>
    <definedName name="_xlnm._FilterDatabase" localSheetId="4" hidden="1">ADComputer!#REF!</definedName>
    <definedName name="_xlnm._FilterDatabase" localSheetId="5" hidden="1">Meraki!$A$1:$J$866</definedName>
    <definedName name="_xlnm._FilterDatabase" localSheetId="1" hidden="1">#REF!</definedName>
    <definedName name="_xlnm._FilterDatabase" localSheetId="0" hidden="1">team!$B$3:$T$550</definedName>
    <definedName name="_xlnm._FilterDatabase" localSheetId="2" hidden="1">Vision!$A$1:$I$543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0" i="1" l="1"/>
  <c r="D200" i="1"/>
  <c r="C688" i="4"/>
  <c r="C379" i="4"/>
  <c r="C346" i="4"/>
  <c r="C325" i="4"/>
  <c r="C294" i="4"/>
  <c r="B358" i="6"/>
  <c r="B196" i="6"/>
  <c r="B181" i="6"/>
  <c r="B122" i="6"/>
  <c r="D438" i="1"/>
  <c r="E438" i="1"/>
  <c r="J438" i="1" s="1"/>
  <c r="L438" i="1"/>
  <c r="M438" i="1"/>
  <c r="N438" i="1"/>
  <c r="O438" i="1"/>
  <c r="P438" i="1"/>
  <c r="Q438" i="1"/>
  <c r="R438" i="1"/>
  <c r="D414" i="1"/>
  <c r="E414" i="1"/>
  <c r="J414" i="1" s="1"/>
  <c r="L414" i="1"/>
  <c r="M414" i="1"/>
  <c r="N414" i="1"/>
  <c r="O414" i="1"/>
  <c r="P414" i="1"/>
  <c r="Q414" i="1"/>
  <c r="R414" i="1"/>
  <c r="D533" i="1"/>
  <c r="E533" i="1"/>
  <c r="K533" i="1" s="1"/>
  <c r="L533" i="1"/>
  <c r="M533" i="1"/>
  <c r="N533" i="1"/>
  <c r="O533" i="1"/>
  <c r="P533" i="1"/>
  <c r="Q533" i="1"/>
  <c r="R533" i="1"/>
  <c r="D131" i="1"/>
  <c r="E131" i="1"/>
  <c r="J131" i="1" s="1"/>
  <c r="L131" i="1"/>
  <c r="M131" i="1"/>
  <c r="N131" i="1"/>
  <c r="O131" i="1"/>
  <c r="P131" i="1"/>
  <c r="Q131" i="1"/>
  <c r="R131" i="1"/>
  <c r="D5" i="1"/>
  <c r="E5" i="1"/>
  <c r="J5" i="1" s="1"/>
  <c r="L5" i="1"/>
  <c r="M5" i="1"/>
  <c r="N5" i="1"/>
  <c r="O5" i="1"/>
  <c r="P5" i="1"/>
  <c r="Q5" i="1"/>
  <c r="R5" i="1"/>
  <c r="D26" i="1"/>
  <c r="E26" i="1"/>
  <c r="K26" i="1" s="1"/>
  <c r="L26" i="1"/>
  <c r="M26" i="1"/>
  <c r="N26" i="1"/>
  <c r="O26" i="1"/>
  <c r="P26" i="1"/>
  <c r="Q26" i="1"/>
  <c r="R26" i="1"/>
  <c r="D132" i="1"/>
  <c r="E132" i="1"/>
  <c r="J132" i="1" s="1"/>
  <c r="L132" i="1"/>
  <c r="M132" i="1"/>
  <c r="N132" i="1"/>
  <c r="O132" i="1"/>
  <c r="P132" i="1"/>
  <c r="Q132" i="1"/>
  <c r="R132" i="1"/>
  <c r="D436" i="1"/>
  <c r="E436" i="1"/>
  <c r="J436" i="1" s="1"/>
  <c r="L436" i="1"/>
  <c r="M436" i="1"/>
  <c r="N436" i="1"/>
  <c r="O436" i="1"/>
  <c r="P436" i="1"/>
  <c r="Q436" i="1"/>
  <c r="R436" i="1"/>
  <c r="D7" i="1"/>
  <c r="E7" i="1"/>
  <c r="K7" i="1" s="1"/>
  <c r="L7" i="1"/>
  <c r="M7" i="1"/>
  <c r="N7" i="1"/>
  <c r="O7" i="1"/>
  <c r="P7" i="1"/>
  <c r="Q7" i="1"/>
  <c r="R7" i="1"/>
  <c r="D8" i="1"/>
  <c r="E8" i="1"/>
  <c r="J8" i="1" s="1"/>
  <c r="L8" i="1"/>
  <c r="M8" i="1"/>
  <c r="N8" i="1"/>
  <c r="O8" i="1"/>
  <c r="P8" i="1"/>
  <c r="Q8" i="1"/>
  <c r="R8" i="1"/>
  <c r="D223" i="1"/>
  <c r="E223" i="1"/>
  <c r="J223" i="1" s="1"/>
  <c r="L223" i="1"/>
  <c r="M223" i="1"/>
  <c r="N223" i="1"/>
  <c r="O223" i="1"/>
  <c r="P223" i="1"/>
  <c r="Q223" i="1"/>
  <c r="R223" i="1"/>
  <c r="D4" i="1"/>
  <c r="E4" i="1"/>
  <c r="J4" i="1" s="1"/>
  <c r="L4" i="1"/>
  <c r="M4" i="1"/>
  <c r="N4" i="1"/>
  <c r="O4" i="1"/>
  <c r="P4" i="1"/>
  <c r="D288" i="1"/>
  <c r="E288" i="1"/>
  <c r="J288" i="1" s="1"/>
  <c r="L288" i="1"/>
  <c r="M288" i="1"/>
  <c r="N288" i="1"/>
  <c r="O288" i="1"/>
  <c r="P288" i="1"/>
  <c r="Q288" i="1"/>
  <c r="R288" i="1"/>
  <c r="D224" i="1"/>
  <c r="E224" i="1"/>
  <c r="J224" i="1" s="1"/>
  <c r="L224" i="1"/>
  <c r="M224" i="1"/>
  <c r="N224" i="1"/>
  <c r="O224" i="1"/>
  <c r="P224" i="1"/>
  <c r="Q224" i="1"/>
  <c r="R224" i="1"/>
  <c r="D328" i="1"/>
  <c r="E328" i="1"/>
  <c r="J328" i="1" s="1"/>
  <c r="L328" i="1"/>
  <c r="M328" i="1"/>
  <c r="N328" i="1"/>
  <c r="O328" i="1"/>
  <c r="P328" i="1"/>
  <c r="Q328" i="1"/>
  <c r="R328" i="1"/>
  <c r="D225" i="1"/>
  <c r="E225" i="1"/>
  <c r="J225" i="1" s="1"/>
  <c r="L225" i="1"/>
  <c r="M225" i="1"/>
  <c r="N225" i="1"/>
  <c r="O225" i="1"/>
  <c r="P225" i="1"/>
  <c r="Q225" i="1"/>
  <c r="R225" i="1"/>
  <c r="D350" i="1"/>
  <c r="E350" i="1"/>
  <c r="J350" i="1" s="1"/>
  <c r="L350" i="1"/>
  <c r="M350" i="1"/>
  <c r="N350" i="1"/>
  <c r="O350" i="1"/>
  <c r="P350" i="1"/>
  <c r="Q350" i="1"/>
  <c r="R350" i="1"/>
  <c r="D544" i="1"/>
  <c r="E544" i="1"/>
  <c r="J544" i="1" s="1"/>
  <c r="L544" i="1"/>
  <c r="M544" i="1"/>
  <c r="N544" i="1"/>
  <c r="O544" i="1"/>
  <c r="P544" i="1"/>
  <c r="Q544" i="1"/>
  <c r="R544" i="1"/>
  <c r="D539" i="1"/>
  <c r="E539" i="1"/>
  <c r="J539" i="1" s="1"/>
  <c r="L539" i="1"/>
  <c r="M539" i="1"/>
  <c r="N539" i="1"/>
  <c r="O539" i="1"/>
  <c r="P539" i="1"/>
  <c r="Q539" i="1"/>
  <c r="R539" i="1"/>
  <c r="D472" i="1"/>
  <c r="E472" i="1"/>
  <c r="J472" i="1" s="1"/>
  <c r="K472" i="1"/>
  <c r="F472" i="1" s="1"/>
  <c r="L472" i="1"/>
  <c r="M472" i="1"/>
  <c r="N472" i="1"/>
  <c r="O472" i="1"/>
  <c r="P472" i="1"/>
  <c r="Q472" i="1"/>
  <c r="R472" i="1"/>
  <c r="D197" i="1"/>
  <c r="E197" i="1"/>
  <c r="K197" i="1" s="1"/>
  <c r="L197" i="1"/>
  <c r="M197" i="1"/>
  <c r="N197" i="1"/>
  <c r="O197" i="1"/>
  <c r="P197" i="1"/>
  <c r="Q197" i="1"/>
  <c r="R197" i="1"/>
  <c r="D351" i="1"/>
  <c r="E351" i="1"/>
  <c r="J351" i="1" s="1"/>
  <c r="L351" i="1"/>
  <c r="M351" i="1"/>
  <c r="N351" i="1"/>
  <c r="O351" i="1"/>
  <c r="P351" i="1"/>
  <c r="Q351" i="1"/>
  <c r="R351" i="1"/>
  <c r="D201" i="1"/>
  <c r="E201" i="1"/>
  <c r="J201" i="1" s="1"/>
  <c r="L201" i="1"/>
  <c r="M201" i="1"/>
  <c r="N201" i="1"/>
  <c r="O201" i="1"/>
  <c r="P201" i="1"/>
  <c r="Q201" i="1"/>
  <c r="R201" i="1"/>
  <c r="D93" i="1"/>
  <c r="E93" i="1"/>
  <c r="J93" i="1" s="1"/>
  <c r="L93" i="1"/>
  <c r="M93" i="1"/>
  <c r="N93" i="1"/>
  <c r="O93" i="1"/>
  <c r="P93" i="1"/>
  <c r="Q93" i="1"/>
  <c r="R93" i="1"/>
  <c r="D352" i="1"/>
  <c r="E352" i="1"/>
  <c r="J352" i="1" s="1"/>
  <c r="L352" i="1"/>
  <c r="M352" i="1"/>
  <c r="N352" i="1"/>
  <c r="O352" i="1"/>
  <c r="P352" i="1"/>
  <c r="Q352" i="1"/>
  <c r="R352" i="1"/>
  <c r="D94" i="1"/>
  <c r="E94" i="1"/>
  <c r="J94" i="1" s="1"/>
  <c r="L94" i="1"/>
  <c r="M94" i="1"/>
  <c r="N94" i="1"/>
  <c r="O94" i="1"/>
  <c r="P94" i="1"/>
  <c r="Q94" i="1"/>
  <c r="R94" i="1"/>
  <c r="D182" i="1"/>
  <c r="E182" i="1"/>
  <c r="K182" i="1" s="1"/>
  <c r="L182" i="1"/>
  <c r="M182" i="1"/>
  <c r="N182" i="1"/>
  <c r="O182" i="1"/>
  <c r="P182" i="1"/>
  <c r="Q182" i="1"/>
  <c r="R182" i="1"/>
  <c r="D226" i="1"/>
  <c r="E226" i="1"/>
  <c r="L226" i="1"/>
  <c r="M226" i="1"/>
  <c r="N226" i="1"/>
  <c r="O226" i="1"/>
  <c r="P226" i="1"/>
  <c r="Q226" i="1"/>
  <c r="R226" i="1"/>
  <c r="D292" i="1"/>
  <c r="E292" i="1"/>
  <c r="J292" i="1" s="1"/>
  <c r="L292" i="1"/>
  <c r="M292" i="1"/>
  <c r="N292" i="1"/>
  <c r="O292" i="1"/>
  <c r="P292" i="1"/>
  <c r="Q292" i="1"/>
  <c r="R292" i="1"/>
  <c r="D353" i="1"/>
  <c r="E353" i="1"/>
  <c r="J353" i="1" s="1"/>
  <c r="L353" i="1"/>
  <c r="M353" i="1"/>
  <c r="N353" i="1"/>
  <c r="O353" i="1"/>
  <c r="P353" i="1"/>
  <c r="Q353" i="1"/>
  <c r="R353" i="1"/>
  <c r="D69" i="1"/>
  <c r="E69" i="1"/>
  <c r="L69" i="1"/>
  <c r="M69" i="1"/>
  <c r="N69" i="1"/>
  <c r="O69" i="1"/>
  <c r="P69" i="1"/>
  <c r="Q69" i="1"/>
  <c r="R69" i="1"/>
  <c r="D70" i="1"/>
  <c r="E70" i="1"/>
  <c r="J70" i="1" s="1"/>
  <c r="L70" i="1"/>
  <c r="M70" i="1"/>
  <c r="N70" i="1"/>
  <c r="O70" i="1"/>
  <c r="P70" i="1"/>
  <c r="Q70" i="1"/>
  <c r="R70" i="1"/>
  <c r="D95" i="1"/>
  <c r="E95" i="1"/>
  <c r="J95" i="1" s="1"/>
  <c r="L95" i="1"/>
  <c r="M95" i="1"/>
  <c r="N95" i="1"/>
  <c r="O95" i="1"/>
  <c r="P95" i="1"/>
  <c r="Q95" i="1"/>
  <c r="R95" i="1"/>
  <c r="D191" i="1"/>
  <c r="E191" i="1"/>
  <c r="K191" i="1" s="1"/>
  <c r="F191" i="1" s="1"/>
  <c r="L191" i="1"/>
  <c r="M191" i="1"/>
  <c r="N191" i="1"/>
  <c r="O191" i="1"/>
  <c r="P191" i="1"/>
  <c r="Q191" i="1"/>
  <c r="R191" i="1"/>
  <c r="D293" i="1"/>
  <c r="E293" i="1"/>
  <c r="K293" i="1" s="1"/>
  <c r="I293" i="1" s="1"/>
  <c r="L293" i="1"/>
  <c r="M293" i="1"/>
  <c r="N293" i="1"/>
  <c r="O293" i="1"/>
  <c r="P293" i="1"/>
  <c r="Q293" i="1"/>
  <c r="R293" i="1"/>
  <c r="D294" i="1"/>
  <c r="E294" i="1"/>
  <c r="J294" i="1" s="1"/>
  <c r="L294" i="1"/>
  <c r="M294" i="1"/>
  <c r="N294" i="1"/>
  <c r="O294" i="1"/>
  <c r="P294" i="1"/>
  <c r="Q294" i="1"/>
  <c r="R294" i="1"/>
  <c r="D354" i="1"/>
  <c r="E354" i="1"/>
  <c r="K354" i="1" s="1"/>
  <c r="I354" i="1" s="1"/>
  <c r="L354" i="1"/>
  <c r="M354" i="1"/>
  <c r="N354" i="1"/>
  <c r="O354" i="1"/>
  <c r="P354" i="1"/>
  <c r="Q354" i="1"/>
  <c r="R354" i="1"/>
  <c r="D356" i="1"/>
  <c r="E356" i="1"/>
  <c r="K356" i="1" s="1"/>
  <c r="I356" i="1" s="1"/>
  <c r="L356" i="1"/>
  <c r="M356" i="1"/>
  <c r="N356" i="1"/>
  <c r="O356" i="1"/>
  <c r="P356" i="1"/>
  <c r="Q356" i="1"/>
  <c r="R356" i="1"/>
  <c r="D445" i="1"/>
  <c r="E445" i="1"/>
  <c r="J445" i="1" s="1"/>
  <c r="L445" i="1"/>
  <c r="M445" i="1"/>
  <c r="N445" i="1"/>
  <c r="O445" i="1"/>
  <c r="P445" i="1"/>
  <c r="Q445" i="1"/>
  <c r="R445" i="1"/>
  <c r="D192" i="1"/>
  <c r="E192" i="1"/>
  <c r="K192" i="1" s="1"/>
  <c r="F192" i="1" s="1"/>
  <c r="L192" i="1"/>
  <c r="M192" i="1"/>
  <c r="N192" i="1"/>
  <c r="O192" i="1"/>
  <c r="P192" i="1"/>
  <c r="Q192" i="1"/>
  <c r="R192" i="1"/>
  <c r="D474" i="1"/>
  <c r="E474" i="1"/>
  <c r="K474" i="1" s="1"/>
  <c r="L474" i="1"/>
  <c r="M474" i="1"/>
  <c r="N474" i="1"/>
  <c r="O474" i="1"/>
  <c r="P474" i="1"/>
  <c r="Q474" i="1"/>
  <c r="R474" i="1"/>
  <c r="D534" i="1"/>
  <c r="E534" i="1"/>
  <c r="J534" i="1" s="1"/>
  <c r="L534" i="1"/>
  <c r="M534" i="1"/>
  <c r="N534" i="1"/>
  <c r="O534" i="1"/>
  <c r="P534" i="1"/>
  <c r="Q534" i="1"/>
  <c r="R534" i="1"/>
  <c r="D329" i="1"/>
  <c r="E329" i="1"/>
  <c r="K329" i="1" s="1"/>
  <c r="I329" i="1" s="1"/>
  <c r="L329" i="1"/>
  <c r="M329" i="1"/>
  <c r="N329" i="1"/>
  <c r="O329" i="1"/>
  <c r="P329" i="1"/>
  <c r="Q329" i="1"/>
  <c r="R329" i="1"/>
  <c r="D475" i="1"/>
  <c r="E475" i="1"/>
  <c r="K475" i="1" s="1"/>
  <c r="I475" i="1" s="1"/>
  <c r="L475" i="1"/>
  <c r="M475" i="1"/>
  <c r="N475" i="1"/>
  <c r="O475" i="1"/>
  <c r="P475" i="1"/>
  <c r="Q475" i="1"/>
  <c r="R475" i="1"/>
  <c r="D133" i="1"/>
  <c r="E133" i="1"/>
  <c r="J133" i="1" s="1"/>
  <c r="L133" i="1"/>
  <c r="M133" i="1"/>
  <c r="N133" i="1"/>
  <c r="O133" i="1"/>
  <c r="P133" i="1"/>
  <c r="Q133" i="1"/>
  <c r="R133" i="1"/>
  <c r="D295" i="1"/>
  <c r="E295" i="1"/>
  <c r="K295" i="1" s="1"/>
  <c r="F295" i="1" s="1"/>
  <c r="L295" i="1"/>
  <c r="M295" i="1"/>
  <c r="N295" i="1"/>
  <c r="O295" i="1"/>
  <c r="P295" i="1"/>
  <c r="Q295" i="1"/>
  <c r="R295" i="1"/>
  <c r="D96" i="1"/>
  <c r="E96" i="1"/>
  <c r="K96" i="1" s="1"/>
  <c r="L96" i="1"/>
  <c r="M96" i="1"/>
  <c r="N96" i="1"/>
  <c r="O96" i="1"/>
  <c r="P96" i="1"/>
  <c r="Q96" i="1"/>
  <c r="R96" i="1"/>
  <c r="D446" i="1"/>
  <c r="E446" i="1"/>
  <c r="J446" i="1" s="1"/>
  <c r="L446" i="1"/>
  <c r="M446" i="1"/>
  <c r="N446" i="1"/>
  <c r="O446" i="1"/>
  <c r="P446" i="1"/>
  <c r="Q446" i="1"/>
  <c r="R446" i="1"/>
  <c r="D227" i="1"/>
  <c r="E227" i="1"/>
  <c r="K227" i="1" s="1"/>
  <c r="I227" i="1" s="1"/>
  <c r="L227" i="1"/>
  <c r="M227" i="1"/>
  <c r="N227" i="1"/>
  <c r="O227" i="1"/>
  <c r="P227" i="1"/>
  <c r="Q227" i="1"/>
  <c r="R227" i="1"/>
  <c r="D357" i="1"/>
  <c r="E357" i="1"/>
  <c r="K357" i="1" s="1"/>
  <c r="I357" i="1" s="1"/>
  <c r="L357" i="1"/>
  <c r="M357" i="1"/>
  <c r="N357" i="1"/>
  <c r="O357" i="1"/>
  <c r="P357" i="1"/>
  <c r="Q357" i="1"/>
  <c r="R357" i="1"/>
  <c r="D9" i="1"/>
  <c r="E9" i="1"/>
  <c r="J9" i="1" s="1"/>
  <c r="L9" i="1"/>
  <c r="M9" i="1"/>
  <c r="N9" i="1"/>
  <c r="O9" i="1"/>
  <c r="P9" i="1"/>
  <c r="Q9" i="1"/>
  <c r="R9" i="1"/>
  <c r="D358" i="1"/>
  <c r="E358" i="1"/>
  <c r="K358" i="1" s="1"/>
  <c r="F358" i="1" s="1"/>
  <c r="L358" i="1"/>
  <c r="M358" i="1"/>
  <c r="N358" i="1"/>
  <c r="O358" i="1"/>
  <c r="P358" i="1"/>
  <c r="Q358" i="1"/>
  <c r="R358" i="1"/>
  <c r="D359" i="1"/>
  <c r="E359" i="1"/>
  <c r="K359" i="1" s="1"/>
  <c r="I359" i="1" s="1"/>
  <c r="L359" i="1"/>
  <c r="M359" i="1"/>
  <c r="N359" i="1"/>
  <c r="O359" i="1"/>
  <c r="P359" i="1"/>
  <c r="Q359" i="1"/>
  <c r="R359" i="1"/>
  <c r="D97" i="1"/>
  <c r="E97" i="1"/>
  <c r="J97" i="1" s="1"/>
  <c r="L97" i="1"/>
  <c r="M97" i="1"/>
  <c r="N97" i="1"/>
  <c r="O97" i="1"/>
  <c r="P97" i="1"/>
  <c r="Q97" i="1"/>
  <c r="R97" i="1"/>
  <c r="D10" i="1"/>
  <c r="E10" i="1"/>
  <c r="K10" i="1" s="1"/>
  <c r="I10" i="1" s="1"/>
  <c r="L10" i="1"/>
  <c r="M10" i="1"/>
  <c r="N10" i="1"/>
  <c r="O10" i="1"/>
  <c r="P10" i="1"/>
  <c r="Q10" i="1"/>
  <c r="R10" i="1"/>
  <c r="D98" i="1"/>
  <c r="E98" i="1"/>
  <c r="K98" i="1" s="1"/>
  <c r="I98" i="1" s="1"/>
  <c r="L98" i="1"/>
  <c r="M98" i="1"/>
  <c r="N98" i="1"/>
  <c r="O98" i="1"/>
  <c r="P98" i="1"/>
  <c r="Q98" i="1"/>
  <c r="R98" i="1"/>
  <c r="D11" i="1"/>
  <c r="E11" i="1"/>
  <c r="K11" i="1" s="1"/>
  <c r="L11" i="1"/>
  <c r="M11" i="1"/>
  <c r="N11" i="1"/>
  <c r="O11" i="1"/>
  <c r="P11" i="1"/>
  <c r="Q11" i="1"/>
  <c r="R11" i="1"/>
  <c r="D12" i="1"/>
  <c r="E12" i="1"/>
  <c r="K12" i="1" s="1"/>
  <c r="F12" i="1" s="1"/>
  <c r="L12" i="1"/>
  <c r="M12" i="1"/>
  <c r="N12" i="1"/>
  <c r="O12" i="1"/>
  <c r="P12" i="1"/>
  <c r="Q12" i="1"/>
  <c r="R12" i="1"/>
  <c r="D360" i="1"/>
  <c r="E360" i="1"/>
  <c r="K360" i="1" s="1"/>
  <c r="L360" i="1"/>
  <c r="M360" i="1"/>
  <c r="N360" i="1"/>
  <c r="O360" i="1"/>
  <c r="P360" i="1"/>
  <c r="Q360" i="1"/>
  <c r="R360" i="1"/>
  <c r="D99" i="1"/>
  <c r="E99" i="1"/>
  <c r="J99" i="1" s="1"/>
  <c r="L99" i="1"/>
  <c r="M99" i="1"/>
  <c r="N99" i="1"/>
  <c r="O99" i="1"/>
  <c r="P99" i="1"/>
  <c r="Q99" i="1"/>
  <c r="R99" i="1"/>
  <c r="D100" i="1"/>
  <c r="E100" i="1"/>
  <c r="K100" i="1" s="1"/>
  <c r="I100" i="1" s="1"/>
  <c r="L100" i="1"/>
  <c r="M100" i="1"/>
  <c r="N100" i="1"/>
  <c r="O100" i="1"/>
  <c r="P100" i="1"/>
  <c r="Q100" i="1"/>
  <c r="R100" i="1"/>
  <c r="D30" i="1"/>
  <c r="E30" i="1"/>
  <c r="K30" i="1" s="1"/>
  <c r="I30" i="1" s="1"/>
  <c r="L30" i="1"/>
  <c r="M30" i="1"/>
  <c r="N30" i="1"/>
  <c r="O30" i="1"/>
  <c r="P30" i="1"/>
  <c r="Q30" i="1"/>
  <c r="R30" i="1"/>
  <c r="D202" i="1"/>
  <c r="E202" i="1"/>
  <c r="K202" i="1" s="1"/>
  <c r="L202" i="1"/>
  <c r="M202" i="1"/>
  <c r="N202" i="1"/>
  <c r="O202" i="1"/>
  <c r="P202" i="1"/>
  <c r="Q202" i="1"/>
  <c r="R202" i="1"/>
  <c r="D228" i="1"/>
  <c r="E228" i="1"/>
  <c r="K228" i="1" s="1"/>
  <c r="F228" i="1" s="1"/>
  <c r="L228" i="1"/>
  <c r="M228" i="1"/>
  <c r="N228" i="1"/>
  <c r="O228" i="1"/>
  <c r="P228" i="1"/>
  <c r="Q228" i="1"/>
  <c r="R228" i="1"/>
  <c r="D330" i="1"/>
  <c r="E330" i="1"/>
  <c r="K330" i="1" s="1"/>
  <c r="I330" i="1" s="1"/>
  <c r="L330" i="1"/>
  <c r="M330" i="1"/>
  <c r="N330" i="1"/>
  <c r="O330" i="1"/>
  <c r="P330" i="1"/>
  <c r="Q330" i="1"/>
  <c r="R330" i="1"/>
  <c r="D13" i="1"/>
  <c r="E13" i="1"/>
  <c r="K13" i="1" s="1"/>
  <c r="L13" i="1"/>
  <c r="M13" i="1"/>
  <c r="N13" i="1"/>
  <c r="O13" i="1"/>
  <c r="P13" i="1"/>
  <c r="Q13" i="1"/>
  <c r="R13" i="1"/>
  <c r="D362" i="1"/>
  <c r="E362" i="1"/>
  <c r="K362" i="1" s="1"/>
  <c r="I362" i="1" s="1"/>
  <c r="L362" i="1"/>
  <c r="M362" i="1"/>
  <c r="N362" i="1"/>
  <c r="O362" i="1"/>
  <c r="P362" i="1"/>
  <c r="Q362" i="1"/>
  <c r="R362" i="1"/>
  <c r="D418" i="1"/>
  <c r="E418" i="1"/>
  <c r="K418" i="1" s="1"/>
  <c r="I418" i="1" s="1"/>
  <c r="L418" i="1"/>
  <c r="M418" i="1"/>
  <c r="N418" i="1"/>
  <c r="O418" i="1"/>
  <c r="P418" i="1"/>
  <c r="Q418" i="1"/>
  <c r="R418" i="1"/>
  <c r="D71" i="1"/>
  <c r="E71" i="1"/>
  <c r="K71" i="1" s="1"/>
  <c r="L71" i="1"/>
  <c r="M71" i="1"/>
  <c r="N71" i="1"/>
  <c r="O71" i="1"/>
  <c r="P71" i="1"/>
  <c r="Q71" i="1"/>
  <c r="R71" i="1"/>
  <c r="D363" i="1"/>
  <c r="E363" i="1"/>
  <c r="K363" i="1" s="1"/>
  <c r="F363" i="1" s="1"/>
  <c r="L363" i="1"/>
  <c r="M363" i="1"/>
  <c r="N363" i="1"/>
  <c r="O363" i="1"/>
  <c r="P363" i="1"/>
  <c r="Q363" i="1"/>
  <c r="R363" i="1"/>
  <c r="D229" i="1"/>
  <c r="E229" i="1"/>
  <c r="J229" i="1" s="1"/>
  <c r="L229" i="1"/>
  <c r="M229" i="1"/>
  <c r="N229" i="1"/>
  <c r="O229" i="1"/>
  <c r="P229" i="1"/>
  <c r="Q229" i="1"/>
  <c r="R229" i="1"/>
  <c r="D230" i="1"/>
  <c r="E230" i="1"/>
  <c r="L230" i="1"/>
  <c r="M230" i="1"/>
  <c r="N230" i="1"/>
  <c r="O230" i="1"/>
  <c r="P230" i="1"/>
  <c r="Q230" i="1"/>
  <c r="R230" i="1"/>
  <c r="D535" i="1"/>
  <c r="E535" i="1"/>
  <c r="K535" i="1" s="1"/>
  <c r="F535" i="1" s="1"/>
  <c r="L535" i="1"/>
  <c r="M535" i="1"/>
  <c r="N535" i="1"/>
  <c r="O535" i="1"/>
  <c r="P535" i="1"/>
  <c r="Q535" i="1"/>
  <c r="R535" i="1"/>
  <c r="D214" i="1"/>
  <c r="E214" i="1"/>
  <c r="K214" i="1" s="1"/>
  <c r="L214" i="1"/>
  <c r="M214" i="1"/>
  <c r="N214" i="1"/>
  <c r="O214" i="1"/>
  <c r="P214" i="1"/>
  <c r="Q214" i="1"/>
  <c r="R214" i="1"/>
  <c r="D215" i="1"/>
  <c r="E215" i="1"/>
  <c r="K215" i="1" s="1"/>
  <c r="L215" i="1"/>
  <c r="M215" i="1"/>
  <c r="N215" i="1"/>
  <c r="O215" i="1"/>
  <c r="P215" i="1"/>
  <c r="Q215" i="1"/>
  <c r="R215" i="1"/>
  <c r="D448" i="1"/>
  <c r="E448" i="1"/>
  <c r="K448" i="1" s="1"/>
  <c r="L448" i="1"/>
  <c r="M448" i="1"/>
  <c r="N448" i="1"/>
  <c r="O448" i="1"/>
  <c r="P448" i="1"/>
  <c r="Q448" i="1"/>
  <c r="R448" i="1"/>
  <c r="D364" i="1"/>
  <c r="E364" i="1"/>
  <c r="J364" i="1" s="1"/>
  <c r="L364" i="1"/>
  <c r="M364" i="1"/>
  <c r="N364" i="1"/>
  <c r="O364" i="1"/>
  <c r="P364" i="1"/>
  <c r="Q364" i="1"/>
  <c r="R364" i="1"/>
  <c r="D331" i="1"/>
  <c r="E331" i="1"/>
  <c r="K331" i="1" s="1"/>
  <c r="L331" i="1"/>
  <c r="M331" i="1"/>
  <c r="N331" i="1"/>
  <c r="O331" i="1"/>
  <c r="P331" i="1"/>
  <c r="Q331" i="1"/>
  <c r="R331" i="1"/>
  <c r="D216" i="1"/>
  <c r="E216" i="1"/>
  <c r="K216" i="1" s="1"/>
  <c r="F216" i="1" s="1"/>
  <c r="L216" i="1"/>
  <c r="M216" i="1"/>
  <c r="N216" i="1"/>
  <c r="O216" i="1"/>
  <c r="P216" i="1"/>
  <c r="Q216" i="1"/>
  <c r="R216" i="1"/>
  <c r="D332" i="1"/>
  <c r="E332" i="1"/>
  <c r="K332" i="1" s="1"/>
  <c r="L332" i="1"/>
  <c r="M332" i="1"/>
  <c r="N332" i="1"/>
  <c r="O332" i="1"/>
  <c r="P332" i="1"/>
  <c r="Q332" i="1"/>
  <c r="R332" i="1"/>
  <c r="D72" i="1"/>
  <c r="E72" i="1"/>
  <c r="J72" i="1" s="1"/>
  <c r="L72" i="1"/>
  <c r="M72" i="1"/>
  <c r="N72" i="1"/>
  <c r="O72" i="1"/>
  <c r="P72" i="1"/>
  <c r="Q72" i="1"/>
  <c r="R72" i="1"/>
  <c r="D365" i="1"/>
  <c r="E365" i="1"/>
  <c r="K365" i="1" s="1"/>
  <c r="F365" i="1" s="1"/>
  <c r="L365" i="1"/>
  <c r="M365" i="1"/>
  <c r="N365" i="1"/>
  <c r="O365" i="1"/>
  <c r="P365" i="1"/>
  <c r="Q365" i="1"/>
  <c r="R365" i="1"/>
  <c r="D476" i="1"/>
  <c r="E476" i="1"/>
  <c r="J476" i="1" s="1"/>
  <c r="L476" i="1"/>
  <c r="M476" i="1"/>
  <c r="N476" i="1"/>
  <c r="O476" i="1"/>
  <c r="P476" i="1"/>
  <c r="Q476" i="1"/>
  <c r="R476" i="1"/>
  <c r="D231" i="1"/>
  <c r="E231" i="1"/>
  <c r="K231" i="1" s="1"/>
  <c r="L231" i="1"/>
  <c r="M231" i="1"/>
  <c r="N231" i="1"/>
  <c r="O231" i="1"/>
  <c r="P231" i="1"/>
  <c r="Q231" i="1"/>
  <c r="R231" i="1"/>
  <c r="D511" i="1"/>
  <c r="E511" i="1"/>
  <c r="L511" i="1"/>
  <c r="M511" i="1"/>
  <c r="N511" i="1"/>
  <c r="O511" i="1"/>
  <c r="P511" i="1"/>
  <c r="Q511" i="1"/>
  <c r="R511" i="1"/>
  <c r="D439" i="1"/>
  <c r="E439" i="1"/>
  <c r="K439" i="1" s="1"/>
  <c r="L439" i="1"/>
  <c r="M439" i="1"/>
  <c r="N439" i="1"/>
  <c r="O439" i="1"/>
  <c r="P439" i="1"/>
  <c r="Q439" i="1"/>
  <c r="R439" i="1"/>
  <c r="D536" i="1"/>
  <c r="E536" i="1"/>
  <c r="J536" i="1" s="1"/>
  <c r="L536" i="1"/>
  <c r="M536" i="1"/>
  <c r="N536" i="1"/>
  <c r="O536" i="1"/>
  <c r="P536" i="1"/>
  <c r="Q536" i="1"/>
  <c r="R536" i="1"/>
  <c r="D477" i="1"/>
  <c r="E477" i="1"/>
  <c r="L477" i="1"/>
  <c r="M477" i="1"/>
  <c r="N477" i="1"/>
  <c r="O477" i="1"/>
  <c r="P477" i="1"/>
  <c r="Q477" i="1"/>
  <c r="R477" i="1"/>
  <c r="D232" i="1"/>
  <c r="E232" i="1"/>
  <c r="L232" i="1"/>
  <c r="M232" i="1"/>
  <c r="N232" i="1"/>
  <c r="O232" i="1"/>
  <c r="P232" i="1"/>
  <c r="Q232" i="1"/>
  <c r="R232" i="1"/>
  <c r="D419" i="1"/>
  <c r="E419" i="1"/>
  <c r="K419" i="1" s="1"/>
  <c r="L419" i="1"/>
  <c r="M419" i="1"/>
  <c r="N419" i="1"/>
  <c r="O419" i="1"/>
  <c r="P419" i="1"/>
  <c r="Q419" i="1"/>
  <c r="R419" i="1"/>
  <c r="D296" i="1"/>
  <c r="E296" i="1"/>
  <c r="K296" i="1" s="1"/>
  <c r="L296" i="1"/>
  <c r="M296" i="1"/>
  <c r="N296" i="1"/>
  <c r="O296" i="1"/>
  <c r="P296" i="1"/>
  <c r="Q296" i="1"/>
  <c r="R296" i="1"/>
  <c r="D334" i="1"/>
  <c r="E334" i="1"/>
  <c r="K334" i="1" s="1"/>
  <c r="L334" i="1"/>
  <c r="M334" i="1"/>
  <c r="N334" i="1"/>
  <c r="O334" i="1"/>
  <c r="P334" i="1"/>
  <c r="Q334" i="1"/>
  <c r="R334" i="1"/>
  <c r="D335" i="1"/>
  <c r="E335" i="1"/>
  <c r="K335" i="1" s="1"/>
  <c r="I335" i="1" s="1"/>
  <c r="L335" i="1"/>
  <c r="M335" i="1"/>
  <c r="N335" i="1"/>
  <c r="O335" i="1"/>
  <c r="P335" i="1"/>
  <c r="Q335" i="1"/>
  <c r="R335" i="1"/>
  <c r="D336" i="1"/>
  <c r="E336" i="1"/>
  <c r="K336" i="1" s="1"/>
  <c r="I336" i="1" s="1"/>
  <c r="L336" i="1"/>
  <c r="M336" i="1"/>
  <c r="N336" i="1"/>
  <c r="O336" i="1"/>
  <c r="P336" i="1"/>
  <c r="Q336" i="1"/>
  <c r="R336" i="1"/>
  <c r="D14" i="1"/>
  <c r="E14" i="1"/>
  <c r="K14" i="1" s="1"/>
  <c r="L14" i="1"/>
  <c r="M14" i="1"/>
  <c r="N14" i="1"/>
  <c r="O14" i="1"/>
  <c r="P14" i="1"/>
  <c r="Q14" i="1"/>
  <c r="R14" i="1"/>
  <c r="D233" i="1"/>
  <c r="E233" i="1"/>
  <c r="K233" i="1" s="1"/>
  <c r="L233" i="1"/>
  <c r="M233" i="1"/>
  <c r="N233" i="1"/>
  <c r="O233" i="1"/>
  <c r="P233" i="1"/>
  <c r="Q233" i="1"/>
  <c r="R233" i="1"/>
  <c r="D420" i="1"/>
  <c r="E420" i="1"/>
  <c r="K420" i="1" s="1"/>
  <c r="L420" i="1"/>
  <c r="M420" i="1"/>
  <c r="N420" i="1"/>
  <c r="O420" i="1"/>
  <c r="P420" i="1"/>
  <c r="Q420" i="1"/>
  <c r="R420" i="1"/>
  <c r="D366" i="1"/>
  <c r="E366" i="1"/>
  <c r="K366" i="1" s="1"/>
  <c r="I366" i="1" s="1"/>
  <c r="L366" i="1"/>
  <c r="M366" i="1"/>
  <c r="N366" i="1"/>
  <c r="O366" i="1"/>
  <c r="P366" i="1"/>
  <c r="Q366" i="1"/>
  <c r="R366" i="1"/>
  <c r="D478" i="1"/>
  <c r="E478" i="1"/>
  <c r="K478" i="1" s="1"/>
  <c r="I478" i="1" s="1"/>
  <c r="L478" i="1"/>
  <c r="M478" i="1"/>
  <c r="N478" i="1"/>
  <c r="O478" i="1"/>
  <c r="P478" i="1"/>
  <c r="Q478" i="1"/>
  <c r="R478" i="1"/>
  <c r="D337" i="1"/>
  <c r="E337" i="1"/>
  <c r="J337" i="1" s="1"/>
  <c r="L337" i="1"/>
  <c r="M337" i="1"/>
  <c r="N337" i="1"/>
  <c r="O337" i="1"/>
  <c r="P337" i="1"/>
  <c r="Q337" i="1"/>
  <c r="R337" i="1"/>
  <c r="D421" i="1"/>
  <c r="E421" i="1"/>
  <c r="K421" i="1" s="1"/>
  <c r="L421" i="1"/>
  <c r="M421" i="1"/>
  <c r="N421" i="1"/>
  <c r="O421" i="1"/>
  <c r="P421" i="1"/>
  <c r="Q421" i="1"/>
  <c r="R421" i="1"/>
  <c r="D183" i="1"/>
  <c r="E183" i="1"/>
  <c r="K183" i="1" s="1"/>
  <c r="I183" i="1" s="1"/>
  <c r="L183" i="1"/>
  <c r="M183" i="1"/>
  <c r="N183" i="1"/>
  <c r="O183" i="1"/>
  <c r="P183" i="1"/>
  <c r="Q183" i="1"/>
  <c r="R183" i="1"/>
  <c r="D193" i="1"/>
  <c r="E193" i="1"/>
  <c r="J193" i="1" s="1"/>
  <c r="L193" i="1"/>
  <c r="M193" i="1"/>
  <c r="N193" i="1"/>
  <c r="O193" i="1"/>
  <c r="P193" i="1"/>
  <c r="Q193" i="1"/>
  <c r="R193" i="1"/>
  <c r="D234" i="1"/>
  <c r="E234" i="1"/>
  <c r="K234" i="1" s="1"/>
  <c r="I234" i="1" s="1"/>
  <c r="L234" i="1"/>
  <c r="M234" i="1"/>
  <c r="N234" i="1"/>
  <c r="O234" i="1"/>
  <c r="P234" i="1"/>
  <c r="Q234" i="1"/>
  <c r="R234" i="1"/>
  <c r="D235" i="1"/>
  <c r="E235" i="1"/>
  <c r="K235" i="1" s="1"/>
  <c r="I235" i="1" s="1"/>
  <c r="L235" i="1"/>
  <c r="M235" i="1"/>
  <c r="N235" i="1"/>
  <c r="O235" i="1"/>
  <c r="P235" i="1"/>
  <c r="Q235" i="1"/>
  <c r="R235" i="1"/>
  <c r="D194" i="1"/>
  <c r="E194" i="1"/>
  <c r="J194" i="1" s="1"/>
  <c r="L194" i="1"/>
  <c r="M194" i="1"/>
  <c r="N194" i="1"/>
  <c r="O194" i="1"/>
  <c r="P194" i="1"/>
  <c r="Q194" i="1"/>
  <c r="R194" i="1"/>
  <c r="D134" i="1"/>
  <c r="E134" i="1"/>
  <c r="J134" i="1" s="1"/>
  <c r="L134" i="1"/>
  <c r="M134" i="1"/>
  <c r="N134" i="1"/>
  <c r="O134" i="1"/>
  <c r="P134" i="1"/>
  <c r="Q134" i="1"/>
  <c r="R134" i="1"/>
  <c r="D236" i="1"/>
  <c r="E236" i="1"/>
  <c r="K236" i="1" s="1"/>
  <c r="F236" i="1" s="1"/>
  <c r="L236" i="1"/>
  <c r="M236" i="1"/>
  <c r="N236" i="1"/>
  <c r="O236" i="1"/>
  <c r="P236" i="1"/>
  <c r="Q236" i="1"/>
  <c r="R236" i="1"/>
  <c r="D15" i="1"/>
  <c r="E15" i="1"/>
  <c r="J15" i="1" s="1"/>
  <c r="L15" i="1"/>
  <c r="M15" i="1"/>
  <c r="N15" i="1"/>
  <c r="O15" i="1"/>
  <c r="P15" i="1"/>
  <c r="Q15" i="1"/>
  <c r="R15" i="1"/>
  <c r="D136" i="1"/>
  <c r="E136" i="1"/>
  <c r="J136" i="1" s="1"/>
  <c r="L136" i="1"/>
  <c r="M136" i="1"/>
  <c r="N136" i="1"/>
  <c r="O136" i="1"/>
  <c r="P136" i="1"/>
  <c r="Q136" i="1"/>
  <c r="R136" i="1"/>
  <c r="D316" i="1"/>
  <c r="E316" i="1"/>
  <c r="K316" i="1" s="1"/>
  <c r="F316" i="1" s="1"/>
  <c r="L316" i="1"/>
  <c r="M316" i="1"/>
  <c r="N316" i="1"/>
  <c r="O316" i="1"/>
  <c r="P316" i="1"/>
  <c r="Q316" i="1"/>
  <c r="R316" i="1"/>
  <c r="D137" i="1"/>
  <c r="E137" i="1"/>
  <c r="J137" i="1" s="1"/>
  <c r="L137" i="1"/>
  <c r="M137" i="1"/>
  <c r="N137" i="1"/>
  <c r="O137" i="1"/>
  <c r="P137" i="1"/>
  <c r="Q137" i="1"/>
  <c r="R137" i="1"/>
  <c r="D237" i="1"/>
  <c r="E237" i="1"/>
  <c r="J237" i="1" s="1"/>
  <c r="L237" i="1"/>
  <c r="M237" i="1"/>
  <c r="N237" i="1"/>
  <c r="O237" i="1"/>
  <c r="P237" i="1"/>
  <c r="Q237" i="1"/>
  <c r="R237" i="1"/>
  <c r="D238" i="1"/>
  <c r="E238" i="1"/>
  <c r="K238" i="1" s="1"/>
  <c r="L238" i="1"/>
  <c r="M238" i="1"/>
  <c r="N238" i="1"/>
  <c r="O238" i="1"/>
  <c r="P238" i="1"/>
  <c r="Q238" i="1"/>
  <c r="R238" i="1"/>
  <c r="D162" i="1"/>
  <c r="E162" i="1"/>
  <c r="J162" i="1" s="1"/>
  <c r="L162" i="1"/>
  <c r="M162" i="1"/>
  <c r="N162" i="1"/>
  <c r="O162" i="1"/>
  <c r="P162" i="1"/>
  <c r="Q162" i="1"/>
  <c r="R162" i="1"/>
  <c r="D513" i="1"/>
  <c r="E513" i="1"/>
  <c r="J513" i="1" s="1"/>
  <c r="L513" i="1"/>
  <c r="M513" i="1"/>
  <c r="N513" i="1"/>
  <c r="O513" i="1"/>
  <c r="P513" i="1"/>
  <c r="Q513" i="1"/>
  <c r="R513" i="1"/>
  <c r="D297" i="1"/>
  <c r="E297" i="1"/>
  <c r="L297" i="1"/>
  <c r="M297" i="1"/>
  <c r="N297" i="1"/>
  <c r="O297" i="1"/>
  <c r="P297" i="1"/>
  <c r="Q297" i="1"/>
  <c r="R297" i="1"/>
  <c r="D338" i="1"/>
  <c r="E338" i="1"/>
  <c r="L338" i="1"/>
  <c r="M338" i="1"/>
  <c r="N338" i="1"/>
  <c r="O338" i="1"/>
  <c r="P338" i="1"/>
  <c r="Q338" i="1"/>
  <c r="R338" i="1"/>
  <c r="D239" i="1"/>
  <c r="E239" i="1"/>
  <c r="J239" i="1" s="1"/>
  <c r="L239" i="1"/>
  <c r="M239" i="1"/>
  <c r="N239" i="1"/>
  <c r="O239" i="1"/>
  <c r="P239" i="1"/>
  <c r="Q239" i="1"/>
  <c r="R239" i="1"/>
  <c r="D101" i="1"/>
  <c r="E101" i="1"/>
  <c r="K101" i="1" s="1"/>
  <c r="F101" i="1" s="1"/>
  <c r="L101" i="1"/>
  <c r="M101" i="1"/>
  <c r="N101" i="1"/>
  <c r="O101" i="1"/>
  <c r="P101" i="1"/>
  <c r="Q101" i="1"/>
  <c r="R101" i="1"/>
  <c r="D298" i="1"/>
  <c r="E298" i="1"/>
  <c r="L298" i="1"/>
  <c r="M298" i="1"/>
  <c r="N298" i="1"/>
  <c r="O298" i="1"/>
  <c r="P298" i="1"/>
  <c r="Q298" i="1"/>
  <c r="R298" i="1"/>
  <c r="D102" i="1"/>
  <c r="E102" i="1"/>
  <c r="K102" i="1" s="1"/>
  <c r="F102" i="1" s="1"/>
  <c r="L102" i="1"/>
  <c r="M102" i="1"/>
  <c r="N102" i="1"/>
  <c r="O102" i="1"/>
  <c r="P102" i="1"/>
  <c r="Q102" i="1"/>
  <c r="R102" i="1"/>
  <c r="D184" i="1"/>
  <c r="E184" i="1"/>
  <c r="K184" i="1" s="1"/>
  <c r="I184" i="1" s="1"/>
  <c r="L184" i="1"/>
  <c r="M184" i="1"/>
  <c r="N184" i="1"/>
  <c r="O184" i="1"/>
  <c r="P184" i="1"/>
  <c r="Q184" i="1"/>
  <c r="R184" i="1"/>
  <c r="D138" i="1"/>
  <c r="E138" i="1"/>
  <c r="J138" i="1" s="1"/>
  <c r="L138" i="1"/>
  <c r="M138" i="1"/>
  <c r="N138" i="1"/>
  <c r="O138" i="1"/>
  <c r="P138" i="1"/>
  <c r="Q138" i="1"/>
  <c r="R138" i="1"/>
  <c r="D449" i="1"/>
  <c r="E449" i="1"/>
  <c r="J449" i="1" s="1"/>
  <c r="L449" i="1"/>
  <c r="M449" i="1"/>
  <c r="N449" i="1"/>
  <c r="O449" i="1"/>
  <c r="P449" i="1"/>
  <c r="Q449" i="1"/>
  <c r="R449" i="1"/>
  <c r="D163" i="1"/>
  <c r="E163" i="1"/>
  <c r="K163" i="1" s="1"/>
  <c r="I163" i="1" s="1"/>
  <c r="L163" i="1"/>
  <c r="M163" i="1"/>
  <c r="N163" i="1"/>
  <c r="O163" i="1"/>
  <c r="P163" i="1"/>
  <c r="Q163" i="1"/>
  <c r="R163" i="1"/>
  <c r="D367" i="1"/>
  <c r="E367" i="1"/>
  <c r="K367" i="1" s="1"/>
  <c r="L367" i="1"/>
  <c r="M367" i="1"/>
  <c r="N367" i="1"/>
  <c r="O367" i="1"/>
  <c r="P367" i="1"/>
  <c r="Q367" i="1"/>
  <c r="R367" i="1"/>
  <c r="D515" i="1"/>
  <c r="E515" i="1"/>
  <c r="J515" i="1" s="1"/>
  <c r="L515" i="1"/>
  <c r="M515" i="1"/>
  <c r="N515" i="1"/>
  <c r="O515" i="1"/>
  <c r="P515" i="1"/>
  <c r="Q515" i="1"/>
  <c r="R515" i="1"/>
  <c r="D368" i="1"/>
  <c r="E368" i="1"/>
  <c r="L368" i="1"/>
  <c r="M368" i="1"/>
  <c r="N368" i="1"/>
  <c r="O368" i="1"/>
  <c r="P368" i="1"/>
  <c r="Q368" i="1"/>
  <c r="R368" i="1"/>
  <c r="D339" i="1"/>
  <c r="E339" i="1"/>
  <c r="L339" i="1"/>
  <c r="M339" i="1"/>
  <c r="N339" i="1"/>
  <c r="O339" i="1"/>
  <c r="P339" i="1"/>
  <c r="Q339" i="1"/>
  <c r="R339" i="1"/>
  <c r="D450" i="1"/>
  <c r="E450" i="1"/>
  <c r="K450" i="1" s="1"/>
  <c r="L450" i="1"/>
  <c r="M450" i="1"/>
  <c r="N450" i="1"/>
  <c r="O450" i="1"/>
  <c r="P450" i="1"/>
  <c r="Q450" i="1"/>
  <c r="R450" i="1"/>
  <c r="D510" i="1"/>
  <c r="E510" i="1"/>
  <c r="K510" i="1" s="1"/>
  <c r="F510" i="1" s="1"/>
  <c r="L510" i="1"/>
  <c r="M510" i="1"/>
  <c r="N510" i="1"/>
  <c r="O510" i="1"/>
  <c r="P510" i="1"/>
  <c r="Q510" i="1"/>
  <c r="R510" i="1"/>
  <c r="D16" i="1"/>
  <c r="E16" i="1"/>
  <c r="J16" i="1" s="1"/>
  <c r="L16" i="1"/>
  <c r="M16" i="1"/>
  <c r="N16" i="1"/>
  <c r="O16" i="1"/>
  <c r="P16" i="1"/>
  <c r="Q16" i="1"/>
  <c r="R16" i="1"/>
  <c r="D369" i="1"/>
  <c r="E369" i="1"/>
  <c r="J369" i="1" s="1"/>
  <c r="L369" i="1"/>
  <c r="M369" i="1"/>
  <c r="N369" i="1"/>
  <c r="O369" i="1"/>
  <c r="P369" i="1"/>
  <c r="Q369" i="1"/>
  <c r="R369" i="1"/>
  <c r="D451" i="1"/>
  <c r="E451" i="1"/>
  <c r="K451" i="1" s="1"/>
  <c r="L451" i="1"/>
  <c r="M451" i="1"/>
  <c r="N451" i="1"/>
  <c r="O451" i="1"/>
  <c r="P451" i="1"/>
  <c r="Q451" i="1"/>
  <c r="R451" i="1"/>
  <c r="D452" i="1"/>
  <c r="E452" i="1"/>
  <c r="J452" i="1" s="1"/>
  <c r="L452" i="1"/>
  <c r="M452" i="1"/>
  <c r="N452" i="1"/>
  <c r="O452" i="1"/>
  <c r="P452" i="1"/>
  <c r="Q452" i="1"/>
  <c r="R452" i="1"/>
  <c r="D370" i="1"/>
  <c r="E370" i="1"/>
  <c r="L370" i="1"/>
  <c r="M370" i="1"/>
  <c r="N370" i="1"/>
  <c r="O370" i="1"/>
  <c r="P370" i="1"/>
  <c r="Q370" i="1"/>
  <c r="R370" i="1"/>
  <c r="D203" i="1"/>
  <c r="E203" i="1"/>
  <c r="K203" i="1" s="1"/>
  <c r="I203" i="1" s="1"/>
  <c r="L203" i="1"/>
  <c r="M203" i="1"/>
  <c r="N203" i="1"/>
  <c r="O203" i="1"/>
  <c r="P203" i="1"/>
  <c r="Q203" i="1"/>
  <c r="R203" i="1"/>
  <c r="D217" i="1"/>
  <c r="E217" i="1"/>
  <c r="K217" i="1" s="1"/>
  <c r="L217" i="1"/>
  <c r="M217" i="1"/>
  <c r="N217" i="1"/>
  <c r="O217" i="1"/>
  <c r="P217" i="1"/>
  <c r="Q217" i="1"/>
  <c r="R217" i="1"/>
  <c r="D17" i="1"/>
  <c r="E17" i="1"/>
  <c r="J17" i="1" s="1"/>
  <c r="L17" i="1"/>
  <c r="M17" i="1"/>
  <c r="N17" i="1"/>
  <c r="O17" i="1"/>
  <c r="P17" i="1"/>
  <c r="Q17" i="1"/>
  <c r="R17" i="1"/>
  <c r="D73" i="1"/>
  <c r="E73" i="1"/>
  <c r="K73" i="1" s="1"/>
  <c r="F73" i="1" s="1"/>
  <c r="L73" i="1"/>
  <c r="M73" i="1"/>
  <c r="N73" i="1"/>
  <c r="O73" i="1"/>
  <c r="P73" i="1"/>
  <c r="Q73" i="1"/>
  <c r="R73" i="1"/>
  <c r="D164" i="1"/>
  <c r="E164" i="1"/>
  <c r="J164" i="1" s="1"/>
  <c r="L164" i="1"/>
  <c r="M164" i="1"/>
  <c r="N164" i="1"/>
  <c r="O164" i="1"/>
  <c r="P164" i="1"/>
  <c r="Q164" i="1"/>
  <c r="R164" i="1"/>
  <c r="D165" i="1"/>
  <c r="E165" i="1"/>
  <c r="J165" i="1" s="1"/>
  <c r="L165" i="1"/>
  <c r="M165" i="1"/>
  <c r="N165" i="1"/>
  <c r="O165" i="1"/>
  <c r="P165" i="1"/>
  <c r="Q165" i="1"/>
  <c r="R165" i="1"/>
  <c r="D453" i="1"/>
  <c r="E453" i="1"/>
  <c r="J453" i="1" s="1"/>
  <c r="L453" i="1"/>
  <c r="M453" i="1"/>
  <c r="N453" i="1"/>
  <c r="O453" i="1"/>
  <c r="P453" i="1"/>
  <c r="Q453" i="1"/>
  <c r="R453" i="1"/>
  <c r="D18" i="1"/>
  <c r="E18" i="1"/>
  <c r="J18" i="1" s="1"/>
  <c r="L18" i="1"/>
  <c r="M18" i="1"/>
  <c r="N18" i="1"/>
  <c r="O18" i="1"/>
  <c r="P18" i="1"/>
  <c r="Q18" i="1"/>
  <c r="R18" i="1"/>
  <c r="D166" i="1"/>
  <c r="E166" i="1"/>
  <c r="J166" i="1" s="1"/>
  <c r="L166" i="1"/>
  <c r="M166" i="1"/>
  <c r="N166" i="1"/>
  <c r="O166" i="1"/>
  <c r="P166" i="1"/>
  <c r="Q166" i="1"/>
  <c r="R166" i="1"/>
  <c r="D372" i="1"/>
  <c r="E372" i="1"/>
  <c r="J372" i="1" s="1"/>
  <c r="L372" i="1"/>
  <c r="M372" i="1"/>
  <c r="N372" i="1"/>
  <c r="O372" i="1"/>
  <c r="P372" i="1"/>
  <c r="Q372" i="1"/>
  <c r="R372" i="1"/>
  <c r="D240" i="1"/>
  <c r="E240" i="1"/>
  <c r="K240" i="1" s="1"/>
  <c r="L240" i="1"/>
  <c r="M240" i="1"/>
  <c r="N240" i="1"/>
  <c r="O240" i="1"/>
  <c r="P240" i="1"/>
  <c r="Q240" i="1"/>
  <c r="R240" i="1"/>
  <c r="D103" i="1"/>
  <c r="E103" i="1"/>
  <c r="J103" i="1" s="1"/>
  <c r="L103" i="1"/>
  <c r="M103" i="1"/>
  <c r="N103" i="1"/>
  <c r="O103" i="1"/>
  <c r="P103" i="1"/>
  <c r="Q103" i="1"/>
  <c r="R103" i="1"/>
  <c r="D361" i="1"/>
  <c r="E361" i="1"/>
  <c r="J361" i="1" s="1"/>
  <c r="L361" i="1"/>
  <c r="M361" i="1"/>
  <c r="N361" i="1"/>
  <c r="O361" i="1"/>
  <c r="P361" i="1"/>
  <c r="Q361" i="1"/>
  <c r="R361" i="1"/>
  <c r="D516" i="1"/>
  <c r="E516" i="1"/>
  <c r="J516" i="1" s="1"/>
  <c r="L516" i="1"/>
  <c r="M516" i="1"/>
  <c r="N516" i="1"/>
  <c r="O516" i="1"/>
  <c r="P516" i="1"/>
  <c r="Q516" i="1"/>
  <c r="R516" i="1"/>
  <c r="D204" i="1"/>
  <c r="E204" i="1"/>
  <c r="L204" i="1"/>
  <c r="M204" i="1"/>
  <c r="N204" i="1"/>
  <c r="O204" i="1"/>
  <c r="P204" i="1"/>
  <c r="Q204" i="1"/>
  <c r="R204" i="1"/>
  <c r="D471" i="1"/>
  <c r="E471" i="1"/>
  <c r="J471" i="1" s="1"/>
  <c r="L471" i="1"/>
  <c r="M471" i="1"/>
  <c r="N471" i="1"/>
  <c r="O471" i="1"/>
  <c r="P471" i="1"/>
  <c r="Q471" i="1"/>
  <c r="R471" i="1"/>
  <c r="D543" i="1"/>
  <c r="E543" i="1"/>
  <c r="J543" i="1" s="1"/>
  <c r="L543" i="1"/>
  <c r="M543" i="1"/>
  <c r="N543" i="1"/>
  <c r="O543" i="1"/>
  <c r="P543" i="1"/>
  <c r="Q543" i="1"/>
  <c r="R543" i="1"/>
  <c r="D205" i="1"/>
  <c r="E205" i="1"/>
  <c r="L205" i="1"/>
  <c r="M205" i="1"/>
  <c r="N205" i="1"/>
  <c r="O205" i="1"/>
  <c r="P205" i="1"/>
  <c r="Q205" i="1"/>
  <c r="R205" i="1"/>
  <c r="D299" i="1"/>
  <c r="E299" i="1"/>
  <c r="K299" i="1" s="1"/>
  <c r="L299" i="1"/>
  <c r="M299" i="1"/>
  <c r="N299" i="1"/>
  <c r="O299" i="1"/>
  <c r="P299" i="1"/>
  <c r="Q299" i="1"/>
  <c r="R299" i="1"/>
  <c r="D540" i="1"/>
  <c r="E540" i="1"/>
  <c r="J540" i="1" s="1"/>
  <c r="L540" i="1"/>
  <c r="M540" i="1"/>
  <c r="N540" i="1"/>
  <c r="O540" i="1"/>
  <c r="P540" i="1"/>
  <c r="Q540" i="1"/>
  <c r="R540" i="1"/>
  <c r="D140" i="1"/>
  <c r="E140" i="1"/>
  <c r="L140" i="1"/>
  <c r="M140" i="1"/>
  <c r="N140" i="1"/>
  <c r="O140" i="1"/>
  <c r="P140" i="1"/>
  <c r="Q140" i="1"/>
  <c r="R140" i="1"/>
  <c r="D440" i="1"/>
  <c r="E440" i="1"/>
  <c r="K440" i="1" s="1"/>
  <c r="L440" i="1"/>
  <c r="M440" i="1"/>
  <c r="N440" i="1"/>
  <c r="O440" i="1"/>
  <c r="P440" i="1"/>
  <c r="Q440" i="1"/>
  <c r="R440" i="1"/>
  <c r="D141" i="1"/>
  <c r="E141" i="1"/>
  <c r="J141" i="1" s="1"/>
  <c r="L141" i="1"/>
  <c r="M141" i="1"/>
  <c r="N141" i="1"/>
  <c r="O141" i="1"/>
  <c r="P141" i="1"/>
  <c r="Q141" i="1"/>
  <c r="R141" i="1"/>
  <c r="D195" i="1"/>
  <c r="E195" i="1"/>
  <c r="L195" i="1"/>
  <c r="M195" i="1"/>
  <c r="N195" i="1"/>
  <c r="O195" i="1"/>
  <c r="P195" i="1"/>
  <c r="Q195" i="1"/>
  <c r="R195" i="1"/>
  <c r="D241" i="1"/>
  <c r="E241" i="1"/>
  <c r="K241" i="1" s="1"/>
  <c r="L241" i="1"/>
  <c r="M241" i="1"/>
  <c r="N241" i="1"/>
  <c r="O241" i="1"/>
  <c r="P241" i="1"/>
  <c r="Q241" i="1"/>
  <c r="R241" i="1"/>
  <c r="D19" i="1"/>
  <c r="E19" i="1"/>
  <c r="J19" i="1" s="1"/>
  <c r="L19" i="1"/>
  <c r="M19" i="1"/>
  <c r="N19" i="1"/>
  <c r="O19" i="1"/>
  <c r="P19" i="1"/>
  <c r="Q19" i="1"/>
  <c r="R19" i="1"/>
  <c r="D373" i="1"/>
  <c r="E373" i="1"/>
  <c r="L373" i="1"/>
  <c r="M373" i="1"/>
  <c r="N373" i="1"/>
  <c r="O373" i="1"/>
  <c r="P373" i="1"/>
  <c r="Q373" i="1"/>
  <c r="R373" i="1"/>
  <c r="D300" i="1"/>
  <c r="E300" i="1"/>
  <c r="K300" i="1" s="1"/>
  <c r="L300" i="1"/>
  <c r="M300" i="1"/>
  <c r="N300" i="1"/>
  <c r="O300" i="1"/>
  <c r="P300" i="1"/>
  <c r="Q300" i="1"/>
  <c r="R300" i="1"/>
  <c r="D423" i="1"/>
  <c r="E423" i="1"/>
  <c r="J423" i="1" s="1"/>
  <c r="L423" i="1"/>
  <c r="M423" i="1"/>
  <c r="N423" i="1"/>
  <c r="O423" i="1"/>
  <c r="P423" i="1"/>
  <c r="Q423" i="1"/>
  <c r="R423" i="1"/>
  <c r="D104" i="1"/>
  <c r="E104" i="1"/>
  <c r="K104" i="1" s="1"/>
  <c r="F104" i="1" s="1"/>
  <c r="L104" i="1"/>
  <c r="M104" i="1"/>
  <c r="N104" i="1"/>
  <c r="O104" i="1"/>
  <c r="P104" i="1"/>
  <c r="Q104" i="1"/>
  <c r="R104" i="1"/>
  <c r="D167" i="1"/>
  <c r="E167" i="1"/>
  <c r="K167" i="1" s="1"/>
  <c r="L167" i="1"/>
  <c r="M167" i="1"/>
  <c r="N167" i="1"/>
  <c r="O167" i="1"/>
  <c r="P167" i="1"/>
  <c r="Q167" i="1"/>
  <c r="R167" i="1"/>
  <c r="D374" i="1"/>
  <c r="E374" i="1"/>
  <c r="J374" i="1" s="1"/>
  <c r="L374" i="1"/>
  <c r="M374" i="1"/>
  <c r="N374" i="1"/>
  <c r="O374" i="1"/>
  <c r="P374" i="1"/>
  <c r="Q374" i="1"/>
  <c r="R374" i="1"/>
  <c r="D301" i="1"/>
  <c r="E301" i="1"/>
  <c r="K301" i="1" s="1"/>
  <c r="F301" i="1" s="1"/>
  <c r="L301" i="1"/>
  <c r="M301" i="1"/>
  <c r="N301" i="1"/>
  <c r="O301" i="1"/>
  <c r="P301" i="1"/>
  <c r="Q301" i="1"/>
  <c r="R301" i="1"/>
  <c r="D481" i="1"/>
  <c r="E481" i="1"/>
  <c r="L481" i="1"/>
  <c r="M481" i="1"/>
  <c r="N481" i="1"/>
  <c r="O481" i="1"/>
  <c r="P481" i="1"/>
  <c r="Q481" i="1"/>
  <c r="R481" i="1"/>
  <c r="D517" i="1"/>
  <c r="E517" i="1"/>
  <c r="J517" i="1" s="1"/>
  <c r="L517" i="1"/>
  <c r="M517" i="1"/>
  <c r="N517" i="1"/>
  <c r="O517" i="1"/>
  <c r="P517" i="1"/>
  <c r="Q517" i="1"/>
  <c r="R517" i="1"/>
  <c r="D20" i="1"/>
  <c r="E20" i="1"/>
  <c r="K20" i="1" s="1"/>
  <c r="F20" i="1" s="1"/>
  <c r="L20" i="1"/>
  <c r="M20" i="1"/>
  <c r="N20" i="1"/>
  <c r="O20" i="1"/>
  <c r="P20" i="1"/>
  <c r="Q20" i="1"/>
  <c r="R20" i="1"/>
  <c r="D22" i="1"/>
  <c r="E22" i="1"/>
  <c r="K22" i="1" s="1"/>
  <c r="L22" i="1"/>
  <c r="M22" i="1"/>
  <c r="N22" i="1"/>
  <c r="O22" i="1"/>
  <c r="P22" i="1"/>
  <c r="Q22" i="1"/>
  <c r="R22" i="1"/>
  <c r="D23" i="1"/>
  <c r="E23" i="1"/>
  <c r="J23" i="1" s="1"/>
  <c r="L23" i="1"/>
  <c r="M23" i="1"/>
  <c r="N23" i="1"/>
  <c r="O23" i="1"/>
  <c r="P23" i="1"/>
  <c r="Q23" i="1"/>
  <c r="R23" i="1"/>
  <c r="D74" i="1"/>
  <c r="E74" i="1"/>
  <c r="K74" i="1" s="1"/>
  <c r="F74" i="1" s="1"/>
  <c r="L74" i="1"/>
  <c r="M74" i="1"/>
  <c r="N74" i="1"/>
  <c r="O74" i="1"/>
  <c r="P74" i="1"/>
  <c r="Q74" i="1"/>
  <c r="R74" i="1"/>
  <c r="D196" i="1"/>
  <c r="E196" i="1"/>
  <c r="K196" i="1" s="1"/>
  <c r="L196" i="1"/>
  <c r="M196" i="1"/>
  <c r="N196" i="1"/>
  <c r="O196" i="1"/>
  <c r="P196" i="1"/>
  <c r="Q196" i="1"/>
  <c r="R196" i="1"/>
  <c r="D206" i="1"/>
  <c r="E206" i="1"/>
  <c r="J206" i="1" s="1"/>
  <c r="L206" i="1"/>
  <c r="M206" i="1"/>
  <c r="N206" i="1"/>
  <c r="O206" i="1"/>
  <c r="P206" i="1"/>
  <c r="Q206" i="1"/>
  <c r="R206" i="1"/>
  <c r="D482" i="1"/>
  <c r="E482" i="1"/>
  <c r="K482" i="1" s="1"/>
  <c r="F482" i="1" s="1"/>
  <c r="L482" i="1"/>
  <c r="M482" i="1"/>
  <c r="N482" i="1"/>
  <c r="O482" i="1"/>
  <c r="P482" i="1"/>
  <c r="Q482" i="1"/>
  <c r="R482" i="1"/>
  <c r="D105" i="1"/>
  <c r="E105" i="1"/>
  <c r="L105" i="1"/>
  <c r="M105" i="1"/>
  <c r="N105" i="1"/>
  <c r="O105" i="1"/>
  <c r="P105" i="1"/>
  <c r="Q105" i="1"/>
  <c r="R105" i="1"/>
  <c r="D242" i="1"/>
  <c r="E242" i="1"/>
  <c r="J242" i="1" s="1"/>
  <c r="L242" i="1"/>
  <c r="M242" i="1"/>
  <c r="N242" i="1"/>
  <c r="O242" i="1"/>
  <c r="P242" i="1"/>
  <c r="Q242" i="1"/>
  <c r="R242" i="1"/>
  <c r="D302" i="1"/>
  <c r="E302" i="1"/>
  <c r="K302" i="1" s="1"/>
  <c r="F302" i="1" s="1"/>
  <c r="L302" i="1"/>
  <c r="M302" i="1"/>
  <c r="N302" i="1"/>
  <c r="O302" i="1"/>
  <c r="P302" i="1"/>
  <c r="Q302" i="1"/>
  <c r="R302" i="1"/>
  <c r="D106" i="1"/>
  <c r="E106" i="1"/>
  <c r="K106" i="1" s="1"/>
  <c r="L106" i="1"/>
  <c r="M106" i="1"/>
  <c r="N106" i="1"/>
  <c r="O106" i="1"/>
  <c r="P106" i="1"/>
  <c r="Q106" i="1"/>
  <c r="R106" i="1"/>
  <c r="D218" i="1"/>
  <c r="E218" i="1"/>
  <c r="J218" i="1" s="1"/>
  <c r="L218" i="1"/>
  <c r="M218" i="1"/>
  <c r="N218" i="1"/>
  <c r="O218" i="1"/>
  <c r="P218" i="1"/>
  <c r="Q218" i="1"/>
  <c r="R218" i="1"/>
  <c r="D340" i="1"/>
  <c r="E340" i="1"/>
  <c r="K340" i="1" s="1"/>
  <c r="F340" i="1" s="1"/>
  <c r="L340" i="1"/>
  <c r="M340" i="1"/>
  <c r="N340" i="1"/>
  <c r="O340" i="1"/>
  <c r="P340" i="1"/>
  <c r="Q340" i="1"/>
  <c r="R340" i="1"/>
  <c r="D545" i="1"/>
  <c r="E545" i="1"/>
  <c r="K545" i="1" s="1"/>
  <c r="L545" i="1"/>
  <c r="M545" i="1"/>
  <c r="N545" i="1"/>
  <c r="O545" i="1"/>
  <c r="P545" i="1"/>
  <c r="Q545" i="1"/>
  <c r="R545" i="1"/>
  <c r="D375" i="1"/>
  <c r="E375" i="1"/>
  <c r="J375" i="1" s="1"/>
  <c r="L375" i="1"/>
  <c r="M375" i="1"/>
  <c r="N375" i="1"/>
  <c r="O375" i="1"/>
  <c r="P375" i="1"/>
  <c r="Q375" i="1"/>
  <c r="R375" i="1"/>
  <c r="D75" i="1"/>
  <c r="E75" i="1"/>
  <c r="K75" i="1" s="1"/>
  <c r="F75" i="1" s="1"/>
  <c r="L75" i="1"/>
  <c r="M75" i="1"/>
  <c r="N75" i="1"/>
  <c r="O75" i="1"/>
  <c r="P75" i="1"/>
  <c r="Q75" i="1"/>
  <c r="R75" i="1"/>
  <c r="D437" i="1"/>
  <c r="E437" i="1"/>
  <c r="K437" i="1" s="1"/>
  <c r="I437" i="1" s="1"/>
  <c r="L437" i="1"/>
  <c r="M437" i="1"/>
  <c r="N437" i="1"/>
  <c r="O437" i="1"/>
  <c r="P437" i="1"/>
  <c r="Q437" i="1"/>
  <c r="R437" i="1"/>
  <c r="D454" i="1"/>
  <c r="E454" i="1"/>
  <c r="J454" i="1" s="1"/>
  <c r="L454" i="1"/>
  <c r="M454" i="1"/>
  <c r="N454" i="1"/>
  <c r="O454" i="1"/>
  <c r="P454" i="1"/>
  <c r="Q454" i="1"/>
  <c r="R454" i="1"/>
  <c r="D518" i="1"/>
  <c r="E518" i="1"/>
  <c r="K518" i="1" s="1"/>
  <c r="L518" i="1"/>
  <c r="M518" i="1"/>
  <c r="N518" i="1"/>
  <c r="O518" i="1"/>
  <c r="P518" i="1"/>
  <c r="Q518" i="1"/>
  <c r="R518" i="1"/>
  <c r="D376" i="1"/>
  <c r="E376" i="1"/>
  <c r="K376" i="1" s="1"/>
  <c r="L376" i="1"/>
  <c r="M376" i="1"/>
  <c r="N376" i="1"/>
  <c r="O376" i="1"/>
  <c r="P376" i="1"/>
  <c r="Q376" i="1"/>
  <c r="R376" i="1"/>
  <c r="D107" i="1"/>
  <c r="E107" i="1"/>
  <c r="K107" i="1" s="1"/>
  <c r="L107" i="1"/>
  <c r="M107" i="1"/>
  <c r="N107" i="1"/>
  <c r="O107" i="1"/>
  <c r="P107" i="1"/>
  <c r="Q107" i="1"/>
  <c r="R107" i="1"/>
  <c r="D483" i="1"/>
  <c r="E483" i="1"/>
  <c r="J483" i="1" s="1"/>
  <c r="L483" i="1"/>
  <c r="M483" i="1"/>
  <c r="N483" i="1"/>
  <c r="O483" i="1"/>
  <c r="P483" i="1"/>
  <c r="Q483" i="1"/>
  <c r="R483" i="1"/>
  <c r="D142" i="1"/>
  <c r="E142" i="1"/>
  <c r="K142" i="1" s="1"/>
  <c r="F142" i="1" s="1"/>
  <c r="L142" i="1"/>
  <c r="M142" i="1"/>
  <c r="N142" i="1"/>
  <c r="O142" i="1"/>
  <c r="P142" i="1"/>
  <c r="Q142" i="1"/>
  <c r="R142" i="1"/>
  <c r="D243" i="1"/>
  <c r="E243" i="1"/>
  <c r="J243" i="1" s="1"/>
  <c r="L243" i="1"/>
  <c r="M243" i="1"/>
  <c r="N243" i="1"/>
  <c r="O243" i="1"/>
  <c r="P243" i="1"/>
  <c r="Q243" i="1"/>
  <c r="R243" i="1"/>
  <c r="D377" i="1"/>
  <c r="E377" i="1"/>
  <c r="J377" i="1" s="1"/>
  <c r="L377" i="1"/>
  <c r="M377" i="1"/>
  <c r="N377" i="1"/>
  <c r="O377" i="1"/>
  <c r="P377" i="1"/>
  <c r="Q377" i="1"/>
  <c r="R377" i="1"/>
  <c r="D24" i="1"/>
  <c r="E24" i="1"/>
  <c r="K24" i="1" s="1"/>
  <c r="L24" i="1"/>
  <c r="M24" i="1"/>
  <c r="N24" i="1"/>
  <c r="O24" i="1"/>
  <c r="P24" i="1"/>
  <c r="Q24" i="1"/>
  <c r="R24" i="1"/>
  <c r="D378" i="1"/>
  <c r="E378" i="1"/>
  <c r="J378" i="1" s="1"/>
  <c r="L378" i="1"/>
  <c r="M378" i="1"/>
  <c r="N378" i="1"/>
  <c r="O378" i="1"/>
  <c r="P378" i="1"/>
  <c r="Q378" i="1"/>
  <c r="R378" i="1"/>
  <c r="D25" i="1"/>
  <c r="E25" i="1"/>
  <c r="J25" i="1" s="1"/>
  <c r="L25" i="1"/>
  <c r="M25" i="1"/>
  <c r="N25" i="1"/>
  <c r="O25" i="1"/>
  <c r="P25" i="1"/>
  <c r="Q25" i="1"/>
  <c r="R25" i="1"/>
  <c r="D455" i="1"/>
  <c r="E455" i="1"/>
  <c r="K455" i="1" s="1"/>
  <c r="L455" i="1"/>
  <c r="M455" i="1"/>
  <c r="N455" i="1"/>
  <c r="O455" i="1"/>
  <c r="P455" i="1"/>
  <c r="Q455" i="1"/>
  <c r="R455" i="1"/>
  <c r="D108" i="1"/>
  <c r="E108" i="1"/>
  <c r="J108" i="1" s="1"/>
  <c r="L108" i="1"/>
  <c r="M108" i="1"/>
  <c r="N108" i="1"/>
  <c r="O108" i="1"/>
  <c r="P108" i="1"/>
  <c r="Q108" i="1"/>
  <c r="R108" i="1"/>
  <c r="D169" i="1"/>
  <c r="E169" i="1"/>
  <c r="J169" i="1" s="1"/>
  <c r="L169" i="1"/>
  <c r="M169" i="1"/>
  <c r="N169" i="1"/>
  <c r="O169" i="1"/>
  <c r="P169" i="1"/>
  <c r="Q169" i="1"/>
  <c r="R169" i="1"/>
  <c r="D170" i="1"/>
  <c r="E170" i="1"/>
  <c r="L170" i="1"/>
  <c r="M170" i="1"/>
  <c r="N170" i="1"/>
  <c r="O170" i="1"/>
  <c r="P170" i="1"/>
  <c r="Q170" i="1"/>
  <c r="R170" i="1"/>
  <c r="D424" i="1"/>
  <c r="E424" i="1"/>
  <c r="K424" i="1" s="1"/>
  <c r="L424" i="1"/>
  <c r="M424" i="1"/>
  <c r="N424" i="1"/>
  <c r="O424" i="1"/>
  <c r="P424" i="1"/>
  <c r="Q424" i="1"/>
  <c r="R424" i="1"/>
  <c r="D244" i="1"/>
  <c r="E244" i="1"/>
  <c r="J244" i="1" s="1"/>
  <c r="L244" i="1"/>
  <c r="M244" i="1"/>
  <c r="N244" i="1"/>
  <c r="O244" i="1"/>
  <c r="P244" i="1"/>
  <c r="Q244" i="1"/>
  <c r="R244" i="1"/>
  <c r="D456" i="1"/>
  <c r="E456" i="1"/>
  <c r="K456" i="1" s="1"/>
  <c r="F456" i="1" s="1"/>
  <c r="L456" i="1"/>
  <c r="M456" i="1"/>
  <c r="N456" i="1"/>
  <c r="O456" i="1"/>
  <c r="P456" i="1"/>
  <c r="Q456" i="1"/>
  <c r="R456" i="1"/>
  <c r="D245" i="1"/>
  <c r="E245" i="1"/>
  <c r="J245" i="1" s="1"/>
  <c r="L245" i="1"/>
  <c r="M245" i="1"/>
  <c r="N245" i="1"/>
  <c r="O245" i="1"/>
  <c r="P245" i="1"/>
  <c r="Q245" i="1"/>
  <c r="R245" i="1"/>
  <c r="D457" i="1"/>
  <c r="E457" i="1"/>
  <c r="L457" i="1"/>
  <c r="M457" i="1"/>
  <c r="N457" i="1"/>
  <c r="O457" i="1"/>
  <c r="P457" i="1"/>
  <c r="Q457" i="1"/>
  <c r="R457" i="1"/>
  <c r="D486" i="1"/>
  <c r="E486" i="1"/>
  <c r="J486" i="1" s="1"/>
  <c r="L486" i="1"/>
  <c r="M486" i="1"/>
  <c r="N486" i="1"/>
  <c r="O486" i="1"/>
  <c r="P486" i="1"/>
  <c r="Q486" i="1"/>
  <c r="R486" i="1"/>
  <c r="D27" i="1"/>
  <c r="E27" i="1"/>
  <c r="J27" i="1" s="1"/>
  <c r="L27" i="1"/>
  <c r="M27" i="1"/>
  <c r="N27" i="1"/>
  <c r="O27" i="1"/>
  <c r="P27" i="1"/>
  <c r="Q27" i="1"/>
  <c r="R27" i="1"/>
  <c r="D109" i="1"/>
  <c r="E109" i="1"/>
  <c r="K109" i="1" s="1"/>
  <c r="L109" i="1"/>
  <c r="M109" i="1"/>
  <c r="N109" i="1"/>
  <c r="O109" i="1"/>
  <c r="P109" i="1"/>
  <c r="Q109" i="1"/>
  <c r="R109" i="1"/>
  <c r="D341" i="1"/>
  <c r="E341" i="1"/>
  <c r="J341" i="1" s="1"/>
  <c r="L341" i="1"/>
  <c r="M341" i="1"/>
  <c r="N341" i="1"/>
  <c r="O341" i="1"/>
  <c r="P341" i="1"/>
  <c r="Q341" i="1"/>
  <c r="R341" i="1"/>
  <c r="D487" i="1"/>
  <c r="E487" i="1"/>
  <c r="J487" i="1" s="1"/>
  <c r="L487" i="1"/>
  <c r="M487" i="1"/>
  <c r="N487" i="1"/>
  <c r="O487" i="1"/>
  <c r="P487" i="1"/>
  <c r="Q487" i="1"/>
  <c r="R487" i="1"/>
  <c r="D488" i="1"/>
  <c r="E488" i="1"/>
  <c r="L488" i="1"/>
  <c r="M488" i="1"/>
  <c r="N488" i="1"/>
  <c r="O488" i="1"/>
  <c r="P488" i="1"/>
  <c r="Q488" i="1"/>
  <c r="R488" i="1"/>
  <c r="D379" i="1"/>
  <c r="E379" i="1"/>
  <c r="J379" i="1" s="1"/>
  <c r="L379" i="1"/>
  <c r="M379" i="1"/>
  <c r="N379" i="1"/>
  <c r="O379" i="1"/>
  <c r="P379" i="1"/>
  <c r="Q379" i="1"/>
  <c r="R379" i="1"/>
  <c r="D28" i="1"/>
  <c r="E28" i="1"/>
  <c r="K28" i="1" s="1"/>
  <c r="L28" i="1"/>
  <c r="M28" i="1"/>
  <c r="N28" i="1"/>
  <c r="O28" i="1"/>
  <c r="P28" i="1"/>
  <c r="Q28" i="1"/>
  <c r="R28" i="1"/>
  <c r="D143" i="1"/>
  <c r="E143" i="1"/>
  <c r="K143" i="1" s="1"/>
  <c r="I143" i="1" s="1"/>
  <c r="L143" i="1"/>
  <c r="M143" i="1"/>
  <c r="N143" i="1"/>
  <c r="O143" i="1"/>
  <c r="P143" i="1"/>
  <c r="Q143" i="1"/>
  <c r="R143" i="1"/>
  <c r="D304" i="1"/>
  <c r="E304" i="1"/>
  <c r="L304" i="1"/>
  <c r="M304" i="1"/>
  <c r="N304" i="1"/>
  <c r="O304" i="1"/>
  <c r="P304" i="1"/>
  <c r="Q304" i="1"/>
  <c r="R304" i="1"/>
  <c r="D305" i="1"/>
  <c r="E305" i="1"/>
  <c r="K305" i="1" s="1"/>
  <c r="L305" i="1"/>
  <c r="M305" i="1"/>
  <c r="N305" i="1"/>
  <c r="O305" i="1"/>
  <c r="P305" i="1"/>
  <c r="Q305" i="1"/>
  <c r="R305" i="1"/>
  <c r="D306" i="1"/>
  <c r="E306" i="1"/>
  <c r="K306" i="1" s="1"/>
  <c r="I306" i="1" s="1"/>
  <c r="L306" i="1"/>
  <c r="M306" i="1"/>
  <c r="N306" i="1"/>
  <c r="O306" i="1"/>
  <c r="P306" i="1"/>
  <c r="Q306" i="1"/>
  <c r="R306" i="1"/>
  <c r="D76" i="1"/>
  <c r="E76" i="1"/>
  <c r="L76" i="1"/>
  <c r="M76" i="1"/>
  <c r="N76" i="1"/>
  <c r="O76" i="1"/>
  <c r="P76" i="1"/>
  <c r="Q76" i="1"/>
  <c r="R76" i="1"/>
  <c r="D380" i="1"/>
  <c r="E380" i="1"/>
  <c r="K380" i="1" s="1"/>
  <c r="L380" i="1"/>
  <c r="M380" i="1"/>
  <c r="N380" i="1"/>
  <c r="O380" i="1"/>
  <c r="P380" i="1"/>
  <c r="Q380" i="1"/>
  <c r="R380" i="1"/>
  <c r="D484" i="1"/>
  <c r="E484" i="1"/>
  <c r="K484" i="1" s="1"/>
  <c r="I484" i="1" s="1"/>
  <c r="L484" i="1"/>
  <c r="M484" i="1"/>
  <c r="N484" i="1"/>
  <c r="O484" i="1"/>
  <c r="P484" i="1"/>
  <c r="Q484" i="1"/>
  <c r="R484" i="1"/>
  <c r="D489" i="1"/>
  <c r="E489" i="1"/>
  <c r="L489" i="1"/>
  <c r="M489" i="1"/>
  <c r="N489" i="1"/>
  <c r="O489" i="1"/>
  <c r="P489" i="1"/>
  <c r="Q489" i="1"/>
  <c r="R489" i="1"/>
  <c r="D490" i="1"/>
  <c r="E490" i="1"/>
  <c r="K490" i="1" s="1"/>
  <c r="L490" i="1"/>
  <c r="M490" i="1"/>
  <c r="N490" i="1"/>
  <c r="O490" i="1"/>
  <c r="P490" i="1"/>
  <c r="Q490" i="1"/>
  <c r="R490" i="1"/>
  <c r="D29" i="1"/>
  <c r="E29" i="1"/>
  <c r="K29" i="1" s="1"/>
  <c r="I29" i="1" s="1"/>
  <c r="L29" i="1"/>
  <c r="M29" i="1"/>
  <c r="N29" i="1"/>
  <c r="O29" i="1"/>
  <c r="P29" i="1"/>
  <c r="Q29" i="1"/>
  <c r="R29" i="1"/>
  <c r="D458" i="1"/>
  <c r="E458" i="1"/>
  <c r="K458" i="1" s="1"/>
  <c r="L458" i="1"/>
  <c r="M458" i="1"/>
  <c r="N458" i="1"/>
  <c r="O458" i="1"/>
  <c r="P458" i="1"/>
  <c r="Q458" i="1"/>
  <c r="R458" i="1"/>
  <c r="D307" i="1"/>
  <c r="E307" i="1"/>
  <c r="K307" i="1" s="1"/>
  <c r="L307" i="1"/>
  <c r="M307" i="1"/>
  <c r="N307" i="1"/>
  <c r="O307" i="1"/>
  <c r="P307" i="1"/>
  <c r="Q307" i="1"/>
  <c r="R307" i="1"/>
  <c r="D246" i="1"/>
  <c r="E246" i="1"/>
  <c r="L246" i="1"/>
  <c r="M246" i="1"/>
  <c r="N246" i="1"/>
  <c r="O246" i="1"/>
  <c r="P246" i="1"/>
  <c r="Q246" i="1"/>
  <c r="R246" i="1"/>
  <c r="D541" i="1"/>
  <c r="E541" i="1"/>
  <c r="K541" i="1" s="1"/>
  <c r="L541" i="1"/>
  <c r="M541" i="1"/>
  <c r="N541" i="1"/>
  <c r="O541" i="1"/>
  <c r="P541" i="1"/>
  <c r="Q541" i="1"/>
  <c r="R541" i="1"/>
  <c r="D247" i="1"/>
  <c r="E247" i="1"/>
  <c r="K247" i="1" s="1"/>
  <c r="L247" i="1"/>
  <c r="M247" i="1"/>
  <c r="N247" i="1"/>
  <c r="O247" i="1"/>
  <c r="P247" i="1"/>
  <c r="Q247" i="1"/>
  <c r="R247" i="1"/>
  <c r="D248" i="1"/>
  <c r="E248" i="1"/>
  <c r="K248" i="1" s="1"/>
  <c r="I248" i="1" s="1"/>
  <c r="L248" i="1"/>
  <c r="M248" i="1"/>
  <c r="N248" i="1"/>
  <c r="O248" i="1"/>
  <c r="P248" i="1"/>
  <c r="Q248" i="1"/>
  <c r="R248" i="1"/>
  <c r="D144" i="1"/>
  <c r="E144" i="1"/>
  <c r="K144" i="1" s="1"/>
  <c r="I144" i="1" s="1"/>
  <c r="L144" i="1"/>
  <c r="M144" i="1"/>
  <c r="N144" i="1"/>
  <c r="O144" i="1"/>
  <c r="P144" i="1"/>
  <c r="Q144" i="1"/>
  <c r="R144" i="1"/>
  <c r="D491" i="1"/>
  <c r="E491" i="1"/>
  <c r="K491" i="1" s="1"/>
  <c r="L491" i="1"/>
  <c r="M491" i="1"/>
  <c r="N491" i="1"/>
  <c r="O491" i="1"/>
  <c r="P491" i="1"/>
  <c r="Q491" i="1"/>
  <c r="R491" i="1"/>
  <c r="D398" i="1"/>
  <c r="E398" i="1"/>
  <c r="L398" i="1"/>
  <c r="M398" i="1"/>
  <c r="N398" i="1"/>
  <c r="O398" i="1"/>
  <c r="P398" i="1"/>
  <c r="Q398" i="1"/>
  <c r="R398" i="1"/>
  <c r="D249" i="1"/>
  <c r="E249" i="1"/>
  <c r="K249" i="1" s="1"/>
  <c r="L249" i="1"/>
  <c r="M249" i="1"/>
  <c r="N249" i="1"/>
  <c r="O249" i="1"/>
  <c r="P249" i="1"/>
  <c r="Q249" i="1"/>
  <c r="R249" i="1"/>
  <c r="D519" i="1"/>
  <c r="E519" i="1"/>
  <c r="K519" i="1" s="1"/>
  <c r="L519" i="1"/>
  <c r="M519" i="1"/>
  <c r="N519" i="1"/>
  <c r="O519" i="1"/>
  <c r="P519" i="1"/>
  <c r="Q519" i="1"/>
  <c r="R519" i="1"/>
  <c r="D459" i="1"/>
  <c r="E459" i="1"/>
  <c r="K459" i="1" s="1"/>
  <c r="I459" i="1" s="1"/>
  <c r="L459" i="1"/>
  <c r="M459" i="1"/>
  <c r="N459" i="1"/>
  <c r="O459" i="1"/>
  <c r="P459" i="1"/>
  <c r="Q459" i="1"/>
  <c r="R459" i="1"/>
  <c r="D492" i="1"/>
  <c r="E492" i="1"/>
  <c r="K492" i="1" s="1"/>
  <c r="L492" i="1"/>
  <c r="M492" i="1"/>
  <c r="N492" i="1"/>
  <c r="O492" i="1"/>
  <c r="P492" i="1"/>
  <c r="Q492" i="1"/>
  <c r="R492" i="1"/>
  <c r="D77" i="1"/>
  <c r="E77" i="1"/>
  <c r="K77" i="1" s="1"/>
  <c r="L77" i="1"/>
  <c r="M77" i="1"/>
  <c r="N77" i="1"/>
  <c r="O77" i="1"/>
  <c r="P77" i="1"/>
  <c r="Q77" i="1"/>
  <c r="R77" i="1"/>
  <c r="D537" i="1"/>
  <c r="E537" i="1"/>
  <c r="K537" i="1" s="1"/>
  <c r="L537" i="1"/>
  <c r="M537" i="1"/>
  <c r="N537" i="1"/>
  <c r="O537" i="1"/>
  <c r="P537" i="1"/>
  <c r="Q537" i="1"/>
  <c r="R537" i="1"/>
  <c r="D78" i="1"/>
  <c r="E78" i="1"/>
  <c r="J78" i="1" s="1"/>
  <c r="L78" i="1"/>
  <c r="M78" i="1"/>
  <c r="N78" i="1"/>
  <c r="O78" i="1"/>
  <c r="P78" i="1"/>
  <c r="Q78" i="1"/>
  <c r="R78" i="1"/>
  <c r="D32" i="1"/>
  <c r="E32" i="1"/>
  <c r="K32" i="1" s="1"/>
  <c r="F32" i="1" s="1"/>
  <c r="L32" i="1"/>
  <c r="M32" i="1"/>
  <c r="N32" i="1"/>
  <c r="O32" i="1"/>
  <c r="P32" i="1"/>
  <c r="Q32" i="1"/>
  <c r="R32" i="1"/>
  <c r="D441" i="1"/>
  <c r="E441" i="1"/>
  <c r="K441" i="1" s="1"/>
  <c r="L441" i="1"/>
  <c r="M441" i="1"/>
  <c r="N441" i="1"/>
  <c r="O441" i="1"/>
  <c r="P441" i="1"/>
  <c r="Q441" i="1"/>
  <c r="R441" i="1"/>
  <c r="D33" i="1"/>
  <c r="E33" i="1"/>
  <c r="J33" i="1" s="1"/>
  <c r="L33" i="1"/>
  <c r="M33" i="1"/>
  <c r="N33" i="1"/>
  <c r="O33" i="1"/>
  <c r="P33" i="1"/>
  <c r="Q33" i="1"/>
  <c r="R33" i="1"/>
  <c r="D546" i="1"/>
  <c r="E546" i="1"/>
  <c r="K546" i="1" s="1"/>
  <c r="L546" i="1"/>
  <c r="M546" i="1"/>
  <c r="N546" i="1"/>
  <c r="O546" i="1"/>
  <c r="P546" i="1"/>
  <c r="Q546" i="1"/>
  <c r="R546" i="1"/>
  <c r="D425" i="1"/>
  <c r="E425" i="1"/>
  <c r="K425" i="1" s="1"/>
  <c r="I425" i="1" s="1"/>
  <c r="L425" i="1"/>
  <c r="M425" i="1"/>
  <c r="N425" i="1"/>
  <c r="O425" i="1"/>
  <c r="P425" i="1"/>
  <c r="Q425" i="1"/>
  <c r="R425" i="1"/>
  <c r="D79" i="1"/>
  <c r="E79" i="1"/>
  <c r="J79" i="1" s="1"/>
  <c r="L79" i="1"/>
  <c r="M79" i="1"/>
  <c r="N79" i="1"/>
  <c r="O79" i="1"/>
  <c r="P79" i="1"/>
  <c r="Q79" i="1"/>
  <c r="R79" i="1"/>
  <c r="D168" i="1"/>
  <c r="E168" i="1"/>
  <c r="J168" i="1" s="1"/>
  <c r="L168" i="1"/>
  <c r="M168" i="1"/>
  <c r="N168" i="1"/>
  <c r="O168" i="1"/>
  <c r="P168" i="1"/>
  <c r="Q168" i="1"/>
  <c r="R168" i="1"/>
  <c r="D110" i="1"/>
  <c r="E110" i="1"/>
  <c r="K110" i="1" s="1"/>
  <c r="I110" i="1" s="1"/>
  <c r="L110" i="1"/>
  <c r="M110" i="1"/>
  <c r="N110" i="1"/>
  <c r="O110" i="1"/>
  <c r="P110" i="1"/>
  <c r="Q110" i="1"/>
  <c r="R110" i="1"/>
  <c r="D80" i="1"/>
  <c r="E80" i="1"/>
  <c r="L80" i="1"/>
  <c r="M80" i="1"/>
  <c r="N80" i="1"/>
  <c r="O80" i="1"/>
  <c r="P80" i="1"/>
  <c r="Q80" i="1"/>
  <c r="R80" i="1"/>
  <c r="D308" i="1"/>
  <c r="E308" i="1"/>
  <c r="J308" i="1" s="1"/>
  <c r="L308" i="1"/>
  <c r="M308" i="1"/>
  <c r="N308" i="1"/>
  <c r="O308" i="1"/>
  <c r="P308" i="1"/>
  <c r="Q308" i="1"/>
  <c r="R308" i="1"/>
  <c r="D538" i="1"/>
  <c r="E538" i="1"/>
  <c r="K538" i="1" s="1"/>
  <c r="F538" i="1" s="1"/>
  <c r="L538" i="1"/>
  <c r="M538" i="1"/>
  <c r="N538" i="1"/>
  <c r="O538" i="1"/>
  <c r="P538" i="1"/>
  <c r="Q538" i="1"/>
  <c r="R538" i="1"/>
  <c r="D81" i="1"/>
  <c r="E81" i="1"/>
  <c r="L81" i="1"/>
  <c r="M81" i="1"/>
  <c r="N81" i="1"/>
  <c r="O81" i="1"/>
  <c r="P81" i="1"/>
  <c r="Q81" i="1"/>
  <c r="R81" i="1"/>
  <c r="D426" i="1"/>
  <c r="E426" i="1"/>
  <c r="J426" i="1" s="1"/>
  <c r="L426" i="1"/>
  <c r="M426" i="1"/>
  <c r="N426" i="1"/>
  <c r="O426" i="1"/>
  <c r="P426" i="1"/>
  <c r="Q426" i="1"/>
  <c r="R426" i="1"/>
  <c r="D309" i="1"/>
  <c r="E309" i="1"/>
  <c r="K309" i="1" s="1"/>
  <c r="F309" i="1" s="1"/>
  <c r="L309" i="1"/>
  <c r="M309" i="1"/>
  <c r="N309" i="1"/>
  <c r="O309" i="1"/>
  <c r="P309" i="1"/>
  <c r="Q309" i="1"/>
  <c r="R309" i="1"/>
  <c r="D381" i="1"/>
  <c r="E381" i="1"/>
  <c r="J381" i="1" s="1"/>
  <c r="L381" i="1"/>
  <c r="M381" i="1"/>
  <c r="N381" i="1"/>
  <c r="O381" i="1"/>
  <c r="P381" i="1"/>
  <c r="Q381" i="1"/>
  <c r="R381" i="1"/>
  <c r="D111" i="1"/>
  <c r="E111" i="1"/>
  <c r="K111" i="1" s="1"/>
  <c r="L111" i="1"/>
  <c r="M111" i="1"/>
  <c r="N111" i="1"/>
  <c r="O111" i="1"/>
  <c r="P111" i="1"/>
  <c r="Q111" i="1"/>
  <c r="R111" i="1"/>
  <c r="D172" i="1"/>
  <c r="E172" i="1"/>
  <c r="K172" i="1" s="1"/>
  <c r="I172" i="1" s="1"/>
  <c r="L172" i="1"/>
  <c r="M172" i="1"/>
  <c r="N172" i="1"/>
  <c r="O172" i="1"/>
  <c r="P172" i="1"/>
  <c r="Q172" i="1"/>
  <c r="R172" i="1"/>
  <c r="D310" i="1"/>
  <c r="E310" i="1"/>
  <c r="L310" i="1"/>
  <c r="M310" i="1"/>
  <c r="N310" i="1"/>
  <c r="O310" i="1"/>
  <c r="P310" i="1"/>
  <c r="Q310" i="1"/>
  <c r="R310" i="1"/>
  <c r="D250" i="1"/>
  <c r="E250" i="1"/>
  <c r="J250" i="1" s="1"/>
  <c r="L250" i="1"/>
  <c r="M250" i="1"/>
  <c r="N250" i="1"/>
  <c r="O250" i="1"/>
  <c r="P250" i="1"/>
  <c r="Q250" i="1"/>
  <c r="R250" i="1"/>
  <c r="D460" i="1"/>
  <c r="E460" i="1"/>
  <c r="K460" i="1" s="1"/>
  <c r="I460" i="1" s="1"/>
  <c r="L460" i="1"/>
  <c r="M460" i="1"/>
  <c r="N460" i="1"/>
  <c r="O460" i="1"/>
  <c r="P460" i="1"/>
  <c r="Q460" i="1"/>
  <c r="R460" i="1"/>
  <c r="D251" i="1"/>
  <c r="E251" i="1"/>
  <c r="J251" i="1" s="1"/>
  <c r="L251" i="1"/>
  <c r="M251" i="1"/>
  <c r="N251" i="1"/>
  <c r="O251" i="1"/>
  <c r="P251" i="1"/>
  <c r="Q251" i="1"/>
  <c r="R251" i="1"/>
  <c r="D493" i="1"/>
  <c r="E493" i="1"/>
  <c r="L493" i="1"/>
  <c r="M493" i="1"/>
  <c r="N493" i="1"/>
  <c r="O493" i="1"/>
  <c r="P493" i="1"/>
  <c r="Q493" i="1"/>
  <c r="R493" i="1"/>
  <c r="D112" i="1"/>
  <c r="E112" i="1"/>
  <c r="K112" i="1" s="1"/>
  <c r="F112" i="1" s="1"/>
  <c r="L112" i="1"/>
  <c r="M112" i="1"/>
  <c r="N112" i="1"/>
  <c r="O112" i="1"/>
  <c r="P112" i="1"/>
  <c r="Q112" i="1"/>
  <c r="R112" i="1"/>
  <c r="D147" i="1"/>
  <c r="E147" i="1"/>
  <c r="J147" i="1" s="1"/>
  <c r="L147" i="1"/>
  <c r="M147" i="1"/>
  <c r="N147" i="1"/>
  <c r="O147" i="1"/>
  <c r="P147" i="1"/>
  <c r="Q147" i="1"/>
  <c r="R147" i="1"/>
  <c r="D148" i="1"/>
  <c r="E148" i="1"/>
  <c r="J148" i="1" s="1"/>
  <c r="L148" i="1"/>
  <c r="M148" i="1"/>
  <c r="N148" i="1"/>
  <c r="O148" i="1"/>
  <c r="P148" i="1"/>
  <c r="Q148" i="1"/>
  <c r="R148" i="1"/>
  <c r="D186" i="1"/>
  <c r="E186" i="1"/>
  <c r="K186" i="1" s="1"/>
  <c r="L186" i="1"/>
  <c r="M186" i="1"/>
  <c r="N186" i="1"/>
  <c r="O186" i="1"/>
  <c r="P186" i="1"/>
  <c r="Q186" i="1"/>
  <c r="R186" i="1"/>
  <c r="D311" i="1"/>
  <c r="E311" i="1"/>
  <c r="J311" i="1" s="1"/>
  <c r="L311" i="1"/>
  <c r="M311" i="1"/>
  <c r="N311" i="1"/>
  <c r="O311" i="1"/>
  <c r="P311" i="1"/>
  <c r="D312" i="1"/>
  <c r="E312" i="1"/>
  <c r="K312" i="1" s="1"/>
  <c r="L312" i="1"/>
  <c r="M312" i="1"/>
  <c r="N312" i="1"/>
  <c r="O312" i="1"/>
  <c r="P312" i="1"/>
  <c r="Q312" i="1"/>
  <c r="R312" i="1"/>
  <c r="D113" i="1"/>
  <c r="E113" i="1"/>
  <c r="L113" i="1"/>
  <c r="M113" i="1"/>
  <c r="N113" i="1"/>
  <c r="O113" i="1"/>
  <c r="P113" i="1"/>
  <c r="Q113" i="1"/>
  <c r="R113" i="1"/>
  <c r="D253" i="1"/>
  <c r="E253" i="1"/>
  <c r="K253" i="1" s="1"/>
  <c r="L253" i="1"/>
  <c r="M253" i="1"/>
  <c r="N253" i="1"/>
  <c r="O253" i="1"/>
  <c r="P253" i="1"/>
  <c r="Q253" i="1"/>
  <c r="R253" i="1"/>
  <c r="D313" i="1"/>
  <c r="E313" i="1"/>
  <c r="K313" i="1" s="1"/>
  <c r="L313" i="1"/>
  <c r="M313" i="1"/>
  <c r="N313" i="1"/>
  <c r="O313" i="1"/>
  <c r="P313" i="1"/>
  <c r="Q313" i="1"/>
  <c r="R313" i="1"/>
  <c r="D461" i="1"/>
  <c r="E461" i="1"/>
  <c r="J461" i="1" s="1"/>
  <c r="K461" i="1"/>
  <c r="L461" i="1"/>
  <c r="M461" i="1"/>
  <c r="N461" i="1"/>
  <c r="O461" i="1"/>
  <c r="P461" i="1"/>
  <c r="Q461" i="1"/>
  <c r="R461" i="1"/>
  <c r="D382" i="1"/>
  <c r="E382" i="1"/>
  <c r="L382" i="1"/>
  <c r="M382" i="1"/>
  <c r="N382" i="1"/>
  <c r="O382" i="1"/>
  <c r="P382" i="1"/>
  <c r="Q382" i="1"/>
  <c r="R382" i="1"/>
  <c r="D82" i="1"/>
  <c r="E82" i="1"/>
  <c r="K82" i="1" s="1"/>
  <c r="L82" i="1"/>
  <c r="M82" i="1"/>
  <c r="N82" i="1"/>
  <c r="O82" i="1"/>
  <c r="P82" i="1"/>
  <c r="Q82" i="1"/>
  <c r="R82" i="1"/>
  <c r="D207" i="1"/>
  <c r="E207" i="1"/>
  <c r="L207" i="1"/>
  <c r="M207" i="1"/>
  <c r="N207" i="1"/>
  <c r="O207" i="1"/>
  <c r="P207" i="1"/>
  <c r="Q207" i="1"/>
  <c r="R207" i="1"/>
  <c r="D31" i="1"/>
  <c r="E31" i="1"/>
  <c r="K31" i="1" s="1"/>
  <c r="L31" i="1"/>
  <c r="M31" i="1"/>
  <c r="N31" i="1"/>
  <c r="O31" i="1"/>
  <c r="P31" i="1"/>
  <c r="Q31" i="1"/>
  <c r="R31" i="1"/>
  <c r="D34" i="1"/>
  <c r="E34" i="1"/>
  <c r="K34" i="1" s="1"/>
  <c r="L34" i="1"/>
  <c r="M34" i="1"/>
  <c r="N34" i="1"/>
  <c r="O34" i="1"/>
  <c r="P34" i="1"/>
  <c r="Q34" i="1"/>
  <c r="R34" i="1"/>
  <c r="D35" i="1"/>
  <c r="E35" i="1"/>
  <c r="J35" i="1" s="1"/>
  <c r="L35" i="1"/>
  <c r="M35" i="1"/>
  <c r="N35" i="1"/>
  <c r="O35" i="1"/>
  <c r="P35" i="1"/>
  <c r="Q35" i="1"/>
  <c r="R35" i="1"/>
  <c r="D383" i="1"/>
  <c r="E383" i="1"/>
  <c r="L383" i="1"/>
  <c r="M383" i="1"/>
  <c r="N383" i="1"/>
  <c r="O383" i="1"/>
  <c r="P383" i="1"/>
  <c r="Q383" i="1"/>
  <c r="R383" i="1"/>
  <c r="D384" i="1"/>
  <c r="E384" i="1"/>
  <c r="K384" i="1" s="1"/>
  <c r="L384" i="1"/>
  <c r="M384" i="1"/>
  <c r="N384" i="1"/>
  <c r="O384" i="1"/>
  <c r="P384" i="1"/>
  <c r="Q384" i="1"/>
  <c r="R384" i="1"/>
  <c r="D520" i="1"/>
  <c r="E520" i="1"/>
  <c r="L520" i="1"/>
  <c r="M520" i="1"/>
  <c r="N520" i="1"/>
  <c r="O520" i="1"/>
  <c r="P520" i="1"/>
  <c r="Q520" i="1"/>
  <c r="R520" i="1"/>
  <c r="D173" i="1"/>
  <c r="E173" i="1"/>
  <c r="K173" i="1" s="1"/>
  <c r="L173" i="1"/>
  <c r="M173" i="1"/>
  <c r="N173" i="1"/>
  <c r="O173" i="1"/>
  <c r="P173" i="1"/>
  <c r="Q173" i="1"/>
  <c r="R173" i="1"/>
  <c r="D36" i="1"/>
  <c r="E36" i="1"/>
  <c r="K36" i="1" s="1"/>
  <c r="L36" i="1"/>
  <c r="M36" i="1"/>
  <c r="N36" i="1"/>
  <c r="O36" i="1"/>
  <c r="P36" i="1"/>
  <c r="Q36" i="1"/>
  <c r="R36" i="1"/>
  <c r="D547" i="1"/>
  <c r="E547" i="1"/>
  <c r="J547" i="1" s="1"/>
  <c r="L547" i="1"/>
  <c r="M547" i="1"/>
  <c r="N547" i="1"/>
  <c r="O547" i="1"/>
  <c r="P547" i="1"/>
  <c r="Q547" i="1"/>
  <c r="R547" i="1"/>
  <c r="D462" i="1"/>
  <c r="E462" i="1"/>
  <c r="L462" i="1"/>
  <c r="M462" i="1"/>
  <c r="N462" i="1"/>
  <c r="O462" i="1"/>
  <c r="P462" i="1"/>
  <c r="Q462" i="1"/>
  <c r="R462" i="1"/>
  <c r="D83" i="1"/>
  <c r="E83" i="1"/>
  <c r="K83" i="1" s="1"/>
  <c r="L83" i="1"/>
  <c r="M83" i="1"/>
  <c r="N83" i="1"/>
  <c r="O83" i="1"/>
  <c r="P83" i="1"/>
  <c r="Q83" i="1"/>
  <c r="R83" i="1"/>
  <c r="D254" i="1"/>
  <c r="E254" i="1"/>
  <c r="L254" i="1"/>
  <c r="M254" i="1"/>
  <c r="N254" i="1"/>
  <c r="O254" i="1"/>
  <c r="P254" i="1"/>
  <c r="Q254" i="1"/>
  <c r="R254" i="1"/>
  <c r="D385" i="1"/>
  <c r="E385" i="1"/>
  <c r="K385" i="1" s="1"/>
  <c r="L385" i="1"/>
  <c r="M385" i="1"/>
  <c r="N385" i="1"/>
  <c r="O385" i="1"/>
  <c r="P385" i="1"/>
  <c r="Q385" i="1"/>
  <c r="R385" i="1"/>
  <c r="D174" i="1"/>
  <c r="E174" i="1"/>
  <c r="K174" i="1" s="1"/>
  <c r="L174" i="1"/>
  <c r="M174" i="1"/>
  <c r="N174" i="1"/>
  <c r="O174" i="1"/>
  <c r="P174" i="1"/>
  <c r="Q174" i="1"/>
  <c r="R174" i="1"/>
  <c r="D386" i="1"/>
  <c r="E386" i="1"/>
  <c r="J386" i="1" s="1"/>
  <c r="L386" i="1"/>
  <c r="M386" i="1"/>
  <c r="N386" i="1"/>
  <c r="O386" i="1"/>
  <c r="P386" i="1"/>
  <c r="Q386" i="1"/>
  <c r="R386" i="1"/>
  <c r="D342" i="1"/>
  <c r="E342" i="1"/>
  <c r="L342" i="1"/>
  <c r="M342" i="1"/>
  <c r="N342" i="1"/>
  <c r="O342" i="1"/>
  <c r="P342" i="1"/>
  <c r="Q342" i="1"/>
  <c r="R342" i="1"/>
  <c r="D521" i="1"/>
  <c r="E521" i="1"/>
  <c r="L521" i="1"/>
  <c r="M521" i="1"/>
  <c r="N521" i="1"/>
  <c r="O521" i="1"/>
  <c r="P521" i="1"/>
  <c r="Q521" i="1"/>
  <c r="R521" i="1"/>
  <c r="D37" i="1"/>
  <c r="E37" i="1"/>
  <c r="L37" i="1"/>
  <c r="M37" i="1"/>
  <c r="N37" i="1"/>
  <c r="O37" i="1"/>
  <c r="P37" i="1"/>
  <c r="Q37" i="1"/>
  <c r="R37" i="1"/>
  <c r="D175" i="1"/>
  <c r="E175" i="1"/>
  <c r="K175" i="1" s="1"/>
  <c r="L175" i="1"/>
  <c r="M175" i="1"/>
  <c r="N175" i="1"/>
  <c r="O175" i="1"/>
  <c r="P175" i="1"/>
  <c r="Q175" i="1"/>
  <c r="R175" i="1"/>
  <c r="D314" i="1"/>
  <c r="E314" i="1"/>
  <c r="L314" i="1"/>
  <c r="M314" i="1"/>
  <c r="N314" i="1"/>
  <c r="O314" i="1"/>
  <c r="P314" i="1"/>
  <c r="Q314" i="1"/>
  <c r="R314" i="1"/>
  <c r="D114" i="1"/>
  <c r="E114" i="1"/>
  <c r="J114" i="1" s="1"/>
  <c r="L114" i="1"/>
  <c r="M114" i="1"/>
  <c r="N114" i="1"/>
  <c r="O114" i="1"/>
  <c r="P114" i="1"/>
  <c r="Q114" i="1"/>
  <c r="R114" i="1"/>
  <c r="D522" i="1"/>
  <c r="E522" i="1"/>
  <c r="L522" i="1"/>
  <c r="M522" i="1"/>
  <c r="N522" i="1"/>
  <c r="O522" i="1"/>
  <c r="P522" i="1"/>
  <c r="Q522" i="1"/>
  <c r="R522" i="1"/>
  <c r="D38" i="1"/>
  <c r="E38" i="1"/>
  <c r="L38" i="1"/>
  <c r="M38" i="1"/>
  <c r="N38" i="1"/>
  <c r="O38" i="1"/>
  <c r="P38" i="1"/>
  <c r="Q38" i="1"/>
  <c r="R38" i="1"/>
  <c r="D149" i="1"/>
  <c r="E149" i="1"/>
  <c r="L149" i="1"/>
  <c r="M149" i="1"/>
  <c r="N149" i="1"/>
  <c r="O149" i="1"/>
  <c r="P149" i="1"/>
  <c r="Q149" i="1"/>
  <c r="R149" i="1"/>
  <c r="D39" i="1"/>
  <c r="E39" i="1"/>
  <c r="K39" i="1" s="1"/>
  <c r="L39" i="1"/>
  <c r="M39" i="1"/>
  <c r="N39" i="1"/>
  <c r="O39" i="1"/>
  <c r="P39" i="1"/>
  <c r="Q39" i="1"/>
  <c r="R39" i="1"/>
  <c r="D343" i="1"/>
  <c r="E343" i="1"/>
  <c r="L343" i="1"/>
  <c r="M343" i="1"/>
  <c r="N343" i="1"/>
  <c r="O343" i="1"/>
  <c r="P343" i="1"/>
  <c r="Q343" i="1"/>
  <c r="R343" i="1"/>
  <c r="D40" i="1"/>
  <c r="E40" i="1"/>
  <c r="K40" i="1" s="1"/>
  <c r="L40" i="1"/>
  <c r="M40" i="1"/>
  <c r="N40" i="1"/>
  <c r="O40" i="1"/>
  <c r="P40" i="1"/>
  <c r="Q40" i="1"/>
  <c r="R40" i="1"/>
  <c r="D84" i="1"/>
  <c r="E84" i="1"/>
  <c r="K84" i="1" s="1"/>
  <c r="I84" i="1" s="1"/>
  <c r="L84" i="1"/>
  <c r="M84" i="1"/>
  <c r="N84" i="1"/>
  <c r="O84" i="1"/>
  <c r="P84" i="1"/>
  <c r="Q84" i="1"/>
  <c r="R84" i="1"/>
  <c r="D150" i="1"/>
  <c r="E150" i="1"/>
  <c r="L150" i="1"/>
  <c r="M150" i="1"/>
  <c r="N150" i="1"/>
  <c r="O150" i="1"/>
  <c r="P150" i="1"/>
  <c r="Q150" i="1"/>
  <c r="R150" i="1"/>
  <c r="D494" i="1"/>
  <c r="E494" i="1"/>
  <c r="K494" i="1" s="1"/>
  <c r="L494" i="1"/>
  <c r="M494" i="1"/>
  <c r="N494" i="1"/>
  <c r="O494" i="1"/>
  <c r="P494" i="1"/>
  <c r="Q494" i="1"/>
  <c r="R494" i="1"/>
  <c r="D529" i="1"/>
  <c r="E529" i="1"/>
  <c r="K529" i="1" s="1"/>
  <c r="L529" i="1"/>
  <c r="M529" i="1"/>
  <c r="N529" i="1"/>
  <c r="O529" i="1"/>
  <c r="P529" i="1"/>
  <c r="Q529" i="1"/>
  <c r="R529" i="1"/>
  <c r="D41" i="1"/>
  <c r="E41" i="1"/>
  <c r="L41" i="1"/>
  <c r="M41" i="1"/>
  <c r="N41" i="1"/>
  <c r="O41" i="1"/>
  <c r="P41" i="1"/>
  <c r="Q41" i="1"/>
  <c r="R41" i="1"/>
  <c r="D151" i="1"/>
  <c r="E151" i="1"/>
  <c r="K151" i="1" s="1"/>
  <c r="L151" i="1"/>
  <c r="M151" i="1"/>
  <c r="N151" i="1"/>
  <c r="O151" i="1"/>
  <c r="P151" i="1"/>
  <c r="Q151" i="1"/>
  <c r="R151" i="1"/>
  <c r="D135" i="1"/>
  <c r="E135" i="1"/>
  <c r="K135" i="1" s="1"/>
  <c r="I135" i="1" s="1"/>
  <c r="L135" i="1"/>
  <c r="M135" i="1"/>
  <c r="N135" i="1"/>
  <c r="O135" i="1"/>
  <c r="P135" i="1"/>
  <c r="D171" i="1"/>
  <c r="E171" i="1"/>
  <c r="J171" i="1" s="1"/>
  <c r="L171" i="1"/>
  <c r="M171" i="1"/>
  <c r="N171" i="1"/>
  <c r="O171" i="1"/>
  <c r="P171" i="1"/>
  <c r="Q171" i="1"/>
  <c r="R171" i="1"/>
  <c r="D219" i="1"/>
  <c r="E219" i="1"/>
  <c r="J219" i="1" s="1"/>
  <c r="L219" i="1"/>
  <c r="M219" i="1"/>
  <c r="N219" i="1"/>
  <c r="O219" i="1"/>
  <c r="P219" i="1"/>
  <c r="D274" i="1"/>
  <c r="E274" i="1"/>
  <c r="K274" i="1" s="1"/>
  <c r="L274" i="1"/>
  <c r="M274" i="1"/>
  <c r="N274" i="1"/>
  <c r="O274" i="1"/>
  <c r="P274" i="1"/>
  <c r="Q274" i="1"/>
  <c r="R274" i="1"/>
  <c r="D276" i="1"/>
  <c r="E276" i="1"/>
  <c r="K276" i="1" s="1"/>
  <c r="I276" i="1" s="1"/>
  <c r="L276" i="1"/>
  <c r="M276" i="1"/>
  <c r="N276" i="1"/>
  <c r="O276" i="1"/>
  <c r="P276" i="1"/>
  <c r="Q276" i="1"/>
  <c r="R276" i="1"/>
  <c r="D303" i="1"/>
  <c r="E303" i="1"/>
  <c r="L303" i="1"/>
  <c r="M303" i="1"/>
  <c r="N303" i="1"/>
  <c r="O303" i="1"/>
  <c r="P303" i="1"/>
  <c r="Q303" i="1"/>
  <c r="R303" i="1"/>
  <c r="D395" i="1"/>
  <c r="E395" i="1"/>
  <c r="K395" i="1" s="1"/>
  <c r="L395" i="1"/>
  <c r="M395" i="1"/>
  <c r="N395" i="1"/>
  <c r="O395" i="1"/>
  <c r="P395" i="1"/>
  <c r="Q395" i="1"/>
  <c r="R395" i="1"/>
  <c r="D409" i="1"/>
  <c r="E409" i="1"/>
  <c r="L409" i="1"/>
  <c r="M409" i="1"/>
  <c r="N409" i="1"/>
  <c r="O409" i="1"/>
  <c r="P409" i="1"/>
  <c r="D430" i="1"/>
  <c r="E430" i="1"/>
  <c r="L430" i="1"/>
  <c r="M430" i="1"/>
  <c r="N430" i="1"/>
  <c r="O430" i="1"/>
  <c r="P430" i="1"/>
  <c r="Q430" i="1"/>
  <c r="R430" i="1"/>
  <c r="D473" i="1"/>
  <c r="E473" i="1"/>
  <c r="J473" i="1" s="1"/>
  <c r="L473" i="1"/>
  <c r="M473" i="1"/>
  <c r="N473" i="1"/>
  <c r="O473" i="1"/>
  <c r="P473" i="1"/>
  <c r="Q473" i="1"/>
  <c r="R473" i="1"/>
  <c r="D495" i="1"/>
  <c r="E495" i="1"/>
  <c r="J495" i="1" s="1"/>
  <c r="L495" i="1"/>
  <c r="M495" i="1"/>
  <c r="N495" i="1"/>
  <c r="O495" i="1"/>
  <c r="P495" i="1"/>
  <c r="D523" i="1"/>
  <c r="E523" i="1"/>
  <c r="K523" i="1" s="1"/>
  <c r="L523" i="1"/>
  <c r="M523" i="1"/>
  <c r="N523" i="1"/>
  <c r="O523" i="1"/>
  <c r="P523" i="1"/>
  <c r="Q523" i="1"/>
  <c r="R523" i="1"/>
  <c r="D550" i="1"/>
  <c r="E550" i="1"/>
  <c r="K550" i="1" s="1"/>
  <c r="L550" i="1"/>
  <c r="M550" i="1"/>
  <c r="N550" i="1"/>
  <c r="O550" i="1"/>
  <c r="P550" i="1"/>
  <c r="D387" i="1"/>
  <c r="E387" i="1"/>
  <c r="J387" i="1" s="1"/>
  <c r="L387" i="1"/>
  <c r="M387" i="1"/>
  <c r="N387" i="1"/>
  <c r="O387" i="1"/>
  <c r="P387" i="1"/>
  <c r="Q387" i="1"/>
  <c r="R387" i="1"/>
  <c r="D442" i="1"/>
  <c r="E442" i="1"/>
  <c r="J442" i="1" s="1"/>
  <c r="L442" i="1"/>
  <c r="M442" i="1"/>
  <c r="N442" i="1"/>
  <c r="O442" i="1"/>
  <c r="P442" i="1"/>
  <c r="Q442" i="1"/>
  <c r="R442" i="1"/>
  <c r="D220" i="1"/>
  <c r="E220" i="1"/>
  <c r="J220" i="1" s="1"/>
  <c r="L220" i="1"/>
  <c r="M220" i="1"/>
  <c r="N220" i="1"/>
  <c r="O220" i="1"/>
  <c r="P220" i="1"/>
  <c r="Q220" i="1"/>
  <c r="R220" i="1"/>
  <c r="D463" i="1"/>
  <c r="E463" i="1"/>
  <c r="J463" i="1" s="1"/>
  <c r="L463" i="1"/>
  <c r="M463" i="1"/>
  <c r="N463" i="1"/>
  <c r="O463" i="1"/>
  <c r="P463" i="1"/>
  <c r="Q463" i="1"/>
  <c r="R463" i="1"/>
  <c r="D42" i="1"/>
  <c r="E42" i="1"/>
  <c r="K42" i="1" s="1"/>
  <c r="L42" i="1"/>
  <c r="M42" i="1"/>
  <c r="N42" i="1"/>
  <c r="O42" i="1"/>
  <c r="P42" i="1"/>
  <c r="Q42" i="1"/>
  <c r="R42" i="1"/>
  <c r="D187" i="1"/>
  <c r="E187" i="1"/>
  <c r="J187" i="1" s="1"/>
  <c r="L187" i="1"/>
  <c r="M187" i="1"/>
  <c r="N187" i="1"/>
  <c r="O187" i="1"/>
  <c r="P187" i="1"/>
  <c r="Q187" i="1"/>
  <c r="R187" i="1"/>
  <c r="D388" i="1"/>
  <c r="E388" i="1"/>
  <c r="J388" i="1" s="1"/>
  <c r="L388" i="1"/>
  <c r="M388" i="1"/>
  <c r="N388" i="1"/>
  <c r="O388" i="1"/>
  <c r="P388" i="1"/>
  <c r="Q388" i="1"/>
  <c r="R388" i="1"/>
  <c r="D415" i="1"/>
  <c r="E415" i="1"/>
  <c r="J415" i="1" s="1"/>
  <c r="L415" i="1"/>
  <c r="M415" i="1"/>
  <c r="N415" i="1"/>
  <c r="O415" i="1"/>
  <c r="P415" i="1"/>
  <c r="Q415" i="1"/>
  <c r="R415" i="1"/>
  <c r="D344" i="1"/>
  <c r="E344" i="1"/>
  <c r="J344" i="1" s="1"/>
  <c r="L344" i="1"/>
  <c r="M344" i="1"/>
  <c r="N344" i="1"/>
  <c r="O344" i="1"/>
  <c r="P344" i="1"/>
  <c r="Q344" i="1"/>
  <c r="R344" i="1"/>
  <c r="D43" i="1"/>
  <c r="E43" i="1"/>
  <c r="L43" i="1"/>
  <c r="M43" i="1"/>
  <c r="N43" i="1"/>
  <c r="O43" i="1"/>
  <c r="P43" i="1"/>
  <c r="Q43" i="1"/>
  <c r="R43" i="1"/>
  <c r="D256" i="1"/>
  <c r="E256" i="1"/>
  <c r="K256" i="1" s="1"/>
  <c r="L256" i="1"/>
  <c r="M256" i="1"/>
  <c r="N256" i="1"/>
  <c r="O256" i="1"/>
  <c r="P256" i="1"/>
  <c r="Q256" i="1"/>
  <c r="R256" i="1"/>
  <c r="D152" i="1"/>
  <c r="E152" i="1"/>
  <c r="L152" i="1"/>
  <c r="M152" i="1"/>
  <c r="N152" i="1"/>
  <c r="O152" i="1"/>
  <c r="P152" i="1"/>
  <c r="Q152" i="1"/>
  <c r="R152" i="1"/>
  <c r="D44" i="1"/>
  <c r="E44" i="1"/>
  <c r="J44" i="1" s="1"/>
  <c r="L44" i="1"/>
  <c r="M44" i="1"/>
  <c r="N44" i="1"/>
  <c r="O44" i="1"/>
  <c r="P44" i="1"/>
  <c r="Q44" i="1"/>
  <c r="R44" i="1"/>
  <c r="D257" i="1"/>
  <c r="E257" i="1"/>
  <c r="J257" i="1" s="1"/>
  <c r="L257" i="1"/>
  <c r="M257" i="1"/>
  <c r="N257" i="1"/>
  <c r="O257" i="1"/>
  <c r="P257" i="1"/>
  <c r="Q257" i="1"/>
  <c r="R257" i="1"/>
  <c r="D198" i="1"/>
  <c r="E198" i="1"/>
  <c r="L198" i="1"/>
  <c r="M198" i="1"/>
  <c r="N198" i="1"/>
  <c r="O198" i="1"/>
  <c r="P198" i="1"/>
  <c r="Q198" i="1"/>
  <c r="R198" i="1"/>
  <c r="D496" i="1"/>
  <c r="E496" i="1"/>
  <c r="L496" i="1"/>
  <c r="M496" i="1"/>
  <c r="N496" i="1"/>
  <c r="O496" i="1"/>
  <c r="P496" i="1"/>
  <c r="Q496" i="1"/>
  <c r="R496" i="1"/>
  <c r="D258" i="1"/>
  <c r="E258" i="1"/>
  <c r="K258" i="1" s="1"/>
  <c r="L258" i="1"/>
  <c r="M258" i="1"/>
  <c r="N258" i="1"/>
  <c r="O258" i="1"/>
  <c r="P258" i="1"/>
  <c r="Q258" i="1"/>
  <c r="R258" i="1"/>
  <c r="D464" i="1"/>
  <c r="E464" i="1"/>
  <c r="L464" i="1"/>
  <c r="M464" i="1"/>
  <c r="N464" i="1"/>
  <c r="O464" i="1"/>
  <c r="P464" i="1"/>
  <c r="Q464" i="1"/>
  <c r="R464" i="1"/>
  <c r="D443" i="1"/>
  <c r="E443" i="1"/>
  <c r="J443" i="1" s="1"/>
  <c r="L443" i="1"/>
  <c r="M443" i="1"/>
  <c r="N443" i="1"/>
  <c r="O443" i="1"/>
  <c r="P443" i="1"/>
  <c r="Q443" i="1"/>
  <c r="R443" i="1"/>
  <c r="D427" i="1"/>
  <c r="E427" i="1"/>
  <c r="J427" i="1" s="1"/>
  <c r="L427" i="1"/>
  <c r="M427" i="1"/>
  <c r="N427" i="1"/>
  <c r="O427" i="1"/>
  <c r="P427" i="1"/>
  <c r="Q427" i="1"/>
  <c r="R427" i="1"/>
  <c r="D390" i="1"/>
  <c r="E390" i="1"/>
  <c r="L390" i="1"/>
  <c r="M390" i="1"/>
  <c r="N390" i="1"/>
  <c r="O390" i="1"/>
  <c r="P390" i="1"/>
  <c r="Q390" i="1"/>
  <c r="R390" i="1"/>
  <c r="D259" i="1"/>
  <c r="E259" i="1"/>
  <c r="J259" i="1" s="1"/>
  <c r="L259" i="1"/>
  <c r="M259" i="1"/>
  <c r="N259" i="1"/>
  <c r="O259" i="1"/>
  <c r="P259" i="1"/>
  <c r="Q259" i="1"/>
  <c r="R259" i="1"/>
  <c r="D391" i="1"/>
  <c r="E391" i="1"/>
  <c r="J391" i="1" s="1"/>
  <c r="L391" i="1"/>
  <c r="M391" i="1"/>
  <c r="N391" i="1"/>
  <c r="O391" i="1"/>
  <c r="P391" i="1"/>
  <c r="Q391" i="1"/>
  <c r="R391" i="1"/>
  <c r="D260" i="1"/>
  <c r="E260" i="1"/>
  <c r="K260" i="1" s="1"/>
  <c r="L260" i="1"/>
  <c r="M260" i="1"/>
  <c r="N260" i="1"/>
  <c r="O260" i="1"/>
  <c r="P260" i="1"/>
  <c r="Q260" i="1"/>
  <c r="R260" i="1"/>
  <c r="D45" i="1"/>
  <c r="E45" i="1"/>
  <c r="J45" i="1" s="1"/>
  <c r="L45" i="1"/>
  <c r="M45" i="1"/>
  <c r="N45" i="1"/>
  <c r="O45" i="1"/>
  <c r="P45" i="1"/>
  <c r="Q45" i="1"/>
  <c r="R45" i="1"/>
  <c r="D392" i="1"/>
  <c r="E392" i="1"/>
  <c r="J392" i="1" s="1"/>
  <c r="L392" i="1"/>
  <c r="M392" i="1"/>
  <c r="N392" i="1"/>
  <c r="O392" i="1"/>
  <c r="P392" i="1"/>
  <c r="Q392" i="1"/>
  <c r="R392" i="1"/>
  <c r="D548" i="1"/>
  <c r="E548" i="1"/>
  <c r="K548" i="1" s="1"/>
  <c r="F548" i="1" s="1"/>
  <c r="L548" i="1"/>
  <c r="M548" i="1"/>
  <c r="N548" i="1"/>
  <c r="O548" i="1"/>
  <c r="P548" i="1"/>
  <c r="Q548" i="1"/>
  <c r="R548" i="1"/>
  <c r="D153" i="1"/>
  <c r="E153" i="1"/>
  <c r="J153" i="1" s="1"/>
  <c r="L153" i="1"/>
  <c r="M153" i="1"/>
  <c r="N153" i="1"/>
  <c r="O153" i="1"/>
  <c r="P153" i="1"/>
  <c r="Q153" i="1"/>
  <c r="R153" i="1"/>
  <c r="D345" i="1"/>
  <c r="E345" i="1"/>
  <c r="J345" i="1" s="1"/>
  <c r="L345" i="1"/>
  <c r="M345" i="1"/>
  <c r="N345" i="1"/>
  <c r="O345" i="1"/>
  <c r="P345" i="1"/>
  <c r="Q345" i="1"/>
  <c r="R345" i="1"/>
  <c r="D115" i="1"/>
  <c r="E115" i="1"/>
  <c r="K115" i="1" s="1"/>
  <c r="L115" i="1"/>
  <c r="M115" i="1"/>
  <c r="N115" i="1"/>
  <c r="O115" i="1"/>
  <c r="P115" i="1"/>
  <c r="Q115" i="1"/>
  <c r="R115" i="1"/>
  <c r="D393" i="1"/>
  <c r="E393" i="1"/>
  <c r="K393" i="1" s="1"/>
  <c r="L393" i="1"/>
  <c r="M393" i="1"/>
  <c r="N393" i="1"/>
  <c r="O393" i="1"/>
  <c r="P393" i="1"/>
  <c r="Q393" i="1"/>
  <c r="R393" i="1"/>
  <c r="D497" i="1"/>
  <c r="E497" i="1"/>
  <c r="J497" i="1" s="1"/>
  <c r="L497" i="1"/>
  <c r="M497" i="1"/>
  <c r="N497" i="1"/>
  <c r="O497" i="1"/>
  <c r="P497" i="1"/>
  <c r="Q497" i="1"/>
  <c r="R497" i="1"/>
  <c r="D261" i="1"/>
  <c r="E261" i="1"/>
  <c r="K261" i="1" s="1"/>
  <c r="L261" i="1"/>
  <c r="M261" i="1"/>
  <c r="N261" i="1"/>
  <c r="O261" i="1"/>
  <c r="P261" i="1"/>
  <c r="Q261" i="1"/>
  <c r="R261" i="1"/>
  <c r="D116" i="1"/>
  <c r="E116" i="1"/>
  <c r="K116" i="1" s="1"/>
  <c r="L116" i="1"/>
  <c r="M116" i="1"/>
  <c r="N116" i="1"/>
  <c r="O116" i="1"/>
  <c r="P116" i="1"/>
  <c r="Q116" i="1"/>
  <c r="R116" i="1"/>
  <c r="D262" i="1"/>
  <c r="E262" i="1"/>
  <c r="J262" i="1" s="1"/>
  <c r="L262" i="1"/>
  <c r="M262" i="1"/>
  <c r="N262" i="1"/>
  <c r="O262" i="1"/>
  <c r="P262" i="1"/>
  <c r="Q262" i="1"/>
  <c r="R262" i="1"/>
  <c r="D46" i="1"/>
  <c r="E46" i="1"/>
  <c r="K46" i="1" s="1"/>
  <c r="F46" i="1" s="1"/>
  <c r="L46" i="1"/>
  <c r="M46" i="1"/>
  <c r="N46" i="1"/>
  <c r="O46" i="1"/>
  <c r="P46" i="1"/>
  <c r="Q46" i="1"/>
  <c r="R46" i="1"/>
  <c r="D208" i="1"/>
  <c r="E208" i="1"/>
  <c r="J208" i="1" s="1"/>
  <c r="L208" i="1"/>
  <c r="M208" i="1"/>
  <c r="N208" i="1"/>
  <c r="O208" i="1"/>
  <c r="P208" i="1"/>
  <c r="Q208" i="1"/>
  <c r="R208" i="1"/>
  <c r="D210" i="1"/>
  <c r="E210" i="1"/>
  <c r="J210" i="1" s="1"/>
  <c r="L210" i="1"/>
  <c r="M210" i="1"/>
  <c r="N210" i="1"/>
  <c r="O210" i="1"/>
  <c r="P210" i="1"/>
  <c r="Q210" i="1"/>
  <c r="R210" i="1"/>
  <c r="D394" i="1"/>
  <c r="E394" i="1"/>
  <c r="K394" i="1" s="1"/>
  <c r="I394" i="1" s="1"/>
  <c r="L394" i="1"/>
  <c r="M394" i="1"/>
  <c r="N394" i="1"/>
  <c r="O394" i="1"/>
  <c r="P394" i="1"/>
  <c r="Q394" i="1"/>
  <c r="R394" i="1"/>
  <c r="D117" i="1"/>
  <c r="E117" i="1"/>
  <c r="J117" i="1" s="1"/>
  <c r="L117" i="1"/>
  <c r="M117" i="1"/>
  <c r="N117" i="1"/>
  <c r="O117" i="1"/>
  <c r="P117" i="1"/>
  <c r="Q117" i="1"/>
  <c r="R117" i="1"/>
  <c r="D154" i="1"/>
  <c r="E154" i="1"/>
  <c r="J154" i="1" s="1"/>
  <c r="L154" i="1"/>
  <c r="M154" i="1"/>
  <c r="N154" i="1"/>
  <c r="O154" i="1"/>
  <c r="P154" i="1"/>
  <c r="Q154" i="1"/>
  <c r="R154" i="1"/>
  <c r="D524" i="1"/>
  <c r="E524" i="1"/>
  <c r="K524" i="1" s="1"/>
  <c r="I524" i="1" s="1"/>
  <c r="L524" i="1"/>
  <c r="M524" i="1"/>
  <c r="N524" i="1"/>
  <c r="O524" i="1"/>
  <c r="P524" i="1"/>
  <c r="Q524" i="1"/>
  <c r="R524" i="1"/>
  <c r="D498" i="1"/>
  <c r="E498" i="1"/>
  <c r="J498" i="1" s="1"/>
  <c r="L498" i="1"/>
  <c r="M498" i="1"/>
  <c r="N498" i="1"/>
  <c r="O498" i="1"/>
  <c r="P498" i="1"/>
  <c r="Q498" i="1"/>
  <c r="R498" i="1"/>
  <c r="D176" i="1"/>
  <c r="E176" i="1"/>
  <c r="J176" i="1" s="1"/>
  <c r="L176" i="1"/>
  <c r="M176" i="1"/>
  <c r="N176" i="1"/>
  <c r="O176" i="1"/>
  <c r="P176" i="1"/>
  <c r="Q176" i="1"/>
  <c r="R176" i="1"/>
  <c r="D47" i="1"/>
  <c r="E47" i="1"/>
  <c r="K47" i="1" s="1"/>
  <c r="L47" i="1"/>
  <c r="M47" i="1"/>
  <c r="N47" i="1"/>
  <c r="O47" i="1"/>
  <c r="P47" i="1"/>
  <c r="Q47" i="1"/>
  <c r="R47" i="1"/>
  <c r="D48" i="1"/>
  <c r="E48" i="1"/>
  <c r="K48" i="1" s="1"/>
  <c r="L48" i="1"/>
  <c r="M48" i="1"/>
  <c r="N48" i="1"/>
  <c r="O48" i="1"/>
  <c r="P48" i="1"/>
  <c r="Q48" i="1"/>
  <c r="R48" i="1"/>
  <c r="D49" i="1"/>
  <c r="E49" i="1"/>
  <c r="J49" i="1" s="1"/>
  <c r="L49" i="1"/>
  <c r="M49" i="1"/>
  <c r="N49" i="1"/>
  <c r="O49" i="1"/>
  <c r="P49" i="1"/>
  <c r="Q49" i="1"/>
  <c r="R49" i="1"/>
  <c r="D396" i="1"/>
  <c r="E396" i="1"/>
  <c r="K396" i="1" s="1"/>
  <c r="F396" i="1"/>
  <c r="L396" i="1"/>
  <c r="M396" i="1"/>
  <c r="N396" i="1"/>
  <c r="O396" i="1"/>
  <c r="P396" i="1"/>
  <c r="Q396" i="1"/>
  <c r="R396" i="1"/>
  <c r="D549" i="1"/>
  <c r="E549" i="1"/>
  <c r="J549" i="1" s="1"/>
  <c r="L549" i="1"/>
  <c r="M549" i="1"/>
  <c r="N549" i="1"/>
  <c r="O549" i="1"/>
  <c r="P549" i="1"/>
  <c r="Q549" i="1"/>
  <c r="R549" i="1"/>
  <c r="D155" i="1"/>
  <c r="E155" i="1"/>
  <c r="J155" i="1" s="1"/>
  <c r="L155" i="1"/>
  <c r="M155" i="1"/>
  <c r="N155" i="1"/>
  <c r="O155" i="1"/>
  <c r="P155" i="1"/>
  <c r="Q155" i="1"/>
  <c r="R155" i="1"/>
  <c r="D429" i="1"/>
  <c r="E429" i="1"/>
  <c r="K429" i="1" s="1"/>
  <c r="F429" i="1" s="1"/>
  <c r="L429" i="1"/>
  <c r="M429" i="1"/>
  <c r="N429" i="1"/>
  <c r="O429" i="1"/>
  <c r="P429" i="1"/>
  <c r="Q429" i="1"/>
  <c r="R429" i="1"/>
  <c r="D499" i="1"/>
  <c r="E499" i="1"/>
  <c r="J499" i="1" s="1"/>
  <c r="L499" i="1"/>
  <c r="M499" i="1"/>
  <c r="N499" i="1"/>
  <c r="O499" i="1"/>
  <c r="P499" i="1"/>
  <c r="Q499" i="1"/>
  <c r="R499" i="1"/>
  <c r="D525" i="1"/>
  <c r="E525" i="1"/>
  <c r="J525" i="1" s="1"/>
  <c r="L525" i="1"/>
  <c r="M525" i="1"/>
  <c r="N525" i="1"/>
  <c r="O525" i="1"/>
  <c r="P525" i="1"/>
  <c r="Q525" i="1"/>
  <c r="R525" i="1"/>
  <c r="D118" i="1"/>
  <c r="E118" i="1"/>
  <c r="J118" i="1" s="1"/>
  <c r="L118" i="1"/>
  <c r="M118" i="1"/>
  <c r="N118" i="1"/>
  <c r="O118" i="1"/>
  <c r="P118" i="1"/>
  <c r="Q118" i="1"/>
  <c r="R118" i="1"/>
  <c r="D119" i="1"/>
  <c r="E119" i="1"/>
  <c r="J119" i="1" s="1"/>
  <c r="L119" i="1"/>
  <c r="M119" i="1"/>
  <c r="N119" i="1"/>
  <c r="O119" i="1"/>
  <c r="P119" i="1"/>
  <c r="Q119" i="1"/>
  <c r="R119" i="1"/>
  <c r="D397" i="1"/>
  <c r="E397" i="1"/>
  <c r="J397" i="1" s="1"/>
  <c r="L397" i="1"/>
  <c r="M397" i="1"/>
  <c r="N397" i="1"/>
  <c r="O397" i="1"/>
  <c r="P397" i="1"/>
  <c r="Q397" i="1"/>
  <c r="R397" i="1"/>
  <c r="D315" i="1"/>
  <c r="E315" i="1"/>
  <c r="K315" i="1" s="1"/>
  <c r="L315" i="1"/>
  <c r="M315" i="1"/>
  <c r="N315" i="1"/>
  <c r="O315" i="1"/>
  <c r="P315" i="1"/>
  <c r="Q315" i="1"/>
  <c r="R315" i="1"/>
  <c r="D346" i="1"/>
  <c r="E346" i="1"/>
  <c r="J346" i="1" s="1"/>
  <c r="L346" i="1"/>
  <c r="M346" i="1"/>
  <c r="N346" i="1"/>
  <c r="O346" i="1"/>
  <c r="P346" i="1"/>
  <c r="Q346" i="1"/>
  <c r="R346" i="1"/>
  <c r="D263" i="1"/>
  <c r="E263" i="1"/>
  <c r="J263" i="1" s="1"/>
  <c r="L263" i="1"/>
  <c r="M263" i="1"/>
  <c r="N263" i="1"/>
  <c r="O263" i="1"/>
  <c r="P263" i="1"/>
  <c r="Q263" i="1"/>
  <c r="R263" i="1"/>
  <c r="D264" i="1"/>
  <c r="E264" i="1"/>
  <c r="K264" i="1" s="1"/>
  <c r="L264" i="1"/>
  <c r="M264" i="1"/>
  <c r="N264" i="1"/>
  <c r="O264" i="1"/>
  <c r="P264" i="1"/>
  <c r="Q264" i="1"/>
  <c r="R264" i="1"/>
  <c r="D465" i="1"/>
  <c r="E465" i="1"/>
  <c r="J465" i="1" s="1"/>
  <c r="L465" i="1"/>
  <c r="M465" i="1"/>
  <c r="N465" i="1"/>
  <c r="O465" i="1"/>
  <c r="P465" i="1"/>
  <c r="Q465" i="1"/>
  <c r="R465" i="1"/>
  <c r="D265" i="1"/>
  <c r="E265" i="1"/>
  <c r="J265" i="1" s="1"/>
  <c r="L265" i="1"/>
  <c r="M265" i="1"/>
  <c r="N265" i="1"/>
  <c r="O265" i="1"/>
  <c r="P265" i="1"/>
  <c r="Q265" i="1"/>
  <c r="R265" i="1"/>
  <c r="D500" i="1"/>
  <c r="E500" i="1"/>
  <c r="K500" i="1" s="1"/>
  <c r="L500" i="1"/>
  <c r="M500" i="1"/>
  <c r="N500" i="1"/>
  <c r="O500" i="1"/>
  <c r="P500" i="1"/>
  <c r="Q500" i="1"/>
  <c r="R500" i="1"/>
  <c r="D50" i="1"/>
  <c r="E50" i="1"/>
  <c r="J50" i="1" s="1"/>
  <c r="L50" i="1"/>
  <c r="M50" i="1"/>
  <c r="N50" i="1"/>
  <c r="O50" i="1"/>
  <c r="P50" i="1"/>
  <c r="Q50" i="1"/>
  <c r="R50" i="1"/>
  <c r="D156" i="1"/>
  <c r="E156" i="1"/>
  <c r="J156" i="1" s="1"/>
  <c r="L156" i="1"/>
  <c r="M156" i="1"/>
  <c r="N156" i="1"/>
  <c r="O156" i="1"/>
  <c r="P156" i="1"/>
  <c r="Q156" i="1"/>
  <c r="R156" i="1"/>
  <c r="D185" i="1"/>
  <c r="E185" i="1"/>
  <c r="K185" i="1" s="1"/>
  <c r="L185" i="1"/>
  <c r="M185" i="1"/>
  <c r="N185" i="1"/>
  <c r="O185" i="1"/>
  <c r="P185" i="1"/>
  <c r="Q185" i="1"/>
  <c r="R185" i="1"/>
  <c r="D466" i="1"/>
  <c r="E466" i="1"/>
  <c r="J466" i="1" s="1"/>
  <c r="L466" i="1"/>
  <c r="M466" i="1"/>
  <c r="N466" i="1"/>
  <c r="O466" i="1"/>
  <c r="P466" i="1"/>
  <c r="Q466" i="1"/>
  <c r="R466" i="1"/>
  <c r="D467" i="1"/>
  <c r="E467" i="1"/>
  <c r="J467" i="1" s="1"/>
  <c r="L467" i="1"/>
  <c r="M467" i="1"/>
  <c r="N467" i="1"/>
  <c r="O467" i="1"/>
  <c r="P467" i="1"/>
  <c r="Q467" i="1"/>
  <c r="R467" i="1"/>
  <c r="D51" i="1"/>
  <c r="E51" i="1"/>
  <c r="J51" i="1" s="1"/>
  <c r="L51" i="1"/>
  <c r="M51" i="1"/>
  <c r="N51" i="1"/>
  <c r="O51" i="1"/>
  <c r="P51" i="1"/>
  <c r="Q51" i="1"/>
  <c r="R51" i="1"/>
  <c r="D177" i="1"/>
  <c r="E177" i="1"/>
  <c r="J177" i="1" s="1"/>
  <c r="L177" i="1"/>
  <c r="M177" i="1"/>
  <c r="N177" i="1"/>
  <c r="O177" i="1"/>
  <c r="P177" i="1"/>
  <c r="Q177" i="1"/>
  <c r="R177" i="1"/>
  <c r="D178" i="1"/>
  <c r="E178" i="1"/>
  <c r="J178" i="1" s="1"/>
  <c r="L178" i="1"/>
  <c r="M178" i="1"/>
  <c r="N178" i="1"/>
  <c r="O178" i="1"/>
  <c r="P178" i="1"/>
  <c r="Q178" i="1"/>
  <c r="R178" i="1"/>
  <c r="D221" i="1"/>
  <c r="E221" i="1"/>
  <c r="J221" i="1" s="1"/>
  <c r="L221" i="1"/>
  <c r="M221" i="1"/>
  <c r="N221" i="1"/>
  <c r="O221" i="1"/>
  <c r="P221" i="1"/>
  <c r="Q221" i="1"/>
  <c r="R221" i="1"/>
  <c r="D266" i="1"/>
  <c r="E266" i="1"/>
  <c r="L266" i="1"/>
  <c r="M266" i="1"/>
  <c r="N266" i="1"/>
  <c r="O266" i="1"/>
  <c r="P266" i="1"/>
  <c r="Q266" i="1"/>
  <c r="R266" i="1"/>
  <c r="D480" i="1"/>
  <c r="E480" i="1"/>
  <c r="J480" i="1" s="1"/>
  <c r="L480" i="1"/>
  <c r="M480" i="1"/>
  <c r="N480" i="1"/>
  <c r="O480" i="1"/>
  <c r="P480" i="1"/>
  <c r="Q480" i="1"/>
  <c r="R480" i="1"/>
  <c r="D526" i="1"/>
  <c r="E526" i="1"/>
  <c r="K526" i="1" s="1"/>
  <c r="L526" i="1"/>
  <c r="M526" i="1"/>
  <c r="N526" i="1"/>
  <c r="O526" i="1"/>
  <c r="P526" i="1"/>
  <c r="Q526" i="1"/>
  <c r="R526" i="1"/>
  <c r="D157" i="1"/>
  <c r="E157" i="1"/>
  <c r="L157" i="1"/>
  <c r="M157" i="1"/>
  <c r="N157" i="1"/>
  <c r="O157" i="1"/>
  <c r="P157" i="1"/>
  <c r="Q157" i="1"/>
  <c r="R157" i="1"/>
  <c r="D268" i="1"/>
  <c r="E268" i="1"/>
  <c r="J268" i="1" s="1"/>
  <c r="L268" i="1"/>
  <c r="M268" i="1"/>
  <c r="N268" i="1"/>
  <c r="O268" i="1"/>
  <c r="P268" i="1"/>
  <c r="Q268" i="1"/>
  <c r="R268" i="1"/>
  <c r="D317" i="1"/>
  <c r="E317" i="1"/>
  <c r="J317" i="1" s="1"/>
  <c r="L317" i="1"/>
  <c r="M317" i="1"/>
  <c r="N317" i="1"/>
  <c r="O317" i="1"/>
  <c r="P317" i="1"/>
  <c r="Q317" i="1"/>
  <c r="R317" i="1"/>
  <c r="D52" i="1"/>
  <c r="E52" i="1"/>
  <c r="L52" i="1"/>
  <c r="M52" i="1"/>
  <c r="N52" i="1"/>
  <c r="O52" i="1"/>
  <c r="P52" i="1"/>
  <c r="Q52" i="1"/>
  <c r="R52" i="1"/>
  <c r="D120" i="1"/>
  <c r="E120" i="1"/>
  <c r="J120" i="1" s="1"/>
  <c r="L120" i="1"/>
  <c r="M120" i="1"/>
  <c r="N120" i="1"/>
  <c r="O120" i="1"/>
  <c r="P120" i="1"/>
  <c r="Q120" i="1"/>
  <c r="R120" i="1"/>
  <c r="D53" i="1"/>
  <c r="E53" i="1"/>
  <c r="K53" i="1" s="1"/>
  <c r="I53" i="1" s="1"/>
  <c r="L53" i="1"/>
  <c r="M53" i="1"/>
  <c r="N53" i="1"/>
  <c r="O53" i="1"/>
  <c r="P53" i="1"/>
  <c r="Q53" i="1"/>
  <c r="R53" i="1"/>
  <c r="D269" i="1"/>
  <c r="E269" i="1"/>
  <c r="L269" i="1"/>
  <c r="M269" i="1"/>
  <c r="N269" i="1"/>
  <c r="O269" i="1"/>
  <c r="P269" i="1"/>
  <c r="Q269" i="1"/>
  <c r="R269" i="1"/>
  <c r="D121" i="1"/>
  <c r="E121" i="1"/>
  <c r="J121" i="1" s="1"/>
  <c r="L121" i="1"/>
  <c r="M121" i="1"/>
  <c r="N121" i="1"/>
  <c r="O121" i="1"/>
  <c r="P121" i="1"/>
  <c r="Q121" i="1"/>
  <c r="R121" i="1"/>
  <c r="D272" i="1"/>
  <c r="E272" i="1"/>
  <c r="J272" i="1" s="1"/>
  <c r="L272" i="1"/>
  <c r="M272" i="1"/>
  <c r="N272" i="1"/>
  <c r="O272" i="1"/>
  <c r="P272" i="1"/>
  <c r="Q272" i="1"/>
  <c r="R272" i="1"/>
  <c r="D85" i="1"/>
  <c r="E85" i="1"/>
  <c r="L85" i="1"/>
  <c r="M85" i="1"/>
  <c r="N85" i="1"/>
  <c r="O85" i="1"/>
  <c r="P85" i="1"/>
  <c r="Q85" i="1"/>
  <c r="R85" i="1"/>
  <c r="D54" i="1"/>
  <c r="E54" i="1"/>
  <c r="J54" i="1" s="1"/>
  <c r="L54" i="1"/>
  <c r="M54" i="1"/>
  <c r="N54" i="1"/>
  <c r="O54" i="1"/>
  <c r="P54" i="1"/>
  <c r="Q54" i="1"/>
  <c r="R54" i="1"/>
  <c r="D86" i="1"/>
  <c r="E86" i="1"/>
  <c r="K86" i="1" s="1"/>
  <c r="I86" i="1" s="1"/>
  <c r="L86" i="1"/>
  <c r="M86" i="1"/>
  <c r="N86" i="1"/>
  <c r="O86" i="1"/>
  <c r="P86" i="1"/>
  <c r="Q86" i="1"/>
  <c r="R86" i="1"/>
  <c r="D211" i="1"/>
  <c r="E211" i="1"/>
  <c r="K211" i="1" s="1"/>
  <c r="I211" i="1" s="1"/>
  <c r="L211" i="1"/>
  <c r="M211" i="1"/>
  <c r="N211" i="1"/>
  <c r="O211" i="1"/>
  <c r="P211" i="1"/>
  <c r="Q211" i="1"/>
  <c r="R211" i="1"/>
  <c r="D222" i="1"/>
  <c r="E222" i="1"/>
  <c r="L222" i="1"/>
  <c r="M222" i="1"/>
  <c r="N222" i="1"/>
  <c r="O222" i="1"/>
  <c r="P222" i="1"/>
  <c r="Q222" i="1"/>
  <c r="R222" i="1"/>
  <c r="D55" i="1"/>
  <c r="E55" i="1"/>
  <c r="K55" i="1" s="1"/>
  <c r="F55" i="1" s="1"/>
  <c r="L55" i="1"/>
  <c r="M55" i="1"/>
  <c r="N55" i="1"/>
  <c r="O55" i="1"/>
  <c r="P55" i="1"/>
  <c r="Q55" i="1"/>
  <c r="R55" i="1"/>
  <c r="D56" i="1"/>
  <c r="E56" i="1"/>
  <c r="K56" i="1" s="1"/>
  <c r="L56" i="1"/>
  <c r="M56" i="1"/>
  <c r="N56" i="1"/>
  <c r="O56" i="1"/>
  <c r="P56" i="1"/>
  <c r="Q56" i="1"/>
  <c r="R56" i="1"/>
  <c r="D273" i="1"/>
  <c r="E273" i="1"/>
  <c r="L273" i="1"/>
  <c r="M273" i="1"/>
  <c r="N273" i="1"/>
  <c r="O273" i="1"/>
  <c r="P273" i="1"/>
  <c r="Q273" i="1"/>
  <c r="R273" i="1"/>
  <c r="D512" i="1"/>
  <c r="E512" i="1"/>
  <c r="J512" i="1" s="1"/>
  <c r="L512" i="1"/>
  <c r="M512" i="1"/>
  <c r="N512" i="1"/>
  <c r="O512" i="1"/>
  <c r="P512" i="1"/>
  <c r="Q512" i="1"/>
  <c r="R512" i="1"/>
  <c r="D527" i="1"/>
  <c r="E527" i="1"/>
  <c r="K527" i="1" s="1"/>
  <c r="L527" i="1"/>
  <c r="M527" i="1"/>
  <c r="N527" i="1"/>
  <c r="O527" i="1"/>
  <c r="P527" i="1"/>
  <c r="Q527" i="1"/>
  <c r="R527" i="1"/>
  <c r="D158" i="1"/>
  <c r="E158" i="1"/>
  <c r="L158" i="1"/>
  <c r="M158" i="1"/>
  <c r="N158" i="1"/>
  <c r="O158" i="1"/>
  <c r="P158" i="1"/>
  <c r="Q158" i="1"/>
  <c r="R158" i="1"/>
  <c r="D57" i="1"/>
  <c r="E57" i="1"/>
  <c r="J57" i="1" s="1"/>
  <c r="L57" i="1"/>
  <c r="M57" i="1"/>
  <c r="N57" i="1"/>
  <c r="O57" i="1"/>
  <c r="P57" i="1"/>
  <c r="Q57" i="1"/>
  <c r="R57" i="1"/>
  <c r="D501" i="1"/>
  <c r="E501" i="1"/>
  <c r="K501" i="1" s="1"/>
  <c r="L501" i="1"/>
  <c r="M501" i="1"/>
  <c r="N501" i="1"/>
  <c r="O501" i="1"/>
  <c r="P501" i="1"/>
  <c r="Q501" i="1"/>
  <c r="R501" i="1"/>
  <c r="D468" i="1"/>
  <c r="E468" i="1"/>
  <c r="L468" i="1"/>
  <c r="M468" i="1"/>
  <c r="N468" i="1"/>
  <c r="O468" i="1"/>
  <c r="P468" i="1"/>
  <c r="Q468" i="1"/>
  <c r="R468" i="1"/>
  <c r="D87" i="1"/>
  <c r="E87" i="1"/>
  <c r="J87" i="1" s="1"/>
  <c r="L87" i="1"/>
  <c r="M87" i="1"/>
  <c r="N87" i="1"/>
  <c r="O87" i="1"/>
  <c r="P87" i="1"/>
  <c r="Q87" i="1"/>
  <c r="R87" i="1"/>
  <c r="D60" i="1"/>
  <c r="E60" i="1"/>
  <c r="K60" i="1" s="1"/>
  <c r="F60" i="1" s="1"/>
  <c r="L60" i="1"/>
  <c r="M60" i="1"/>
  <c r="N60" i="1"/>
  <c r="O60" i="1"/>
  <c r="P60" i="1"/>
  <c r="Q60" i="1"/>
  <c r="R60" i="1"/>
  <c r="D199" i="1"/>
  <c r="E199" i="1"/>
  <c r="K199" i="1" s="1"/>
  <c r="L199" i="1"/>
  <c r="M199" i="1"/>
  <c r="N199" i="1"/>
  <c r="O199" i="1"/>
  <c r="P199" i="1"/>
  <c r="Q199" i="1"/>
  <c r="R199" i="1"/>
  <c r="D275" i="1"/>
  <c r="E275" i="1"/>
  <c r="J275" i="1" s="1"/>
  <c r="L275" i="1"/>
  <c r="M275" i="1"/>
  <c r="N275" i="1"/>
  <c r="O275" i="1"/>
  <c r="P275" i="1"/>
  <c r="Q275" i="1"/>
  <c r="R275" i="1"/>
  <c r="D502" i="1"/>
  <c r="E502" i="1"/>
  <c r="K502" i="1" s="1"/>
  <c r="L502" i="1"/>
  <c r="M502" i="1"/>
  <c r="N502" i="1"/>
  <c r="O502" i="1"/>
  <c r="P502" i="1"/>
  <c r="Q502" i="1"/>
  <c r="R502" i="1"/>
  <c r="D347" i="1"/>
  <c r="E347" i="1"/>
  <c r="K347" i="1" s="1"/>
  <c r="L347" i="1"/>
  <c r="M347" i="1"/>
  <c r="N347" i="1"/>
  <c r="O347" i="1"/>
  <c r="P347" i="1"/>
  <c r="Q347" i="1"/>
  <c r="R347" i="1"/>
  <c r="D503" i="1"/>
  <c r="E503" i="1"/>
  <c r="J503" i="1" s="1"/>
  <c r="L503" i="1"/>
  <c r="M503" i="1"/>
  <c r="N503" i="1"/>
  <c r="O503" i="1"/>
  <c r="P503" i="1"/>
  <c r="Q503" i="1"/>
  <c r="R503" i="1"/>
  <c r="D188" i="1"/>
  <c r="E188" i="1"/>
  <c r="K188" i="1" s="1"/>
  <c r="L188" i="1"/>
  <c r="M188" i="1"/>
  <c r="N188" i="1"/>
  <c r="O188" i="1"/>
  <c r="P188" i="1"/>
  <c r="Q188" i="1"/>
  <c r="R188" i="1"/>
  <c r="D504" i="1"/>
  <c r="E504" i="1"/>
  <c r="K504" i="1" s="1"/>
  <c r="L504" i="1"/>
  <c r="M504" i="1"/>
  <c r="N504" i="1"/>
  <c r="O504" i="1"/>
  <c r="P504" i="1"/>
  <c r="Q504" i="1"/>
  <c r="R504" i="1"/>
  <c r="D320" i="1"/>
  <c r="E320" i="1"/>
  <c r="J320" i="1" s="1"/>
  <c r="L320" i="1"/>
  <c r="M320" i="1"/>
  <c r="N320" i="1"/>
  <c r="O320" i="1"/>
  <c r="P320" i="1"/>
  <c r="Q320" i="1"/>
  <c r="R320" i="1"/>
  <c r="D122" i="1"/>
  <c r="E122" i="1"/>
  <c r="K122" i="1" s="1"/>
  <c r="L122" i="1"/>
  <c r="M122" i="1"/>
  <c r="N122" i="1"/>
  <c r="O122" i="1"/>
  <c r="P122" i="1"/>
  <c r="Q122" i="1"/>
  <c r="R122" i="1"/>
  <c r="D505" i="1"/>
  <c r="E505" i="1"/>
  <c r="K505" i="1" s="1"/>
  <c r="L505" i="1"/>
  <c r="M505" i="1"/>
  <c r="N505" i="1"/>
  <c r="O505" i="1"/>
  <c r="P505" i="1"/>
  <c r="Q505" i="1"/>
  <c r="R505" i="1"/>
  <c r="D431" i="1"/>
  <c r="E431" i="1"/>
  <c r="J431" i="1" s="1"/>
  <c r="L431" i="1"/>
  <c r="M431" i="1"/>
  <c r="N431" i="1"/>
  <c r="O431" i="1"/>
  <c r="P431" i="1"/>
  <c r="Q431" i="1"/>
  <c r="R431" i="1"/>
  <c r="D321" i="1"/>
  <c r="E321" i="1"/>
  <c r="K321" i="1" s="1"/>
  <c r="L321" i="1"/>
  <c r="M321" i="1"/>
  <c r="N321" i="1"/>
  <c r="O321" i="1"/>
  <c r="P321" i="1"/>
  <c r="Q321" i="1"/>
  <c r="R321" i="1"/>
  <c r="D159" i="1"/>
  <c r="E159" i="1"/>
  <c r="K159" i="1" s="1"/>
  <c r="L159" i="1"/>
  <c r="M159" i="1"/>
  <c r="N159" i="1"/>
  <c r="O159" i="1"/>
  <c r="P159" i="1"/>
  <c r="Q159" i="1"/>
  <c r="R159" i="1"/>
  <c r="D61" i="1"/>
  <c r="E61" i="1"/>
  <c r="K61" i="1" s="1"/>
  <c r="L61" i="1"/>
  <c r="M61" i="1"/>
  <c r="N61" i="1"/>
  <c r="O61" i="1"/>
  <c r="P61" i="1"/>
  <c r="Q61" i="1"/>
  <c r="R61" i="1"/>
  <c r="D88" i="1"/>
  <c r="E88" i="1"/>
  <c r="K88" i="1" s="1"/>
  <c r="L88" i="1"/>
  <c r="M88" i="1"/>
  <c r="N88" i="1"/>
  <c r="O88" i="1"/>
  <c r="P88" i="1"/>
  <c r="Q88" i="1"/>
  <c r="R88" i="1"/>
  <c r="D348" i="1"/>
  <c r="E348" i="1"/>
  <c r="K348" i="1" s="1"/>
  <c r="L348" i="1"/>
  <c r="M348" i="1"/>
  <c r="N348" i="1"/>
  <c r="O348" i="1"/>
  <c r="P348" i="1"/>
  <c r="Q348" i="1"/>
  <c r="R348" i="1"/>
  <c r="D322" i="1"/>
  <c r="E322" i="1"/>
  <c r="K322" i="1" s="1"/>
  <c r="L322" i="1"/>
  <c r="M322" i="1"/>
  <c r="N322" i="1"/>
  <c r="O322" i="1"/>
  <c r="P322" i="1"/>
  <c r="Q322" i="1"/>
  <c r="R322" i="1"/>
  <c r="D62" i="1"/>
  <c r="E62" i="1"/>
  <c r="K62" i="1" s="1"/>
  <c r="U475" i="1" s="1"/>
  <c r="L62" i="1"/>
  <c r="M62" i="1"/>
  <c r="N62" i="1"/>
  <c r="O62" i="1"/>
  <c r="P62" i="1"/>
  <c r="Q62" i="1"/>
  <c r="R62" i="1"/>
  <c r="D469" i="1"/>
  <c r="E469" i="1"/>
  <c r="K469" i="1" s="1"/>
  <c r="L469" i="1"/>
  <c r="M469" i="1"/>
  <c r="N469" i="1"/>
  <c r="O469" i="1"/>
  <c r="P469" i="1"/>
  <c r="Q469" i="1"/>
  <c r="R469" i="1"/>
  <c r="D528" i="1"/>
  <c r="E528" i="1"/>
  <c r="J528" i="1" s="1"/>
  <c r="L528" i="1"/>
  <c r="M528" i="1"/>
  <c r="N528" i="1"/>
  <c r="O528" i="1"/>
  <c r="P528" i="1"/>
  <c r="Q528" i="1"/>
  <c r="R528" i="1"/>
  <c r="D179" i="1"/>
  <c r="E179" i="1"/>
  <c r="K179" i="1" s="1"/>
  <c r="I179" i="1" s="1"/>
  <c r="L179" i="1"/>
  <c r="M179" i="1"/>
  <c r="N179" i="1"/>
  <c r="O179" i="1"/>
  <c r="P179" i="1"/>
  <c r="Q179" i="1"/>
  <c r="R179" i="1"/>
  <c r="D189" i="1"/>
  <c r="E189" i="1"/>
  <c r="K189" i="1" s="1"/>
  <c r="L189" i="1"/>
  <c r="M189" i="1"/>
  <c r="N189" i="1"/>
  <c r="O189" i="1"/>
  <c r="P189" i="1"/>
  <c r="Q189" i="1"/>
  <c r="R189" i="1"/>
  <c r="D89" i="1"/>
  <c r="E89" i="1"/>
  <c r="K89" i="1" s="1"/>
  <c r="L89" i="1"/>
  <c r="M89" i="1"/>
  <c r="N89" i="1"/>
  <c r="O89" i="1"/>
  <c r="P89" i="1"/>
  <c r="Q89" i="1"/>
  <c r="R89" i="1"/>
  <c r="D277" i="1"/>
  <c r="E277" i="1"/>
  <c r="K277" i="1" s="1"/>
  <c r="I277" i="1" s="1"/>
  <c r="L277" i="1"/>
  <c r="M277" i="1"/>
  <c r="N277" i="1"/>
  <c r="O277" i="1"/>
  <c r="P277" i="1"/>
  <c r="Q277" i="1"/>
  <c r="R277" i="1"/>
  <c r="D160" i="1"/>
  <c r="E160" i="1"/>
  <c r="K160" i="1" s="1"/>
  <c r="I160" i="1" s="1"/>
  <c r="L160" i="1"/>
  <c r="M160" i="1"/>
  <c r="N160" i="1"/>
  <c r="O160" i="1"/>
  <c r="P160" i="1"/>
  <c r="Q160" i="1"/>
  <c r="R160" i="1"/>
  <c r="D432" i="1"/>
  <c r="E432" i="1"/>
  <c r="J432" i="1" s="1"/>
  <c r="L432" i="1"/>
  <c r="M432" i="1"/>
  <c r="N432" i="1"/>
  <c r="O432" i="1"/>
  <c r="P432" i="1"/>
  <c r="Q432" i="1"/>
  <c r="R432" i="1"/>
  <c r="D323" i="1"/>
  <c r="E323" i="1"/>
  <c r="K323" i="1" s="1"/>
  <c r="F323" i="1" s="1"/>
  <c r="L323" i="1"/>
  <c r="M323" i="1"/>
  <c r="N323" i="1"/>
  <c r="O323" i="1"/>
  <c r="P323" i="1"/>
  <c r="Q323" i="1"/>
  <c r="R323" i="1"/>
  <c r="D433" i="1"/>
  <c r="E433" i="1"/>
  <c r="K433" i="1" s="1"/>
  <c r="L433" i="1"/>
  <c r="M433" i="1"/>
  <c r="N433" i="1"/>
  <c r="O433" i="1"/>
  <c r="P433" i="1"/>
  <c r="Q433" i="1"/>
  <c r="R433" i="1"/>
  <c r="D278" i="1"/>
  <c r="E278" i="1"/>
  <c r="J278" i="1" s="1"/>
  <c r="L278" i="1"/>
  <c r="M278" i="1"/>
  <c r="N278" i="1"/>
  <c r="O278" i="1"/>
  <c r="P278" i="1"/>
  <c r="Q278" i="1"/>
  <c r="R278" i="1"/>
  <c r="D279" i="1"/>
  <c r="E279" i="1"/>
  <c r="K279" i="1" s="1"/>
  <c r="I279" i="1" s="1"/>
  <c r="L279" i="1"/>
  <c r="M279" i="1"/>
  <c r="N279" i="1"/>
  <c r="O279" i="1"/>
  <c r="P279" i="1"/>
  <c r="Q279" i="1"/>
  <c r="R279" i="1"/>
  <c r="D255" i="1"/>
  <c r="E255" i="1"/>
  <c r="K255" i="1" s="1"/>
  <c r="L255" i="1"/>
  <c r="M255" i="1"/>
  <c r="N255" i="1"/>
  <c r="O255" i="1"/>
  <c r="P255" i="1"/>
  <c r="Q255" i="1"/>
  <c r="R255" i="1"/>
  <c r="D280" i="1"/>
  <c r="E280" i="1"/>
  <c r="J280" i="1" s="1"/>
  <c r="L280" i="1"/>
  <c r="M280" i="1"/>
  <c r="N280" i="1"/>
  <c r="O280" i="1"/>
  <c r="P280" i="1"/>
  <c r="Q280" i="1"/>
  <c r="R280" i="1"/>
  <c r="D479" i="1"/>
  <c r="E479" i="1"/>
  <c r="K479" i="1" s="1"/>
  <c r="L479" i="1"/>
  <c r="M479" i="1"/>
  <c r="N479" i="1"/>
  <c r="O479" i="1"/>
  <c r="P479" i="1"/>
  <c r="Q479" i="1"/>
  <c r="R479" i="1"/>
  <c r="D281" i="1"/>
  <c r="E281" i="1"/>
  <c r="K281" i="1" s="1"/>
  <c r="L281" i="1"/>
  <c r="M281" i="1"/>
  <c r="N281" i="1"/>
  <c r="O281" i="1"/>
  <c r="P281" i="1"/>
  <c r="Q281" i="1"/>
  <c r="R281" i="1"/>
  <c r="D324" i="1"/>
  <c r="E324" i="1"/>
  <c r="J324" i="1" s="1"/>
  <c r="L324" i="1"/>
  <c r="M324" i="1"/>
  <c r="N324" i="1"/>
  <c r="O324" i="1"/>
  <c r="P324" i="1"/>
  <c r="Q324" i="1"/>
  <c r="R324" i="1"/>
  <c r="D161" i="1"/>
  <c r="E161" i="1"/>
  <c r="K161" i="1" s="1"/>
  <c r="L161" i="1"/>
  <c r="M161" i="1"/>
  <c r="N161" i="1"/>
  <c r="O161" i="1"/>
  <c r="P161" i="1"/>
  <c r="Q161" i="1"/>
  <c r="R161" i="1"/>
  <c r="D282" i="1"/>
  <c r="E282" i="1"/>
  <c r="K282" i="1" s="1"/>
  <c r="L282" i="1"/>
  <c r="M282" i="1"/>
  <c r="N282" i="1"/>
  <c r="O282" i="1"/>
  <c r="P282" i="1"/>
  <c r="Q282" i="1"/>
  <c r="R282" i="1"/>
  <c r="D123" i="1"/>
  <c r="E123" i="1"/>
  <c r="J123" i="1" s="1"/>
  <c r="L123" i="1"/>
  <c r="M123" i="1"/>
  <c r="N123" i="1"/>
  <c r="O123" i="1"/>
  <c r="P123" i="1"/>
  <c r="Q123" i="1"/>
  <c r="R123" i="1"/>
  <c r="D124" i="1"/>
  <c r="E124" i="1"/>
  <c r="K124" i="1" s="1"/>
  <c r="L124" i="1"/>
  <c r="M124" i="1"/>
  <c r="N124" i="1"/>
  <c r="O124" i="1"/>
  <c r="P124" i="1"/>
  <c r="Q124" i="1"/>
  <c r="R124" i="1"/>
  <c r="D325" i="1"/>
  <c r="E325" i="1"/>
  <c r="K325" i="1" s="1"/>
  <c r="L325" i="1"/>
  <c r="M325" i="1"/>
  <c r="N325" i="1"/>
  <c r="O325" i="1"/>
  <c r="P325" i="1"/>
  <c r="Q325" i="1"/>
  <c r="R325" i="1"/>
  <c r="D400" i="1"/>
  <c r="E400" i="1"/>
  <c r="J400" i="1" s="1"/>
  <c r="L400" i="1"/>
  <c r="M400" i="1"/>
  <c r="N400" i="1"/>
  <c r="O400" i="1"/>
  <c r="P400" i="1"/>
  <c r="Q400" i="1"/>
  <c r="R400" i="1"/>
  <c r="D283" i="1"/>
  <c r="E283" i="1"/>
  <c r="K283" i="1" s="1"/>
  <c r="L283" i="1"/>
  <c r="M283" i="1"/>
  <c r="N283" i="1"/>
  <c r="O283" i="1"/>
  <c r="P283" i="1"/>
  <c r="Q283" i="1"/>
  <c r="R283" i="1"/>
  <c r="D506" i="1"/>
  <c r="E506" i="1"/>
  <c r="K506" i="1" s="1"/>
  <c r="L506" i="1"/>
  <c r="M506" i="1"/>
  <c r="N506" i="1"/>
  <c r="O506" i="1"/>
  <c r="P506" i="1"/>
  <c r="Q506" i="1"/>
  <c r="R506" i="1"/>
  <c r="D401" i="1"/>
  <c r="E401" i="1"/>
  <c r="J401" i="1" s="1"/>
  <c r="L401" i="1"/>
  <c r="M401" i="1"/>
  <c r="N401" i="1"/>
  <c r="O401" i="1"/>
  <c r="P401" i="1"/>
  <c r="Q401" i="1"/>
  <c r="R401" i="1"/>
  <c r="D444" i="1"/>
  <c r="E444" i="1"/>
  <c r="K444" i="1" s="1"/>
  <c r="L444" i="1"/>
  <c r="M444" i="1"/>
  <c r="N444" i="1"/>
  <c r="O444" i="1"/>
  <c r="P444" i="1"/>
  <c r="Q444" i="1"/>
  <c r="R444" i="1"/>
  <c r="D190" i="1"/>
  <c r="E190" i="1"/>
  <c r="K190" i="1" s="1"/>
  <c r="L190" i="1"/>
  <c r="M190" i="1"/>
  <c r="N190" i="1"/>
  <c r="O190" i="1"/>
  <c r="P190" i="1"/>
  <c r="Q190" i="1"/>
  <c r="R190" i="1"/>
  <c r="D470" i="1"/>
  <c r="E470" i="1"/>
  <c r="J470" i="1" s="1"/>
  <c r="L470" i="1"/>
  <c r="M470" i="1"/>
  <c r="N470" i="1"/>
  <c r="O470" i="1"/>
  <c r="P470" i="1"/>
  <c r="Q470" i="1"/>
  <c r="R470" i="1"/>
  <c r="D402" i="1"/>
  <c r="E402" i="1"/>
  <c r="K402" i="1" s="1"/>
  <c r="L402" i="1"/>
  <c r="M402" i="1"/>
  <c r="N402" i="1"/>
  <c r="O402" i="1"/>
  <c r="P402" i="1"/>
  <c r="Q402" i="1"/>
  <c r="R402" i="1"/>
  <c r="D125" i="1"/>
  <c r="E125" i="1"/>
  <c r="K125" i="1" s="1"/>
  <c r="L125" i="1"/>
  <c r="M125" i="1"/>
  <c r="N125" i="1"/>
  <c r="O125" i="1"/>
  <c r="P125" i="1"/>
  <c r="Q125" i="1"/>
  <c r="R125" i="1"/>
  <c r="D126" i="1"/>
  <c r="E126" i="1"/>
  <c r="J126" i="1" s="1"/>
  <c r="L126" i="1"/>
  <c r="M126" i="1"/>
  <c r="N126" i="1"/>
  <c r="O126" i="1"/>
  <c r="P126" i="1"/>
  <c r="Q126" i="1"/>
  <c r="R126" i="1"/>
  <c r="D63" i="1"/>
  <c r="E63" i="1"/>
  <c r="K63" i="1" s="1"/>
  <c r="L63" i="1"/>
  <c r="M63" i="1"/>
  <c r="N63" i="1"/>
  <c r="O63" i="1"/>
  <c r="P63" i="1"/>
  <c r="Q63" i="1"/>
  <c r="R63" i="1"/>
  <c r="D127" i="1"/>
  <c r="E127" i="1"/>
  <c r="K127" i="1" s="1"/>
  <c r="L127" i="1"/>
  <c r="M127" i="1"/>
  <c r="N127" i="1"/>
  <c r="O127" i="1"/>
  <c r="P127" i="1"/>
  <c r="Q127" i="1"/>
  <c r="R127" i="1"/>
  <c r="D403" i="1"/>
  <c r="E403" i="1"/>
  <c r="J403" i="1" s="1"/>
  <c r="L403" i="1"/>
  <c r="M403" i="1"/>
  <c r="N403" i="1"/>
  <c r="O403" i="1"/>
  <c r="P403" i="1"/>
  <c r="Q403" i="1"/>
  <c r="R403" i="1"/>
  <c r="D319" i="1"/>
  <c r="E319" i="1"/>
  <c r="K319" i="1" s="1"/>
  <c r="I319" i="1" s="1"/>
  <c r="L319" i="1"/>
  <c r="M319" i="1"/>
  <c r="N319" i="1"/>
  <c r="O319" i="1"/>
  <c r="P319" i="1"/>
  <c r="Q319" i="1"/>
  <c r="R319" i="1"/>
  <c r="D284" i="1"/>
  <c r="E284" i="1"/>
  <c r="J284" i="1" s="1"/>
  <c r="L284" i="1"/>
  <c r="M284" i="1"/>
  <c r="N284" i="1"/>
  <c r="O284" i="1"/>
  <c r="P284" i="1"/>
  <c r="Q284" i="1"/>
  <c r="R284" i="1"/>
  <c r="D349" i="1"/>
  <c r="E349" i="1"/>
  <c r="K349" i="1" s="1"/>
  <c r="L349" i="1"/>
  <c r="M349" i="1"/>
  <c r="N349" i="1"/>
  <c r="O349" i="1"/>
  <c r="P349" i="1"/>
  <c r="Q349" i="1"/>
  <c r="R349" i="1"/>
  <c r="D64" i="1"/>
  <c r="E64" i="1"/>
  <c r="K64" i="1" s="1"/>
  <c r="L64" i="1"/>
  <c r="M64" i="1"/>
  <c r="N64" i="1"/>
  <c r="O64" i="1"/>
  <c r="P64" i="1"/>
  <c r="Q64" i="1"/>
  <c r="R64" i="1"/>
  <c r="D405" i="1"/>
  <c r="E405" i="1"/>
  <c r="K405" i="1" s="1"/>
  <c r="L405" i="1"/>
  <c r="M405" i="1"/>
  <c r="N405" i="1"/>
  <c r="O405" i="1"/>
  <c r="P405" i="1"/>
  <c r="Q405" i="1"/>
  <c r="R405" i="1"/>
  <c r="D285" i="1"/>
  <c r="E285" i="1"/>
  <c r="J285" i="1" s="1"/>
  <c r="L285" i="1"/>
  <c r="M285" i="1"/>
  <c r="N285" i="1"/>
  <c r="O285" i="1"/>
  <c r="P285" i="1"/>
  <c r="Q285" i="1"/>
  <c r="R285" i="1"/>
  <c r="D212" i="1"/>
  <c r="E212" i="1"/>
  <c r="K212" i="1" s="1"/>
  <c r="I212" i="1" s="1"/>
  <c r="L212" i="1"/>
  <c r="M212" i="1"/>
  <c r="N212" i="1"/>
  <c r="O212" i="1"/>
  <c r="P212" i="1"/>
  <c r="Q212" i="1"/>
  <c r="R212" i="1"/>
  <c r="D406" i="1"/>
  <c r="E406" i="1"/>
  <c r="J406" i="1" s="1"/>
  <c r="L406" i="1"/>
  <c r="M406" i="1"/>
  <c r="N406" i="1"/>
  <c r="O406" i="1"/>
  <c r="P406" i="1"/>
  <c r="Q406" i="1"/>
  <c r="R406" i="1"/>
  <c r="D128" i="1"/>
  <c r="E128" i="1"/>
  <c r="J128" i="1" s="1"/>
  <c r="L128" i="1"/>
  <c r="M128" i="1"/>
  <c r="N128" i="1"/>
  <c r="O128" i="1"/>
  <c r="P128" i="1"/>
  <c r="Q128" i="1"/>
  <c r="R128" i="1"/>
  <c r="D507" i="1"/>
  <c r="E507" i="1"/>
  <c r="K507" i="1" s="1"/>
  <c r="L507" i="1"/>
  <c r="M507" i="1"/>
  <c r="N507" i="1"/>
  <c r="O507" i="1"/>
  <c r="P507" i="1"/>
  <c r="Q507" i="1"/>
  <c r="R507" i="1"/>
  <c r="D326" i="1"/>
  <c r="E326" i="1"/>
  <c r="K326" i="1" s="1"/>
  <c r="L326" i="1"/>
  <c r="M326" i="1"/>
  <c r="N326" i="1"/>
  <c r="O326" i="1"/>
  <c r="P326" i="1"/>
  <c r="Q326" i="1"/>
  <c r="R326" i="1"/>
  <c r="D530" i="1"/>
  <c r="E530" i="1"/>
  <c r="J530" i="1" s="1"/>
  <c r="L530" i="1"/>
  <c r="M530" i="1"/>
  <c r="N530" i="1"/>
  <c r="O530" i="1"/>
  <c r="P530" i="1"/>
  <c r="Q530" i="1"/>
  <c r="R530" i="1"/>
  <c r="D434" i="1"/>
  <c r="E434" i="1"/>
  <c r="K434" i="1" s="1"/>
  <c r="I434" i="1" s="1"/>
  <c r="L434" i="1"/>
  <c r="M434" i="1"/>
  <c r="N434" i="1"/>
  <c r="O434" i="1"/>
  <c r="P434" i="1"/>
  <c r="Q434" i="1"/>
  <c r="R434" i="1"/>
  <c r="D407" i="1"/>
  <c r="E407" i="1"/>
  <c r="K407" i="1" s="1"/>
  <c r="L407" i="1"/>
  <c r="M407" i="1"/>
  <c r="N407" i="1"/>
  <c r="O407" i="1"/>
  <c r="P407" i="1"/>
  <c r="Q407" i="1"/>
  <c r="R407" i="1"/>
  <c r="D90" i="1"/>
  <c r="E90" i="1"/>
  <c r="K90" i="1" s="1"/>
  <c r="L90" i="1"/>
  <c r="M90" i="1"/>
  <c r="N90" i="1"/>
  <c r="O90" i="1"/>
  <c r="P90" i="1"/>
  <c r="Q90" i="1"/>
  <c r="R90" i="1"/>
  <c r="D91" i="1"/>
  <c r="E91" i="1"/>
  <c r="K91" i="1" s="1"/>
  <c r="L91" i="1"/>
  <c r="M91" i="1"/>
  <c r="N91" i="1"/>
  <c r="O91" i="1"/>
  <c r="P91" i="1"/>
  <c r="Q91" i="1"/>
  <c r="R91" i="1"/>
  <c r="D65" i="1"/>
  <c r="E65" i="1"/>
  <c r="K65" i="1" s="1"/>
  <c r="U529" i="1" s="1"/>
  <c r="L65" i="1"/>
  <c r="M65" i="1"/>
  <c r="N65" i="1"/>
  <c r="O65" i="1"/>
  <c r="P65" i="1"/>
  <c r="Q65" i="1"/>
  <c r="R65" i="1"/>
  <c r="D531" i="1"/>
  <c r="E531" i="1"/>
  <c r="K531" i="1" s="1"/>
  <c r="L531" i="1"/>
  <c r="M531" i="1"/>
  <c r="N531" i="1"/>
  <c r="O531" i="1"/>
  <c r="P531" i="1"/>
  <c r="Q531" i="1"/>
  <c r="R531" i="1"/>
  <c r="D129" i="1"/>
  <c r="E129" i="1"/>
  <c r="K129" i="1" s="1"/>
  <c r="I129" i="1" s="1"/>
  <c r="L129" i="1"/>
  <c r="M129" i="1"/>
  <c r="N129" i="1"/>
  <c r="O129" i="1"/>
  <c r="P129" i="1"/>
  <c r="Q129" i="1"/>
  <c r="R129" i="1"/>
  <c r="D532" i="1"/>
  <c r="E532" i="1"/>
  <c r="J532" i="1" s="1"/>
  <c r="L532" i="1"/>
  <c r="M532" i="1"/>
  <c r="N532" i="1"/>
  <c r="O532" i="1"/>
  <c r="P532" i="1"/>
  <c r="Q532" i="1"/>
  <c r="R532" i="1"/>
  <c r="D327" i="1"/>
  <c r="E327" i="1"/>
  <c r="J327" i="1" s="1"/>
  <c r="L327" i="1"/>
  <c r="M327" i="1"/>
  <c r="N327" i="1"/>
  <c r="O327" i="1"/>
  <c r="P327" i="1"/>
  <c r="Q327" i="1"/>
  <c r="R327" i="1"/>
  <c r="D447" i="1"/>
  <c r="E447" i="1"/>
  <c r="K447" i="1" s="1"/>
  <c r="L447" i="1"/>
  <c r="M447" i="1"/>
  <c r="N447" i="1"/>
  <c r="O447" i="1"/>
  <c r="P447" i="1"/>
  <c r="Q447" i="1"/>
  <c r="R447" i="1"/>
  <c r="D291" i="1"/>
  <c r="E291" i="1"/>
  <c r="K291" i="1" s="1"/>
  <c r="L291" i="1"/>
  <c r="M291" i="1"/>
  <c r="N291" i="1"/>
  <c r="O291" i="1"/>
  <c r="P291" i="1"/>
  <c r="Q291" i="1"/>
  <c r="R291" i="1"/>
  <c r="D286" i="1"/>
  <c r="E286" i="1"/>
  <c r="J286" i="1" s="1"/>
  <c r="L286" i="1"/>
  <c r="M286" i="1"/>
  <c r="N286" i="1"/>
  <c r="O286" i="1"/>
  <c r="P286" i="1"/>
  <c r="Q286" i="1"/>
  <c r="R286" i="1"/>
  <c r="D213" i="1"/>
  <c r="E213" i="1"/>
  <c r="K213" i="1" s="1"/>
  <c r="L213" i="1"/>
  <c r="M213" i="1"/>
  <c r="N213" i="1"/>
  <c r="O213" i="1"/>
  <c r="P213" i="1"/>
  <c r="Q213" i="1"/>
  <c r="R213" i="1"/>
  <c r="D410" i="1"/>
  <c r="E410" i="1"/>
  <c r="K410" i="1" s="1"/>
  <c r="L410" i="1"/>
  <c r="M410" i="1"/>
  <c r="N410" i="1"/>
  <c r="O410" i="1"/>
  <c r="P410" i="1"/>
  <c r="Q410" i="1"/>
  <c r="R410" i="1"/>
  <c r="D508" i="1"/>
  <c r="E508" i="1"/>
  <c r="K508" i="1" s="1"/>
  <c r="L508" i="1"/>
  <c r="M508" i="1"/>
  <c r="N508" i="1"/>
  <c r="O508" i="1"/>
  <c r="P508" i="1"/>
  <c r="Q508" i="1"/>
  <c r="R508" i="1"/>
  <c r="D412" i="1"/>
  <c r="E412" i="1"/>
  <c r="K412" i="1" s="1"/>
  <c r="L412" i="1"/>
  <c r="M412" i="1"/>
  <c r="N412" i="1"/>
  <c r="O412" i="1"/>
  <c r="P412" i="1"/>
  <c r="Q412" i="1"/>
  <c r="R412" i="1"/>
  <c r="D435" i="1"/>
  <c r="E435" i="1"/>
  <c r="K435" i="1" s="1"/>
  <c r="L435" i="1"/>
  <c r="M435" i="1"/>
  <c r="N435" i="1"/>
  <c r="O435" i="1"/>
  <c r="P435" i="1"/>
  <c r="Q435" i="1"/>
  <c r="R435" i="1"/>
  <c r="D287" i="1"/>
  <c r="E287" i="1"/>
  <c r="J287" i="1" s="1"/>
  <c r="L287" i="1"/>
  <c r="M287" i="1"/>
  <c r="N287" i="1"/>
  <c r="O287" i="1"/>
  <c r="P287" i="1"/>
  <c r="Q287" i="1"/>
  <c r="R287" i="1"/>
  <c r="D66" i="1"/>
  <c r="E66" i="1"/>
  <c r="K66" i="1" s="1"/>
  <c r="L66" i="1"/>
  <c r="M66" i="1"/>
  <c r="N66" i="1"/>
  <c r="O66" i="1"/>
  <c r="P66" i="1"/>
  <c r="Q66" i="1"/>
  <c r="R66" i="1"/>
  <c r="D130" i="1"/>
  <c r="E130" i="1"/>
  <c r="J130" i="1" s="1"/>
  <c r="L130" i="1"/>
  <c r="M130" i="1"/>
  <c r="N130" i="1"/>
  <c r="O130" i="1"/>
  <c r="P130" i="1"/>
  <c r="Q130" i="1"/>
  <c r="R130" i="1"/>
  <c r="D68" i="1"/>
  <c r="E68" i="1"/>
  <c r="J68" i="1" s="1"/>
  <c r="L68" i="1"/>
  <c r="M68" i="1"/>
  <c r="N68" i="1"/>
  <c r="O68" i="1"/>
  <c r="P68" i="1"/>
  <c r="Q68" i="1"/>
  <c r="R68" i="1"/>
  <c r="D509" i="1"/>
  <c r="E509" i="1"/>
  <c r="J509" i="1" s="1"/>
  <c r="L509" i="1"/>
  <c r="M509" i="1"/>
  <c r="N509" i="1"/>
  <c r="O509" i="1"/>
  <c r="P509" i="1"/>
  <c r="Q509" i="1"/>
  <c r="R509" i="1"/>
  <c r="D542" i="1"/>
  <c r="E542" i="1"/>
  <c r="J542" i="1" s="1"/>
  <c r="L542" i="1"/>
  <c r="M542" i="1"/>
  <c r="N542" i="1"/>
  <c r="O542" i="1"/>
  <c r="P542" i="1"/>
  <c r="Q542" i="1"/>
  <c r="R542" i="1"/>
  <c r="D180" i="1"/>
  <c r="E180" i="1"/>
  <c r="J180" i="1" s="1"/>
  <c r="L180" i="1"/>
  <c r="M180" i="1"/>
  <c r="N180" i="1"/>
  <c r="O180" i="1"/>
  <c r="P180" i="1"/>
  <c r="Q180" i="1"/>
  <c r="R180" i="1"/>
  <c r="D413" i="1"/>
  <c r="E413" i="1"/>
  <c r="J413" i="1" s="1"/>
  <c r="L413" i="1"/>
  <c r="M413" i="1"/>
  <c r="N413" i="1"/>
  <c r="O413" i="1"/>
  <c r="P413" i="1"/>
  <c r="Q413" i="1"/>
  <c r="R413" i="1"/>
  <c r="D6" i="1"/>
  <c r="E6" i="1"/>
  <c r="J6" i="1" s="1"/>
  <c r="L6" i="1"/>
  <c r="M6" i="1"/>
  <c r="N6" i="1"/>
  <c r="O6" i="1"/>
  <c r="P6" i="1"/>
  <c r="Q6" i="1"/>
  <c r="R6" i="1"/>
  <c r="D21" i="1"/>
  <c r="E21" i="1"/>
  <c r="L21" i="1"/>
  <c r="M21" i="1"/>
  <c r="N21" i="1"/>
  <c r="O21" i="1"/>
  <c r="P21" i="1"/>
  <c r="Q21" i="1"/>
  <c r="R21" i="1"/>
  <c r="D58" i="1"/>
  <c r="E58" i="1"/>
  <c r="K58" i="1" s="1"/>
  <c r="I58" i="1" s="1"/>
  <c r="L58" i="1"/>
  <c r="M58" i="1"/>
  <c r="N58" i="1"/>
  <c r="O58" i="1"/>
  <c r="P58" i="1"/>
  <c r="Q58" i="1"/>
  <c r="R58" i="1"/>
  <c r="D59" i="1"/>
  <c r="E59" i="1"/>
  <c r="K59" i="1" s="1"/>
  <c r="U59" i="1" s="1"/>
  <c r="L59" i="1"/>
  <c r="M59" i="1"/>
  <c r="N59" i="1"/>
  <c r="O59" i="1"/>
  <c r="P59" i="1"/>
  <c r="Q59" i="1"/>
  <c r="R59" i="1"/>
  <c r="D67" i="1"/>
  <c r="E67" i="1"/>
  <c r="K67" i="1" s="1"/>
  <c r="U67" i="1" s="1"/>
  <c r="L67" i="1"/>
  <c r="M67" i="1"/>
  <c r="N67" i="1"/>
  <c r="O67" i="1"/>
  <c r="P67" i="1"/>
  <c r="Q67" i="1"/>
  <c r="R67" i="1"/>
  <c r="D92" i="1"/>
  <c r="E92" i="1"/>
  <c r="L92" i="1"/>
  <c r="M92" i="1"/>
  <c r="N92" i="1"/>
  <c r="O92" i="1"/>
  <c r="P92" i="1"/>
  <c r="Q92" i="1"/>
  <c r="R92" i="1"/>
  <c r="D139" i="1"/>
  <c r="E139" i="1"/>
  <c r="K139" i="1" s="1"/>
  <c r="L139" i="1"/>
  <c r="M139" i="1"/>
  <c r="N139" i="1"/>
  <c r="O139" i="1"/>
  <c r="P139" i="1"/>
  <c r="Q139" i="1"/>
  <c r="R139" i="1"/>
  <c r="D145" i="1"/>
  <c r="E145" i="1"/>
  <c r="J145" i="1" s="1"/>
  <c r="L145" i="1"/>
  <c r="M145" i="1"/>
  <c r="N145" i="1"/>
  <c r="O145" i="1"/>
  <c r="P145" i="1"/>
  <c r="Q145" i="1"/>
  <c r="R145" i="1"/>
  <c r="D146" i="1"/>
  <c r="E146" i="1"/>
  <c r="J146" i="1" s="1"/>
  <c r="L146" i="1"/>
  <c r="M146" i="1"/>
  <c r="N146" i="1"/>
  <c r="O146" i="1"/>
  <c r="P146" i="1"/>
  <c r="Q146" i="1"/>
  <c r="R146" i="1"/>
  <c r="D209" i="1"/>
  <c r="E209" i="1"/>
  <c r="J209" i="1" s="1"/>
  <c r="L209" i="1"/>
  <c r="M209" i="1"/>
  <c r="N209" i="1"/>
  <c r="O209" i="1"/>
  <c r="P209" i="1"/>
  <c r="Q209" i="1"/>
  <c r="R209" i="1"/>
  <c r="D252" i="1"/>
  <c r="E252" i="1"/>
  <c r="K252" i="1" s="1"/>
  <c r="F252" i="1" s="1"/>
  <c r="L252" i="1"/>
  <c r="M252" i="1"/>
  <c r="N252" i="1"/>
  <c r="O252" i="1"/>
  <c r="P252" i="1"/>
  <c r="Q252" i="1"/>
  <c r="R252" i="1"/>
  <c r="D267" i="1"/>
  <c r="E267" i="1"/>
  <c r="L267" i="1"/>
  <c r="M267" i="1"/>
  <c r="N267" i="1"/>
  <c r="O267" i="1"/>
  <c r="P267" i="1"/>
  <c r="Q267" i="1"/>
  <c r="R267" i="1"/>
  <c r="D270" i="1"/>
  <c r="E270" i="1"/>
  <c r="L270" i="1"/>
  <c r="M270" i="1"/>
  <c r="N270" i="1"/>
  <c r="O270" i="1"/>
  <c r="P270" i="1"/>
  <c r="Q270" i="1"/>
  <c r="R270" i="1"/>
  <c r="D271" i="1"/>
  <c r="E271" i="1"/>
  <c r="K271" i="1" s="1"/>
  <c r="I271" i="1" s="1"/>
  <c r="L271" i="1"/>
  <c r="M271" i="1"/>
  <c r="N271" i="1"/>
  <c r="O271" i="1"/>
  <c r="P271" i="1"/>
  <c r="Q271" i="1"/>
  <c r="R271" i="1"/>
  <c r="D289" i="1"/>
  <c r="E289" i="1"/>
  <c r="K289" i="1" s="1"/>
  <c r="I289" i="1" s="1"/>
  <c r="L289" i="1"/>
  <c r="M289" i="1"/>
  <c r="N289" i="1"/>
  <c r="O289" i="1"/>
  <c r="P289" i="1"/>
  <c r="Q289" i="1"/>
  <c r="R289" i="1"/>
  <c r="D290" i="1"/>
  <c r="E290" i="1"/>
  <c r="K290" i="1" s="1"/>
  <c r="I290" i="1" s="1"/>
  <c r="L290" i="1"/>
  <c r="M290" i="1"/>
  <c r="N290" i="1"/>
  <c r="O290" i="1"/>
  <c r="P290" i="1"/>
  <c r="Q290" i="1"/>
  <c r="R290" i="1"/>
  <c r="D318" i="1"/>
  <c r="E318" i="1"/>
  <c r="K318" i="1" s="1"/>
  <c r="I318" i="1" s="1"/>
  <c r="L318" i="1"/>
  <c r="M318" i="1"/>
  <c r="N318" i="1"/>
  <c r="O318" i="1"/>
  <c r="P318" i="1"/>
  <c r="Q318" i="1"/>
  <c r="R318" i="1"/>
  <c r="D333" i="1"/>
  <c r="E333" i="1"/>
  <c r="K333" i="1" s="1"/>
  <c r="U333" i="1" s="1"/>
  <c r="L333" i="1"/>
  <c r="M333" i="1"/>
  <c r="N333" i="1"/>
  <c r="O333" i="1"/>
  <c r="P333" i="1"/>
  <c r="Q333" i="1"/>
  <c r="R333" i="1"/>
  <c r="D355" i="1"/>
  <c r="E355" i="1"/>
  <c r="J355" i="1" s="1"/>
  <c r="L355" i="1"/>
  <c r="M355" i="1"/>
  <c r="N355" i="1"/>
  <c r="O355" i="1"/>
  <c r="P355" i="1"/>
  <c r="Q355" i="1"/>
  <c r="R355" i="1"/>
  <c r="D371" i="1"/>
  <c r="E371" i="1"/>
  <c r="L371" i="1"/>
  <c r="M371" i="1"/>
  <c r="N371" i="1"/>
  <c r="O371" i="1"/>
  <c r="P371" i="1"/>
  <c r="Q371" i="1"/>
  <c r="R371" i="1"/>
  <c r="D389" i="1"/>
  <c r="E389" i="1"/>
  <c r="K389" i="1" s="1"/>
  <c r="F389" i="1" s="1"/>
  <c r="L389" i="1"/>
  <c r="M389" i="1"/>
  <c r="N389" i="1"/>
  <c r="O389" i="1"/>
  <c r="P389" i="1"/>
  <c r="Q389" i="1"/>
  <c r="R389" i="1"/>
  <c r="D399" i="1"/>
  <c r="E399" i="1"/>
  <c r="J399" i="1" s="1"/>
  <c r="L399" i="1"/>
  <c r="M399" i="1"/>
  <c r="N399" i="1"/>
  <c r="O399" i="1"/>
  <c r="P399" i="1"/>
  <c r="Q399" i="1"/>
  <c r="R399" i="1"/>
  <c r="D404" i="1"/>
  <c r="E404" i="1"/>
  <c r="K404" i="1" s="1"/>
  <c r="U404" i="1" s="1"/>
  <c r="L404" i="1"/>
  <c r="M404" i="1"/>
  <c r="N404" i="1"/>
  <c r="O404" i="1"/>
  <c r="P404" i="1"/>
  <c r="Q404" i="1"/>
  <c r="R404" i="1"/>
  <c r="D408" i="1"/>
  <c r="E408" i="1"/>
  <c r="K408" i="1" s="1"/>
  <c r="L408" i="1"/>
  <c r="M408" i="1"/>
  <c r="N408" i="1"/>
  <c r="O408" i="1"/>
  <c r="P408" i="1"/>
  <c r="Q408" i="1"/>
  <c r="R408" i="1"/>
  <c r="D411" i="1"/>
  <c r="E411" i="1"/>
  <c r="J411" i="1" s="1"/>
  <c r="L411" i="1"/>
  <c r="M411" i="1"/>
  <c r="N411" i="1"/>
  <c r="O411" i="1"/>
  <c r="P411" i="1"/>
  <c r="Q411" i="1"/>
  <c r="R411" i="1"/>
  <c r="D416" i="1"/>
  <c r="E416" i="1"/>
  <c r="K416" i="1" s="1"/>
  <c r="L416" i="1"/>
  <c r="M416" i="1"/>
  <c r="N416" i="1"/>
  <c r="O416" i="1"/>
  <c r="P416" i="1"/>
  <c r="Q416" i="1"/>
  <c r="R416" i="1"/>
  <c r="D417" i="1"/>
  <c r="E417" i="1"/>
  <c r="J417" i="1" s="1"/>
  <c r="L417" i="1"/>
  <c r="M417" i="1"/>
  <c r="N417" i="1"/>
  <c r="O417" i="1"/>
  <c r="P417" i="1"/>
  <c r="Q417" i="1"/>
  <c r="R417" i="1"/>
  <c r="D422" i="1"/>
  <c r="E422" i="1"/>
  <c r="K422" i="1" s="1"/>
  <c r="L422" i="1"/>
  <c r="M422" i="1"/>
  <c r="N422" i="1"/>
  <c r="O422" i="1"/>
  <c r="P422" i="1"/>
  <c r="Q422" i="1"/>
  <c r="R422" i="1"/>
  <c r="D428" i="1"/>
  <c r="E428" i="1"/>
  <c r="K428" i="1" s="1"/>
  <c r="U428" i="1" s="1"/>
  <c r="L428" i="1"/>
  <c r="M428" i="1"/>
  <c r="N428" i="1"/>
  <c r="O428" i="1"/>
  <c r="P428" i="1"/>
  <c r="Q428" i="1"/>
  <c r="R428" i="1"/>
  <c r="D485" i="1"/>
  <c r="E485" i="1"/>
  <c r="J485" i="1" s="1"/>
  <c r="L485" i="1"/>
  <c r="M485" i="1"/>
  <c r="N485" i="1"/>
  <c r="O485" i="1"/>
  <c r="P485" i="1"/>
  <c r="Q485" i="1"/>
  <c r="R485" i="1"/>
  <c r="D514" i="1"/>
  <c r="E514" i="1"/>
  <c r="K514" i="1" s="1"/>
  <c r="L514" i="1"/>
  <c r="M514" i="1"/>
  <c r="N514" i="1"/>
  <c r="O514" i="1"/>
  <c r="P514" i="1"/>
  <c r="Q514" i="1"/>
  <c r="R514" i="1"/>
  <c r="D181" i="1"/>
  <c r="E181" i="1"/>
  <c r="K181" i="1" s="1"/>
  <c r="F181" i="1" s="1"/>
  <c r="L181" i="1"/>
  <c r="M181" i="1"/>
  <c r="N181" i="1"/>
  <c r="O181" i="1"/>
  <c r="P181" i="1"/>
  <c r="Q181" i="1"/>
  <c r="R181" i="1"/>
  <c r="J197" i="1" l="1"/>
  <c r="K442" i="1"/>
  <c r="U472" i="1"/>
  <c r="U249" i="1"/>
  <c r="U451" i="1"/>
  <c r="U340" i="1"/>
  <c r="U300" i="1"/>
  <c r="U541" i="1"/>
  <c r="U537" i="1"/>
  <c r="U492" i="1"/>
  <c r="U231" i="1"/>
  <c r="U309" i="1"/>
  <c r="U538" i="1"/>
  <c r="U104" i="1"/>
  <c r="U526" i="1"/>
  <c r="U358" i="1"/>
  <c r="U535" i="1"/>
  <c r="U527" i="1"/>
  <c r="U101" i="1"/>
  <c r="J47" i="1"/>
  <c r="J55" i="1"/>
  <c r="K45" i="1"/>
  <c r="I45" i="1" s="1"/>
  <c r="K431" i="1"/>
  <c r="J349" i="1"/>
  <c r="T349" i="1" s="1"/>
  <c r="U494" i="1"/>
  <c r="H548" i="1"/>
  <c r="F163" i="1"/>
  <c r="H163" i="1" s="1"/>
  <c r="J290" i="1"/>
  <c r="J293" i="1"/>
  <c r="F277" i="1"/>
  <c r="U469" i="1"/>
  <c r="J59" i="1"/>
  <c r="K272" i="1"/>
  <c r="J548" i="1"/>
  <c r="T548" i="1" s="1"/>
  <c r="K164" i="1"/>
  <c r="F164" i="1" s="1"/>
  <c r="U172" i="1"/>
  <c r="H316" i="1"/>
  <c r="K134" i="1"/>
  <c r="F134" i="1" s="1"/>
  <c r="H134" i="1" s="1"/>
  <c r="U181" i="1"/>
  <c r="J202" i="1"/>
  <c r="J127" i="1"/>
  <c r="T127" i="1" s="1"/>
  <c r="K512" i="1"/>
  <c r="J258" i="1"/>
  <c r="K114" i="1"/>
  <c r="H365" i="1"/>
  <c r="J188" i="1"/>
  <c r="T188" i="1" s="1"/>
  <c r="J264" i="1"/>
  <c r="J491" i="1"/>
  <c r="T491" i="1" s="1"/>
  <c r="H302" i="1"/>
  <c r="J301" i="1"/>
  <c r="J73" i="1"/>
  <c r="T73" i="1" s="1"/>
  <c r="H12" i="1"/>
  <c r="J53" i="1"/>
  <c r="T53" i="1" s="1"/>
  <c r="I73" i="1"/>
  <c r="H216" i="1"/>
  <c r="J215" i="1"/>
  <c r="K4" i="1"/>
  <c r="J96" i="1"/>
  <c r="T96" i="1" s="1"/>
  <c r="K509" i="1"/>
  <c r="K209" i="1"/>
  <c r="F209" i="1" s="1"/>
  <c r="H209" i="1" s="1"/>
  <c r="J160" i="1"/>
  <c r="K525" i="1"/>
  <c r="I525" i="1" s="1"/>
  <c r="J531" i="1"/>
  <c r="T531" i="1" s="1"/>
  <c r="I523" i="1"/>
  <c r="K35" i="1"/>
  <c r="F35" i="1" s="1"/>
  <c r="H35" i="1" s="1"/>
  <c r="K79" i="1"/>
  <c r="U79" i="1" s="1"/>
  <c r="H228" i="1"/>
  <c r="U482" i="1"/>
  <c r="K208" i="1"/>
  <c r="J306" i="1"/>
  <c r="T306" i="1" s="1"/>
  <c r="J299" i="1"/>
  <c r="J102" i="1"/>
  <c r="T102" i="1" s="1"/>
  <c r="K294" i="1"/>
  <c r="J182" i="1"/>
  <c r="K544" i="1"/>
  <c r="T544" i="1" s="1"/>
  <c r="J255" i="1"/>
  <c r="J526" i="1"/>
  <c r="K463" i="1"/>
  <c r="U463" i="1" s="1"/>
  <c r="J437" i="1"/>
  <c r="J367" i="1"/>
  <c r="U124" i="1"/>
  <c r="K262" i="1"/>
  <c r="I262" i="1" s="1"/>
  <c r="I309" i="1"/>
  <c r="F425" i="1"/>
  <c r="H425" i="1" s="1"/>
  <c r="J240" i="1"/>
  <c r="K328" i="1"/>
  <c r="U20" i="1" s="1"/>
  <c r="J506" i="1"/>
  <c r="T506" i="1" s="1"/>
  <c r="J504" i="1"/>
  <c r="T504" i="1" s="1"/>
  <c r="K118" i="1"/>
  <c r="J393" i="1"/>
  <c r="T393" i="1" s="1"/>
  <c r="K473" i="1"/>
  <c r="T473" i="1" s="1"/>
  <c r="J32" i="1"/>
  <c r="T32" i="1" s="1"/>
  <c r="K454" i="1"/>
  <c r="I454" i="1" s="1"/>
  <c r="K369" i="1"/>
  <c r="F369" i="1" s="1"/>
  <c r="H369" i="1" s="1"/>
  <c r="J71" i="1"/>
  <c r="T71" i="1" s="1"/>
  <c r="H358" i="1"/>
  <c r="I213" i="1"/>
  <c r="K327" i="1"/>
  <c r="U327" i="1" s="1"/>
  <c r="K257" i="1"/>
  <c r="U257" i="1" s="1"/>
  <c r="J163" i="1"/>
  <c r="J11" i="1"/>
  <c r="I159" i="1"/>
  <c r="K154" i="1"/>
  <c r="K547" i="1"/>
  <c r="J484" i="1"/>
  <c r="J241" i="1"/>
  <c r="T241" i="1" s="1"/>
  <c r="K18" i="1"/>
  <c r="F18" i="1" s="1"/>
  <c r="H18" i="1" s="1"/>
  <c r="J234" i="1"/>
  <c r="T234" i="1" s="1"/>
  <c r="J296" i="1"/>
  <c r="T296" i="1" s="1"/>
  <c r="H363" i="1"/>
  <c r="F460" i="1"/>
  <c r="H460" i="1" s="1"/>
  <c r="H252" i="1"/>
  <c r="J61" i="1"/>
  <c r="F122" i="1"/>
  <c r="H122" i="1" s="1"/>
  <c r="K397" i="1"/>
  <c r="K133" i="1"/>
  <c r="J7" i="1"/>
  <c r="J422" i="1"/>
  <c r="T422" i="1" s="1"/>
  <c r="J508" i="1"/>
  <c r="T508" i="1" s="1"/>
  <c r="J86" i="1"/>
  <c r="T86" i="1" s="1"/>
  <c r="K317" i="1"/>
  <c r="U317" i="1" s="1"/>
  <c r="K388" i="1"/>
  <c r="I388" i="1" s="1"/>
  <c r="H104" i="1"/>
  <c r="J357" i="1"/>
  <c r="K285" i="1"/>
  <c r="J211" i="1"/>
  <c r="J185" i="1"/>
  <c r="K498" i="1"/>
  <c r="J175" i="1"/>
  <c r="H510" i="1"/>
  <c r="J420" i="1"/>
  <c r="T420" i="1" s="1"/>
  <c r="K162" i="1"/>
  <c r="I162" i="1" s="1"/>
  <c r="U312" i="1"/>
  <c r="U102" i="1"/>
  <c r="U212" i="1"/>
  <c r="K16" i="1"/>
  <c r="U47" i="1"/>
  <c r="U42" i="1"/>
  <c r="I472" i="1"/>
  <c r="J281" i="1"/>
  <c r="U474" i="1"/>
  <c r="I321" i="1"/>
  <c r="K44" i="1"/>
  <c r="I44" i="1" s="1"/>
  <c r="K495" i="1"/>
  <c r="U495" i="1" s="1"/>
  <c r="J395" i="1"/>
  <c r="T395" i="1" s="1"/>
  <c r="J84" i="1"/>
  <c r="K386" i="1"/>
  <c r="I386" i="1" s="1"/>
  <c r="I32" i="1"/>
  <c r="K245" i="1"/>
  <c r="U107" i="1"/>
  <c r="J26" i="1"/>
  <c r="I281" i="1"/>
  <c r="K278" i="1"/>
  <c r="J189" i="1"/>
  <c r="T189" i="1" s="1"/>
  <c r="I527" i="1"/>
  <c r="K51" i="1"/>
  <c r="U51" i="1" s="1"/>
  <c r="K210" i="1"/>
  <c r="F210" i="1" s="1"/>
  <c r="H210" i="1" s="1"/>
  <c r="J151" i="1"/>
  <c r="T151" i="1" s="1"/>
  <c r="K251" i="1"/>
  <c r="U305" i="1" s="1"/>
  <c r="K168" i="1"/>
  <c r="J541" i="1"/>
  <c r="U235" i="1"/>
  <c r="K483" i="1"/>
  <c r="I483" i="1" s="1"/>
  <c r="H340" i="1"/>
  <c r="K242" i="1"/>
  <c r="U242" i="1" s="1"/>
  <c r="H74" i="1"/>
  <c r="K517" i="1"/>
  <c r="U517" i="1" s="1"/>
  <c r="U175" i="1"/>
  <c r="K237" i="1"/>
  <c r="F237" i="1" s="1"/>
  <c r="H237" i="1" s="1"/>
  <c r="K229" i="1"/>
  <c r="F229" i="1" s="1"/>
  <c r="H229" i="1" s="1"/>
  <c r="J13" i="1"/>
  <c r="F354" i="1"/>
  <c r="H354" i="1" s="1"/>
  <c r="J394" i="1"/>
  <c r="J29" i="1"/>
  <c r="J142" i="1"/>
  <c r="T142" i="1" s="1"/>
  <c r="K239" i="1"/>
  <c r="J238" i="1"/>
  <c r="T238" i="1" s="1"/>
  <c r="K15" i="1"/>
  <c r="K193" i="1"/>
  <c r="U154" i="1" s="1"/>
  <c r="J277" i="1"/>
  <c r="T277" i="1" s="1"/>
  <c r="J89" i="1"/>
  <c r="J186" i="1"/>
  <c r="T186" i="1" s="1"/>
  <c r="J172" i="1"/>
  <c r="J110" i="1"/>
  <c r="T110" i="1" s="1"/>
  <c r="F238" i="1"/>
  <c r="H238" i="1" s="1"/>
  <c r="F362" i="1"/>
  <c r="H362" i="1" s="1"/>
  <c r="J356" i="1"/>
  <c r="J143" i="1"/>
  <c r="K25" i="1"/>
  <c r="I25" i="1" s="1"/>
  <c r="J440" i="1"/>
  <c r="K146" i="1"/>
  <c r="F146" i="1" s="1"/>
  <c r="H146" i="1" s="1"/>
  <c r="K413" i="1"/>
  <c r="T413" i="1" s="1"/>
  <c r="U461" i="1"/>
  <c r="K427" i="1"/>
  <c r="I427" i="1" s="1"/>
  <c r="J494" i="1"/>
  <c r="U237" i="1"/>
  <c r="K449" i="1"/>
  <c r="F449" i="1" s="1"/>
  <c r="K93" i="1"/>
  <c r="U30" i="1" s="1"/>
  <c r="K350" i="1"/>
  <c r="F350" i="1" s="1"/>
  <c r="F404" i="1"/>
  <c r="H404" i="1" s="1"/>
  <c r="U318" i="1"/>
  <c r="J271" i="1"/>
  <c r="J291" i="1"/>
  <c r="T291" i="1" s="1"/>
  <c r="J405" i="1"/>
  <c r="T405" i="1" s="1"/>
  <c r="K432" i="1"/>
  <c r="K57" i="1"/>
  <c r="F57" i="1" s="1"/>
  <c r="H57" i="1" s="1"/>
  <c r="J315" i="1"/>
  <c r="J429" i="1"/>
  <c r="J48" i="1"/>
  <c r="F115" i="1"/>
  <c r="H115" i="1" s="1"/>
  <c r="J42" i="1"/>
  <c r="J550" i="1"/>
  <c r="T550" i="1" s="1"/>
  <c r="U329" i="1"/>
  <c r="J248" i="1"/>
  <c r="J424" i="1"/>
  <c r="T424" i="1" s="1"/>
  <c r="K516" i="1"/>
  <c r="F516" i="1" s="1"/>
  <c r="H516" i="1" s="1"/>
  <c r="J450" i="1"/>
  <c r="U100" i="1"/>
  <c r="U96" i="1"/>
  <c r="U215" i="1"/>
  <c r="J360" i="1"/>
  <c r="H323" i="1"/>
  <c r="K221" i="1"/>
  <c r="I221" i="1" s="1"/>
  <c r="J256" i="1"/>
  <c r="T256" i="1" s="1"/>
  <c r="U294" i="1"/>
  <c r="H309" i="1"/>
  <c r="J300" i="1"/>
  <c r="I296" i="1"/>
  <c r="I360" i="1"/>
  <c r="K97" i="1"/>
  <c r="U62" i="1" s="1"/>
  <c r="J192" i="1"/>
  <c r="T192" i="1" s="1"/>
  <c r="H191" i="1"/>
  <c r="K353" i="1"/>
  <c r="U36" i="1" s="1"/>
  <c r="J435" i="1"/>
  <c r="J500" i="1"/>
  <c r="T500" i="1" s="1"/>
  <c r="K392" i="1"/>
  <c r="I392" i="1" s="1"/>
  <c r="I256" i="1"/>
  <c r="K387" i="1"/>
  <c r="I387" i="1" s="1"/>
  <c r="J31" i="1"/>
  <c r="J482" i="1"/>
  <c r="T482" i="1" s="1"/>
  <c r="K194" i="1"/>
  <c r="U116" i="1" s="1"/>
  <c r="J216" i="1"/>
  <c r="T216" i="1" s="1"/>
  <c r="J214" i="1"/>
  <c r="K99" i="1"/>
  <c r="F500" i="1"/>
  <c r="H500" i="1" s="1"/>
  <c r="F531" i="1"/>
  <c r="H531" i="1" s="1"/>
  <c r="J428" i="1"/>
  <c r="K287" i="1"/>
  <c r="I287" i="1" s="1"/>
  <c r="I428" i="1"/>
  <c r="J408" i="1"/>
  <c r="T408" i="1" s="1"/>
  <c r="I404" i="1"/>
  <c r="I66" i="1"/>
  <c r="J65" i="1"/>
  <c r="I479" i="1"/>
  <c r="K528" i="1"/>
  <c r="U528" i="1" s="1"/>
  <c r="J159" i="1"/>
  <c r="T159" i="1" s="1"/>
  <c r="J321" i="1"/>
  <c r="T321" i="1" s="1"/>
  <c r="K549" i="1"/>
  <c r="U549" i="1" s="1"/>
  <c r="I46" i="1"/>
  <c r="I115" i="1"/>
  <c r="K391" i="1"/>
  <c r="U391" i="1" s="1"/>
  <c r="K259" i="1"/>
  <c r="K219" i="1"/>
  <c r="U219" i="1" s="1"/>
  <c r="I385" i="1"/>
  <c r="F547" i="1"/>
  <c r="I186" i="1"/>
  <c r="J493" i="1"/>
  <c r="K493" i="1"/>
  <c r="I493" i="1" s="1"/>
  <c r="J81" i="1"/>
  <c r="K81" i="1"/>
  <c r="F81" i="1" s="1"/>
  <c r="H81" i="1" s="1"/>
  <c r="J441" i="1"/>
  <c r="I492" i="1"/>
  <c r="U255" i="1"/>
  <c r="F240" i="1"/>
  <c r="H240" i="1" s="1"/>
  <c r="K297" i="1"/>
  <c r="U240" i="1" s="1"/>
  <c r="J297" i="1"/>
  <c r="I421" i="1"/>
  <c r="J88" i="1"/>
  <c r="F397" i="1"/>
  <c r="H397" i="1" s="1"/>
  <c r="I397" i="1"/>
  <c r="U407" i="1"/>
  <c r="F463" i="1"/>
  <c r="H463" i="1" s="1"/>
  <c r="I463" i="1"/>
  <c r="J37" i="1"/>
  <c r="K37" i="1"/>
  <c r="J207" i="1"/>
  <c r="T207" i="1" s="1"/>
  <c r="K207" i="1"/>
  <c r="U207" i="1" s="1"/>
  <c r="U260" i="1"/>
  <c r="I441" i="1"/>
  <c r="K398" i="1"/>
  <c r="I398" i="1" s="1"/>
  <c r="J398" i="1"/>
  <c r="K105" i="1"/>
  <c r="U105" i="1" s="1"/>
  <c r="J105" i="1"/>
  <c r="F129" i="1"/>
  <c r="H129" i="1" s="1"/>
  <c r="I506" i="1"/>
  <c r="U501" i="1"/>
  <c r="I88" i="1"/>
  <c r="I504" i="1"/>
  <c r="J501" i="1"/>
  <c r="T501" i="1" s="1"/>
  <c r="F185" i="1"/>
  <c r="H185" i="1" s="1"/>
  <c r="U421" i="1"/>
  <c r="K155" i="1"/>
  <c r="T155" i="1" s="1"/>
  <c r="F260" i="1"/>
  <c r="J496" i="1"/>
  <c r="K496" i="1"/>
  <c r="J523" i="1"/>
  <c r="J310" i="1"/>
  <c r="K310" i="1"/>
  <c r="U279" i="1" s="1"/>
  <c r="K76" i="1"/>
  <c r="U236" i="1" s="1"/>
  <c r="J76" i="1"/>
  <c r="K481" i="1"/>
  <c r="U53" i="1" s="1"/>
  <c r="J481" i="1"/>
  <c r="T481" i="1" s="1"/>
  <c r="K368" i="1"/>
  <c r="U161" i="1" s="1"/>
  <c r="J368" i="1"/>
  <c r="F434" i="1"/>
  <c r="H434" i="1" s="1"/>
  <c r="U525" i="1"/>
  <c r="F212" i="1"/>
  <c r="H212" i="1" s="1"/>
  <c r="F285" i="1"/>
  <c r="H285" i="1" s="1"/>
  <c r="F402" i="1"/>
  <c r="H402" i="1" s="1"/>
  <c r="U506" i="1"/>
  <c r="I124" i="1"/>
  <c r="F179" i="1"/>
  <c r="H179" i="1" s="1"/>
  <c r="U478" i="1"/>
  <c r="J348" i="1"/>
  <c r="T348" i="1" s="1"/>
  <c r="F88" i="1"/>
  <c r="I501" i="1"/>
  <c r="I258" i="1"/>
  <c r="J43" i="1"/>
  <c r="K43" i="1"/>
  <c r="K462" i="1"/>
  <c r="F462" i="1" s="1"/>
  <c r="H462" i="1" s="1"/>
  <c r="J462" i="1"/>
  <c r="I77" i="1"/>
  <c r="U256" i="1"/>
  <c r="I249" i="1"/>
  <c r="K457" i="1"/>
  <c r="U457" i="1" s="1"/>
  <c r="J457" i="1"/>
  <c r="T457" i="1" s="1"/>
  <c r="J338" i="1"/>
  <c r="K338" i="1"/>
  <c r="U338" i="1" s="1"/>
  <c r="K128" i="1"/>
  <c r="U454" i="1" s="1"/>
  <c r="F272" i="1"/>
  <c r="H272" i="1" s="1"/>
  <c r="U441" i="1"/>
  <c r="F315" i="1"/>
  <c r="H315" i="1" s="1"/>
  <c r="K409" i="1"/>
  <c r="J409" i="1"/>
  <c r="I175" i="1"/>
  <c r="U313" i="1"/>
  <c r="F461" i="1"/>
  <c r="J80" i="1"/>
  <c r="K80" i="1"/>
  <c r="K170" i="1"/>
  <c r="J170" i="1"/>
  <c r="F451" i="1"/>
  <c r="H451" i="1" s="1"/>
  <c r="I451" i="1"/>
  <c r="I13" i="1"/>
  <c r="U75" i="1"/>
  <c r="I348" i="1"/>
  <c r="U473" i="1"/>
  <c r="J416" i="1"/>
  <c r="T416" i="1" s="1"/>
  <c r="T285" i="1"/>
  <c r="J125" i="1"/>
  <c r="T125" i="1" s="1"/>
  <c r="J325" i="1"/>
  <c r="F279" i="1"/>
  <c r="H279" i="1" s="1"/>
  <c r="I189" i="1"/>
  <c r="U479" i="1"/>
  <c r="J322" i="1"/>
  <c r="T322" i="1" s="1"/>
  <c r="J56" i="1"/>
  <c r="T56" i="1" s="1"/>
  <c r="I55" i="1"/>
  <c r="I429" i="1"/>
  <c r="F47" i="1"/>
  <c r="H47" i="1" s="1"/>
  <c r="F394" i="1"/>
  <c r="H394" i="1" s="1"/>
  <c r="J261" i="1"/>
  <c r="T261" i="1" s="1"/>
  <c r="F550" i="1"/>
  <c r="H550" i="1" s="1"/>
  <c r="J149" i="1"/>
  <c r="K149" i="1"/>
  <c r="U418" i="1" s="1"/>
  <c r="J520" i="1"/>
  <c r="K520" i="1"/>
  <c r="I545" i="1"/>
  <c r="U199" i="1"/>
  <c r="I196" i="1"/>
  <c r="U190" i="1"/>
  <c r="J339" i="1"/>
  <c r="K339" i="1"/>
  <c r="I181" i="1"/>
  <c r="I125" i="1"/>
  <c r="I325" i="1"/>
  <c r="U498" i="1"/>
  <c r="J347" i="1"/>
  <c r="K87" i="1"/>
  <c r="I56" i="1"/>
  <c r="U448" i="1"/>
  <c r="I272" i="1"/>
  <c r="I317" i="1"/>
  <c r="H429" i="1"/>
  <c r="T47" i="1"/>
  <c r="I261" i="1"/>
  <c r="F261" i="1"/>
  <c r="H261" i="1" s="1"/>
  <c r="K443" i="1"/>
  <c r="K308" i="1"/>
  <c r="U248" i="1" s="1"/>
  <c r="I519" i="1"/>
  <c r="U253" i="1"/>
  <c r="I509" i="1"/>
  <c r="J90" i="1"/>
  <c r="T90" i="1" s="1"/>
  <c r="I507" i="1"/>
  <c r="F319" i="1"/>
  <c r="H319" i="1" s="1"/>
  <c r="U512" i="1"/>
  <c r="I444" i="1"/>
  <c r="I255" i="1"/>
  <c r="F62" i="1"/>
  <c r="H62" i="1" s="1"/>
  <c r="I347" i="1"/>
  <c r="J116" i="1"/>
  <c r="U367" i="1"/>
  <c r="F44" i="1"/>
  <c r="H44" i="1" s="1"/>
  <c r="U347" i="1"/>
  <c r="J39" i="1"/>
  <c r="T39" i="1" s="1"/>
  <c r="K342" i="1"/>
  <c r="J342" i="1"/>
  <c r="J173" i="1"/>
  <c r="K382" i="1"/>
  <c r="U296" i="1" s="1"/>
  <c r="J382" i="1"/>
  <c r="F512" i="1"/>
  <c r="H512" i="1" s="1"/>
  <c r="F118" i="1"/>
  <c r="H118" i="1" s="1"/>
  <c r="U405" i="1"/>
  <c r="F154" i="1"/>
  <c r="H154" i="1" s="1"/>
  <c r="I442" i="1"/>
  <c r="U348" i="1"/>
  <c r="J430" i="1"/>
  <c r="T430" i="1" s="1"/>
  <c r="K430" i="1"/>
  <c r="I39" i="1"/>
  <c r="F114" i="1"/>
  <c r="U301" i="1"/>
  <c r="I106" i="1"/>
  <c r="U196" i="1"/>
  <c r="J139" i="1"/>
  <c r="F412" i="1"/>
  <c r="H412" i="1" s="1"/>
  <c r="J326" i="1"/>
  <c r="T326" i="1" s="1"/>
  <c r="J190" i="1"/>
  <c r="T190" i="1" s="1"/>
  <c r="J282" i="1"/>
  <c r="T282" i="1" s="1"/>
  <c r="I323" i="1"/>
  <c r="I505" i="1"/>
  <c r="J527" i="1"/>
  <c r="J524" i="1"/>
  <c r="T524" i="1" s="1"/>
  <c r="I548" i="1"/>
  <c r="K415" i="1"/>
  <c r="J254" i="1"/>
  <c r="K254" i="1"/>
  <c r="J113" i="1"/>
  <c r="K113" i="1"/>
  <c r="U429" i="1" s="1"/>
  <c r="K488" i="1"/>
  <c r="U65" i="1" s="1"/>
  <c r="J488" i="1"/>
  <c r="I349" i="1"/>
  <c r="I190" i="1"/>
  <c r="U504" i="1"/>
  <c r="I282" i="1"/>
  <c r="I469" i="1"/>
  <c r="I512" i="1"/>
  <c r="F86" i="1"/>
  <c r="H86" i="1" s="1"/>
  <c r="U444" i="1"/>
  <c r="F53" i="1"/>
  <c r="H53" i="1" s="1"/>
  <c r="F526" i="1"/>
  <c r="H526" i="1" s="1"/>
  <c r="U432" i="1"/>
  <c r="F264" i="1"/>
  <c r="H264" i="1" s="1"/>
  <c r="I473" i="1"/>
  <c r="F473" i="1"/>
  <c r="H473" i="1" s="1"/>
  <c r="K489" i="1"/>
  <c r="U239" i="1" s="1"/>
  <c r="J489" i="1"/>
  <c r="J370" i="1"/>
  <c r="K370" i="1"/>
  <c r="J298" i="1"/>
  <c r="K298" i="1"/>
  <c r="F298" i="1" s="1"/>
  <c r="H298" i="1" s="1"/>
  <c r="J404" i="1"/>
  <c r="T404" i="1" s="1"/>
  <c r="F349" i="1"/>
  <c r="H349" i="1" s="1"/>
  <c r="I63" i="1"/>
  <c r="U509" i="1"/>
  <c r="F283" i="1"/>
  <c r="U500" i="1"/>
  <c r="I199" i="1"/>
  <c r="U458" i="1"/>
  <c r="I396" i="1"/>
  <c r="U397" i="1"/>
  <c r="F524" i="1"/>
  <c r="H524" i="1" s="1"/>
  <c r="J115" i="1"/>
  <c r="T115" i="1" s="1"/>
  <c r="K345" i="1"/>
  <c r="U214" i="1" s="1"/>
  <c r="I529" i="1"/>
  <c r="U330" i="1"/>
  <c r="K522" i="1"/>
  <c r="U40" i="1" s="1"/>
  <c r="J522" i="1"/>
  <c r="J385" i="1"/>
  <c r="K383" i="1"/>
  <c r="F383" i="1" s="1"/>
  <c r="H383" i="1" s="1"/>
  <c r="J383" i="1"/>
  <c r="J253" i="1"/>
  <c r="T253" i="1" s="1"/>
  <c r="F186" i="1"/>
  <c r="H186" i="1" s="1"/>
  <c r="F168" i="1"/>
  <c r="H168" i="1" s="1"/>
  <c r="I168" i="1"/>
  <c r="K246" i="1"/>
  <c r="U246" i="1" s="1"/>
  <c r="J246" i="1"/>
  <c r="I233" i="1"/>
  <c r="T4" i="1"/>
  <c r="U272" i="1"/>
  <c r="U129" i="1"/>
  <c r="J135" i="1"/>
  <c r="H112" i="1"/>
  <c r="H32" i="1"/>
  <c r="J144" i="1"/>
  <c r="T144" i="1" s="1"/>
  <c r="I142" i="1"/>
  <c r="J75" i="1"/>
  <c r="T75" i="1" s="1"/>
  <c r="H20" i="1"/>
  <c r="J217" i="1"/>
  <c r="T217" i="1" s="1"/>
  <c r="F203" i="1"/>
  <c r="H203" i="1" s="1"/>
  <c r="T368" i="1"/>
  <c r="F184" i="1"/>
  <c r="H184" i="1" s="1"/>
  <c r="F234" i="1"/>
  <c r="H234" i="1" s="1"/>
  <c r="J334" i="1"/>
  <c r="T334" i="1" s="1"/>
  <c r="J439" i="1"/>
  <c r="F10" i="1"/>
  <c r="H10" i="1" s="1"/>
  <c r="K446" i="1"/>
  <c r="I446" i="1" s="1"/>
  <c r="I96" i="1"/>
  <c r="J474" i="1"/>
  <c r="H192" i="1"/>
  <c r="K95" i="1"/>
  <c r="U39" i="1" s="1"/>
  <c r="I182" i="1"/>
  <c r="J533" i="1"/>
  <c r="T533" i="1" s="1"/>
  <c r="U155" i="1"/>
  <c r="U115" i="1"/>
  <c r="U26" i="1"/>
  <c r="J335" i="1"/>
  <c r="K536" i="1"/>
  <c r="I448" i="1"/>
  <c r="K534" i="1"/>
  <c r="U48" i="1" s="1"/>
  <c r="I474" i="1"/>
  <c r="K224" i="1"/>
  <c r="U326" i="1" s="1"/>
  <c r="K288" i="1"/>
  <c r="U234" i="1" s="1"/>
  <c r="U114" i="1"/>
  <c r="U64" i="1"/>
  <c r="K147" i="1"/>
  <c r="I147" i="1" s="1"/>
  <c r="F172" i="1"/>
  <c r="H172" i="1" s="1"/>
  <c r="H538" i="1"/>
  <c r="I491" i="1"/>
  <c r="J380" i="1"/>
  <c r="T380" i="1" s="1"/>
  <c r="J109" i="1"/>
  <c r="T109" i="1" s="1"/>
  <c r="I22" i="1"/>
  <c r="K19" i="1"/>
  <c r="K540" i="1"/>
  <c r="I540" i="1" s="1"/>
  <c r="I238" i="1"/>
  <c r="J336" i="1"/>
  <c r="I365" i="1"/>
  <c r="F448" i="1"/>
  <c r="I363" i="1"/>
  <c r="F227" i="1"/>
  <c r="H227" i="1" s="1"/>
  <c r="U281" i="1"/>
  <c r="U88" i="1"/>
  <c r="U63" i="1"/>
  <c r="J28" i="1"/>
  <c r="T28" i="1" s="1"/>
  <c r="I456" i="1"/>
  <c r="I167" i="1"/>
  <c r="T163" i="1"/>
  <c r="F329" i="1"/>
  <c r="H329" i="1" s="1"/>
  <c r="U112" i="1"/>
  <c r="H164" i="1"/>
  <c r="J14" i="1"/>
  <c r="T14" i="1" s="1"/>
  <c r="K476" i="1"/>
  <c r="U476" i="1" s="1"/>
  <c r="I229" i="1"/>
  <c r="I228" i="1"/>
  <c r="U238" i="1"/>
  <c r="U74" i="1"/>
  <c r="K9" i="1"/>
  <c r="I9" i="1" s="1"/>
  <c r="U278" i="1"/>
  <c r="U135" i="1"/>
  <c r="U46" i="1"/>
  <c r="J460" i="1"/>
  <c r="T460" i="1" s="1"/>
  <c r="J309" i="1"/>
  <c r="T309" i="1" s="1"/>
  <c r="J425" i="1"/>
  <c r="J233" i="1"/>
  <c r="J331" i="1"/>
  <c r="T331" i="1" s="1"/>
  <c r="I12" i="1"/>
  <c r="I93" i="1"/>
  <c r="I350" i="1"/>
  <c r="U247" i="1"/>
  <c r="U133" i="1"/>
  <c r="U71" i="1"/>
  <c r="U56" i="1"/>
  <c r="U44" i="1"/>
  <c r="T301" i="1"/>
  <c r="K141" i="1"/>
  <c r="U173" i="1" s="1"/>
  <c r="K543" i="1"/>
  <c r="U543" i="1" s="1"/>
  <c r="J316" i="1"/>
  <c r="T316" i="1" s="1"/>
  <c r="K136" i="1"/>
  <c r="U82" i="1"/>
  <c r="U55" i="1"/>
  <c r="J274" i="1"/>
  <c r="T274" i="1" s="1"/>
  <c r="J40" i="1"/>
  <c r="T40" i="1" s="1"/>
  <c r="F110" i="1"/>
  <c r="H110" i="1" s="1"/>
  <c r="K78" i="1"/>
  <c r="U258" i="1" s="1"/>
  <c r="J247" i="1"/>
  <c r="T247" i="1" s="1"/>
  <c r="J305" i="1"/>
  <c r="J107" i="1"/>
  <c r="I316" i="1"/>
  <c r="J183" i="1"/>
  <c r="T183" i="1" s="1"/>
  <c r="J419" i="1"/>
  <c r="J332" i="1"/>
  <c r="T332" i="1" s="1"/>
  <c r="J359" i="1"/>
  <c r="K445" i="1"/>
  <c r="U445" i="1" s="1"/>
  <c r="U118" i="1"/>
  <c r="T168" i="1"/>
  <c r="J203" i="1"/>
  <c r="T203" i="1" s="1"/>
  <c r="H102" i="1"/>
  <c r="F100" i="1"/>
  <c r="H100" i="1" s="1"/>
  <c r="H295" i="1"/>
  <c r="U143" i="1"/>
  <c r="H55" i="1"/>
  <c r="H301" i="1"/>
  <c r="H283" i="1"/>
  <c r="H535" i="1"/>
  <c r="F326" i="1"/>
  <c r="H326" i="1" s="1"/>
  <c r="I326" i="1"/>
  <c r="F322" i="1"/>
  <c r="H322" i="1" s="1"/>
  <c r="I322" i="1"/>
  <c r="F435" i="1"/>
  <c r="H435" i="1" s="1"/>
  <c r="T435" i="1"/>
  <c r="I435" i="1"/>
  <c r="F89" i="1"/>
  <c r="H89" i="1" s="1"/>
  <c r="T89" i="1"/>
  <c r="I89" i="1"/>
  <c r="F65" i="1"/>
  <c r="H65" i="1" s="1"/>
  <c r="T65" i="1"/>
  <c r="I65" i="1"/>
  <c r="F405" i="1"/>
  <c r="H405" i="1" s="1"/>
  <c r="I405" i="1"/>
  <c r="F410" i="1"/>
  <c r="H410" i="1" s="1"/>
  <c r="I410" i="1"/>
  <c r="F127" i="1"/>
  <c r="H127" i="1" s="1"/>
  <c r="I127" i="1"/>
  <c r="F407" i="1"/>
  <c r="H407" i="1" s="1"/>
  <c r="I407" i="1"/>
  <c r="F508" i="1"/>
  <c r="H508" i="1" s="1"/>
  <c r="I508" i="1"/>
  <c r="F291" i="1"/>
  <c r="H291" i="1" s="1"/>
  <c r="I291" i="1"/>
  <c r="I90" i="1"/>
  <c r="F90" i="1"/>
  <c r="H90" i="1" s="1"/>
  <c r="J407" i="1"/>
  <c r="T407" i="1" s="1"/>
  <c r="K180" i="1"/>
  <c r="U548" i="1" s="1"/>
  <c r="I531" i="1"/>
  <c r="I285" i="1"/>
  <c r="K126" i="1"/>
  <c r="U508" i="1" s="1"/>
  <c r="K401" i="1"/>
  <c r="K123" i="1"/>
  <c r="K280" i="1"/>
  <c r="F160" i="1"/>
  <c r="H160" i="1" s="1"/>
  <c r="T160" i="1"/>
  <c r="T88" i="1"/>
  <c r="H88" i="1"/>
  <c r="F159" i="1"/>
  <c r="H159" i="1" s="1"/>
  <c r="F321" i="1"/>
  <c r="H321" i="1" s="1"/>
  <c r="J505" i="1"/>
  <c r="T505" i="1" s="1"/>
  <c r="J122" i="1"/>
  <c r="T122" i="1" s="1"/>
  <c r="J85" i="1"/>
  <c r="K85" i="1"/>
  <c r="U85" i="1" s="1"/>
  <c r="J410" i="1"/>
  <c r="T410" i="1" s="1"/>
  <c r="I447" i="1"/>
  <c r="T509" i="1"/>
  <c r="F509" i="1"/>
  <c r="H509" i="1" s="1"/>
  <c r="K68" i="1"/>
  <c r="U545" i="1" s="1"/>
  <c r="J213" i="1"/>
  <c r="T213" i="1" s="1"/>
  <c r="F447" i="1"/>
  <c r="H447" i="1" s="1"/>
  <c r="J434" i="1"/>
  <c r="T434" i="1" s="1"/>
  <c r="F507" i="1"/>
  <c r="H507" i="1" s="1"/>
  <c r="J319" i="1"/>
  <c r="T319" i="1" s="1"/>
  <c r="F63" i="1"/>
  <c r="H63" i="1" s="1"/>
  <c r="F444" i="1"/>
  <c r="H444" i="1" s="1"/>
  <c r="F124" i="1"/>
  <c r="H124" i="1" s="1"/>
  <c r="F479" i="1"/>
  <c r="H479" i="1" s="1"/>
  <c r="H277" i="1"/>
  <c r="I431" i="1"/>
  <c r="I122" i="1"/>
  <c r="K320" i="1"/>
  <c r="U320" i="1" s="1"/>
  <c r="F505" i="1"/>
  <c r="H505" i="1" s="1"/>
  <c r="J279" i="1"/>
  <c r="T279" i="1" s="1"/>
  <c r="J179" i="1"/>
  <c r="T179" i="1" s="1"/>
  <c r="I188" i="1"/>
  <c r="K503" i="1"/>
  <c r="U503" i="1" s="1"/>
  <c r="K130" i="1"/>
  <c r="J412" i="1"/>
  <c r="T412" i="1" s="1"/>
  <c r="F213" i="1"/>
  <c r="H213" i="1" s="1"/>
  <c r="K286" i="1"/>
  <c r="K532" i="1"/>
  <c r="U532" i="1" s="1"/>
  <c r="J91" i="1"/>
  <c r="T91" i="1" s="1"/>
  <c r="K530" i="1"/>
  <c r="U524" i="1" s="1"/>
  <c r="K406" i="1"/>
  <c r="J64" i="1"/>
  <c r="T64" i="1" s="1"/>
  <c r="K403" i="1"/>
  <c r="J402" i="1"/>
  <c r="T402" i="1" s="1"/>
  <c r="J283" i="1"/>
  <c r="T283" i="1" s="1"/>
  <c r="J161" i="1"/>
  <c r="T161" i="1" s="1"/>
  <c r="F255" i="1"/>
  <c r="H255" i="1" s="1"/>
  <c r="T255" i="1"/>
  <c r="F189" i="1"/>
  <c r="H189" i="1" s="1"/>
  <c r="F504" i="1"/>
  <c r="H504" i="1" s="1"/>
  <c r="F188" i="1"/>
  <c r="H188" i="1" s="1"/>
  <c r="J502" i="1"/>
  <c r="T502" i="1" s="1"/>
  <c r="F211" i="1"/>
  <c r="H211" i="1" s="1"/>
  <c r="T211" i="1"/>
  <c r="J52" i="1"/>
  <c r="K52" i="1"/>
  <c r="H260" i="1"/>
  <c r="F433" i="1"/>
  <c r="H433" i="1" s="1"/>
  <c r="I412" i="1"/>
  <c r="I91" i="1"/>
  <c r="I64" i="1"/>
  <c r="F125" i="1"/>
  <c r="H125" i="1" s="1"/>
  <c r="I402" i="1"/>
  <c r="F506" i="1"/>
  <c r="H506" i="1" s="1"/>
  <c r="I283" i="1"/>
  <c r="F282" i="1"/>
  <c r="H282" i="1" s="1"/>
  <c r="I161" i="1"/>
  <c r="F528" i="1"/>
  <c r="H528" i="1" s="1"/>
  <c r="T528" i="1"/>
  <c r="I502" i="1"/>
  <c r="K275" i="1"/>
  <c r="U459" i="1" s="1"/>
  <c r="J222" i="1"/>
  <c r="K222" i="1"/>
  <c r="U332" i="1" s="1"/>
  <c r="J266" i="1"/>
  <c r="K266" i="1"/>
  <c r="U430" i="1" s="1"/>
  <c r="K542" i="1"/>
  <c r="U547" i="1" s="1"/>
  <c r="K470" i="1"/>
  <c r="U505" i="1" s="1"/>
  <c r="K400" i="1"/>
  <c r="U186" i="1" s="1"/>
  <c r="K324" i="1"/>
  <c r="J433" i="1"/>
  <c r="T433" i="1" s="1"/>
  <c r="J469" i="1"/>
  <c r="T469" i="1" s="1"/>
  <c r="J62" i="1"/>
  <c r="T62" i="1" s="1"/>
  <c r="F347" i="1"/>
  <c r="H347" i="1" s="1"/>
  <c r="T347" i="1"/>
  <c r="F502" i="1"/>
  <c r="H502" i="1" s="1"/>
  <c r="J199" i="1"/>
  <c r="T199" i="1" s="1"/>
  <c r="J60" i="1"/>
  <c r="T60" i="1" s="1"/>
  <c r="J66" i="1"/>
  <c r="T66" i="1" s="1"/>
  <c r="J129" i="1"/>
  <c r="T129" i="1" s="1"/>
  <c r="F91" i="1"/>
  <c r="H91" i="1" s="1"/>
  <c r="J212" i="1"/>
  <c r="T212" i="1" s="1"/>
  <c r="F64" i="1"/>
  <c r="H64" i="1" s="1"/>
  <c r="F161" i="1"/>
  <c r="H161" i="1" s="1"/>
  <c r="I278" i="1"/>
  <c r="I433" i="1"/>
  <c r="J323" i="1"/>
  <c r="T323" i="1" s="1"/>
  <c r="I528" i="1"/>
  <c r="I62" i="1"/>
  <c r="I60" i="1"/>
  <c r="F56" i="1"/>
  <c r="H56" i="1" s="1"/>
  <c r="F469" i="1"/>
  <c r="H469" i="1" s="1"/>
  <c r="F199" i="1"/>
  <c r="H199" i="1" s="1"/>
  <c r="J273" i="1"/>
  <c r="K273" i="1"/>
  <c r="U449" i="1" s="1"/>
  <c r="F432" i="1"/>
  <c r="H432" i="1" s="1"/>
  <c r="T432" i="1"/>
  <c r="F61" i="1"/>
  <c r="H61" i="1" s="1"/>
  <c r="T61" i="1"/>
  <c r="J468" i="1"/>
  <c r="K468" i="1"/>
  <c r="F501" i="1"/>
  <c r="H501" i="1" s="1"/>
  <c r="F527" i="1"/>
  <c r="H527" i="1" s="1"/>
  <c r="T527" i="1"/>
  <c r="J269" i="1"/>
  <c r="K269" i="1"/>
  <c r="U439" i="1" s="1"/>
  <c r="F66" i="1"/>
  <c r="H66" i="1" s="1"/>
  <c r="J447" i="1"/>
  <c r="T447" i="1" s="1"/>
  <c r="J507" i="1"/>
  <c r="T507" i="1" s="1"/>
  <c r="K284" i="1"/>
  <c r="U284" i="1" s="1"/>
  <c r="J63" i="1"/>
  <c r="T63" i="1" s="1"/>
  <c r="J444" i="1"/>
  <c r="T444" i="1" s="1"/>
  <c r="J124" i="1"/>
  <c r="T124" i="1" s="1"/>
  <c r="J479" i="1"/>
  <c r="T479" i="1" s="1"/>
  <c r="F348" i="1"/>
  <c r="H348" i="1" s="1"/>
  <c r="H60" i="1"/>
  <c r="J158" i="1"/>
  <c r="K158" i="1"/>
  <c r="U158" i="1" s="1"/>
  <c r="F190" i="1"/>
  <c r="H190" i="1" s="1"/>
  <c r="F325" i="1"/>
  <c r="H325" i="1" s="1"/>
  <c r="T325" i="1"/>
  <c r="F281" i="1"/>
  <c r="H281" i="1" s="1"/>
  <c r="T281" i="1"/>
  <c r="I432" i="1"/>
  <c r="I61" i="1"/>
  <c r="F431" i="1"/>
  <c r="H431" i="1" s="1"/>
  <c r="T431" i="1"/>
  <c r="J157" i="1"/>
  <c r="K157" i="1"/>
  <c r="I526" i="1"/>
  <c r="I185" i="1"/>
  <c r="I500" i="1"/>
  <c r="I264" i="1"/>
  <c r="I315" i="1"/>
  <c r="I118" i="1"/>
  <c r="T429" i="1"/>
  <c r="T394" i="1"/>
  <c r="K38" i="1"/>
  <c r="U322" i="1" s="1"/>
  <c r="J38" i="1"/>
  <c r="I155" i="1"/>
  <c r="I48" i="1"/>
  <c r="I116" i="1"/>
  <c r="I415" i="1"/>
  <c r="F523" i="1"/>
  <c r="H523" i="1" s="1"/>
  <c r="T523" i="1"/>
  <c r="F430" i="1"/>
  <c r="H430" i="1" s="1"/>
  <c r="J529" i="1"/>
  <c r="T529" i="1" s="1"/>
  <c r="F342" i="1"/>
  <c r="H342" i="1" s="1"/>
  <c r="T512" i="1"/>
  <c r="T55" i="1"/>
  <c r="K54" i="1"/>
  <c r="T272" i="1"/>
  <c r="K121" i="1"/>
  <c r="U440" i="1" s="1"/>
  <c r="K120" i="1"/>
  <c r="U437" i="1" s="1"/>
  <c r="T317" i="1"/>
  <c r="K268" i="1"/>
  <c r="U434" i="1" s="1"/>
  <c r="T526" i="1"/>
  <c r="K480" i="1"/>
  <c r="T221" i="1"/>
  <c r="K178" i="1"/>
  <c r="K467" i="1"/>
  <c r="U424" i="1" s="1"/>
  <c r="T185" i="1"/>
  <c r="K156" i="1"/>
  <c r="U420" i="1" s="1"/>
  <c r="K265" i="1"/>
  <c r="U415" i="1" s="1"/>
  <c r="T264" i="1"/>
  <c r="K263" i="1"/>
  <c r="U412" i="1" s="1"/>
  <c r="T315" i="1"/>
  <c r="T118" i="1"/>
  <c r="F208" i="1"/>
  <c r="H208" i="1" s="1"/>
  <c r="T208" i="1"/>
  <c r="F494" i="1"/>
  <c r="H494" i="1" s="1"/>
  <c r="T494" i="1"/>
  <c r="I494" i="1"/>
  <c r="K521" i="1"/>
  <c r="J521" i="1"/>
  <c r="H547" i="1"/>
  <c r="H461" i="1"/>
  <c r="I47" i="1"/>
  <c r="J390" i="1"/>
  <c r="K390" i="1"/>
  <c r="U368" i="1" s="1"/>
  <c r="J198" i="1"/>
  <c r="K198" i="1"/>
  <c r="U198" i="1" s="1"/>
  <c r="K41" i="1"/>
  <c r="U331" i="1" s="1"/>
  <c r="J41" i="1"/>
  <c r="I154" i="1"/>
  <c r="I208" i="1"/>
  <c r="J260" i="1"/>
  <c r="T260" i="1" s="1"/>
  <c r="F42" i="1"/>
  <c r="H42" i="1" s="1"/>
  <c r="T42" i="1"/>
  <c r="F529" i="1"/>
  <c r="H529" i="1" s="1"/>
  <c r="F39" i="1"/>
  <c r="H39" i="1" s="1"/>
  <c r="F83" i="1"/>
  <c r="H83" i="1" s="1"/>
  <c r="I83" i="1"/>
  <c r="F384" i="1"/>
  <c r="H384" i="1" s="1"/>
  <c r="I384" i="1"/>
  <c r="F82" i="1"/>
  <c r="H82" i="1" s="1"/>
  <c r="I82" i="1"/>
  <c r="F312" i="1"/>
  <c r="H312" i="1" s="1"/>
  <c r="I312" i="1"/>
  <c r="K499" i="1"/>
  <c r="J396" i="1"/>
  <c r="T396" i="1" s="1"/>
  <c r="K176" i="1"/>
  <c r="K117" i="1"/>
  <c r="J46" i="1"/>
  <c r="T46" i="1" s="1"/>
  <c r="K497" i="1"/>
  <c r="U497" i="1" s="1"/>
  <c r="K153" i="1"/>
  <c r="I260" i="1"/>
  <c r="K171" i="1"/>
  <c r="F151" i="1"/>
  <c r="H151" i="1" s="1"/>
  <c r="I151" i="1"/>
  <c r="K343" i="1"/>
  <c r="U325" i="1" s="1"/>
  <c r="J343" i="1"/>
  <c r="K177" i="1"/>
  <c r="K466" i="1"/>
  <c r="U109" i="1" s="1"/>
  <c r="K50" i="1"/>
  <c r="U419" i="1" s="1"/>
  <c r="K465" i="1"/>
  <c r="K346" i="1"/>
  <c r="T397" i="1"/>
  <c r="K119" i="1"/>
  <c r="T525" i="1"/>
  <c r="T154" i="1"/>
  <c r="T345" i="1"/>
  <c r="F256" i="1"/>
  <c r="H256" i="1" s="1"/>
  <c r="I42" i="1"/>
  <c r="F175" i="1"/>
  <c r="H175" i="1" s="1"/>
  <c r="T175" i="1"/>
  <c r="F546" i="1"/>
  <c r="H546" i="1" s="1"/>
  <c r="I546" i="1"/>
  <c r="H396" i="1"/>
  <c r="H46" i="1"/>
  <c r="J276" i="1"/>
  <c r="T276" i="1" s="1"/>
  <c r="T135" i="1"/>
  <c r="F135" i="1"/>
  <c r="H135" i="1" s="1"/>
  <c r="K314" i="1"/>
  <c r="U319" i="1" s="1"/>
  <c r="J314" i="1"/>
  <c r="F111" i="1"/>
  <c r="H111" i="1" s="1"/>
  <c r="I111" i="1"/>
  <c r="K49" i="1"/>
  <c r="U396" i="1" s="1"/>
  <c r="F498" i="1"/>
  <c r="H498" i="1" s="1"/>
  <c r="T498" i="1"/>
  <c r="F393" i="1"/>
  <c r="H393" i="1" s="1"/>
  <c r="F258" i="1"/>
  <c r="H258" i="1" s="1"/>
  <c r="T258" i="1"/>
  <c r="J152" i="1"/>
  <c r="K152" i="1"/>
  <c r="U359" i="1" s="1"/>
  <c r="F274" i="1"/>
  <c r="H274" i="1" s="1"/>
  <c r="I274" i="1"/>
  <c r="F40" i="1"/>
  <c r="H40" i="1" s="1"/>
  <c r="I40" i="1"/>
  <c r="F385" i="1"/>
  <c r="H385" i="1" s="1"/>
  <c r="T385" i="1"/>
  <c r="F173" i="1"/>
  <c r="H173" i="1" s="1"/>
  <c r="T173" i="1"/>
  <c r="I173" i="1"/>
  <c r="F31" i="1"/>
  <c r="H31" i="1" s="1"/>
  <c r="T31" i="1"/>
  <c r="I31" i="1"/>
  <c r="F253" i="1"/>
  <c r="H253" i="1" s="1"/>
  <c r="I253" i="1"/>
  <c r="F442" i="1"/>
  <c r="H442" i="1" s="1"/>
  <c r="T442" i="1"/>
  <c r="K303" i="1"/>
  <c r="U339" i="1" s="1"/>
  <c r="J303" i="1"/>
  <c r="F174" i="1"/>
  <c r="H174" i="1" s="1"/>
  <c r="I174" i="1"/>
  <c r="I498" i="1"/>
  <c r="I393" i="1"/>
  <c r="J464" i="1"/>
  <c r="K464" i="1"/>
  <c r="U365" i="1" s="1"/>
  <c r="F276" i="1"/>
  <c r="H276" i="1" s="1"/>
  <c r="F84" i="1"/>
  <c r="H84" i="1" s="1"/>
  <c r="T84" i="1"/>
  <c r="F36" i="1"/>
  <c r="H36" i="1" s="1"/>
  <c r="I36" i="1"/>
  <c r="F34" i="1"/>
  <c r="H34" i="1" s="1"/>
  <c r="I34" i="1"/>
  <c r="F313" i="1"/>
  <c r="H313" i="1" s="1"/>
  <c r="I313" i="1"/>
  <c r="F48" i="1"/>
  <c r="H48" i="1" s="1"/>
  <c r="T48" i="1"/>
  <c r="F116" i="1"/>
  <c r="H116" i="1" s="1"/>
  <c r="T116" i="1"/>
  <c r="F415" i="1"/>
  <c r="H415" i="1" s="1"/>
  <c r="T415" i="1"/>
  <c r="F395" i="1"/>
  <c r="H395" i="1" s="1"/>
  <c r="I395" i="1"/>
  <c r="K150" i="1"/>
  <c r="J150" i="1"/>
  <c r="H114" i="1"/>
  <c r="J174" i="1"/>
  <c r="T174" i="1" s="1"/>
  <c r="J83" i="1"/>
  <c r="T83" i="1" s="1"/>
  <c r="J36" i="1"/>
  <c r="T36" i="1" s="1"/>
  <c r="J384" i="1"/>
  <c r="T384" i="1" s="1"/>
  <c r="J34" i="1"/>
  <c r="T34" i="1" s="1"/>
  <c r="J82" i="1"/>
  <c r="T82" i="1" s="1"/>
  <c r="J313" i="1"/>
  <c r="T313" i="1" s="1"/>
  <c r="J312" i="1"/>
  <c r="T312" i="1" s="1"/>
  <c r="T172" i="1"/>
  <c r="J111" i="1"/>
  <c r="T111" i="1" s="1"/>
  <c r="T425" i="1"/>
  <c r="J546" i="1"/>
  <c r="T546" i="1" s="1"/>
  <c r="J492" i="1"/>
  <c r="T492" i="1" s="1"/>
  <c r="F143" i="1"/>
  <c r="H143" i="1" s="1"/>
  <c r="T143" i="1"/>
  <c r="F424" i="1"/>
  <c r="H424" i="1" s="1"/>
  <c r="I424" i="1"/>
  <c r="K311" i="1"/>
  <c r="U125" i="1" s="1"/>
  <c r="F537" i="1"/>
  <c r="H537" i="1" s="1"/>
  <c r="J459" i="1"/>
  <c r="T459" i="1" s="1"/>
  <c r="T443" i="1"/>
  <c r="T44" i="1"/>
  <c r="K344" i="1"/>
  <c r="U356" i="1" s="1"/>
  <c r="K187" i="1"/>
  <c r="T463" i="1"/>
  <c r="K220" i="1"/>
  <c r="J112" i="1"/>
  <c r="T112" i="1" s="1"/>
  <c r="K250" i="1"/>
  <c r="K381" i="1"/>
  <c r="U276" i="1" s="1"/>
  <c r="J538" i="1"/>
  <c r="T538" i="1" s="1"/>
  <c r="K33" i="1"/>
  <c r="U261" i="1" s="1"/>
  <c r="F77" i="1"/>
  <c r="H77" i="1" s="1"/>
  <c r="J519" i="1"/>
  <c r="T519" i="1" s="1"/>
  <c r="F305" i="1"/>
  <c r="H305" i="1" s="1"/>
  <c r="T305" i="1"/>
  <c r="I305" i="1"/>
  <c r="F109" i="1"/>
  <c r="H109" i="1" s="1"/>
  <c r="I109" i="1"/>
  <c r="T219" i="1"/>
  <c r="I112" i="1"/>
  <c r="I538" i="1"/>
  <c r="F492" i="1"/>
  <c r="H492" i="1" s="1"/>
  <c r="J249" i="1"/>
  <c r="T249" i="1" s="1"/>
  <c r="J458" i="1"/>
  <c r="T458" i="1" s="1"/>
  <c r="J490" i="1"/>
  <c r="T490" i="1" s="1"/>
  <c r="F380" i="1"/>
  <c r="H380" i="1" s="1"/>
  <c r="I380" i="1"/>
  <c r="F459" i="1"/>
  <c r="H459" i="1" s="1"/>
  <c r="J307" i="1"/>
  <c r="T307" i="1" s="1"/>
  <c r="F490" i="1"/>
  <c r="H490" i="1" s="1"/>
  <c r="I490" i="1"/>
  <c r="I489" i="1"/>
  <c r="F489" i="1"/>
  <c r="H489" i="1" s="1"/>
  <c r="F306" i="1"/>
  <c r="H306" i="1" s="1"/>
  <c r="F518" i="1"/>
  <c r="H518" i="1" s="1"/>
  <c r="I518" i="1"/>
  <c r="F79" i="1"/>
  <c r="H79" i="1" s="1"/>
  <c r="T79" i="1"/>
  <c r="F519" i="1"/>
  <c r="H519" i="1" s="1"/>
  <c r="F307" i="1"/>
  <c r="H307" i="1" s="1"/>
  <c r="I307" i="1"/>
  <c r="I458" i="1"/>
  <c r="F458" i="1"/>
  <c r="H458" i="1" s="1"/>
  <c r="F484" i="1"/>
  <c r="H484" i="1" s="1"/>
  <c r="T484" i="1"/>
  <c r="F249" i="1"/>
  <c r="H249" i="1" s="1"/>
  <c r="F491" i="1"/>
  <c r="H491" i="1" s="1"/>
  <c r="F247" i="1"/>
  <c r="H247" i="1" s="1"/>
  <c r="I247" i="1"/>
  <c r="I541" i="1"/>
  <c r="F541" i="1"/>
  <c r="H541" i="1" s="1"/>
  <c r="T541" i="1"/>
  <c r="F29" i="1"/>
  <c r="H29" i="1" s="1"/>
  <c r="T29" i="1"/>
  <c r="F457" i="1"/>
  <c r="H457" i="1" s="1"/>
  <c r="I457" i="1"/>
  <c r="I79" i="1"/>
  <c r="F441" i="1"/>
  <c r="H441" i="1" s="1"/>
  <c r="T441" i="1"/>
  <c r="F398" i="1"/>
  <c r="H398" i="1" s="1"/>
  <c r="F144" i="1"/>
  <c r="H144" i="1" s="1"/>
  <c r="F246" i="1"/>
  <c r="H246" i="1" s="1"/>
  <c r="K148" i="1"/>
  <c r="U286" i="1" s="1"/>
  <c r="F251" i="1"/>
  <c r="H251" i="1" s="1"/>
  <c r="T251" i="1"/>
  <c r="K426" i="1"/>
  <c r="U274" i="1" s="1"/>
  <c r="F80" i="1"/>
  <c r="H80" i="1" s="1"/>
  <c r="F78" i="1"/>
  <c r="H78" i="1" s="1"/>
  <c r="T78" i="1"/>
  <c r="F248" i="1"/>
  <c r="H248" i="1" s="1"/>
  <c r="T248" i="1"/>
  <c r="F488" i="1"/>
  <c r="H488" i="1" s="1"/>
  <c r="I149" i="1"/>
  <c r="I114" i="1"/>
  <c r="I547" i="1"/>
  <c r="I520" i="1"/>
  <c r="I207" i="1"/>
  <c r="I461" i="1"/>
  <c r="I251" i="1"/>
  <c r="I80" i="1"/>
  <c r="I78" i="1"/>
  <c r="J537" i="1"/>
  <c r="T537" i="1" s="1"/>
  <c r="F28" i="1"/>
  <c r="H28" i="1" s="1"/>
  <c r="I28" i="1"/>
  <c r="F107" i="1"/>
  <c r="H107" i="1" s="1"/>
  <c r="T107" i="1"/>
  <c r="I107" i="1"/>
  <c r="T149" i="1"/>
  <c r="T114" i="1"/>
  <c r="T547" i="1"/>
  <c r="T520" i="1"/>
  <c r="T461" i="1"/>
  <c r="T81" i="1"/>
  <c r="I537" i="1"/>
  <c r="J77" i="1"/>
  <c r="T77" i="1" s="1"/>
  <c r="J304" i="1"/>
  <c r="K304" i="1"/>
  <c r="U233" i="1" s="1"/>
  <c r="J455" i="1"/>
  <c r="T455" i="1" s="1"/>
  <c r="K243" i="1"/>
  <c r="J518" i="1"/>
  <c r="T518" i="1" s="1"/>
  <c r="J302" i="1"/>
  <c r="T302" i="1" s="1"/>
  <c r="J20" i="1"/>
  <c r="T20" i="1" s="1"/>
  <c r="F300" i="1"/>
  <c r="H300" i="1" s="1"/>
  <c r="T300" i="1"/>
  <c r="I300" i="1"/>
  <c r="F19" i="1"/>
  <c r="H19" i="1" s="1"/>
  <c r="T19" i="1"/>
  <c r="F540" i="1"/>
  <c r="H540" i="1" s="1"/>
  <c r="T540" i="1"/>
  <c r="F299" i="1"/>
  <c r="H299" i="1" s="1"/>
  <c r="T299" i="1"/>
  <c r="I299" i="1"/>
  <c r="F367" i="1"/>
  <c r="H367" i="1" s="1"/>
  <c r="T367" i="1"/>
  <c r="I367" i="1"/>
  <c r="H449" i="1"/>
  <c r="I455" i="1"/>
  <c r="F106" i="1"/>
  <c r="H106" i="1" s="1"/>
  <c r="I302" i="1"/>
  <c r="F22" i="1"/>
  <c r="H22" i="1" s="1"/>
  <c r="I20" i="1"/>
  <c r="F455" i="1"/>
  <c r="H455" i="1" s="1"/>
  <c r="F454" i="1"/>
  <c r="H454" i="1" s="1"/>
  <c r="T454" i="1"/>
  <c r="T517" i="1"/>
  <c r="J373" i="1"/>
  <c r="K373" i="1"/>
  <c r="I19" i="1"/>
  <c r="F241" i="1"/>
  <c r="H241" i="1" s="1"/>
  <c r="I241" i="1"/>
  <c r="F440" i="1"/>
  <c r="H440" i="1" s="1"/>
  <c r="T440" i="1"/>
  <c r="I440" i="1"/>
  <c r="J140" i="1"/>
  <c r="K140" i="1"/>
  <c r="U171" i="1" s="1"/>
  <c r="F245" i="1"/>
  <c r="H245" i="1" s="1"/>
  <c r="T245" i="1"/>
  <c r="J195" i="1"/>
  <c r="K195" i="1"/>
  <c r="U174" i="1" s="1"/>
  <c r="F217" i="1"/>
  <c r="H217" i="1" s="1"/>
  <c r="I217" i="1"/>
  <c r="F420" i="1"/>
  <c r="H420" i="1" s="1"/>
  <c r="I420" i="1"/>
  <c r="K487" i="1"/>
  <c r="U228" i="1" s="1"/>
  <c r="K27" i="1"/>
  <c r="K378" i="1"/>
  <c r="U213" i="1" s="1"/>
  <c r="F437" i="1"/>
  <c r="H437" i="1" s="1"/>
  <c r="T437" i="1"/>
  <c r="I75" i="1"/>
  <c r="T105" i="1"/>
  <c r="I482" i="1"/>
  <c r="I301" i="1"/>
  <c r="F450" i="1"/>
  <c r="H450" i="1" s="1"/>
  <c r="T450" i="1"/>
  <c r="I450" i="1"/>
  <c r="H101" i="1"/>
  <c r="I245" i="1"/>
  <c r="H142" i="1"/>
  <c r="H75" i="1"/>
  <c r="K375" i="1"/>
  <c r="H482" i="1"/>
  <c r="K206" i="1"/>
  <c r="U191" i="1" s="1"/>
  <c r="K374" i="1"/>
  <c r="J204" i="1"/>
  <c r="K204" i="1"/>
  <c r="J456" i="1"/>
  <c r="T456" i="1" s="1"/>
  <c r="K169" i="1"/>
  <c r="U217" i="1" s="1"/>
  <c r="J24" i="1"/>
  <c r="T24" i="1" s="1"/>
  <c r="J545" i="1"/>
  <c r="T545" i="1" s="1"/>
  <c r="J196" i="1"/>
  <c r="T196" i="1" s="1"/>
  <c r="J167" i="1"/>
  <c r="T167" i="1" s="1"/>
  <c r="I24" i="1"/>
  <c r="J340" i="1"/>
  <c r="T340" i="1" s="1"/>
  <c r="J74" i="1"/>
  <c r="T74" i="1" s="1"/>
  <c r="J104" i="1"/>
  <c r="T104" i="1" s="1"/>
  <c r="F543" i="1"/>
  <c r="H543" i="1" s="1"/>
  <c r="T543" i="1"/>
  <c r="I543" i="1"/>
  <c r="K379" i="1"/>
  <c r="K341" i="1"/>
  <c r="U227" i="1" s="1"/>
  <c r="K486" i="1"/>
  <c r="U224" i="1" s="1"/>
  <c r="H456" i="1"/>
  <c r="F24" i="1"/>
  <c r="H24" i="1" s="1"/>
  <c r="K377" i="1"/>
  <c r="U211" i="1" s="1"/>
  <c r="J376" i="1"/>
  <c r="T376" i="1" s="1"/>
  <c r="F545" i="1"/>
  <c r="H545" i="1" s="1"/>
  <c r="I340" i="1"/>
  <c r="F196" i="1"/>
  <c r="H196" i="1" s="1"/>
  <c r="I74" i="1"/>
  <c r="F167" i="1"/>
  <c r="H167" i="1" s="1"/>
  <c r="I104" i="1"/>
  <c r="H236" i="1"/>
  <c r="K244" i="1"/>
  <c r="K108" i="1"/>
  <c r="I376" i="1"/>
  <c r="K218" i="1"/>
  <c r="U197" i="1" s="1"/>
  <c r="K23" i="1"/>
  <c r="U188" i="1" s="1"/>
  <c r="K423" i="1"/>
  <c r="F376" i="1"/>
  <c r="H376" i="1" s="1"/>
  <c r="J106" i="1"/>
  <c r="T106" i="1" s="1"/>
  <c r="J22" i="1"/>
  <c r="T22" i="1" s="1"/>
  <c r="J205" i="1"/>
  <c r="K205" i="1"/>
  <c r="F366" i="1"/>
  <c r="H366" i="1" s="1"/>
  <c r="K477" i="1"/>
  <c r="J477" i="1"/>
  <c r="I536" i="1"/>
  <c r="F439" i="1"/>
  <c r="H439" i="1" s="1"/>
  <c r="T439" i="1"/>
  <c r="I439" i="1"/>
  <c r="F419" i="1"/>
  <c r="H419" i="1" s="1"/>
  <c r="T419" i="1"/>
  <c r="I419" i="1"/>
  <c r="F536" i="1"/>
  <c r="H536" i="1" s="1"/>
  <c r="F331" i="1"/>
  <c r="H331" i="1" s="1"/>
  <c r="I331" i="1"/>
  <c r="F339" i="1"/>
  <c r="H339" i="1" s="1"/>
  <c r="F338" i="1"/>
  <c r="H338" i="1" s="1"/>
  <c r="F233" i="1"/>
  <c r="H233" i="1" s="1"/>
  <c r="T233" i="1"/>
  <c r="F14" i="1"/>
  <c r="H14" i="1" s="1"/>
  <c r="I14" i="1"/>
  <c r="F335" i="1"/>
  <c r="H335" i="1" s="1"/>
  <c r="T335" i="1"/>
  <c r="F334" i="1"/>
  <c r="H334" i="1" s="1"/>
  <c r="I334" i="1"/>
  <c r="T536" i="1"/>
  <c r="J230" i="1"/>
  <c r="K230" i="1"/>
  <c r="U81" i="1" s="1"/>
  <c r="T239" i="1"/>
  <c r="J235" i="1"/>
  <c r="T235" i="1" s="1"/>
  <c r="F336" i="1"/>
  <c r="H336" i="1" s="1"/>
  <c r="T336" i="1"/>
  <c r="F296" i="1"/>
  <c r="H296" i="1" s="1"/>
  <c r="I240" i="1"/>
  <c r="I18" i="1"/>
  <c r="I164" i="1"/>
  <c r="I339" i="1"/>
  <c r="I102" i="1"/>
  <c r="I338" i="1"/>
  <c r="F332" i="1"/>
  <c r="H332" i="1" s="1"/>
  <c r="I332" i="1"/>
  <c r="F16" i="1"/>
  <c r="H16" i="1" s="1"/>
  <c r="T16" i="1"/>
  <c r="F15" i="1"/>
  <c r="H15" i="1" s="1"/>
  <c r="T15" i="1"/>
  <c r="F235" i="1"/>
  <c r="H235" i="1" s="1"/>
  <c r="K471" i="1"/>
  <c r="K361" i="1"/>
  <c r="U163" i="1" s="1"/>
  <c r="T240" i="1"/>
  <c r="K372" i="1"/>
  <c r="U372" i="1" s="1"/>
  <c r="T18" i="1"/>
  <c r="K453" i="1"/>
  <c r="T164" i="1"/>
  <c r="H73" i="1"/>
  <c r="I370" i="1"/>
  <c r="I16" i="1"/>
  <c r="I449" i="1"/>
  <c r="I298" i="1"/>
  <c r="I237" i="1"/>
  <c r="I15" i="1"/>
  <c r="J421" i="1"/>
  <c r="T421" i="1" s="1"/>
  <c r="F215" i="1"/>
  <c r="H215" i="1" s="1"/>
  <c r="T215" i="1"/>
  <c r="K17" i="1"/>
  <c r="K452" i="1"/>
  <c r="U149" i="1" s="1"/>
  <c r="J510" i="1"/>
  <c r="T510" i="1" s="1"/>
  <c r="K515" i="1"/>
  <c r="K138" i="1"/>
  <c r="U134" i="1" s="1"/>
  <c r="J101" i="1"/>
  <c r="T101" i="1" s="1"/>
  <c r="K513" i="1"/>
  <c r="U126" i="1" s="1"/>
  <c r="K137" i="1"/>
  <c r="U137" i="1" s="1"/>
  <c r="J236" i="1"/>
  <c r="T236" i="1" s="1"/>
  <c r="F183" i="1"/>
  <c r="H183" i="1" s="1"/>
  <c r="K337" i="1"/>
  <c r="U110" i="1" s="1"/>
  <c r="J231" i="1"/>
  <c r="T231" i="1" s="1"/>
  <c r="F476" i="1"/>
  <c r="H476" i="1" s="1"/>
  <c r="T476" i="1"/>
  <c r="F214" i="1"/>
  <c r="H214" i="1" s="1"/>
  <c r="T214" i="1"/>
  <c r="I214" i="1"/>
  <c r="I510" i="1"/>
  <c r="T449" i="1"/>
  <c r="I101" i="1"/>
  <c r="T237" i="1"/>
  <c r="I236" i="1"/>
  <c r="F421" i="1"/>
  <c r="H421" i="1" s="1"/>
  <c r="J478" i="1"/>
  <c r="T478" i="1" s="1"/>
  <c r="I476" i="1"/>
  <c r="I215" i="1"/>
  <c r="K103" i="1"/>
  <c r="K166" i="1"/>
  <c r="U159" i="1" s="1"/>
  <c r="K165" i="1"/>
  <c r="J366" i="1"/>
  <c r="T366" i="1" s="1"/>
  <c r="K511" i="1"/>
  <c r="J511" i="1"/>
  <c r="I231" i="1"/>
  <c r="F231" i="1"/>
  <c r="H231" i="1" s="1"/>
  <c r="J451" i="1"/>
  <c r="T451" i="1" s="1"/>
  <c r="J184" i="1"/>
  <c r="T184" i="1" s="1"/>
  <c r="F478" i="1"/>
  <c r="H478" i="1" s="1"/>
  <c r="J232" i="1"/>
  <c r="K232" i="1"/>
  <c r="U99" i="1" s="1"/>
  <c r="H448" i="1"/>
  <c r="I216" i="1"/>
  <c r="J330" i="1"/>
  <c r="T330" i="1" s="1"/>
  <c r="I99" i="1"/>
  <c r="I97" i="1"/>
  <c r="I294" i="1"/>
  <c r="J226" i="1"/>
  <c r="K226" i="1"/>
  <c r="U34" i="1" s="1"/>
  <c r="H472" i="1"/>
  <c r="H350" i="1"/>
  <c r="J365" i="1"/>
  <c r="T365" i="1" s="1"/>
  <c r="J363" i="1"/>
  <c r="T363" i="1" s="1"/>
  <c r="J228" i="1"/>
  <c r="T228" i="1" s="1"/>
  <c r="J12" i="1"/>
  <c r="T12" i="1" s="1"/>
  <c r="J358" i="1"/>
  <c r="T358" i="1" s="1"/>
  <c r="J295" i="1"/>
  <c r="T295" i="1" s="1"/>
  <c r="J191" i="1"/>
  <c r="T191" i="1" s="1"/>
  <c r="F330" i="1"/>
  <c r="H330" i="1" s="1"/>
  <c r="F360" i="1"/>
  <c r="H360" i="1" s="1"/>
  <c r="T360" i="1"/>
  <c r="F359" i="1"/>
  <c r="H359" i="1" s="1"/>
  <c r="T359" i="1"/>
  <c r="I358" i="1"/>
  <c r="F96" i="1"/>
  <c r="H96" i="1" s="1"/>
  <c r="I295" i="1"/>
  <c r="F474" i="1"/>
  <c r="H474" i="1" s="1"/>
  <c r="T474" i="1"/>
  <c r="I192" i="1"/>
  <c r="F293" i="1"/>
  <c r="H293" i="1" s="1"/>
  <c r="T293" i="1"/>
  <c r="I191" i="1"/>
  <c r="F71" i="1"/>
  <c r="H71" i="1" s="1"/>
  <c r="F202" i="1"/>
  <c r="H202" i="1" s="1"/>
  <c r="T202" i="1"/>
  <c r="F11" i="1"/>
  <c r="H11" i="1" s="1"/>
  <c r="T11" i="1"/>
  <c r="F133" i="1"/>
  <c r="H133" i="1" s="1"/>
  <c r="T133" i="1"/>
  <c r="F445" i="1"/>
  <c r="H445" i="1" s="1"/>
  <c r="I7" i="1"/>
  <c r="F7" i="1"/>
  <c r="H7" i="1" s="1"/>
  <c r="T7" i="1"/>
  <c r="I533" i="1"/>
  <c r="F533" i="1"/>
  <c r="H533" i="1" s="1"/>
  <c r="K72" i="1"/>
  <c r="U90" i="1" s="1"/>
  <c r="K364" i="1"/>
  <c r="U86" i="1" s="1"/>
  <c r="J535" i="1"/>
  <c r="T535" i="1" s="1"/>
  <c r="I535" i="1"/>
  <c r="I71" i="1"/>
  <c r="J418" i="1"/>
  <c r="T418" i="1" s="1"/>
  <c r="I202" i="1"/>
  <c r="J30" i="1"/>
  <c r="T30" i="1" s="1"/>
  <c r="I11" i="1"/>
  <c r="J98" i="1"/>
  <c r="T98" i="1" s="1"/>
  <c r="I133" i="1"/>
  <c r="J475" i="1"/>
  <c r="T475" i="1" s="1"/>
  <c r="F197" i="1"/>
  <c r="H197" i="1" s="1"/>
  <c r="T197" i="1"/>
  <c r="J448" i="1"/>
  <c r="T448" i="1" s="1"/>
  <c r="J362" i="1"/>
  <c r="T362" i="1" s="1"/>
  <c r="J100" i="1"/>
  <c r="T100" i="1" s="1"/>
  <c r="J10" i="1"/>
  <c r="T10" i="1" s="1"/>
  <c r="J227" i="1"/>
  <c r="T227" i="1" s="1"/>
  <c r="J329" i="1"/>
  <c r="T329" i="1" s="1"/>
  <c r="J354" i="1"/>
  <c r="T354" i="1" s="1"/>
  <c r="F544" i="1"/>
  <c r="H544" i="1" s="1"/>
  <c r="I544" i="1"/>
  <c r="F328" i="1"/>
  <c r="H328" i="1" s="1"/>
  <c r="T328" i="1"/>
  <c r="I328" i="1"/>
  <c r="F418" i="1"/>
  <c r="H418" i="1" s="1"/>
  <c r="F30" i="1"/>
  <c r="H30" i="1" s="1"/>
  <c r="F98" i="1"/>
  <c r="H98" i="1" s="1"/>
  <c r="F357" i="1"/>
  <c r="H357" i="1" s="1"/>
  <c r="T357" i="1"/>
  <c r="F475" i="1"/>
  <c r="H475" i="1" s="1"/>
  <c r="F356" i="1"/>
  <c r="H356" i="1" s="1"/>
  <c r="T356" i="1"/>
  <c r="F182" i="1"/>
  <c r="H182" i="1" s="1"/>
  <c r="T182" i="1"/>
  <c r="F93" i="1"/>
  <c r="H93" i="1" s="1"/>
  <c r="T93" i="1"/>
  <c r="I197" i="1"/>
  <c r="F13" i="1"/>
  <c r="H13" i="1" s="1"/>
  <c r="T13" i="1"/>
  <c r="F99" i="1"/>
  <c r="H99" i="1" s="1"/>
  <c r="T99" i="1"/>
  <c r="F97" i="1"/>
  <c r="H97" i="1" s="1"/>
  <c r="T97" i="1"/>
  <c r="F294" i="1"/>
  <c r="H294" i="1" s="1"/>
  <c r="T294" i="1"/>
  <c r="J69" i="1"/>
  <c r="K69" i="1"/>
  <c r="I26" i="1"/>
  <c r="F26" i="1"/>
  <c r="H26" i="1" s="1"/>
  <c r="T26" i="1"/>
  <c r="F4" i="1"/>
  <c r="H4" i="1" s="1"/>
  <c r="K223" i="1"/>
  <c r="U16" i="1" s="1"/>
  <c r="K436" i="1"/>
  <c r="U13" i="1" s="1"/>
  <c r="K5" i="1"/>
  <c r="U10" i="1" s="1"/>
  <c r="K414" i="1"/>
  <c r="K70" i="1"/>
  <c r="U38" i="1" s="1"/>
  <c r="K292" i="1"/>
  <c r="U241" i="1" s="1"/>
  <c r="K94" i="1"/>
  <c r="U32" i="1" s="1"/>
  <c r="K201" i="1"/>
  <c r="U29" i="1" s="1"/>
  <c r="K8" i="1"/>
  <c r="U15" i="1" s="1"/>
  <c r="K132" i="1"/>
  <c r="U12" i="1" s="1"/>
  <c r="K131" i="1"/>
  <c r="K438" i="1"/>
  <c r="U438" i="1" s="1"/>
  <c r="K352" i="1"/>
  <c r="U31" i="1" s="1"/>
  <c r="K351" i="1"/>
  <c r="U28" i="1" s="1"/>
  <c r="T472" i="1"/>
  <c r="K539" i="1"/>
  <c r="T350" i="1"/>
  <c r="K225" i="1"/>
  <c r="U22" i="1" s="1"/>
  <c r="T224" i="1"/>
  <c r="K485" i="1"/>
  <c r="T485" i="1" s="1"/>
  <c r="K411" i="1"/>
  <c r="F411" i="1" s="1"/>
  <c r="H411" i="1" s="1"/>
  <c r="J289" i="1"/>
  <c r="T289" i="1" s="1"/>
  <c r="J252" i="1"/>
  <c r="T252" i="1" s="1"/>
  <c r="I252" i="1"/>
  <c r="I59" i="1"/>
  <c r="J514" i="1"/>
  <c r="T514" i="1" s="1"/>
  <c r="J333" i="1"/>
  <c r="T333" i="1" s="1"/>
  <c r="K399" i="1"/>
  <c r="U399" i="1" s="1"/>
  <c r="I333" i="1"/>
  <c r="F318" i="1"/>
  <c r="H318" i="1" s="1"/>
  <c r="F333" i="1"/>
  <c r="H333" i="1" s="1"/>
  <c r="J181" i="1"/>
  <c r="T181" i="1" s="1"/>
  <c r="H181" i="1"/>
  <c r="F514" i="1"/>
  <c r="H514" i="1" s="1"/>
  <c r="U514" i="1"/>
  <c r="I514" i="1"/>
  <c r="F422" i="1"/>
  <c r="H422" i="1" s="1"/>
  <c r="U422" i="1"/>
  <c r="I422" i="1"/>
  <c r="F416" i="1"/>
  <c r="H416" i="1" s="1"/>
  <c r="U416" i="1"/>
  <c r="I416" i="1"/>
  <c r="F428" i="1"/>
  <c r="H428" i="1" s="1"/>
  <c r="T428" i="1"/>
  <c r="F408" i="1"/>
  <c r="H408" i="1" s="1"/>
  <c r="I408" i="1"/>
  <c r="U408" i="1"/>
  <c r="J389" i="1"/>
  <c r="T389" i="1" s="1"/>
  <c r="J371" i="1"/>
  <c r="K371" i="1"/>
  <c r="I389" i="1"/>
  <c r="K417" i="1"/>
  <c r="H389" i="1"/>
  <c r="U389" i="1"/>
  <c r="F290" i="1"/>
  <c r="H290" i="1" s="1"/>
  <c r="T290" i="1"/>
  <c r="F289" i="1"/>
  <c r="H289" i="1" s="1"/>
  <c r="U289" i="1"/>
  <c r="U290" i="1"/>
  <c r="F271" i="1"/>
  <c r="H271" i="1" s="1"/>
  <c r="T271" i="1"/>
  <c r="U271" i="1"/>
  <c r="J270" i="1"/>
  <c r="K270" i="1"/>
  <c r="K355" i="1"/>
  <c r="J267" i="1"/>
  <c r="K267" i="1"/>
  <c r="J318" i="1"/>
  <c r="T318" i="1" s="1"/>
  <c r="U252" i="1"/>
  <c r="I139" i="1"/>
  <c r="F139" i="1"/>
  <c r="H139" i="1" s="1"/>
  <c r="T139" i="1"/>
  <c r="U139" i="1"/>
  <c r="K145" i="1"/>
  <c r="J92" i="1"/>
  <c r="K92" i="1"/>
  <c r="F67" i="1"/>
  <c r="H67" i="1" s="1"/>
  <c r="J21" i="1"/>
  <c r="K21" i="1"/>
  <c r="J58" i="1"/>
  <c r="T58" i="1" s="1"/>
  <c r="F59" i="1"/>
  <c r="H59" i="1" s="1"/>
  <c r="T59" i="1"/>
  <c r="J67" i="1"/>
  <c r="T67" i="1" s="1"/>
  <c r="F58" i="1"/>
  <c r="H58" i="1" s="1"/>
  <c r="I67" i="1"/>
  <c r="U58" i="1"/>
  <c r="K6" i="1"/>
  <c r="R200" i="1"/>
  <c r="Q200" i="1"/>
  <c r="N200" i="1"/>
  <c r="F534" i="1" l="1"/>
  <c r="H534" i="1" s="1"/>
  <c r="T516" i="1"/>
  <c r="U536" i="1"/>
  <c r="U262" i="1"/>
  <c r="U369" i="1"/>
  <c r="U9" i="1"/>
  <c r="T445" i="1"/>
  <c r="I51" i="1"/>
  <c r="F387" i="1"/>
  <c r="H387" i="1" s="1"/>
  <c r="I259" i="1"/>
  <c r="T45" i="1"/>
  <c r="T51" i="1"/>
  <c r="F317" i="1"/>
  <c r="H317" i="1" s="1"/>
  <c r="F45" i="1"/>
  <c r="H45" i="1" s="1"/>
  <c r="F262" i="1"/>
  <c r="H262" i="1" s="1"/>
  <c r="I413" i="1"/>
  <c r="T9" i="1"/>
  <c r="F76" i="1"/>
  <c r="H76" i="1" s="1"/>
  <c r="T262" i="1"/>
  <c r="T297" i="1"/>
  <c r="I369" i="1"/>
  <c r="I445" i="1"/>
  <c r="F9" i="1"/>
  <c r="H9" i="1" s="1"/>
  <c r="U156" i="1"/>
  <c r="I76" i="1"/>
  <c r="T392" i="1"/>
  <c r="U76" i="1"/>
  <c r="F392" i="1"/>
  <c r="H392" i="1" s="1"/>
  <c r="T522" i="1"/>
  <c r="T259" i="1"/>
  <c r="F522" i="1"/>
  <c r="H522" i="1" s="1"/>
  <c r="F259" i="1"/>
  <c r="H259" i="1" s="1"/>
  <c r="T369" i="1"/>
  <c r="T342" i="1"/>
  <c r="I462" i="1"/>
  <c r="I193" i="1"/>
  <c r="T246" i="1"/>
  <c r="T488" i="1"/>
  <c r="U177" i="1"/>
  <c r="T534" i="1"/>
  <c r="I209" i="1"/>
  <c r="F517" i="1"/>
  <c r="H517" i="1" s="1"/>
  <c r="I495" i="1"/>
  <c r="U209" i="1"/>
  <c r="U162" i="1"/>
  <c r="F495" i="1"/>
  <c r="H495" i="1" s="1"/>
  <c r="T209" i="1"/>
  <c r="T193" i="1"/>
  <c r="T495" i="1"/>
  <c r="F51" i="1"/>
  <c r="H51" i="1" s="1"/>
  <c r="T162" i="1"/>
  <c r="F193" i="1"/>
  <c r="H193" i="1" s="1"/>
  <c r="I146" i="1"/>
  <c r="T146" i="1"/>
  <c r="T387" i="1"/>
  <c r="I534" i="1"/>
  <c r="T229" i="1"/>
  <c r="T427" i="1"/>
  <c r="U427" i="1"/>
  <c r="T386" i="1"/>
  <c r="I310" i="1"/>
  <c r="T310" i="1"/>
  <c r="I57" i="1"/>
  <c r="U37" i="1"/>
  <c r="I141" i="1"/>
  <c r="F310" i="1"/>
  <c r="H310" i="1" s="1"/>
  <c r="T57" i="1"/>
  <c r="U57" i="1"/>
  <c r="T141" i="1"/>
  <c r="I257" i="1"/>
  <c r="T257" i="1"/>
  <c r="U409" i="1"/>
  <c r="T339" i="1"/>
  <c r="F386" i="1"/>
  <c r="H386" i="1" s="1"/>
  <c r="F141" i="1"/>
  <c r="H141" i="1" s="1"/>
  <c r="F257" i="1"/>
  <c r="H257" i="1" s="1"/>
  <c r="U544" i="1"/>
  <c r="F25" i="1"/>
  <c r="H25" i="1" s="1"/>
  <c r="T95" i="1"/>
  <c r="T242" i="1"/>
  <c r="F95" i="1"/>
  <c r="H95" i="1" s="1"/>
  <c r="F242" i="1"/>
  <c r="H242" i="1" s="1"/>
  <c r="U25" i="1"/>
  <c r="I136" i="1"/>
  <c r="T338" i="1"/>
  <c r="U493" i="1"/>
  <c r="I95" i="1"/>
  <c r="F105" i="1"/>
  <c r="H105" i="1" s="1"/>
  <c r="U406" i="1"/>
  <c r="T136" i="1"/>
  <c r="T25" i="1"/>
  <c r="T298" i="1"/>
  <c r="U95" i="1"/>
  <c r="T80" i="1"/>
  <c r="T43" i="1"/>
  <c r="T496" i="1"/>
  <c r="T388" i="1"/>
  <c r="T446" i="1"/>
  <c r="F446" i="1"/>
  <c r="H446" i="1" s="1"/>
  <c r="T134" i="1"/>
  <c r="T549" i="1"/>
  <c r="I210" i="1"/>
  <c r="F549" i="1"/>
  <c r="H549" i="1" s="1"/>
  <c r="I327" i="1"/>
  <c r="U210" i="1"/>
  <c r="U388" i="1"/>
  <c r="F327" i="1"/>
  <c r="H327" i="1" s="1"/>
  <c r="T327" i="1"/>
  <c r="F525" i="1"/>
  <c r="H525" i="1" s="1"/>
  <c r="I516" i="1"/>
  <c r="U230" i="1"/>
  <c r="T210" i="1"/>
  <c r="F413" i="1"/>
  <c r="H413" i="1" s="1"/>
  <c r="I134" i="1"/>
  <c r="U413" i="1"/>
  <c r="U153" i="1"/>
  <c r="U220" i="1"/>
  <c r="U138" i="1"/>
  <c r="U23" i="1"/>
  <c r="U266" i="1"/>
  <c r="U265" i="1"/>
  <c r="U467" i="1"/>
  <c r="U382" i="1"/>
  <c r="T462" i="1"/>
  <c r="U464" i="1"/>
  <c r="U69" i="1"/>
  <c r="U516" i="1"/>
  <c r="U436" i="1"/>
  <c r="U268" i="1"/>
  <c r="U308" i="1"/>
  <c r="U78" i="1"/>
  <c r="U379" i="1"/>
  <c r="U453" i="1"/>
  <c r="U311" i="1"/>
  <c r="U487" i="1"/>
  <c r="U226" i="1"/>
  <c r="U511" i="1"/>
  <c r="U103" i="1"/>
  <c r="U303" i="1"/>
  <c r="U206" i="1"/>
  <c r="U489" i="1"/>
  <c r="T37" i="1"/>
  <c r="U392" i="1"/>
  <c r="U165" i="1"/>
  <c r="U337" i="1"/>
  <c r="U488" i="1"/>
  <c r="U387" i="1"/>
  <c r="U243" i="1"/>
  <c r="U166" i="1"/>
  <c r="U539" i="1"/>
  <c r="T489" i="1"/>
  <c r="T254" i="1"/>
  <c r="U205" i="1"/>
  <c r="U169" i="1"/>
  <c r="U515" i="1"/>
  <c r="U136" i="1"/>
  <c r="U251" i="1"/>
  <c r="U117" i="1"/>
  <c r="U49" i="1"/>
  <c r="U540" i="1"/>
  <c r="U8" i="1"/>
  <c r="U80" i="1"/>
  <c r="U351" i="1"/>
  <c r="U466" i="1"/>
  <c r="U486" i="1"/>
  <c r="U130" i="1"/>
  <c r="U70" i="1"/>
  <c r="U121" i="1"/>
  <c r="U390" i="1"/>
  <c r="U223" i="1"/>
  <c r="U275" i="1"/>
  <c r="U364" i="1"/>
  <c r="U378" i="1"/>
  <c r="U176" i="1"/>
  <c r="U381" i="1"/>
  <c r="U148" i="1"/>
  <c r="U530" i="1"/>
  <c r="U522" i="1"/>
  <c r="U477" i="1"/>
  <c r="U344" i="1"/>
  <c r="U345" i="1"/>
  <c r="U5" i="1"/>
  <c r="U513" i="1"/>
  <c r="U263" i="1"/>
  <c r="U201" i="1"/>
  <c r="U141" i="1"/>
  <c r="U470" i="1"/>
  <c r="U68" i="1"/>
  <c r="T194" i="1"/>
  <c r="I35" i="1"/>
  <c r="I87" i="1"/>
  <c r="F194" i="1"/>
  <c r="H194" i="1" s="1"/>
  <c r="U182" i="1"/>
  <c r="U245" i="1"/>
  <c r="U520" i="1"/>
  <c r="U531" i="1"/>
  <c r="U122" i="1"/>
  <c r="T35" i="1"/>
  <c r="I254" i="1"/>
  <c r="U452" i="1"/>
  <c r="T409" i="1"/>
  <c r="U160" i="1"/>
  <c r="T87" i="1"/>
  <c r="I353" i="1"/>
  <c r="T353" i="1"/>
  <c r="I37" i="1"/>
  <c r="I308" i="1"/>
  <c r="I383" i="1"/>
  <c r="F87" i="1"/>
  <c r="H87" i="1" s="1"/>
  <c r="T278" i="1"/>
  <c r="T76" i="1"/>
  <c r="T398" i="1"/>
  <c r="T493" i="1"/>
  <c r="T383" i="1"/>
  <c r="F278" i="1"/>
  <c r="H278" i="1" s="1"/>
  <c r="F353" i="1"/>
  <c r="H353" i="1" s="1"/>
  <c r="U131" i="1"/>
  <c r="U297" i="1"/>
  <c r="I194" i="1"/>
  <c r="U362" i="1"/>
  <c r="T308" i="1"/>
  <c r="T370" i="1"/>
  <c r="U431" i="1"/>
  <c r="U180" i="1"/>
  <c r="F162" i="1"/>
  <c r="H162" i="1" s="1"/>
  <c r="T382" i="1"/>
  <c r="F409" i="1"/>
  <c r="H409" i="1" s="1"/>
  <c r="F427" i="1"/>
  <c r="H427" i="1" s="1"/>
  <c r="I382" i="1"/>
  <c r="T483" i="1"/>
  <c r="U393" i="1"/>
  <c r="F382" i="1"/>
  <c r="H382" i="1" s="1"/>
  <c r="U73" i="1"/>
  <c r="U93" i="1"/>
  <c r="F483" i="1"/>
  <c r="H483" i="1" s="1"/>
  <c r="U98" i="1"/>
  <c r="F481" i="1"/>
  <c r="H481" i="1" s="1"/>
  <c r="U192" i="1"/>
  <c r="U87" i="1"/>
  <c r="U373" i="1"/>
  <c r="T147" i="1"/>
  <c r="U491" i="1"/>
  <c r="U168" i="1"/>
  <c r="F147" i="1"/>
  <c r="H147" i="1" s="1"/>
  <c r="I113" i="1"/>
  <c r="U128" i="1"/>
  <c r="U94" i="1"/>
  <c r="T113" i="1"/>
  <c r="U157" i="1"/>
  <c r="U410" i="1"/>
  <c r="T170" i="1"/>
  <c r="U146" i="1"/>
  <c r="U414" i="1"/>
  <c r="U376" i="1"/>
  <c r="F388" i="1"/>
  <c r="H388" i="1" s="1"/>
  <c r="U45" i="1"/>
  <c r="U91" i="1"/>
  <c r="U510" i="1"/>
  <c r="U185" i="1"/>
  <c r="I517" i="1"/>
  <c r="U462" i="1"/>
  <c r="U334" i="1"/>
  <c r="U380" i="1"/>
  <c r="U43" i="1"/>
  <c r="U167" i="1"/>
  <c r="U425" i="1"/>
  <c r="U353" i="1"/>
  <c r="U519" i="1"/>
  <c r="U384" i="1"/>
  <c r="U518" i="1"/>
  <c r="U194" i="1"/>
  <c r="I242" i="1"/>
  <c r="U151" i="1"/>
  <c r="U523" i="1"/>
  <c r="U423" i="1"/>
  <c r="U315" i="1"/>
  <c r="U27" i="1"/>
  <c r="U97" i="1"/>
  <c r="U302" i="1"/>
  <c r="U394" i="1"/>
  <c r="F221" i="1"/>
  <c r="H221" i="1" s="1"/>
  <c r="U111" i="1"/>
  <c r="U204" i="1"/>
  <c r="U361" i="1"/>
  <c r="U221" i="1"/>
  <c r="U41" i="1"/>
  <c r="U83" i="1"/>
  <c r="U426" i="1"/>
  <c r="U285" i="1"/>
  <c r="U54" i="1"/>
  <c r="U324" i="1"/>
  <c r="U450" i="1"/>
  <c r="U360" i="1"/>
  <c r="U187" i="1"/>
  <c r="U481" i="1"/>
  <c r="U480" i="1"/>
  <c r="U222" i="1"/>
  <c r="U179" i="1"/>
  <c r="U499" i="1"/>
  <c r="U490" i="1"/>
  <c r="U50" i="1"/>
  <c r="U106" i="1"/>
  <c r="U456" i="1"/>
  <c r="U401" i="1"/>
  <c r="U287" i="1"/>
  <c r="U483" i="1"/>
  <c r="U113" i="1"/>
  <c r="U460" i="1"/>
  <c r="T411" i="1"/>
  <c r="U280" i="1"/>
  <c r="U442" i="1"/>
  <c r="U496" i="1"/>
  <c r="U132" i="1"/>
  <c r="U343" i="1"/>
  <c r="U374" i="1"/>
  <c r="U307" i="1"/>
  <c r="U484" i="1"/>
  <c r="U11" i="1"/>
  <c r="U144" i="1"/>
  <c r="U299" i="1"/>
  <c r="U225" i="1"/>
  <c r="U402" i="1"/>
  <c r="U52" i="1"/>
  <c r="U502" i="1"/>
  <c r="U147" i="1"/>
  <c r="U170" i="1"/>
  <c r="U77" i="1"/>
  <c r="U354" i="1"/>
  <c r="U142" i="1"/>
  <c r="U435" i="1"/>
  <c r="U178" i="1"/>
  <c r="U383" i="1"/>
  <c r="U306" i="1"/>
  <c r="U208" i="1"/>
  <c r="I411" i="1"/>
  <c r="U455" i="1"/>
  <c r="U183" i="1"/>
  <c r="U108" i="1"/>
  <c r="U189" i="1"/>
  <c r="U375" i="1"/>
  <c r="U395" i="1"/>
  <c r="F239" i="1"/>
  <c r="H239" i="1" s="1"/>
  <c r="I239" i="1"/>
  <c r="U533" i="1"/>
  <c r="U264" i="1"/>
  <c r="U411" i="1"/>
  <c r="U216" i="1"/>
  <c r="U349" i="1"/>
  <c r="U443" i="1"/>
  <c r="U465" i="1"/>
  <c r="U195" i="1"/>
  <c r="U164" i="1"/>
  <c r="U202" i="1"/>
  <c r="U507" i="1"/>
  <c r="U295" i="1"/>
  <c r="U350" i="1"/>
  <c r="U152" i="1"/>
  <c r="U277" i="1"/>
  <c r="U291" i="1"/>
  <c r="U471" i="1"/>
  <c r="U335" i="1"/>
  <c r="U61" i="1"/>
  <c r="U254" i="1"/>
  <c r="U66" i="1"/>
  <c r="U403" i="1"/>
  <c r="U14" i="1"/>
  <c r="U24" i="1"/>
  <c r="U282" i="1"/>
  <c r="U84" i="1"/>
  <c r="U33" i="1"/>
  <c r="U288" i="1"/>
  <c r="U328" i="1"/>
  <c r="U433" i="1"/>
  <c r="U446" i="1"/>
  <c r="U259" i="1"/>
  <c r="U60" i="1"/>
  <c r="U546" i="1"/>
  <c r="U346" i="1"/>
  <c r="U72" i="1"/>
  <c r="U89" i="1"/>
  <c r="U385" i="1"/>
  <c r="F254" i="1"/>
  <c r="H254" i="1" s="1"/>
  <c r="U310" i="1"/>
  <c r="U273" i="1"/>
  <c r="I81" i="1"/>
  <c r="F391" i="1"/>
  <c r="H391" i="1" s="1"/>
  <c r="U370" i="1"/>
  <c r="T391" i="1"/>
  <c r="I391" i="1"/>
  <c r="I522" i="1"/>
  <c r="U321" i="1"/>
  <c r="F308" i="1"/>
  <c r="H308" i="1" s="1"/>
  <c r="U269" i="1"/>
  <c r="I430" i="1"/>
  <c r="U342" i="1"/>
  <c r="F443" i="1"/>
  <c r="H443" i="1" s="1"/>
  <c r="U366" i="1"/>
  <c r="I443" i="1"/>
  <c r="U341" i="1"/>
  <c r="I409" i="1"/>
  <c r="F493" i="1"/>
  <c r="H493" i="1" s="1"/>
  <c r="U283" i="1"/>
  <c r="U485" i="1"/>
  <c r="U244" i="1"/>
  <c r="I246" i="1"/>
  <c r="F345" i="1"/>
  <c r="H345" i="1" s="1"/>
  <c r="U377" i="1"/>
  <c r="I345" i="1"/>
  <c r="F170" i="1"/>
  <c r="H170" i="1" s="1"/>
  <c r="I170" i="1"/>
  <c r="U218" i="1"/>
  <c r="F207" i="1"/>
  <c r="H207" i="1" s="1"/>
  <c r="U298" i="1"/>
  <c r="U542" i="1"/>
  <c r="T287" i="1"/>
  <c r="F287" i="1"/>
  <c r="H287" i="1" s="1"/>
  <c r="F414" i="1"/>
  <c r="H414" i="1" s="1"/>
  <c r="U7" i="1"/>
  <c r="U18" i="1"/>
  <c r="T288" i="1"/>
  <c r="F288" i="1"/>
  <c r="H288" i="1" s="1"/>
  <c r="I288" i="1"/>
  <c r="F520" i="1"/>
  <c r="H520" i="1" s="1"/>
  <c r="U304" i="1"/>
  <c r="F496" i="1"/>
  <c r="H496" i="1" s="1"/>
  <c r="U363" i="1"/>
  <c r="I496" i="1"/>
  <c r="I549" i="1"/>
  <c r="U398" i="1"/>
  <c r="F136" i="1"/>
  <c r="H136" i="1" s="1"/>
  <c r="U120" i="1"/>
  <c r="F224" i="1"/>
  <c r="H224" i="1" s="1"/>
  <c r="U19" i="1"/>
  <c r="I224" i="1"/>
  <c r="I342" i="1"/>
  <c r="U314" i="1"/>
  <c r="F37" i="1"/>
  <c r="H37" i="1" s="1"/>
  <c r="U316" i="1"/>
  <c r="F297" i="1"/>
  <c r="H297" i="1" s="1"/>
  <c r="I297" i="1"/>
  <c r="U127" i="1"/>
  <c r="F149" i="1"/>
  <c r="H149" i="1" s="1"/>
  <c r="U323" i="1"/>
  <c r="F368" i="1"/>
  <c r="H368" i="1" s="1"/>
  <c r="I368" i="1"/>
  <c r="U140" i="1"/>
  <c r="F370" i="1"/>
  <c r="H370" i="1" s="1"/>
  <c r="U150" i="1"/>
  <c r="I488" i="1"/>
  <c r="U229" i="1"/>
  <c r="U521" i="1"/>
  <c r="F128" i="1"/>
  <c r="H128" i="1" s="1"/>
  <c r="I128" i="1"/>
  <c r="I481" i="1"/>
  <c r="U184" i="1"/>
  <c r="F155" i="1"/>
  <c r="H155" i="1" s="1"/>
  <c r="U400" i="1"/>
  <c r="T128" i="1"/>
  <c r="F113" i="1"/>
  <c r="H113" i="1" s="1"/>
  <c r="U292" i="1"/>
  <c r="F43" i="1"/>
  <c r="H43" i="1" s="1"/>
  <c r="U357" i="1"/>
  <c r="I43" i="1"/>
  <c r="I219" i="1"/>
  <c r="U336" i="1"/>
  <c r="F219" i="1"/>
  <c r="H219" i="1" s="1"/>
  <c r="U193" i="1"/>
  <c r="I105" i="1"/>
  <c r="F225" i="1"/>
  <c r="H225" i="1" s="1"/>
  <c r="I225" i="1"/>
  <c r="T225" i="1"/>
  <c r="F232" i="1"/>
  <c r="H232" i="1" s="1"/>
  <c r="T232" i="1"/>
  <c r="I232" i="1"/>
  <c r="F477" i="1"/>
  <c r="H477" i="1" s="1"/>
  <c r="I477" i="1"/>
  <c r="T477" i="1"/>
  <c r="F303" i="1"/>
  <c r="H303" i="1" s="1"/>
  <c r="T303" i="1"/>
  <c r="I303" i="1"/>
  <c r="F480" i="1"/>
  <c r="H480" i="1" s="1"/>
  <c r="T480" i="1"/>
  <c r="I480" i="1"/>
  <c r="F94" i="1"/>
  <c r="H94" i="1" s="1"/>
  <c r="T94" i="1"/>
  <c r="I94" i="1"/>
  <c r="F292" i="1"/>
  <c r="H292" i="1" s="1"/>
  <c r="T292" i="1"/>
  <c r="I292" i="1"/>
  <c r="F138" i="1"/>
  <c r="H138" i="1" s="1"/>
  <c r="T138" i="1"/>
  <c r="I138" i="1"/>
  <c r="F361" i="1"/>
  <c r="H361" i="1" s="1"/>
  <c r="T361" i="1"/>
  <c r="I361" i="1"/>
  <c r="F108" i="1"/>
  <c r="H108" i="1" s="1"/>
  <c r="T108" i="1"/>
  <c r="I108" i="1"/>
  <c r="I304" i="1"/>
  <c r="F304" i="1"/>
  <c r="H304" i="1" s="1"/>
  <c r="T304" i="1"/>
  <c r="F220" i="1"/>
  <c r="H220" i="1" s="1"/>
  <c r="I220" i="1"/>
  <c r="T220" i="1"/>
  <c r="F314" i="1"/>
  <c r="H314" i="1" s="1"/>
  <c r="T314" i="1"/>
  <c r="I314" i="1"/>
  <c r="F499" i="1"/>
  <c r="H499" i="1" s="1"/>
  <c r="T499" i="1"/>
  <c r="I499" i="1"/>
  <c r="F38" i="1"/>
  <c r="H38" i="1" s="1"/>
  <c r="T38" i="1"/>
  <c r="I38" i="1"/>
  <c r="F158" i="1"/>
  <c r="H158" i="1" s="1"/>
  <c r="T158" i="1"/>
  <c r="I158" i="1"/>
  <c r="F269" i="1"/>
  <c r="H269" i="1" s="1"/>
  <c r="T269" i="1"/>
  <c r="I269" i="1"/>
  <c r="F400" i="1"/>
  <c r="H400" i="1" s="1"/>
  <c r="T400" i="1"/>
  <c r="I400" i="1"/>
  <c r="F275" i="1"/>
  <c r="H275" i="1" s="1"/>
  <c r="T275" i="1"/>
  <c r="I275" i="1"/>
  <c r="I403" i="1"/>
  <c r="F403" i="1"/>
  <c r="H403" i="1" s="1"/>
  <c r="T403" i="1"/>
  <c r="F130" i="1"/>
  <c r="H130" i="1" s="1"/>
  <c r="T130" i="1"/>
  <c r="I130" i="1"/>
  <c r="I68" i="1"/>
  <c r="F68" i="1"/>
  <c r="H68" i="1" s="1"/>
  <c r="T68" i="1"/>
  <c r="F165" i="1"/>
  <c r="H165" i="1" s="1"/>
  <c r="T165" i="1"/>
  <c r="I165" i="1"/>
  <c r="F539" i="1"/>
  <c r="H539" i="1" s="1"/>
  <c r="I539" i="1"/>
  <c r="T539" i="1"/>
  <c r="F244" i="1"/>
  <c r="H244" i="1" s="1"/>
  <c r="T244" i="1"/>
  <c r="I244" i="1"/>
  <c r="F375" i="1"/>
  <c r="H375" i="1" s="1"/>
  <c r="T375" i="1"/>
  <c r="I375" i="1"/>
  <c r="I426" i="1"/>
  <c r="F426" i="1"/>
  <c r="H426" i="1" s="1"/>
  <c r="T426" i="1"/>
  <c r="F263" i="1"/>
  <c r="H263" i="1" s="1"/>
  <c r="T263" i="1"/>
  <c r="I263" i="1"/>
  <c r="F268" i="1"/>
  <c r="H268" i="1" s="1"/>
  <c r="T268" i="1"/>
  <c r="I268" i="1"/>
  <c r="F284" i="1"/>
  <c r="H284" i="1" s="1"/>
  <c r="T284" i="1"/>
  <c r="I284" i="1"/>
  <c r="F180" i="1"/>
  <c r="H180" i="1" s="1"/>
  <c r="T180" i="1"/>
  <c r="I180" i="1"/>
  <c r="F201" i="1"/>
  <c r="H201" i="1" s="1"/>
  <c r="T201" i="1"/>
  <c r="I201" i="1"/>
  <c r="F70" i="1"/>
  <c r="H70" i="1" s="1"/>
  <c r="T70" i="1"/>
  <c r="I70" i="1"/>
  <c r="F226" i="1"/>
  <c r="H226" i="1" s="1"/>
  <c r="I226" i="1"/>
  <c r="T226" i="1"/>
  <c r="T414" i="1"/>
  <c r="I414" i="1"/>
  <c r="F337" i="1"/>
  <c r="H337" i="1" s="1"/>
  <c r="T337" i="1"/>
  <c r="I337" i="1"/>
  <c r="I515" i="1"/>
  <c r="F515" i="1"/>
  <c r="H515" i="1" s="1"/>
  <c r="T515" i="1"/>
  <c r="F471" i="1"/>
  <c r="H471" i="1" s="1"/>
  <c r="T471" i="1"/>
  <c r="I471" i="1"/>
  <c r="T140" i="1"/>
  <c r="F140" i="1"/>
  <c r="H140" i="1" s="1"/>
  <c r="I140" i="1"/>
  <c r="T187" i="1"/>
  <c r="F187" i="1"/>
  <c r="H187" i="1" s="1"/>
  <c r="I187" i="1"/>
  <c r="F470" i="1"/>
  <c r="H470" i="1" s="1"/>
  <c r="T470" i="1"/>
  <c r="I470" i="1"/>
  <c r="T311" i="1"/>
  <c r="F311" i="1"/>
  <c r="H311" i="1" s="1"/>
  <c r="I311" i="1"/>
  <c r="F119" i="1"/>
  <c r="H119" i="1" s="1"/>
  <c r="T119" i="1"/>
  <c r="I119" i="1"/>
  <c r="F153" i="1"/>
  <c r="H153" i="1" s="1"/>
  <c r="T153" i="1"/>
  <c r="I153" i="1"/>
  <c r="F265" i="1"/>
  <c r="H265" i="1" s="1"/>
  <c r="T265" i="1"/>
  <c r="I265" i="1"/>
  <c r="F120" i="1"/>
  <c r="H120" i="1" s="1"/>
  <c r="T120" i="1"/>
  <c r="I120" i="1"/>
  <c r="F406" i="1"/>
  <c r="H406" i="1" s="1"/>
  <c r="T406" i="1"/>
  <c r="I406" i="1"/>
  <c r="F320" i="1"/>
  <c r="H320" i="1" s="1"/>
  <c r="T320" i="1"/>
  <c r="I320" i="1"/>
  <c r="F85" i="1"/>
  <c r="H85" i="1" s="1"/>
  <c r="T85" i="1"/>
  <c r="I85" i="1"/>
  <c r="F72" i="1"/>
  <c r="H72" i="1" s="1"/>
  <c r="T72" i="1"/>
  <c r="I72" i="1"/>
  <c r="F452" i="1"/>
  <c r="H452" i="1" s="1"/>
  <c r="T452" i="1"/>
  <c r="I452" i="1"/>
  <c r="I204" i="1"/>
  <c r="T204" i="1"/>
  <c r="F204" i="1"/>
  <c r="H204" i="1" s="1"/>
  <c r="F378" i="1"/>
  <c r="H378" i="1" s="1"/>
  <c r="T378" i="1"/>
  <c r="I378" i="1"/>
  <c r="I344" i="1"/>
  <c r="T344" i="1"/>
  <c r="F344" i="1"/>
  <c r="H344" i="1" s="1"/>
  <c r="I49" i="1"/>
  <c r="F49" i="1"/>
  <c r="H49" i="1" s="1"/>
  <c r="T49" i="1"/>
  <c r="F343" i="1"/>
  <c r="H343" i="1" s="1"/>
  <c r="T343" i="1"/>
  <c r="I343" i="1"/>
  <c r="F41" i="1"/>
  <c r="H41" i="1" s="1"/>
  <c r="T41" i="1"/>
  <c r="I41" i="1"/>
  <c r="F157" i="1"/>
  <c r="H157" i="1" s="1"/>
  <c r="T157" i="1"/>
  <c r="I157" i="1"/>
  <c r="I542" i="1"/>
  <c r="F542" i="1"/>
  <c r="H542" i="1" s="1"/>
  <c r="T542" i="1"/>
  <c r="F530" i="1"/>
  <c r="H530" i="1" s="1"/>
  <c r="T530" i="1"/>
  <c r="I530" i="1"/>
  <c r="F280" i="1"/>
  <c r="H280" i="1" s="1"/>
  <c r="T280" i="1"/>
  <c r="I280" i="1"/>
  <c r="F5" i="1"/>
  <c r="H5" i="1" s="1"/>
  <c r="T5" i="1"/>
  <c r="I5" i="1"/>
  <c r="F436" i="1"/>
  <c r="H436" i="1" s="1"/>
  <c r="T436" i="1"/>
  <c r="I436" i="1"/>
  <c r="F223" i="1"/>
  <c r="H223" i="1" s="1"/>
  <c r="T223" i="1"/>
  <c r="I223" i="1"/>
  <c r="F511" i="1"/>
  <c r="H511" i="1" s="1"/>
  <c r="I511" i="1"/>
  <c r="T511" i="1"/>
  <c r="I230" i="1"/>
  <c r="F230" i="1"/>
  <c r="H230" i="1" s="1"/>
  <c r="T230" i="1"/>
  <c r="F423" i="1"/>
  <c r="H423" i="1" s="1"/>
  <c r="T423" i="1"/>
  <c r="I423" i="1"/>
  <c r="I377" i="1"/>
  <c r="F377" i="1"/>
  <c r="H377" i="1" s="1"/>
  <c r="T377" i="1"/>
  <c r="I148" i="1"/>
  <c r="F148" i="1"/>
  <c r="H148" i="1" s="1"/>
  <c r="T148" i="1"/>
  <c r="F33" i="1"/>
  <c r="H33" i="1" s="1"/>
  <c r="T33" i="1"/>
  <c r="I33" i="1"/>
  <c r="F346" i="1"/>
  <c r="H346" i="1" s="1"/>
  <c r="T346" i="1"/>
  <c r="I346" i="1"/>
  <c r="F497" i="1"/>
  <c r="H497" i="1" s="1"/>
  <c r="T497" i="1"/>
  <c r="I497" i="1"/>
  <c r="F156" i="1"/>
  <c r="H156" i="1" s="1"/>
  <c r="T156" i="1"/>
  <c r="I156" i="1"/>
  <c r="F121" i="1"/>
  <c r="H121" i="1" s="1"/>
  <c r="T121" i="1"/>
  <c r="I121" i="1"/>
  <c r="F123" i="1"/>
  <c r="H123" i="1" s="1"/>
  <c r="T123" i="1"/>
  <c r="I123" i="1"/>
  <c r="F351" i="1"/>
  <c r="H351" i="1" s="1"/>
  <c r="I351" i="1"/>
  <c r="T351" i="1"/>
  <c r="F364" i="1"/>
  <c r="H364" i="1" s="1"/>
  <c r="T364" i="1"/>
  <c r="I364" i="1"/>
  <c r="F352" i="1"/>
  <c r="H352" i="1" s="1"/>
  <c r="I352" i="1"/>
  <c r="T352" i="1"/>
  <c r="F438" i="1"/>
  <c r="H438" i="1" s="1"/>
  <c r="T438" i="1"/>
  <c r="I438" i="1"/>
  <c r="F131" i="1"/>
  <c r="H131" i="1" s="1"/>
  <c r="T131" i="1"/>
  <c r="I131" i="1"/>
  <c r="I17" i="1"/>
  <c r="F17" i="1"/>
  <c r="H17" i="1" s="1"/>
  <c r="T17" i="1"/>
  <c r="F374" i="1"/>
  <c r="H374" i="1" s="1"/>
  <c r="T374" i="1"/>
  <c r="I374" i="1"/>
  <c r="F27" i="1"/>
  <c r="H27" i="1" s="1"/>
  <c r="T27" i="1"/>
  <c r="I27" i="1"/>
  <c r="T195" i="1"/>
  <c r="F195" i="1"/>
  <c r="H195" i="1" s="1"/>
  <c r="I195" i="1"/>
  <c r="T464" i="1"/>
  <c r="F464" i="1"/>
  <c r="H464" i="1" s="1"/>
  <c r="I464" i="1"/>
  <c r="F465" i="1"/>
  <c r="H465" i="1" s="1"/>
  <c r="T465" i="1"/>
  <c r="I465" i="1"/>
  <c r="F266" i="1"/>
  <c r="H266" i="1" s="1"/>
  <c r="T266" i="1"/>
  <c r="I266" i="1"/>
  <c r="F52" i="1"/>
  <c r="H52" i="1" s="1"/>
  <c r="T52" i="1"/>
  <c r="I52" i="1"/>
  <c r="F132" i="1"/>
  <c r="H132" i="1" s="1"/>
  <c r="T132" i="1"/>
  <c r="I132" i="1"/>
  <c r="I205" i="1"/>
  <c r="F205" i="1"/>
  <c r="H205" i="1" s="1"/>
  <c r="T205" i="1"/>
  <c r="F23" i="1"/>
  <c r="H23" i="1" s="1"/>
  <c r="T23" i="1"/>
  <c r="I23" i="1"/>
  <c r="F487" i="1"/>
  <c r="H487" i="1" s="1"/>
  <c r="T487" i="1"/>
  <c r="I487" i="1"/>
  <c r="F381" i="1"/>
  <c r="H381" i="1" s="1"/>
  <c r="T381" i="1"/>
  <c r="I381" i="1"/>
  <c r="F50" i="1"/>
  <c r="H50" i="1" s="1"/>
  <c r="T50" i="1"/>
  <c r="I50" i="1"/>
  <c r="F117" i="1"/>
  <c r="H117" i="1" s="1"/>
  <c r="T117" i="1"/>
  <c r="I117" i="1"/>
  <c r="T198" i="1"/>
  <c r="F198" i="1"/>
  <c r="H198" i="1" s="1"/>
  <c r="I198" i="1"/>
  <c r="F467" i="1"/>
  <c r="H467" i="1" s="1"/>
  <c r="T467" i="1"/>
  <c r="I467" i="1"/>
  <c r="F54" i="1"/>
  <c r="H54" i="1" s="1"/>
  <c r="T54" i="1"/>
  <c r="I54" i="1"/>
  <c r="F468" i="1"/>
  <c r="H468" i="1" s="1"/>
  <c r="T468" i="1"/>
  <c r="I468" i="1"/>
  <c r="F532" i="1"/>
  <c r="H532" i="1" s="1"/>
  <c r="T532" i="1"/>
  <c r="I532" i="1"/>
  <c r="F401" i="1"/>
  <c r="H401" i="1" s="1"/>
  <c r="T401" i="1"/>
  <c r="I401" i="1"/>
  <c r="F137" i="1"/>
  <c r="H137" i="1" s="1"/>
  <c r="T137" i="1"/>
  <c r="I137" i="1"/>
  <c r="F453" i="1"/>
  <c r="H453" i="1" s="1"/>
  <c r="T453" i="1"/>
  <c r="I453" i="1"/>
  <c r="I486" i="1"/>
  <c r="F486" i="1"/>
  <c r="H486" i="1" s="1"/>
  <c r="T486" i="1"/>
  <c r="I373" i="1"/>
  <c r="T373" i="1"/>
  <c r="F373" i="1"/>
  <c r="H373" i="1" s="1"/>
  <c r="F250" i="1"/>
  <c r="H250" i="1" s="1"/>
  <c r="T250" i="1"/>
  <c r="I250" i="1"/>
  <c r="T152" i="1"/>
  <c r="F152" i="1"/>
  <c r="H152" i="1" s="1"/>
  <c r="I152" i="1"/>
  <c r="F466" i="1"/>
  <c r="H466" i="1" s="1"/>
  <c r="T466" i="1"/>
  <c r="I466" i="1"/>
  <c r="F521" i="1"/>
  <c r="H521" i="1" s="1"/>
  <c r="T521" i="1"/>
  <c r="I521" i="1"/>
  <c r="F286" i="1"/>
  <c r="H286" i="1" s="1"/>
  <c r="T286" i="1"/>
  <c r="I286" i="1"/>
  <c r="F503" i="1"/>
  <c r="H503" i="1" s="1"/>
  <c r="T503" i="1"/>
  <c r="I503" i="1"/>
  <c r="F166" i="1"/>
  <c r="H166" i="1" s="1"/>
  <c r="T166" i="1"/>
  <c r="I166" i="1"/>
  <c r="F103" i="1"/>
  <c r="H103" i="1" s="1"/>
  <c r="T103" i="1"/>
  <c r="I103" i="1"/>
  <c r="F218" i="1"/>
  <c r="H218" i="1" s="1"/>
  <c r="T218" i="1"/>
  <c r="I218" i="1"/>
  <c r="I341" i="1"/>
  <c r="F341" i="1"/>
  <c r="H341" i="1" s="1"/>
  <c r="T341" i="1"/>
  <c r="F206" i="1"/>
  <c r="H206" i="1" s="1"/>
  <c r="T206" i="1"/>
  <c r="I206" i="1"/>
  <c r="F243" i="1"/>
  <c r="H243" i="1" s="1"/>
  <c r="T243" i="1"/>
  <c r="I243" i="1"/>
  <c r="F150" i="1"/>
  <c r="H150" i="1" s="1"/>
  <c r="T150" i="1"/>
  <c r="I150" i="1"/>
  <c r="F177" i="1"/>
  <c r="H177" i="1" s="1"/>
  <c r="T177" i="1"/>
  <c r="I177" i="1"/>
  <c r="F176" i="1"/>
  <c r="H176" i="1" s="1"/>
  <c r="T176" i="1"/>
  <c r="I176" i="1"/>
  <c r="T390" i="1"/>
  <c r="F390" i="1"/>
  <c r="H390" i="1" s="1"/>
  <c r="I390" i="1"/>
  <c r="F178" i="1"/>
  <c r="H178" i="1" s="1"/>
  <c r="T178" i="1"/>
  <c r="I178" i="1"/>
  <c r="F126" i="1"/>
  <c r="H126" i="1" s="1"/>
  <c r="T126" i="1"/>
  <c r="I126" i="1"/>
  <c r="F8" i="1"/>
  <c r="H8" i="1" s="1"/>
  <c r="T8" i="1"/>
  <c r="I8" i="1"/>
  <c r="T69" i="1"/>
  <c r="F69" i="1"/>
  <c r="H69" i="1" s="1"/>
  <c r="I69" i="1"/>
  <c r="I513" i="1"/>
  <c r="F513" i="1"/>
  <c r="H513" i="1" s="1"/>
  <c r="T513" i="1"/>
  <c r="F372" i="1"/>
  <c r="H372" i="1" s="1"/>
  <c r="T372" i="1"/>
  <c r="I372" i="1"/>
  <c r="I379" i="1"/>
  <c r="F379" i="1"/>
  <c r="H379" i="1" s="1"/>
  <c r="T379" i="1"/>
  <c r="F169" i="1"/>
  <c r="H169" i="1" s="1"/>
  <c r="T169" i="1"/>
  <c r="I169" i="1"/>
  <c r="I171" i="1"/>
  <c r="T171" i="1"/>
  <c r="F171" i="1"/>
  <c r="H171" i="1" s="1"/>
  <c r="F273" i="1"/>
  <c r="H273" i="1" s="1"/>
  <c r="T273" i="1"/>
  <c r="I273" i="1"/>
  <c r="F324" i="1"/>
  <c r="H324" i="1" s="1"/>
  <c r="T324" i="1"/>
  <c r="I324" i="1"/>
  <c r="F222" i="1"/>
  <c r="H222" i="1" s="1"/>
  <c r="T222" i="1"/>
  <c r="I222" i="1"/>
  <c r="T399" i="1"/>
  <c r="I399" i="1"/>
  <c r="F399" i="1"/>
  <c r="H399" i="1" s="1"/>
  <c r="F485" i="1"/>
  <c r="H485" i="1" s="1"/>
  <c r="I485" i="1"/>
  <c r="I267" i="1"/>
  <c r="T267" i="1"/>
  <c r="U267" i="1"/>
  <c r="F267" i="1"/>
  <c r="H267" i="1" s="1"/>
  <c r="F145" i="1"/>
  <c r="H145" i="1" s="1"/>
  <c r="T145" i="1"/>
  <c r="U145" i="1"/>
  <c r="I145" i="1"/>
  <c r="F21" i="1"/>
  <c r="H21" i="1" s="1"/>
  <c r="T21" i="1"/>
  <c r="U21" i="1"/>
  <c r="I21" i="1"/>
  <c r="F355" i="1"/>
  <c r="H355" i="1" s="1"/>
  <c r="T355" i="1"/>
  <c r="U355" i="1"/>
  <c r="I355" i="1"/>
  <c r="F371" i="1"/>
  <c r="H371" i="1" s="1"/>
  <c r="T371" i="1"/>
  <c r="U371" i="1"/>
  <c r="I371" i="1"/>
  <c r="F6" i="1"/>
  <c r="H6" i="1" s="1"/>
  <c r="T6" i="1"/>
  <c r="U6" i="1"/>
  <c r="I6" i="1"/>
  <c r="T92" i="1"/>
  <c r="U92" i="1"/>
  <c r="F92" i="1"/>
  <c r="H92" i="1" s="1"/>
  <c r="I92" i="1"/>
  <c r="I417" i="1"/>
  <c r="F417" i="1"/>
  <c r="H417" i="1" s="1"/>
  <c r="T417" i="1"/>
  <c r="U417" i="1"/>
  <c r="I270" i="1"/>
  <c r="T270" i="1"/>
  <c r="U270" i="1"/>
  <c r="F270" i="1"/>
  <c r="H270" i="1" s="1"/>
  <c r="I17" i="2"/>
  <c r="K200" i="1" l="1"/>
  <c r="U200" i="1" s="1"/>
  <c r="J200" i="1"/>
  <c r="F200" i="1" l="1"/>
  <c r="H200" i="1" s="1"/>
  <c r="U123" i="1"/>
  <c r="U4" i="1"/>
  <c r="I200" i="1"/>
  <c r="T200" i="1"/>
  <c r="I8" i="2" l="1"/>
  <c r="I11" i="2" l="1"/>
  <c r="I14" i="2"/>
  <c r="I20" i="2"/>
  <c r="I23" i="2"/>
  <c r="I26" i="2"/>
  <c r="I29" i="2"/>
  <c r="I32" i="2"/>
  <c r="I35" i="2"/>
  <c r="I38" i="2"/>
  <c r="I41" i="2"/>
  <c r="I44" i="2"/>
  <c r="I47" i="2"/>
  <c r="I50" i="2"/>
  <c r="I53" i="2"/>
  <c r="I56" i="2"/>
  <c r="I59" i="2"/>
  <c r="I62" i="2"/>
  <c r="I65" i="2"/>
  <c r="I68" i="2"/>
  <c r="I71" i="2"/>
  <c r="L200" i="1"/>
  <c r="M200" i="1"/>
  <c r="O200" i="1"/>
  <c r="P200" i="1"/>
  <c r="G79" i="2"/>
  <c r="F79" i="2"/>
  <c r="E79" i="2"/>
  <c r="K12" i="2"/>
  <c r="C38" i="2" l="1"/>
  <c r="G38" i="2" s="1"/>
  <c r="E38" i="2" s="1"/>
  <c r="C71" i="2"/>
  <c r="G71" i="2" s="1"/>
  <c r="E71" i="2" s="1"/>
  <c r="C35" i="2"/>
  <c r="G35" i="2" s="1"/>
  <c r="E35" i="2" s="1"/>
  <c r="C53" i="2"/>
  <c r="G53" i="2" s="1"/>
  <c r="E53" i="2" s="1"/>
  <c r="C68" i="2"/>
  <c r="G68" i="2" s="1"/>
  <c r="E68" i="2" s="1"/>
  <c r="C32" i="2"/>
  <c r="G32" i="2" s="1"/>
  <c r="E32" i="2" s="1"/>
  <c r="C65" i="2"/>
  <c r="G65" i="2" s="1"/>
  <c r="E65" i="2" s="1"/>
  <c r="C29" i="2"/>
  <c r="G29" i="2" s="1"/>
  <c r="E29" i="2" s="1"/>
  <c r="C62" i="2"/>
  <c r="G62" i="2" s="1"/>
  <c r="E62" i="2" s="1"/>
  <c r="C26" i="2"/>
  <c r="G26" i="2" s="1"/>
  <c r="E26" i="2" s="1"/>
  <c r="C59" i="2"/>
  <c r="G59" i="2" s="1"/>
  <c r="E59" i="2" s="1"/>
  <c r="C8" i="2"/>
  <c r="G8" i="2" s="1"/>
  <c r="E8" i="2" s="1"/>
  <c r="C56" i="2"/>
  <c r="G56" i="2" s="1"/>
  <c r="E56" i="2" s="1"/>
  <c r="C11" i="2"/>
  <c r="G11" i="2" s="1"/>
  <c r="E11" i="2" s="1"/>
  <c r="C14" i="2"/>
  <c r="G14" i="2" s="1"/>
  <c r="E14" i="2" s="1"/>
  <c r="C50" i="2"/>
  <c r="G50" i="2" s="1"/>
  <c r="E50" i="2" s="1"/>
  <c r="C17" i="2"/>
  <c r="G17" i="2" s="1"/>
  <c r="E17" i="2" s="1"/>
  <c r="C47" i="2"/>
  <c r="G47" i="2" s="1"/>
  <c r="E47" i="2" s="1"/>
  <c r="C20" i="2"/>
  <c r="G20" i="2" s="1"/>
  <c r="E20" i="2" s="1"/>
  <c r="C44" i="2"/>
  <c r="G44" i="2" s="1"/>
  <c r="E44" i="2" s="1"/>
  <c r="C23" i="2"/>
  <c r="C41" i="2"/>
  <c r="G41" i="2" s="1"/>
  <c r="E41" i="2" s="1"/>
  <c r="S41" i="2"/>
  <c r="B8" i="2"/>
  <c r="B79" i="2"/>
  <c r="A79" i="2"/>
  <c r="C79" i="2"/>
  <c r="B62" i="2"/>
  <c r="B50" i="2"/>
  <c r="B38" i="2"/>
  <c r="B26" i="2"/>
  <c r="B14" i="2"/>
  <c r="B11" i="2"/>
  <c r="B71" i="2"/>
  <c r="B23" i="2"/>
  <c r="B65" i="2"/>
  <c r="B53" i="2"/>
  <c r="B41" i="2"/>
  <c r="B29" i="2"/>
  <c r="B17" i="2"/>
  <c r="B59" i="2"/>
  <c r="B47" i="2"/>
  <c r="B68" i="2"/>
  <c r="B56" i="2"/>
  <c r="B44" i="2"/>
  <c r="B32" i="2"/>
  <c r="B20" i="2"/>
  <c r="B35" i="2"/>
  <c r="G23" i="2" l="1"/>
  <c r="E23" i="2" s="1"/>
  <c r="D23" i="2"/>
  <c r="D56" i="2"/>
  <c r="F56" i="2" s="1"/>
  <c r="D44" i="2"/>
  <c r="F44" i="2" s="1"/>
  <c r="D11" i="2"/>
  <c r="F11" i="2" s="1"/>
  <c r="D41" i="2"/>
  <c r="F41" i="2" s="1"/>
  <c r="D29" i="2"/>
  <c r="F29" i="2" s="1"/>
  <c r="D53" i="2"/>
  <c r="F53" i="2" s="1"/>
  <c r="D38" i="2"/>
  <c r="F38" i="2" s="1"/>
  <c r="D65" i="2"/>
  <c r="F65" i="2" s="1"/>
  <c r="D20" i="2"/>
  <c r="F20" i="2" s="1"/>
  <c r="D17" i="2"/>
  <c r="F17" i="2" s="1"/>
  <c r="D26" i="2"/>
  <c r="F26" i="2" s="1"/>
  <c r="D68" i="2"/>
  <c r="F68" i="2" s="1"/>
  <c r="K6" i="2"/>
  <c r="D32" i="2"/>
  <c r="F32" i="2" s="1"/>
  <c r="D71" i="2"/>
  <c r="F71" i="2" s="1"/>
  <c r="D47" i="2"/>
  <c r="F47" i="2" s="1"/>
  <c r="D14" i="2"/>
  <c r="F14" i="2" s="1"/>
  <c r="D59" i="2"/>
  <c r="F59" i="2" s="1"/>
  <c r="D35" i="2"/>
  <c r="F35" i="2" s="1"/>
  <c r="D50" i="2"/>
  <c r="F50" i="2" s="1"/>
  <c r="D62" i="2"/>
  <c r="F62" i="2" s="1"/>
  <c r="D8" i="2"/>
  <c r="F8" i="2" s="1"/>
  <c r="F23" i="2" l="1"/>
  <c r="B4" i="1"/>
  <c r="B5" i="1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K9" i="2" l="1"/>
</calcChain>
</file>

<file path=xl/sharedStrings.xml><?xml version="1.0" encoding="utf-8"?>
<sst xmlns="http://schemas.openxmlformats.org/spreadsheetml/2006/main" count="20701" uniqueCount="10501">
  <si>
    <t>First Name</t>
  </si>
  <si>
    <t>Last Name</t>
  </si>
  <si>
    <t>jarmstrong@waremalcomb.com</t>
  </si>
  <si>
    <t>James</t>
  </si>
  <si>
    <t>Armstrong</t>
  </si>
  <si>
    <t>Ruth</t>
  </si>
  <si>
    <t>mbissonnette@waremalcomb.com</t>
  </si>
  <si>
    <t>Maureen</t>
  </si>
  <si>
    <t>Bissonnette</t>
  </si>
  <si>
    <t>dbryant@waremalcomb.com</t>
  </si>
  <si>
    <t>Debra</t>
  </si>
  <si>
    <t>Bryant</t>
  </si>
  <si>
    <t>jcole@waremalcomb.com</t>
  </si>
  <si>
    <t>Jessica</t>
  </si>
  <si>
    <t>Cole</t>
  </si>
  <si>
    <t>bcruz@waremalcomb.com</t>
  </si>
  <si>
    <t>Brandon</t>
  </si>
  <si>
    <t>Cruz</t>
  </si>
  <si>
    <t>Erika</t>
  </si>
  <si>
    <t>mdeitz@waremalcomb.com</t>
  </si>
  <si>
    <t>tflick@waremalcomb.com</t>
  </si>
  <si>
    <t>Troy</t>
  </si>
  <si>
    <t>Flick</t>
  </si>
  <si>
    <t>mgarcia@waremalcomb.com</t>
  </si>
  <si>
    <t>Martin</t>
  </si>
  <si>
    <t>Garcia</t>
  </si>
  <si>
    <t>wguardia@waremalcomb.com</t>
  </si>
  <si>
    <t>Wendys</t>
  </si>
  <si>
    <t>Guardia</t>
  </si>
  <si>
    <t>chahn@waremalcomb.com</t>
  </si>
  <si>
    <t>Christopher</t>
  </si>
  <si>
    <t>Hahn</t>
  </si>
  <si>
    <t>jkim@waremalcomb.com</t>
  </si>
  <si>
    <t>Jung</t>
  </si>
  <si>
    <t>Kim</t>
  </si>
  <si>
    <t>Andrew</t>
  </si>
  <si>
    <t>cmcnulty@waremalcomb.com</t>
  </si>
  <si>
    <t>Caroline</t>
  </si>
  <si>
    <t>McNulty</t>
  </si>
  <si>
    <t>rmiu@waremalcomb.com</t>
  </si>
  <si>
    <t>Roxana</t>
  </si>
  <si>
    <t>Miu</t>
  </si>
  <si>
    <t>Perez-Tsai</t>
  </si>
  <si>
    <t>splacido@waremalcomb.com</t>
  </si>
  <si>
    <t>Stephen</t>
  </si>
  <si>
    <t>Placido</t>
  </si>
  <si>
    <t>Chris</t>
  </si>
  <si>
    <t>mreyes@waremalcomb.com</t>
  </si>
  <si>
    <t>mrodgers@waremalcomb.com</t>
  </si>
  <si>
    <t>Maria</t>
  </si>
  <si>
    <t>Rodgers</t>
  </si>
  <si>
    <t>csetchell@waremalcomb.com</t>
  </si>
  <si>
    <t>Setchell</t>
  </si>
  <si>
    <t>bshimoda@waremalcomb.com</t>
  </si>
  <si>
    <t>Bryan</t>
  </si>
  <si>
    <t>Shimoda</t>
  </si>
  <si>
    <t>jothomas@waremalcomb.com</t>
  </si>
  <si>
    <t>Jonathan</t>
  </si>
  <si>
    <t>Thomas</t>
  </si>
  <si>
    <t>Summer</t>
  </si>
  <si>
    <t>Christina</t>
  </si>
  <si>
    <t>Walker</t>
  </si>
  <si>
    <t>swalker@waremalcomb.com</t>
  </si>
  <si>
    <t>Sarah</t>
  </si>
  <si>
    <t>jtapia@waremalcomb.com</t>
  </si>
  <si>
    <t>rbrajevich@waremalcomb.com</t>
  </si>
  <si>
    <t>sbatt@waremalcomb.com</t>
  </si>
  <si>
    <t>Denver</t>
  </si>
  <si>
    <t>Irvine</t>
  </si>
  <si>
    <t>Seattle</t>
  </si>
  <si>
    <t>San Diego</t>
  </si>
  <si>
    <t>Miami</t>
  </si>
  <si>
    <t>New York</t>
  </si>
  <si>
    <t>Panama</t>
  </si>
  <si>
    <t>Phoenix</t>
  </si>
  <si>
    <t>Toronto</t>
  </si>
  <si>
    <t>San Francisco</t>
  </si>
  <si>
    <t>Pleasanton</t>
  </si>
  <si>
    <t>Adam</t>
  </si>
  <si>
    <t>Burrows</t>
  </si>
  <si>
    <t>Tapia</t>
  </si>
  <si>
    <t>Brajevich</t>
  </si>
  <si>
    <t>Batt</t>
  </si>
  <si>
    <t>Jinger</t>
  </si>
  <si>
    <t>Savana</t>
  </si>
  <si>
    <t>Los Angeles</t>
  </si>
  <si>
    <t>New Jersey</t>
  </si>
  <si>
    <t>Houston</t>
  </si>
  <si>
    <t>AMoreno@waremalcomb.com</t>
  </si>
  <si>
    <t>Ana</t>
  </si>
  <si>
    <t>Moreno</t>
  </si>
  <si>
    <t>Total</t>
  </si>
  <si>
    <t>Hector</t>
  </si>
  <si>
    <t>Salcedo</t>
  </si>
  <si>
    <t>AlexC@waremalcomb.com</t>
  </si>
  <si>
    <t>Chan</t>
  </si>
  <si>
    <t>jsiu@waremalcomb.com</t>
  </si>
  <si>
    <t>Janice</t>
  </si>
  <si>
    <t>Siu</t>
  </si>
  <si>
    <t>ldebrito@waremalcomb.com</t>
  </si>
  <si>
    <t>Leticia</t>
  </si>
  <si>
    <t>De Brito</t>
  </si>
  <si>
    <t>twallen@waremalcomb.com</t>
  </si>
  <si>
    <t>Wallen</t>
  </si>
  <si>
    <t>rvanhethof@waremalcomb.com</t>
  </si>
  <si>
    <t>Robert</t>
  </si>
  <si>
    <t>van het Hof</t>
  </si>
  <si>
    <t>Used</t>
  </si>
  <si>
    <t>AWells@waremalcomb.com</t>
  </si>
  <si>
    <t>Amanda</t>
  </si>
  <si>
    <t>Wells</t>
  </si>
  <si>
    <t>aherreravega@waremalcomb.com</t>
  </si>
  <si>
    <t>Alan</t>
  </si>
  <si>
    <t>mhatahet@waremalcomb.com</t>
  </si>
  <si>
    <t>Hatahet</t>
  </si>
  <si>
    <t>Princeton</t>
  </si>
  <si>
    <t>Maira</t>
  </si>
  <si>
    <t>Vega</t>
  </si>
  <si>
    <t>aburrows@waremalcomb.com</t>
  </si>
  <si>
    <t>John</t>
  </si>
  <si>
    <t>Mitros</t>
  </si>
  <si>
    <t>Veronica</t>
  </si>
  <si>
    <t>Rodriguez</t>
  </si>
  <si>
    <t>Atlanta</t>
  </si>
  <si>
    <t>Angela</t>
  </si>
  <si>
    <t>Supervisor</t>
  </si>
  <si>
    <t>Seats W/O Exceptions</t>
  </si>
  <si>
    <t>Seats Allowed</t>
  </si>
  <si>
    <t>Seat Counts</t>
  </si>
  <si>
    <t>Seats Remaining</t>
  </si>
  <si>
    <t>Total Employees</t>
  </si>
  <si>
    <t>Total /W Exceptions</t>
  </si>
  <si>
    <t>Seats Used</t>
  </si>
  <si>
    <t>Seat Exceptions</t>
  </si>
  <si>
    <t>Chelsea</t>
  </si>
  <si>
    <t>Loren</t>
  </si>
  <si>
    <t>Julie</t>
  </si>
  <si>
    <t>Dalga</t>
  </si>
  <si>
    <t>check if intern applies</t>
  </si>
  <si>
    <t>Brittany</t>
  </si>
  <si>
    <t>Mariana</t>
  </si>
  <si>
    <t>Christian</t>
  </si>
  <si>
    <t>Zeitler</t>
  </si>
  <si>
    <t>Katie</t>
  </si>
  <si>
    <t>Day</t>
  </si>
  <si>
    <t>Juan</t>
  </si>
  <si>
    <t>Sergio</t>
  </si>
  <si>
    <t>Delgado</t>
  </si>
  <si>
    <t>Obert</t>
  </si>
  <si>
    <t>Chamra</t>
  </si>
  <si>
    <t>Heather</t>
  </si>
  <si>
    <t>Moore</t>
  </si>
  <si>
    <t>cchamra@waremalcomb.com</t>
  </si>
  <si>
    <t>jshedarowich@waremalcomb.com</t>
  </si>
  <si>
    <t>Shedarowich</t>
  </si>
  <si>
    <t>KTeenor@waremalcomb.com</t>
  </si>
  <si>
    <t>Kelly</t>
  </si>
  <si>
    <t>Teenor</t>
  </si>
  <si>
    <t>Shi</t>
  </si>
  <si>
    <t>Chen</t>
  </si>
  <si>
    <t>TWilson@waremalcomb.com</t>
  </si>
  <si>
    <t>Taylor</t>
  </si>
  <si>
    <t>Wilson</t>
  </si>
  <si>
    <t>Design Commercial</t>
  </si>
  <si>
    <t>Houston Commercial</t>
  </si>
  <si>
    <t>Graphic Design</t>
  </si>
  <si>
    <t>First
Name</t>
  </si>
  <si>
    <t>Last
Name</t>
  </si>
  <si>
    <t xml:space="preserve">
Organization</t>
  </si>
  <si>
    <t xml:space="preserve">
Email</t>
  </si>
  <si>
    <t>Bryant, Debra</t>
  </si>
  <si>
    <t>Nichol</t>
  </si>
  <si>
    <t>San Diego Commercial</t>
  </si>
  <si>
    <t>anichol@waremalcomb.com</t>
  </si>
  <si>
    <t>New York Interior Design</t>
  </si>
  <si>
    <t>aobert@waremalcomb.com</t>
  </si>
  <si>
    <t>Smith</t>
  </si>
  <si>
    <t>Mayer, Edward</t>
  </si>
  <si>
    <t>New Jersey Commercial</t>
  </si>
  <si>
    <t>asmith@waremalcomb.com</t>
  </si>
  <si>
    <t>Adrian</t>
  </si>
  <si>
    <t>Irvine Civil Engineering</t>
  </si>
  <si>
    <t>Brandenburg, Grant</t>
  </si>
  <si>
    <t>Nouizi, Ilyes</t>
  </si>
  <si>
    <t>Akanksha</t>
  </si>
  <si>
    <t>Singh</t>
  </si>
  <si>
    <t>Herrera Vega</t>
  </si>
  <si>
    <t>Madani, Radwan</t>
  </si>
  <si>
    <t>Los Angeles Commercial</t>
  </si>
  <si>
    <t>Drew, Gary</t>
  </si>
  <si>
    <t>Seattle Interior Design</t>
  </si>
  <si>
    <t>Los Angeles Interior Design</t>
  </si>
  <si>
    <t>Alexander</t>
  </si>
  <si>
    <t>Alexandra</t>
  </si>
  <si>
    <t>Neujahr</t>
  </si>
  <si>
    <t>Davis, Jan</t>
  </si>
  <si>
    <t>aneujahr@waremalcomb.com</t>
  </si>
  <si>
    <t>Design Interior</t>
  </si>
  <si>
    <t>Alfredo</t>
  </si>
  <si>
    <t>Vite</t>
  </si>
  <si>
    <t>Irvine Interior Design</t>
  </si>
  <si>
    <t>avite@waremalcomb.com</t>
  </si>
  <si>
    <t>Alicia</t>
  </si>
  <si>
    <t>Zaro</t>
  </si>
  <si>
    <t>azaro@waremalcomb.com</t>
  </si>
  <si>
    <t>Kang, Cindy</t>
  </si>
  <si>
    <t>Cody, Michael</t>
  </si>
  <si>
    <t>Vasquez</t>
  </si>
  <si>
    <t>Gonzales, Moses</t>
  </si>
  <si>
    <t>Corporate Administration</t>
  </si>
  <si>
    <t>avasquez@waremalcomb.com</t>
  </si>
  <si>
    <t>Ward, Veronica</t>
  </si>
  <si>
    <t>Phoenix Interior Design</t>
  </si>
  <si>
    <t>awells@waremalcomb.com</t>
  </si>
  <si>
    <t>Amy</t>
  </si>
  <si>
    <t>Magee</t>
  </si>
  <si>
    <t>amagee@waremalcomb.com</t>
  </si>
  <si>
    <t>Cervantes</t>
  </si>
  <si>
    <t>acervantes@waremalcomb.com</t>
  </si>
  <si>
    <t>Dean, Nathan</t>
  </si>
  <si>
    <t>San Diego Interior Design</t>
  </si>
  <si>
    <t>amoreno@waremalcomb.com</t>
  </si>
  <si>
    <t>crocha@waremalcomb.com</t>
  </si>
  <si>
    <t>Robles</t>
  </si>
  <si>
    <t>Andres</t>
  </si>
  <si>
    <t>Galvis</t>
  </si>
  <si>
    <t>agalvis@waremalcomb.com</t>
  </si>
  <si>
    <t>Dzulynsky</t>
  </si>
  <si>
    <t>adzulynsky@waremalcomb.com</t>
  </si>
  <si>
    <t>Jordan</t>
  </si>
  <si>
    <t>ajordan@waremalcomb.com</t>
  </si>
  <si>
    <t>Todisco, Jay</t>
  </si>
  <si>
    <t>Cole, Jessica</t>
  </si>
  <si>
    <t>Zertuche</t>
  </si>
  <si>
    <t>Myers, Thomas</t>
  </si>
  <si>
    <t>Irvine Commercial</t>
  </si>
  <si>
    <t>azertuche@waremalcomb.com</t>
  </si>
  <si>
    <t>Gomez, Reinaldo</t>
  </si>
  <si>
    <t>Miami Commercial</t>
  </si>
  <si>
    <t>Cervantez</t>
  </si>
  <si>
    <t>McInnis, Jessica</t>
  </si>
  <si>
    <t>acervantez@waremalcomb.com</t>
  </si>
  <si>
    <t>Ryan</t>
  </si>
  <si>
    <t>Angelique</t>
  </si>
  <si>
    <t>Lestienne</t>
  </si>
  <si>
    <t>alestienne@waremalcomb.com</t>
  </si>
  <si>
    <t>Anita</t>
  </si>
  <si>
    <t>Makwana</t>
  </si>
  <si>
    <t>amakwana@waremalcomb.com</t>
  </si>
  <si>
    <t>Anthony</t>
  </si>
  <si>
    <t>Dooley</t>
  </si>
  <si>
    <t>Atlanta Commercial</t>
  </si>
  <si>
    <t>jdooley@waremalcomb.com</t>
  </si>
  <si>
    <t>Labastida</t>
  </si>
  <si>
    <t>alabastida@waremalcomb.com</t>
  </si>
  <si>
    <t>Riegel, Dawn</t>
  </si>
  <si>
    <t>Jansen, Thomas</t>
  </si>
  <si>
    <t>Kang</t>
  </si>
  <si>
    <t>Benny</t>
  </si>
  <si>
    <t>Tanusaputra</t>
  </si>
  <si>
    <t>btanusaputra@waremalcomb.com</t>
  </si>
  <si>
    <t>Sloane, Tobin</t>
  </si>
  <si>
    <t>Blair</t>
  </si>
  <si>
    <t>Gillespie</t>
  </si>
  <si>
    <t>bgillespie@waremalcomb.com</t>
  </si>
  <si>
    <t>Boris</t>
  </si>
  <si>
    <t>Shevelev</t>
  </si>
  <si>
    <t>bshevelev@waremalcomb.com</t>
  </si>
  <si>
    <t>Bradley</t>
  </si>
  <si>
    <t>Mathias</t>
  </si>
  <si>
    <t>bmathias@waremalcomb.com</t>
  </si>
  <si>
    <t>Brett</t>
  </si>
  <si>
    <t>Webster</t>
  </si>
  <si>
    <t>bwebster@waremalcomb.com</t>
  </si>
  <si>
    <t>Brian</t>
  </si>
  <si>
    <t>Muller</t>
  </si>
  <si>
    <t>Swan, Theodore</t>
  </si>
  <si>
    <t>bmuller@waremalcomb.com</t>
  </si>
  <si>
    <t>Park</t>
  </si>
  <si>
    <t>Moghaddam, Marsa</t>
  </si>
  <si>
    <t>Weiss</t>
  </si>
  <si>
    <t>bweiss@waremalcomb.com</t>
  </si>
  <si>
    <t>Zucosky, Marlyn</t>
  </si>
  <si>
    <t>Princeton Interior Design</t>
  </si>
  <si>
    <t>bmariana@waremalcomb.com</t>
  </si>
  <si>
    <t>Tapia, Jinger</t>
  </si>
  <si>
    <t>Cameron</t>
  </si>
  <si>
    <t>Trefry</t>
  </si>
  <si>
    <t>ctrefry@waremalcomb.com</t>
  </si>
  <si>
    <t>Carl</t>
  </si>
  <si>
    <t>Willmann</t>
  </si>
  <si>
    <t>cwillmann@waremalcomb.com</t>
  </si>
  <si>
    <t>Carolina</t>
  </si>
  <si>
    <t>Vanderpoel</t>
  </si>
  <si>
    <t>cvanderpoel@waremalcomb.com</t>
  </si>
  <si>
    <t>Cassandra</t>
  </si>
  <si>
    <t>Vaughn</t>
  </si>
  <si>
    <t>Espiritu, Leslie</t>
  </si>
  <si>
    <t>cvaughn@waremalcomb.com</t>
  </si>
  <si>
    <t>Catharine</t>
  </si>
  <si>
    <t>Hughes</t>
  </si>
  <si>
    <t>chughes@waremalcomb.com</t>
  </si>
  <si>
    <t>Godun, Erica</t>
  </si>
  <si>
    <t>New Jersey Interior Design</t>
  </si>
  <si>
    <t>Strawn</t>
  </si>
  <si>
    <t>Wink, Kenneth</t>
  </si>
  <si>
    <t>cstrawn@waremalcomb.com</t>
  </si>
  <si>
    <t>Phoenix Commercial</t>
  </si>
  <si>
    <t>czeitler@waremalcomb.com</t>
  </si>
  <si>
    <t>Bissonnette, Maureen</t>
  </si>
  <si>
    <t>Fahilga</t>
  </si>
  <si>
    <t>Armstrong, Lawrence</t>
  </si>
  <si>
    <t>cfahilga@waremalcomb.com</t>
  </si>
  <si>
    <t>CRobles@waremalcomb.com</t>
  </si>
  <si>
    <t>Huaracha</t>
  </si>
  <si>
    <t>chuaracha@waremalcomb.com</t>
  </si>
  <si>
    <t>Graphic Resource</t>
  </si>
  <si>
    <t>Cindy</t>
  </si>
  <si>
    <t>ckang@waremalcomb.com</t>
  </si>
  <si>
    <t>Claudia</t>
  </si>
  <si>
    <t>ctorres@waremalcomb.com</t>
  </si>
  <si>
    <t>Clay</t>
  </si>
  <si>
    <t>Carr</t>
  </si>
  <si>
    <t>ccarr@waremalcomb.com</t>
  </si>
  <si>
    <t>Damian</t>
  </si>
  <si>
    <t>Melo</t>
  </si>
  <si>
    <t>Sotomayor, Guillermo</t>
  </si>
  <si>
    <t>dmelo@waremalcomb.com</t>
  </si>
  <si>
    <t>Daniel</t>
  </si>
  <si>
    <t>Allen</t>
  </si>
  <si>
    <t>Strawn, Chris</t>
  </si>
  <si>
    <t>dallen@waremalcomb.com</t>
  </si>
  <si>
    <t>Al-Sannaa</t>
  </si>
  <si>
    <t>Schnizler</t>
  </si>
  <si>
    <t>dschnizler@waremalcomb.com</t>
  </si>
  <si>
    <t>Darryl</t>
  </si>
  <si>
    <t>Strouse</t>
  </si>
  <si>
    <t>dstrouse@waremalcomb.com</t>
  </si>
  <si>
    <t>David</t>
  </si>
  <si>
    <t>Nighswonger</t>
  </si>
  <si>
    <t>dnighswonger@waremalcomb.com</t>
  </si>
  <si>
    <t>Davina</t>
  </si>
  <si>
    <t>Duerr</t>
  </si>
  <si>
    <t>dduerr@waremalcomb.com</t>
  </si>
  <si>
    <t>Dawn</t>
  </si>
  <si>
    <t>Riegel</t>
  </si>
  <si>
    <t>Trefry, Cameron</t>
  </si>
  <si>
    <t>driegel@waremalcomb.com</t>
  </si>
  <si>
    <t>Deborah</t>
  </si>
  <si>
    <t>Easley</t>
  </si>
  <si>
    <t>San Diego Administration</t>
  </si>
  <si>
    <t>deasley@waremalcomb.com</t>
  </si>
  <si>
    <t>dsmall@waremalcomb.com</t>
  </si>
  <si>
    <t>Delia</t>
  </si>
  <si>
    <t>Farrell</t>
  </si>
  <si>
    <t>Cubilla, Manuel</t>
  </si>
  <si>
    <t>dfarrell@waremalcomb.com</t>
  </si>
  <si>
    <t>Dennis</t>
  </si>
  <si>
    <t>Edgett</t>
  </si>
  <si>
    <t>dedgett@waremalcomb.com</t>
  </si>
  <si>
    <t>Phan</t>
  </si>
  <si>
    <t>dphan@waremalcomb.com</t>
  </si>
  <si>
    <t>Diana</t>
  </si>
  <si>
    <t>Melendez</t>
  </si>
  <si>
    <t>dmelendez@waremalcomb.com</t>
  </si>
  <si>
    <t>Galvis, Andres</t>
  </si>
  <si>
    <t>driba@waremalcomb.com</t>
  </si>
  <si>
    <t>Diane</t>
  </si>
  <si>
    <t>Guo</t>
  </si>
  <si>
    <t>Petersen, Michael</t>
  </si>
  <si>
    <t>Irvine Healthcare</t>
  </si>
  <si>
    <t>dguo@waremalcomb.com</t>
  </si>
  <si>
    <t>Doreen</t>
  </si>
  <si>
    <t>Sachse</t>
  </si>
  <si>
    <t>dsachse@waremalcomb.com</t>
  </si>
  <si>
    <t>Edward</t>
  </si>
  <si>
    <t>Mayer</t>
  </si>
  <si>
    <t>Bennett, Michael</t>
  </si>
  <si>
    <t>emayer@waremalcomb.com</t>
  </si>
  <si>
    <t>Efren</t>
  </si>
  <si>
    <t>Murillo</t>
  </si>
  <si>
    <t>emurillo@waremalcomb.com</t>
  </si>
  <si>
    <t>ejohnson@waremalcomb.com</t>
  </si>
  <si>
    <t>Enrique</t>
  </si>
  <si>
    <t>Irvine Technology</t>
  </si>
  <si>
    <t>Gonzales</t>
  </si>
  <si>
    <t>egonzales@waremalcomb.com</t>
  </si>
  <si>
    <t>Eric</t>
  </si>
  <si>
    <t>Gomez</t>
  </si>
  <si>
    <t>egomez@waremalcomb.com</t>
  </si>
  <si>
    <t>Kauffman</t>
  </si>
  <si>
    <t>ekauffman@waremalcomb.com</t>
  </si>
  <si>
    <t>Namisniak</t>
  </si>
  <si>
    <t>enamisniak@waremalcomb.com</t>
  </si>
  <si>
    <t>Zitny</t>
  </si>
  <si>
    <t>ezitny@waremalcomb.com</t>
  </si>
  <si>
    <t>Erica</t>
  </si>
  <si>
    <t>Godun</t>
  </si>
  <si>
    <t>egodun@waremalcomb.com</t>
  </si>
  <si>
    <t>Erik</t>
  </si>
  <si>
    <t>Sanchez</t>
  </si>
  <si>
    <t>esanchez@waremalcomb.com</t>
  </si>
  <si>
    <t>Evonne</t>
  </si>
  <si>
    <t>Feeder</t>
  </si>
  <si>
    <t>efeeder@waremalcomb.com</t>
  </si>
  <si>
    <t>Tajadod</t>
  </si>
  <si>
    <t>ftajadod@waremalcomb.com</t>
  </si>
  <si>
    <t>Faulizbeth</t>
  </si>
  <si>
    <t>Vallejo</t>
  </si>
  <si>
    <t>fvallejo@waremalcomb.com</t>
  </si>
  <si>
    <t>fdiroma@waremalcomb.com</t>
  </si>
  <si>
    <t>Gary</t>
  </si>
  <si>
    <t>Drew</t>
  </si>
  <si>
    <t>gdrew@waremalcomb.com</t>
  </si>
  <si>
    <t>Murphy, Michael</t>
  </si>
  <si>
    <t>Gerry</t>
  </si>
  <si>
    <t>Parco</t>
  </si>
  <si>
    <t>gparco@waremalcomb.com</t>
  </si>
  <si>
    <t>Gino</t>
  </si>
  <si>
    <t>Becerra</t>
  </si>
  <si>
    <t>ginob@waremalcomb.com</t>
  </si>
  <si>
    <t>Grant</t>
  </si>
  <si>
    <t>Brandenburg</t>
  </si>
  <si>
    <t>gbrandenburg@waremalcomb.com</t>
  </si>
  <si>
    <t>Gregory</t>
  </si>
  <si>
    <t>Spon</t>
  </si>
  <si>
    <t>gspon@waremalcomb.com</t>
  </si>
  <si>
    <t>Guillermo</t>
  </si>
  <si>
    <t>gperegrina@waremalcomb.com</t>
  </si>
  <si>
    <t>Sotomayor</t>
  </si>
  <si>
    <t>New York Administration</t>
  </si>
  <si>
    <t>bsotomayor@waremalcomb.com</t>
  </si>
  <si>
    <t>Groff</t>
  </si>
  <si>
    <t>hgroff@waremalcomb.com</t>
  </si>
  <si>
    <t>hmoore@waremalcomb.com</t>
  </si>
  <si>
    <t>Shreve</t>
  </si>
  <si>
    <t>hshreve@waremalcomb.com</t>
  </si>
  <si>
    <t>Helen</t>
  </si>
  <si>
    <t>Geller</t>
  </si>
  <si>
    <t>hgeller@waremalcomb.com</t>
  </si>
  <si>
    <t>Henry</t>
  </si>
  <si>
    <t>hchan@waremalcomb.com</t>
  </si>
  <si>
    <t>Hyun</t>
  </si>
  <si>
    <t>Hong</t>
  </si>
  <si>
    <t>hhong@waremalcomb.com</t>
  </si>
  <si>
    <t>Ian</t>
  </si>
  <si>
    <t>Crawford</t>
  </si>
  <si>
    <t>icrawford@waremalcomb.com</t>
  </si>
  <si>
    <t>Iglika</t>
  </si>
  <si>
    <t>Georgieva</t>
  </si>
  <si>
    <t>igeorgieva@waremalcomb.com</t>
  </si>
  <si>
    <t>Ilyes</t>
  </si>
  <si>
    <t>Nouizi</t>
  </si>
  <si>
    <t>inouizi@waremalcomb.com</t>
  </si>
  <si>
    <t>Irene</t>
  </si>
  <si>
    <t>Connor</t>
  </si>
  <si>
    <t>iconnor@waremalcomb.com</t>
  </si>
  <si>
    <t>Isaac</t>
  </si>
  <si>
    <t>Hulin</t>
  </si>
  <si>
    <t>ihulin@waremalcomb.com</t>
  </si>
  <si>
    <t>Sawatzky</t>
  </si>
  <si>
    <t>isawatzky@waremalcomb.com</t>
  </si>
  <si>
    <t>Jackie</t>
  </si>
  <si>
    <t>Waddles</t>
  </si>
  <si>
    <t>jwaddles@waremalcomb.com</t>
  </si>
  <si>
    <t>San Francisco Interior Design</t>
  </si>
  <si>
    <t>jterry@waremalcomb.com</t>
  </si>
  <si>
    <t>Jamesson</t>
  </si>
  <si>
    <t>jpena@waremalcomb.com</t>
  </si>
  <si>
    <t>Jan</t>
  </si>
  <si>
    <t>Davis</t>
  </si>
  <si>
    <t>jdavis@waremalcomb.com</t>
  </si>
  <si>
    <t>Janine</t>
  </si>
  <si>
    <t>Sherwood</t>
  </si>
  <si>
    <t>jrodriguez@waremalcomb.com</t>
  </si>
  <si>
    <t>Jay</t>
  </si>
  <si>
    <t>Todisco</t>
  </si>
  <si>
    <t>jtodisco@waremalcomb.com</t>
  </si>
  <si>
    <t>Jeffrey</t>
  </si>
  <si>
    <t>Lofquist</t>
  </si>
  <si>
    <t>jlofquist@waremalcomb.com</t>
  </si>
  <si>
    <t>Jennifer</t>
  </si>
  <si>
    <t>Liotta</t>
  </si>
  <si>
    <t>jliotta@waremalcomb.com</t>
  </si>
  <si>
    <t>Nighswonger, David</t>
  </si>
  <si>
    <t>Johns</t>
  </si>
  <si>
    <t>jjohns@waremalcomb.com</t>
  </si>
  <si>
    <t>McInnis</t>
  </si>
  <si>
    <t>jmcinnis@waremalcomb.com</t>
  </si>
  <si>
    <t>Jesus</t>
  </si>
  <si>
    <t>Urena</t>
  </si>
  <si>
    <t>jurena@waremalcomb.com</t>
  </si>
  <si>
    <t>Coelho</t>
  </si>
  <si>
    <t>jcoelho@waremalcomb.com</t>
  </si>
  <si>
    <t>Dooley, Anthony</t>
  </si>
  <si>
    <t>jmitros@waremalcomb.com</t>
  </si>
  <si>
    <t>jthomas@waremalcomb.com</t>
  </si>
  <si>
    <t>Jon</t>
  </si>
  <si>
    <t>Anderson</t>
  </si>
  <si>
    <t>janderson@waremalcomb.com</t>
  </si>
  <si>
    <t>Seattle Commercial</t>
  </si>
  <si>
    <t>Jose</t>
  </si>
  <si>
    <t>Gonzalez</t>
  </si>
  <si>
    <t>jgonzalez@waremalcomb.com</t>
  </si>
  <si>
    <t>Josh</t>
  </si>
  <si>
    <t>Kiddle</t>
  </si>
  <si>
    <t>Joshua</t>
  </si>
  <si>
    <t>Thompson</t>
  </si>
  <si>
    <t>jthompson@waremalcomb.com</t>
  </si>
  <si>
    <t>Camacho</t>
  </si>
  <si>
    <t>mcamacho@waremalcomb.com</t>
  </si>
  <si>
    <t>jluna@waremalcomb.com</t>
  </si>
  <si>
    <t>Zapata</t>
  </si>
  <si>
    <t>jzapata@waremalcomb.com</t>
  </si>
  <si>
    <t>jdalga@waremalcomb.com</t>
  </si>
  <si>
    <t>Justin</t>
  </si>
  <si>
    <t>Ehart</t>
  </si>
  <si>
    <t>jehart@waremalcomb.com</t>
  </si>
  <si>
    <t>Kara</t>
  </si>
  <si>
    <t>Matthies</t>
  </si>
  <si>
    <t>Hughes, Catharine</t>
  </si>
  <si>
    <t>kmatthies@waremalcomb.com</t>
  </si>
  <si>
    <t>Karl</t>
  </si>
  <si>
    <t>Schwab</t>
  </si>
  <si>
    <t>kschwab@waremalcomb.com</t>
  </si>
  <si>
    <t>Katherine</t>
  </si>
  <si>
    <t>kday@waremalcomb.com</t>
  </si>
  <si>
    <t>Kathleen</t>
  </si>
  <si>
    <t>Wittenbrook-Horne</t>
  </si>
  <si>
    <t>katew@waremalcomb.com</t>
  </si>
  <si>
    <t>krodriguez@waremalcomb.com</t>
  </si>
  <si>
    <t>kleanos@waremalcomb.com</t>
  </si>
  <si>
    <t>kteenor@waremalcomb.com</t>
  </si>
  <si>
    <t>Kelsey</t>
  </si>
  <si>
    <t>Grundman</t>
  </si>
  <si>
    <t>kgrundman@waremalcomb.com</t>
  </si>
  <si>
    <t>Kenneth</t>
  </si>
  <si>
    <t>Wink</t>
  </si>
  <si>
    <t>kwink@waremalcomb.com</t>
  </si>
  <si>
    <t>Kerem</t>
  </si>
  <si>
    <t>Espejel</t>
  </si>
  <si>
    <t>kespejel@waremalcomb.com</t>
  </si>
  <si>
    <t>Kevin</t>
  </si>
  <si>
    <t>kevernham@waremalcomb.com</t>
  </si>
  <si>
    <t>klieberman@waremalcomb.com</t>
  </si>
  <si>
    <t>Zhang</t>
  </si>
  <si>
    <t>Havnes</t>
  </si>
  <si>
    <t>khavnes@waremalcomb.com</t>
  </si>
  <si>
    <t>Kimberly</t>
  </si>
  <si>
    <t>Huffman</t>
  </si>
  <si>
    <t>khuffman@waremalcomb.com</t>
  </si>
  <si>
    <t>Kirsten</t>
  </si>
  <si>
    <t>klien@waremalcomb.com</t>
  </si>
  <si>
    <t>Laura</t>
  </si>
  <si>
    <t>Lawrence</t>
  </si>
  <si>
    <t>larmstrong@waremalcomb.com</t>
  </si>
  <si>
    <t>Leslie</t>
  </si>
  <si>
    <t>Espiritu</t>
  </si>
  <si>
    <t>lespiritu@waremalcomb.com</t>
  </si>
  <si>
    <t>Liz</t>
  </si>
  <si>
    <t>De La Cruz</t>
  </si>
  <si>
    <t>ldelacruz@waremalcomb.com</t>
  </si>
  <si>
    <t>Lon</t>
  </si>
  <si>
    <t>lstephenson@waremalcomb.com</t>
  </si>
  <si>
    <t>Loryelle</t>
  </si>
  <si>
    <t>De La Pena</t>
  </si>
  <si>
    <t>ldelapena@waremalcomb.com</t>
  </si>
  <si>
    <t>Luan</t>
  </si>
  <si>
    <t>Nguyen</t>
  </si>
  <si>
    <t>bnguyen@waremalcomb.com</t>
  </si>
  <si>
    <t>Luis</t>
  </si>
  <si>
    <t>Ibanez</t>
  </si>
  <si>
    <t>libanez@waremalcomb.com</t>
  </si>
  <si>
    <t>Lynne</t>
  </si>
  <si>
    <t>Heisler, Theodore</t>
  </si>
  <si>
    <t>mvega@waremalcomb.com</t>
  </si>
  <si>
    <t>Manuel</t>
  </si>
  <si>
    <t>Cubilla</t>
  </si>
  <si>
    <t>mcubilla@waremalcomb.com</t>
  </si>
  <si>
    <t>Cabrera</t>
  </si>
  <si>
    <t>mcabrera@waremalcomb.com</t>
  </si>
  <si>
    <t>Reyes</t>
  </si>
  <si>
    <t>mserratos@waremalcomb.com</t>
  </si>
  <si>
    <t>Mark</t>
  </si>
  <si>
    <t>Bartolone</t>
  </si>
  <si>
    <t>mbartolone@waremalcomb.com</t>
  </si>
  <si>
    <t>Marlyn</t>
  </si>
  <si>
    <t>Zucosky</t>
  </si>
  <si>
    <t>mzucosky@waremalcomb.com</t>
  </si>
  <si>
    <t>Marsa</t>
  </si>
  <si>
    <t>Moghaddam</t>
  </si>
  <si>
    <t>mmoghaddam@waremalcomb.com</t>
  </si>
  <si>
    <t>Mary</t>
  </si>
  <si>
    <t>mcheval@waremalcomb.com</t>
  </si>
  <si>
    <t>Waits</t>
  </si>
  <si>
    <t>mwaits@waremalcomb.com</t>
  </si>
  <si>
    <t>Matthew</t>
  </si>
  <si>
    <t>mbrady@waremalcomb.com</t>
  </si>
  <si>
    <t>Burns</t>
  </si>
  <si>
    <t>mburns@waremalcomb.com</t>
  </si>
  <si>
    <t>mchaiken@waremalcomb.com</t>
  </si>
  <si>
    <t>Brajevich, Ruth</t>
  </si>
  <si>
    <t>Micah</t>
  </si>
  <si>
    <t>Deitz</t>
  </si>
  <si>
    <t>Michael</t>
  </si>
  <si>
    <t>Bennett</t>
  </si>
  <si>
    <t>mbennett@waremalcomb.com</t>
  </si>
  <si>
    <t>Cody</t>
  </si>
  <si>
    <t>mcody@waremalcomb.com</t>
  </si>
  <si>
    <t>Murphy</t>
  </si>
  <si>
    <t>mmurphy@waremalcomb.com</t>
  </si>
  <si>
    <t>Petersen</t>
  </si>
  <si>
    <t>mpetersen@waremalcomb.com</t>
  </si>
  <si>
    <t>Mike</t>
  </si>
  <si>
    <t>Jones</t>
  </si>
  <si>
    <t>mjones@waremalcomb.com</t>
  </si>
  <si>
    <t>mmladenoff@waremalcomb.com</t>
  </si>
  <si>
    <t>Mila</t>
  </si>
  <si>
    <t>Volkova</t>
  </si>
  <si>
    <t>mvolkova@waremalcomb.com</t>
  </si>
  <si>
    <t>Moro</t>
  </si>
  <si>
    <t>mmoro@waremalcomb.com</t>
  </si>
  <si>
    <t>Moses</t>
  </si>
  <si>
    <t>mgonzales@waremalcomb.com</t>
  </si>
  <si>
    <t>Nathan</t>
  </si>
  <si>
    <t>Dean</t>
  </si>
  <si>
    <t>ndean@waremalcomb.com</t>
  </si>
  <si>
    <t>Nelson</t>
  </si>
  <si>
    <t>Tello</t>
  </si>
  <si>
    <t>Inland Empire Interior Design</t>
  </si>
  <si>
    <t>ntello@waremalcomb.com</t>
  </si>
  <si>
    <t>Nicholas</t>
  </si>
  <si>
    <t>DeTorres</t>
  </si>
  <si>
    <t>ndetorres@waremalcomb.com</t>
  </si>
  <si>
    <t>Manalo</t>
  </si>
  <si>
    <t>nmanalo@waremalcomb.com</t>
  </si>
  <si>
    <t>Nolan</t>
  </si>
  <si>
    <t>Phan, Dennis</t>
  </si>
  <si>
    <t>nmathias@waremalcomb.com</t>
  </si>
  <si>
    <t>Olga</t>
  </si>
  <si>
    <t>Valencia</t>
  </si>
  <si>
    <t>mvalencia@waremalcomb.com</t>
  </si>
  <si>
    <t>omartinez@waremalcomb.com</t>
  </si>
  <si>
    <t>osalcedo@waremalcomb.com</t>
  </si>
  <si>
    <t>Paige</t>
  </si>
  <si>
    <t>Parrish</t>
  </si>
  <si>
    <t>pparrish@waremalcomb.com</t>
  </si>
  <si>
    <t>Paul</t>
  </si>
  <si>
    <t>Norcross</t>
  </si>
  <si>
    <t>pnorcross@waremalcomb.com</t>
  </si>
  <si>
    <t>Rachel</t>
  </si>
  <si>
    <t>rwhitehill@waremalcomb.com</t>
  </si>
  <si>
    <t>Radwan</t>
  </si>
  <si>
    <t>Madani</t>
  </si>
  <si>
    <t>Los Angeles Administration</t>
  </si>
  <si>
    <t>rmadani@waremalcomb.com</t>
  </si>
  <si>
    <t>Ramon</t>
  </si>
  <si>
    <t>Salcido</t>
  </si>
  <si>
    <t>rsalcido@waremalcomb.com</t>
  </si>
  <si>
    <t>Rebecca</t>
  </si>
  <si>
    <t>LeTiecq</t>
  </si>
  <si>
    <t>Miami Interior Design</t>
  </si>
  <si>
    <t>rletiecq@waremalcomb.com</t>
  </si>
  <si>
    <t>Reinaldo</t>
  </si>
  <si>
    <t>rgomez@waremalcomb.com</t>
  </si>
  <si>
    <t>rsanchez@waremalcomb.com</t>
  </si>
  <si>
    <t>Rhea</t>
  </si>
  <si>
    <t>rbutler@waremalcomb.com</t>
  </si>
  <si>
    <t>Richard</t>
  </si>
  <si>
    <t>Gardner</t>
  </si>
  <si>
    <t>rgardner@waremalcomb.com</t>
  </si>
  <si>
    <t>Kiester</t>
  </si>
  <si>
    <t>rkiester@waremalcomb.com</t>
  </si>
  <si>
    <t>rpark@waremalcomb.com</t>
  </si>
  <si>
    <t>Sutton</t>
  </si>
  <si>
    <t>rsutton@waremalcomb.com</t>
  </si>
  <si>
    <t>Bullock</t>
  </si>
  <si>
    <t>rbullock@waremalcomb.com</t>
  </si>
  <si>
    <t>Salena</t>
  </si>
  <si>
    <t>Streenz</t>
  </si>
  <si>
    <t>sstreenz@waremalcomb.com</t>
  </si>
  <si>
    <t>Samantha</t>
  </si>
  <si>
    <t>Lopez</t>
  </si>
  <si>
    <t>slopez@waremalcomb.com</t>
  </si>
  <si>
    <t>Samuel</t>
  </si>
  <si>
    <t>Lessard</t>
  </si>
  <si>
    <t>slessard@waremalcomb.com</t>
  </si>
  <si>
    <t>Scott</t>
  </si>
  <si>
    <t>Brands</t>
  </si>
  <si>
    <t>sbrands@waremalcomb.com</t>
  </si>
  <si>
    <t>sdelgado@waremalcomb.com</t>
  </si>
  <si>
    <t>Shawnene</t>
  </si>
  <si>
    <t>Krebs</t>
  </si>
  <si>
    <t>skrebs@waremalcomb.com</t>
  </si>
  <si>
    <t>Shenine</t>
  </si>
  <si>
    <t>Hooshmand</t>
  </si>
  <si>
    <t>shooshmand@waremalcomb.com</t>
  </si>
  <si>
    <t>schen@waremalcomb.com</t>
  </si>
  <si>
    <t>schagolla@waremalcomb.com</t>
  </si>
  <si>
    <t>Stephanie</t>
  </si>
  <si>
    <t>sfox@waremalcomb.com</t>
  </si>
  <si>
    <t>Russo</t>
  </si>
  <si>
    <t>srusso@waremalcomb.com</t>
  </si>
  <si>
    <t>Steven</t>
  </si>
  <si>
    <t>Tanya</t>
  </si>
  <si>
    <t>Daly</t>
  </si>
  <si>
    <t>twilson@waremalcomb.com</t>
  </si>
  <si>
    <t>Theodore</t>
  </si>
  <si>
    <t>Heisler</t>
  </si>
  <si>
    <t>theisler@waremalcomb.com</t>
  </si>
  <si>
    <t>Swan</t>
  </si>
  <si>
    <t>tswan@waremalcomb.com</t>
  </si>
  <si>
    <t>Jansen</t>
  </si>
  <si>
    <t>tjansen@waremalcomb.com</t>
  </si>
  <si>
    <t>Myers</t>
  </si>
  <si>
    <t>tmyers@waremalcomb.com</t>
  </si>
  <si>
    <t>Tiffany</t>
  </si>
  <si>
    <t>tenglish@waremalcomb.com</t>
  </si>
  <si>
    <t>Timmie</t>
  </si>
  <si>
    <t>Furay-Aragon</t>
  </si>
  <si>
    <t>taragon@waremalcomb.com</t>
  </si>
  <si>
    <t>Tobin</t>
  </si>
  <si>
    <t>Sloane</t>
  </si>
  <si>
    <t>tsloane@waremalcomb.com</t>
  </si>
  <si>
    <t>Tracy</t>
  </si>
  <si>
    <t>Morran</t>
  </si>
  <si>
    <t>tmorran@waremalcomb.com</t>
  </si>
  <si>
    <t>Valerie</t>
  </si>
  <si>
    <t>JPerez-Tsai@waremalcomb.com</t>
  </si>
  <si>
    <t>vrodriguez@waremalcomb.com</t>
  </si>
  <si>
    <t>Ward</t>
  </si>
  <si>
    <t>nward@waremalcomb.com</t>
  </si>
  <si>
    <t>Victor</t>
  </si>
  <si>
    <t>Colmenares</t>
  </si>
  <si>
    <t>vcolmenares@waremalcomb.com</t>
  </si>
  <si>
    <t>vorio@waremalcomb.com</t>
  </si>
  <si>
    <t>Vy</t>
  </si>
  <si>
    <t>Dang</t>
  </si>
  <si>
    <t>vdang@waremalcomb.com</t>
  </si>
  <si>
    <t>Wayne</t>
  </si>
  <si>
    <t>Lin</t>
  </si>
  <si>
    <t>wlin@waremalcomb.com</t>
  </si>
  <si>
    <t>Yamel</t>
  </si>
  <si>
    <t>Grijalva</t>
  </si>
  <si>
    <t>ygrijalva@waremalcomb.com</t>
  </si>
  <si>
    <t>Ng</t>
  </si>
  <si>
    <t>Zachary</t>
  </si>
  <si>
    <t>Barton</t>
  </si>
  <si>
    <t>zbarton@waremalcomb.com</t>
  </si>
  <si>
    <t>Zeshan</t>
  </si>
  <si>
    <t>Malik</t>
  </si>
  <si>
    <t>zmalik@waremalcomb.com</t>
  </si>
  <si>
    <t>Location</t>
  </si>
  <si>
    <t>Denver C.E.</t>
  </si>
  <si>
    <t>Mexico City</t>
  </si>
  <si>
    <t xml:space="preserve">Organization </t>
  </si>
  <si>
    <t>Interiors</t>
  </si>
  <si>
    <t>Commercial</t>
  </si>
  <si>
    <t>Administration</t>
  </si>
  <si>
    <t>Adobe</t>
  </si>
  <si>
    <t>Company</t>
  </si>
  <si>
    <t>Interior Design</t>
  </si>
  <si>
    <t>aalsannaa@waremalcomb.com</t>
  </si>
  <si>
    <t>rfukuda@waremalcomb.com</t>
  </si>
  <si>
    <t>Remy</t>
  </si>
  <si>
    <t>Fukuda</t>
  </si>
  <si>
    <t>Schneider</t>
  </si>
  <si>
    <t>tschneider@waremalcomb.com</t>
  </si>
  <si>
    <t>Koyama</t>
  </si>
  <si>
    <t>Liliane</t>
  </si>
  <si>
    <t>lkoyama@waremalcomb.com</t>
  </si>
  <si>
    <t>krosentreter@waremalcomb.com</t>
  </si>
  <si>
    <t>jkiddle@waremalcomb.com</t>
  </si>
  <si>
    <t>Tawil</t>
  </si>
  <si>
    <t>Dalia</t>
  </si>
  <si>
    <t>dtawil@waremalcomb.com</t>
  </si>
  <si>
    <t>Marolf</t>
  </si>
  <si>
    <t>Caitlin</t>
  </si>
  <si>
    <t>cmarolf@waremalcomb.com</t>
  </si>
  <si>
    <t>asingh@waremalcomb.com</t>
  </si>
  <si>
    <t>bmaeda@waremalcomb.com</t>
  </si>
  <si>
    <t>Jun</t>
  </si>
  <si>
    <t>Maeda</t>
  </si>
  <si>
    <t>mpula@waremalcomb.com</t>
  </si>
  <si>
    <t>Marek</t>
  </si>
  <si>
    <t>Pula</t>
  </si>
  <si>
    <t>TSchneider@waremalcomb.com</t>
  </si>
  <si>
    <t>smckee@waremalcomb.com</t>
  </si>
  <si>
    <t>McKee</t>
  </si>
  <si>
    <t>aponciano@waremalcomb.com</t>
  </si>
  <si>
    <t>Arturo</t>
  </si>
  <si>
    <t>Ponciano</t>
  </si>
  <si>
    <t>Kristen</t>
  </si>
  <si>
    <t>Burrows, Adam</t>
  </si>
  <si>
    <t>aseyfang@waremalcomb.com</t>
  </si>
  <si>
    <t>Abigail</t>
  </si>
  <si>
    <t>Seyfang</t>
  </si>
  <si>
    <t>mboyle@waremalcomb.com</t>
  </si>
  <si>
    <t>Molly</t>
  </si>
  <si>
    <t>Boyle</t>
  </si>
  <si>
    <t>cchambers@waremalcomb.com</t>
  </si>
  <si>
    <t>Chambers</t>
  </si>
  <si>
    <t>LeTiecq, Rebecca</t>
  </si>
  <si>
    <t>jdurkee@waremalcomb.com</t>
  </si>
  <si>
    <t>Durkee</t>
  </si>
  <si>
    <t>Huckleberry-Wright</t>
  </si>
  <si>
    <t>kneal@waremalcomb.com</t>
  </si>
  <si>
    <t>Kirt</t>
  </si>
  <si>
    <t>Neal</t>
  </si>
  <si>
    <t>eazimi@waremalcomb.com</t>
  </si>
  <si>
    <t>mfischer@waremalcomb.com</t>
  </si>
  <si>
    <t>Fischer</t>
  </si>
  <si>
    <t>rkane@waremalcomb.com</t>
  </si>
  <si>
    <t>Kane</t>
  </si>
  <si>
    <t>zpeterson@waremalcomb.com</t>
  </si>
  <si>
    <t>Peterson</t>
  </si>
  <si>
    <t>ntaylor@waremalcomb.com</t>
  </si>
  <si>
    <t>JHuckleberryWright@waremalcomb.com</t>
  </si>
  <si>
    <t>jhuckleberrywright@waremalcomb.com</t>
  </si>
  <si>
    <t>PDang@waremalcomb.com</t>
  </si>
  <si>
    <t>Irvine Administration</t>
  </si>
  <si>
    <t>Pricilla</t>
  </si>
  <si>
    <t>Teenor, Kelly</t>
  </si>
  <si>
    <t>no match</t>
  </si>
  <si>
    <t>kbowman@waremalcomb.com</t>
  </si>
  <si>
    <t>Bowman</t>
  </si>
  <si>
    <t>Downtown Chicago</t>
  </si>
  <si>
    <t>Downtown San Diego</t>
  </si>
  <si>
    <t>Miroslav</t>
  </si>
  <si>
    <t>Pleasanton Commercial</t>
  </si>
  <si>
    <t>Pleasanton Interior Design</t>
  </si>
  <si>
    <t>Pleasanton Civil Engineering</t>
  </si>
  <si>
    <t>Pleasanton Administration</t>
  </si>
  <si>
    <t>KLazatin@waremalcomb.com</t>
  </si>
  <si>
    <t>Lazatin</t>
  </si>
  <si>
    <t>MNoiles@waremalcomb.com</t>
  </si>
  <si>
    <t>Noiles</t>
  </si>
  <si>
    <t>lrodriguez@waremalcomb.com</t>
  </si>
  <si>
    <t>Kamrun</t>
  </si>
  <si>
    <t>Aliza</t>
  </si>
  <si>
    <t>PAN-US Commercial</t>
  </si>
  <si>
    <t>HBello@waremalcomb.com</t>
  </si>
  <si>
    <t>Bello</t>
  </si>
  <si>
    <t>pvalero@waremalcomb.com</t>
  </si>
  <si>
    <t>Patricia</t>
  </si>
  <si>
    <t>Valero</t>
  </si>
  <si>
    <t>vbribiesca@waremalcomb.com</t>
  </si>
  <si>
    <t>Vassanti</t>
  </si>
  <si>
    <t>Bribiesca</t>
  </si>
  <si>
    <t>Brown</t>
  </si>
  <si>
    <t>AHelton@waremalcomb.com</t>
  </si>
  <si>
    <t>Helton</t>
  </si>
  <si>
    <t>Jill</t>
  </si>
  <si>
    <t>DLopez@waremalcomb.com</t>
  </si>
  <si>
    <t>Downtown Denver Interior Design</t>
  </si>
  <si>
    <t>Downtown Denver Commercial</t>
  </si>
  <si>
    <t>Downtown Denver Administration</t>
  </si>
  <si>
    <t>Downtown Chicago Interior Design</t>
  </si>
  <si>
    <t>Downtown San Diego Interior Design</t>
  </si>
  <si>
    <t>foliva@waremalcomb.com</t>
  </si>
  <si>
    <t>Francisco</t>
  </si>
  <si>
    <t>Oliva</t>
  </si>
  <si>
    <t>ssternick@waremalcomb.com</t>
  </si>
  <si>
    <t>Sternick</t>
  </si>
  <si>
    <t>Atlanta Interior Design</t>
  </si>
  <si>
    <t>lvine@waremalcomb.com</t>
  </si>
  <si>
    <t>Vine</t>
  </si>
  <si>
    <t>aguzman@waremalcomb.com</t>
  </si>
  <si>
    <t>Ana Paula</t>
  </si>
  <si>
    <t>Guzman</t>
  </si>
  <si>
    <t>Downtown Denver</t>
  </si>
  <si>
    <t>icontreras@waremalcomb.com</t>
  </si>
  <si>
    <t>Ileana</t>
  </si>
  <si>
    <t>lcorsbie@waremalcomb.com</t>
  </si>
  <si>
    <t>Lucas</t>
  </si>
  <si>
    <t>Corsbie</t>
  </si>
  <si>
    <t>Pena</t>
  </si>
  <si>
    <t>Corsbie, Lucas</t>
  </si>
  <si>
    <t>Contreras Abreu</t>
  </si>
  <si>
    <t>jparadis@waremalcomb.com</t>
  </si>
  <si>
    <t>Paradis</t>
  </si>
  <si>
    <t>ashimizu@waremalcomb.com</t>
  </si>
  <si>
    <t>Aimee</t>
  </si>
  <si>
    <t>Shimizu</t>
  </si>
  <si>
    <t>adelarosa@waremalcomb.com</t>
  </si>
  <si>
    <t>Aida</t>
  </si>
  <si>
    <t>de la Rosa</t>
  </si>
  <si>
    <t>Seattle Administration</t>
  </si>
  <si>
    <t>AObert@waremalcomb.com</t>
  </si>
  <si>
    <t>Exchange</t>
  </si>
  <si>
    <t>Exchange@waremalcomb.com</t>
  </si>
  <si>
    <t>Administrator</t>
  </si>
  <si>
    <t>Administrator@waremalcomb.com</t>
  </si>
  <si>
    <t>IUSR_SRSRV1</t>
  </si>
  <si>
    <t>IUSR_SACSRV1</t>
  </si>
  <si>
    <t>IUSR_IRVSRV3</t>
  </si>
  <si>
    <t>IUSR_SDSRV2</t>
  </si>
  <si>
    <t>IUSR_CHISRV1</t>
  </si>
  <si>
    <t>IUSR_NJSRV1</t>
  </si>
  <si>
    <t>IUSR_SRSRV4</t>
  </si>
  <si>
    <t>IUSR_PHXSRV1</t>
  </si>
  <si>
    <t>IUSR_WHSRV3</t>
  </si>
  <si>
    <t>IUSR_SDSRV4</t>
  </si>
  <si>
    <t>krbtgt</t>
  </si>
  <si>
    <t>ocbadmin</t>
  </si>
  <si>
    <t>OCB</t>
  </si>
  <si>
    <t>cfranco@waremalcomb.com</t>
  </si>
  <si>
    <t>mgonzales</t>
  </si>
  <si>
    <t>boris</t>
  </si>
  <si>
    <t>Guest</t>
  </si>
  <si>
    <t>scriptlogic</t>
  </si>
  <si>
    <t>DeltekVision</t>
  </si>
  <si>
    <t>SvcVeeam</t>
  </si>
  <si>
    <t>SvcSpiceworks</t>
  </si>
  <si>
    <t>sladmin</t>
  </si>
  <si>
    <t>slinstaller</t>
  </si>
  <si>
    <t>ndean</t>
  </si>
  <si>
    <t>johnny</t>
  </si>
  <si>
    <t>MARK</t>
  </si>
  <si>
    <t>IWAM_IRVSRV3</t>
  </si>
  <si>
    <t>IWAM_SDSRV2</t>
  </si>
  <si>
    <t>IWAM_SRSRV4</t>
  </si>
  <si>
    <t>IWAM_NJSRV1</t>
  </si>
  <si>
    <t>IRC3200</t>
  </si>
  <si>
    <t>POWERCHUTE</t>
  </si>
  <si>
    <t>ftsmexico</t>
  </si>
  <si>
    <t>IWAM_WMA-DENVER</t>
  </si>
  <si>
    <t>IWAM_SACSRV1</t>
  </si>
  <si>
    <t>xmpp-irvsrv9</t>
  </si>
  <si>
    <t>IWAM_PHXSRV1</t>
  </si>
  <si>
    <t>__vmware_user__</t>
  </si>
  <si>
    <t>Cadmin</t>
  </si>
  <si>
    <t>IWAM_SRSRV1</t>
  </si>
  <si>
    <t>IWAM_WHSRV3</t>
  </si>
  <si>
    <t>ocb_temp</t>
  </si>
  <si>
    <t>amakwana</t>
  </si>
  <si>
    <t>IWAM_SDSRV4</t>
  </si>
  <si>
    <t>wmguest</t>
  </si>
  <si>
    <t>JTapia@waremalcomb.com</t>
  </si>
  <si>
    <t>jkim</t>
  </si>
  <si>
    <t>hshreve</t>
  </si>
  <si>
    <t>inouizi</t>
  </si>
  <si>
    <t>cweidler</t>
  </si>
  <si>
    <t>cweidler@waremalcomb.com</t>
  </si>
  <si>
    <t>IWAM_CHISRV1</t>
  </si>
  <si>
    <t>swalker</t>
  </si>
  <si>
    <t>dbryant</t>
  </si>
  <si>
    <t>KatieR</t>
  </si>
  <si>
    <t>adzulynsky</t>
  </si>
  <si>
    <t>JimT</t>
  </si>
  <si>
    <t>jdavis</t>
  </si>
  <si>
    <t>irvtemplate</t>
  </si>
  <si>
    <t>xerox_scan</t>
  </si>
  <si>
    <t>ocescan</t>
  </si>
  <si>
    <t>JOHNT</t>
  </si>
  <si>
    <t>MIKE</t>
  </si>
  <si>
    <t>driegel</t>
  </si>
  <si>
    <t>tsloane</t>
  </si>
  <si>
    <t>tmyers</t>
  </si>
  <si>
    <t>ocbscans</t>
  </si>
  <si>
    <t>KLien@waremalcomb.com</t>
  </si>
  <si>
    <t>apoltorak</t>
  </si>
  <si>
    <t>apoltorak2@waremalcomb.com</t>
  </si>
  <si>
    <t>HENRY</t>
  </si>
  <si>
    <t>mchaiken</t>
  </si>
  <si>
    <t>Taragon</t>
  </si>
  <si>
    <t>Taragon@waremalcomb.com</t>
  </si>
  <si>
    <t>jperez</t>
  </si>
  <si>
    <t>ntello</t>
  </si>
  <si>
    <t>cwillmann</t>
  </si>
  <si>
    <t>mmartin</t>
  </si>
  <si>
    <t>mmartin@waremalcomb.com</t>
  </si>
  <si>
    <t>fdiroma</t>
  </si>
  <si>
    <t>ctrefry</t>
  </si>
  <si>
    <t>bmathias</t>
  </si>
  <si>
    <t>Avite</t>
  </si>
  <si>
    <t>Avite@waremalcomb.com</t>
  </si>
  <si>
    <t>agalvis</t>
  </si>
  <si>
    <t>tortemplate</t>
  </si>
  <si>
    <t>jgonzalez</t>
  </si>
  <si>
    <t>rvanhethof</t>
  </si>
  <si>
    <t>89E37C28-461A-4926-8</t>
  </si>
  <si>
    <t>SystemMailbox{89E37C28-461A-4926-856C-EF509B774B55}@waremalcomb.com</t>
  </si>
  <si>
    <t>ASPNET</t>
  </si>
  <si>
    <t>06C49A01-380E-4A3E-9</t>
  </si>
  <si>
    <t>SystemMailbox{06C49A01-380E-4A3E-9894-EF54A62CF417}@waremalcomb.com</t>
  </si>
  <si>
    <t>5CC296DC-5C68-440F-B</t>
  </si>
  <si>
    <t>SystemMailbox{5CC296DC-5C68-440F-B998-4C1E95BCFF33}@waremalcomb.com</t>
  </si>
  <si>
    <t>52C0E2CF-4A4E-41F5-B</t>
  </si>
  <si>
    <t>SystemMailbox{52C0E2CF-4A4E-41F5-B03E-B9B06A7B0C92}@waremalcomb.com</t>
  </si>
  <si>
    <t>ISSSync</t>
  </si>
  <si>
    <t>marketinguser</t>
  </si>
  <si>
    <t>marketing@waremalcomb.com</t>
  </si>
  <si>
    <t>ECF643DA-339D-44F6-B</t>
  </si>
  <si>
    <t>SystemMailbox{ECF643DA-339D-44F6-BFAD-7B534C3A2E8B}@waremalcomb.com</t>
  </si>
  <si>
    <t>exchangerestore</t>
  </si>
  <si>
    <t>jmcinnis</t>
  </si>
  <si>
    <t>tester</t>
  </si>
  <si>
    <t>ruser</t>
  </si>
  <si>
    <t>pantemplate</t>
  </si>
  <si>
    <t>padmin</t>
  </si>
  <si>
    <t>newforma</t>
  </si>
  <si>
    <t>newforma@waremalcomb.com</t>
  </si>
  <si>
    <t>chitemplate</t>
  </si>
  <si>
    <t>njtemp</t>
  </si>
  <si>
    <t>latemplate</t>
  </si>
  <si>
    <t>dentemplate</t>
  </si>
  <si>
    <t>plstemplate</t>
  </si>
  <si>
    <t>ncxerox</t>
  </si>
  <si>
    <t>sdtemplate</t>
  </si>
  <si>
    <t>___VMware_Conv_SA___</t>
  </si>
  <si>
    <t>62138FA8-EE62-4C30-B</t>
  </si>
  <si>
    <t>SystemMailbox{62138FA8-EE62-4C30-B715-F207B69AF6E1}@waremalcomb.com</t>
  </si>
  <si>
    <t>55312996-E692-4899-A</t>
  </si>
  <si>
    <t>SystemMailbox{55312996-E692-4899-ADD6-2D732547ADDC}@waremalcomb.com</t>
  </si>
  <si>
    <t>csetchell</t>
  </si>
  <si>
    <t>RevitServerService</t>
  </si>
  <si>
    <t>kevernham</t>
  </si>
  <si>
    <t>mmurphy</t>
  </si>
  <si>
    <t>kleanos</t>
  </si>
  <si>
    <t>shooshmand</t>
  </si>
  <si>
    <t>houtemplate</t>
  </si>
  <si>
    <t>mdavidson</t>
  </si>
  <si>
    <t>crobles@waremalcomb.com</t>
  </si>
  <si>
    <t>BESAdmin</t>
  </si>
  <si>
    <t>jarmstrong</t>
  </si>
  <si>
    <t>BILL</t>
  </si>
  <si>
    <t>wmalcomb@waremalcomb.com</t>
  </si>
  <si>
    <t>phxtemplate</t>
  </si>
  <si>
    <t>srfrontdesk</t>
  </si>
  <si>
    <t>srfrontdesk@waremalcomb.com</t>
  </si>
  <si>
    <t>jalanis</t>
  </si>
  <si>
    <t>jalanis@waremalcomb.com</t>
  </si>
  <si>
    <t>cedelman</t>
  </si>
  <si>
    <t>swoodruff</t>
  </si>
  <si>
    <t>JThomas</t>
  </si>
  <si>
    <t>tmorran</t>
  </si>
  <si>
    <t>splacido</t>
  </si>
  <si>
    <t>ezitny</t>
  </si>
  <si>
    <t>kespejel</t>
  </si>
  <si>
    <t>dstrouse</t>
  </si>
  <si>
    <t>ekauffman</t>
  </si>
  <si>
    <t>cojeda</t>
  </si>
  <si>
    <t>marketingc</t>
  </si>
  <si>
    <t>jcole</t>
  </si>
  <si>
    <t>libanez</t>
  </si>
  <si>
    <t>nmanalo</t>
  </si>
  <si>
    <t>ChicagoIpad</t>
  </si>
  <si>
    <t>ChicagoIpad@waremalcomb.com</t>
  </si>
  <si>
    <t>asmith</t>
  </si>
  <si>
    <t>dsmall</t>
  </si>
  <si>
    <t>mpetersen</t>
  </si>
  <si>
    <t>rflores</t>
  </si>
  <si>
    <t>bcruz</t>
  </si>
  <si>
    <t>hgeller</t>
  </si>
  <si>
    <t>LAfax</t>
  </si>
  <si>
    <t>LAfax@waremalcomb.com</t>
  </si>
  <si>
    <t>chughes</t>
  </si>
  <si>
    <t>enamisniak</t>
  </si>
  <si>
    <t>rsalcido</t>
  </si>
  <si>
    <t>phoenixIpad</t>
  </si>
  <si>
    <t>phoenixIpad@waremalcomb.com</t>
  </si>
  <si>
    <t>jkalepp</t>
  </si>
  <si>
    <t>jsherwood@waremalcomb.com</t>
  </si>
  <si>
    <t>ocbtemp</t>
  </si>
  <si>
    <t>vcolmenares</t>
  </si>
  <si>
    <t>ndetorres</t>
  </si>
  <si>
    <t>mmladenoff</t>
  </si>
  <si>
    <t>esanchez</t>
  </si>
  <si>
    <t>RSanchez</t>
  </si>
  <si>
    <t>ctorres</t>
  </si>
  <si>
    <t>fpena</t>
  </si>
  <si>
    <t>fretamoza</t>
  </si>
  <si>
    <t>egiles</t>
  </si>
  <si>
    <t>panuser</t>
  </si>
  <si>
    <t>vismail</t>
  </si>
  <si>
    <t>vismail@waremalcomb.com</t>
  </si>
  <si>
    <t>dgaeta</t>
  </si>
  <si>
    <t>emartinez</t>
  </si>
  <si>
    <t>gbrandenburg</t>
  </si>
  <si>
    <t>mreyes</t>
  </si>
  <si>
    <t>frontdesk</t>
  </si>
  <si>
    <t>frontdesk@waremalcomb.com</t>
  </si>
  <si>
    <t>ocbcolor</t>
  </si>
  <si>
    <t>SM_e5641955238e49689</t>
  </si>
  <si>
    <t>FederatedEmail.4c1f4d8b-8179-4148-93bf-00a95fa1e042@waremalcomb.com</t>
  </si>
  <si>
    <t>sdemo</t>
  </si>
  <si>
    <t>ChiAppletv</t>
  </si>
  <si>
    <t>SM_b9199164c7c24cfdb</t>
  </si>
  <si>
    <t>SystemMailbox{1f05a927-4b5d-40b4-bda8-30dd6e64bc3a}@waremalcomb.com</t>
  </si>
  <si>
    <t>SM_447e379d9350458e9</t>
  </si>
  <si>
    <t>SystemMailbox{e0dc1c29-89c3-4034-b678-e6c29d823ed9}@waremalcomb.com</t>
  </si>
  <si>
    <t>SM_7e040432b6c14f219</t>
  </si>
  <si>
    <t>DiscoverySearchMailbox{D919BA05-46A6-415f-80AD-7E09334BB852}@waremalcomb.com</t>
  </si>
  <si>
    <t>mrestores</t>
  </si>
  <si>
    <t>mrestores@waremalcomb.com</t>
  </si>
  <si>
    <t>tuser</t>
  </si>
  <si>
    <t>tuser@waremalcomb.com</t>
  </si>
  <si>
    <t>dencamera1</t>
  </si>
  <si>
    <t>dencamera1@waremalcomb.com</t>
  </si>
  <si>
    <t>dencamera2</t>
  </si>
  <si>
    <t>dencamera2@waremalcomb.com</t>
  </si>
  <si>
    <t>denlaptop</t>
  </si>
  <si>
    <t>denlaptop@waremalcomb.com</t>
  </si>
  <si>
    <t>denprojector</t>
  </si>
  <si>
    <t>denprojector@waremalcomb.com</t>
  </si>
  <si>
    <t>zimm</t>
  </si>
  <si>
    <t>zimm@waremalcomb.com</t>
  </si>
  <si>
    <t>tconference</t>
  </si>
  <si>
    <t>torconference@waremalcomb.com</t>
  </si>
  <si>
    <t>pancanon</t>
  </si>
  <si>
    <t>pancanon@waremalcomb.com</t>
  </si>
  <si>
    <t>ptv</t>
  </si>
  <si>
    <t>ptv@waremalcomb.com</t>
  </si>
  <si>
    <t>ptvbar</t>
  </si>
  <si>
    <t>ptvbar@waremalcomb.com</t>
  </si>
  <si>
    <t>phxprojector</t>
  </si>
  <si>
    <t>phxprojector@waremalcomb.com</t>
  </si>
  <si>
    <t>bgillespie</t>
  </si>
  <si>
    <t>ITHelpdesk</t>
  </si>
  <si>
    <t>ITHelpdesk@waremalcomb.com</t>
  </si>
  <si>
    <t>khuffman</t>
  </si>
  <si>
    <t>lespiritu</t>
  </si>
  <si>
    <t>rwhitehill</t>
  </si>
  <si>
    <t>sstreenz</t>
  </si>
  <si>
    <t>laprojector</t>
  </si>
  <si>
    <t>laprojector@waremalcomb.com</t>
  </si>
  <si>
    <t>laconference</t>
  </si>
  <si>
    <t>laconference@waremalcomb.com</t>
  </si>
  <si>
    <t>plsmthamilton</t>
  </si>
  <si>
    <t>plsconfwilliams@waremalcomb.com</t>
  </si>
  <si>
    <t>plsmtdiablo</t>
  </si>
  <si>
    <t>plsconfmtdiablo@waremalcomb.com</t>
  </si>
  <si>
    <t>srkit1</t>
  </si>
  <si>
    <t>plscanoncamera@waremalcomb.com</t>
  </si>
  <si>
    <t>ncipad</t>
  </si>
  <si>
    <t>ncipad@waremalcomb.com</t>
  </si>
  <si>
    <t>plslibrarylunch</t>
  </si>
  <si>
    <t>plsconfenclave@waremalcomb.com</t>
  </si>
  <si>
    <t>srkit2</t>
  </si>
  <si>
    <t>plscanoncamera2@waremalcomb.com</t>
  </si>
  <si>
    <t>plssonycamera</t>
  </si>
  <si>
    <t>plssonycamera@waremalcomb.com</t>
  </si>
  <si>
    <t>plsprojector</t>
  </si>
  <si>
    <t>plsprojector@waremalcomb.com</t>
  </si>
  <si>
    <t>sddigitalcamera</t>
  </si>
  <si>
    <t>sddigitalcamera@waremalcomb.com</t>
  </si>
  <si>
    <t>sdhilti</t>
  </si>
  <si>
    <t>sdhilti@waremalcomb.com</t>
  </si>
  <si>
    <t>sdprojector</t>
  </si>
  <si>
    <t>sdprojector@waremalcomb.com</t>
  </si>
  <si>
    <t>sdsparelaptop</t>
  </si>
  <si>
    <t>sdsparelaptop@waremalcomb.com</t>
  </si>
  <si>
    <t>cmcnulty</t>
  </si>
  <si>
    <t>igeorgieva</t>
  </si>
  <si>
    <t>SvcSophos</t>
  </si>
  <si>
    <t>dnfrontdesk</t>
  </si>
  <si>
    <t>dnfrontdesk@waremalcomb.com</t>
  </si>
  <si>
    <t>norfrontdesk</t>
  </si>
  <si>
    <t>norfrontdesk@waremalcomb.com</t>
  </si>
  <si>
    <t>ISSAdmin</t>
  </si>
  <si>
    <t>ISSAdmin@waremalcomb.com</t>
  </si>
  <si>
    <t>digitalcamera2</t>
  </si>
  <si>
    <t>digitalcamera2@waremalcomb.com</t>
  </si>
  <si>
    <t>digitalcamera1</t>
  </si>
  <si>
    <t>digitalcamera@waremalcomb.com</t>
  </si>
  <si>
    <t>digitalcamera3</t>
  </si>
  <si>
    <t>digitalcamera3@waremalcomb.com</t>
  </si>
  <si>
    <t>irvenclave</t>
  </si>
  <si>
    <t>irvenclave@waremalcomb.com</t>
  </si>
  <si>
    <t>atvexec</t>
  </si>
  <si>
    <t>atv@waremalcomb.com</t>
  </si>
  <si>
    <t>canon-irvine</t>
  </si>
  <si>
    <t>canon-irvine@waremalcomb.com</t>
  </si>
  <si>
    <t>irvwd</t>
  </si>
  <si>
    <t>irvwd@waremalcomb.com</t>
  </si>
  <si>
    <t>hansenconference</t>
  </si>
  <si>
    <t>irvconfhansen@waremalcomb.com</t>
  </si>
  <si>
    <t>kitchen</t>
  </si>
  <si>
    <t>kitchen@waremalcomb.com</t>
  </si>
  <si>
    <t>irvmobilhotspot1</t>
  </si>
  <si>
    <t>irvmobilhotspot1@waremalcomb.com</t>
  </si>
  <si>
    <t>projector</t>
  </si>
  <si>
    <t>irvprojector@waremalcomb.com</t>
  </si>
  <si>
    <t>malcombconference</t>
  </si>
  <si>
    <t>malcombconference@waremalcomb.com</t>
  </si>
  <si>
    <t>helpdesk</t>
  </si>
  <si>
    <t>helpdesk@waremalcomb.com</t>
  </si>
  <si>
    <t>sdfrontdesk</t>
  </si>
  <si>
    <t>sdfrontdesk@waremalcomb.com</t>
  </si>
  <si>
    <t>PhoAppletv</t>
  </si>
  <si>
    <t>PhoAppletv@waremalcomb.com</t>
  </si>
  <si>
    <t>russellconference</t>
  </si>
  <si>
    <t>irvconfrussell@waremalcomb.com</t>
  </si>
  <si>
    <t>irvwareconference</t>
  </si>
  <si>
    <t>wareconference@waremalcomb.com</t>
  </si>
  <si>
    <t>voitconference</t>
  </si>
  <si>
    <t>voitconference@waremalcomb.com</t>
  </si>
  <si>
    <t>chicamera</t>
  </si>
  <si>
    <t>chicamera@waremalcomb.com</t>
  </si>
  <si>
    <t>chiprojector</t>
  </si>
  <si>
    <t>chiprojector@waremalcomb.com</t>
  </si>
  <si>
    <t>chiconf</t>
  </si>
  <si>
    <t>chiconf@waremalcomb.com</t>
  </si>
  <si>
    <t>ejohnson</t>
  </si>
  <si>
    <t>GoodAdmin</t>
  </si>
  <si>
    <t>GoodAdmin@waremalcomb.com</t>
  </si>
  <si>
    <t>phxconference</t>
  </si>
  <si>
    <t>phxconference@waremalcomb.com</t>
  </si>
  <si>
    <t>ap</t>
  </si>
  <si>
    <t>ap@waremalcomb.com</t>
  </si>
  <si>
    <t>jobfair</t>
  </si>
  <si>
    <t>SvcSophosAvUpdates</t>
  </si>
  <si>
    <t>Sdav</t>
  </si>
  <si>
    <t>jthompson</t>
  </si>
  <si>
    <t>plsgtm</t>
  </si>
  <si>
    <t>plsgtm@waremalcomb.com</t>
  </si>
  <si>
    <t>SvcAzure</t>
  </si>
  <si>
    <t>SvcAzure@waremalcomb.com</t>
  </si>
  <si>
    <t>sdconfswamis</t>
  </si>
  <si>
    <t>sdconfswamis@waremalcomb.com</t>
  </si>
  <si>
    <t>sdconfwindandsea</t>
  </si>
  <si>
    <t>sdconfblacks</t>
  </si>
  <si>
    <t>sdconfblacks@waremalcomb.com</t>
  </si>
  <si>
    <t>arcguest</t>
  </si>
  <si>
    <t>irvlumionlicense</t>
  </si>
  <si>
    <t>irvlumionlic@waremalcomb.com</t>
  </si>
  <si>
    <t>sbrands</t>
  </si>
  <si>
    <t>SvcSkype</t>
  </si>
  <si>
    <t>SvcSkype@waremalcomb.com</t>
  </si>
  <si>
    <t>plsoffice</t>
  </si>
  <si>
    <t>plsoffice@waremalcomb.com</t>
  </si>
  <si>
    <t>sdoffice</t>
  </si>
  <si>
    <t>sdoffice@waremalcomb.com</t>
  </si>
  <si>
    <t>acervantez</t>
  </si>
  <si>
    <t>mrodgers</t>
  </si>
  <si>
    <t>mmoghaddam</t>
  </si>
  <si>
    <t>mhonor</t>
  </si>
  <si>
    <t>mhonor@waremalcomb.com</t>
  </si>
  <si>
    <t>SvcDcAgent</t>
  </si>
  <si>
    <t>ctest</t>
  </si>
  <si>
    <t>acervantes</t>
  </si>
  <si>
    <t>rreyes</t>
  </si>
  <si>
    <t>rreyes@trazods.com</t>
  </si>
  <si>
    <t>svcsophosinstaller</t>
  </si>
  <si>
    <t>mextemplate</t>
  </si>
  <si>
    <t>AHerreravega</t>
  </si>
  <si>
    <t>taccount</t>
  </si>
  <si>
    <t>RButler</t>
  </si>
  <si>
    <t>CKang</t>
  </si>
  <si>
    <t>DDuerr</t>
  </si>
  <si>
    <t>KateW</t>
  </si>
  <si>
    <t>sfernquist@waremalcomb.com</t>
  </si>
  <si>
    <t>WMToronto</t>
  </si>
  <si>
    <t>WMToronto@waremalcomb.com</t>
  </si>
  <si>
    <t>SvcDhcp</t>
  </si>
  <si>
    <t>btanusaputra</t>
  </si>
  <si>
    <t>tdaly@waremalcomb.com</t>
  </si>
  <si>
    <t>VRodriguez</t>
  </si>
  <si>
    <t>zmalik</t>
  </si>
  <si>
    <t>SvcCloudberry</t>
  </si>
  <si>
    <t>SvcCloudberry@waremalcomb.com</t>
  </si>
  <si>
    <t>irvlunchlearn</t>
  </si>
  <si>
    <t>irvlunchlearn@waremalcomb.com</t>
  </si>
  <si>
    <t>wguardia</t>
  </si>
  <si>
    <t>tjipad</t>
  </si>
  <si>
    <t>tjipad@waremalcomb.com</t>
  </si>
  <si>
    <t>bshimoda</t>
  </si>
  <si>
    <t>amedina</t>
  </si>
  <si>
    <t>amedina@waremalcomb.com</t>
  </si>
  <si>
    <t>rgardner</t>
  </si>
  <si>
    <t>irvportableprojector</t>
  </si>
  <si>
    <t>irvportableprojector@waremalcomb.com</t>
  </si>
  <si>
    <t>jdirt</t>
  </si>
  <si>
    <t>jdirt@waremalcomb.com</t>
  </si>
  <si>
    <t>RSCadmin</t>
  </si>
  <si>
    <t>bsotomayor</t>
  </si>
  <si>
    <t>ttest</t>
  </si>
  <si>
    <t>oasset</t>
  </si>
  <si>
    <t>ginob</t>
  </si>
  <si>
    <t>SvcStatslogfive</t>
  </si>
  <si>
    <t>avelasco</t>
  </si>
  <si>
    <t>avelasco@trazods.com</t>
  </si>
  <si>
    <t>postmaster</t>
  </si>
  <si>
    <t>postmaster2@waremalcomb.com</t>
  </si>
  <si>
    <t>ltmconfbridge</t>
  </si>
  <si>
    <t>ltmconfbridge@waremalcomb.com</t>
  </si>
  <si>
    <t>adelgado</t>
  </si>
  <si>
    <t>adelgado@waremalcomb.com</t>
  </si>
  <si>
    <t>DSachse</t>
  </si>
  <si>
    <t>DSachse@waremalcomb.com</t>
  </si>
  <si>
    <t>JMitros</t>
  </si>
  <si>
    <t>JMitros@waremalcomb.com</t>
  </si>
  <si>
    <t>AZertuche</t>
  </si>
  <si>
    <t>AZertuche@waremalcomb.com</t>
  </si>
  <si>
    <t>aivelasco</t>
  </si>
  <si>
    <t>SChagolla</t>
  </si>
  <si>
    <t>SvcCrashplan</t>
  </si>
  <si>
    <t>SvcCrashplan@waremalcomb.com</t>
  </si>
  <si>
    <t>DRiba</t>
  </si>
  <si>
    <t>DRiba@waremalcomb.com</t>
  </si>
  <si>
    <t>RCorciega</t>
  </si>
  <si>
    <t>RCorciega@waremalcomb.com</t>
  </si>
  <si>
    <t>associations</t>
  </si>
  <si>
    <t>associations@waremalcomb.com</t>
  </si>
  <si>
    <t>JSiu</t>
  </si>
  <si>
    <t>JSiu@waremalcomb.com</t>
  </si>
  <si>
    <t>azaro</t>
  </si>
  <si>
    <t>aburrows</t>
  </si>
  <si>
    <t>AHuff</t>
  </si>
  <si>
    <t>agonzales@waremalcomb.com</t>
  </si>
  <si>
    <t>MCubilla</t>
  </si>
  <si>
    <t>MCubilla@waremalcomb.com</t>
  </si>
  <si>
    <t>HGroff</t>
  </si>
  <si>
    <t>HGroff@waremalcomb.com</t>
  </si>
  <si>
    <t>FVallejo</t>
  </si>
  <si>
    <t>FVallejo@waremalcomb.com</t>
  </si>
  <si>
    <t>canon-mx</t>
  </si>
  <si>
    <t>njconference</t>
  </si>
  <si>
    <t>njconference@waremalcomb.com</t>
  </si>
  <si>
    <t>JDalga</t>
  </si>
  <si>
    <t>JDalga@waremalcomb.com</t>
  </si>
  <si>
    <t>DCarrasco</t>
  </si>
  <si>
    <t>DCarrasco@waremalcomb.com</t>
  </si>
  <si>
    <t>irvlobbyconference</t>
  </si>
  <si>
    <t>irvconflobby@waremalcomb.com</t>
  </si>
  <si>
    <t>HChan</t>
  </si>
  <si>
    <t>HChan@waremalcomb.com</t>
  </si>
  <si>
    <t>MHernandez</t>
  </si>
  <si>
    <t>MHernandez@waremalcomb.com</t>
  </si>
  <si>
    <t>ARobles</t>
  </si>
  <si>
    <t>ARobles@waremalcomb.com</t>
  </si>
  <si>
    <t>iintern</t>
  </si>
  <si>
    <t>iintern@waremalcomb.com</t>
  </si>
  <si>
    <t>NMathias</t>
  </si>
  <si>
    <t>NMathias@waremalcomb.com</t>
  </si>
  <si>
    <t>KGarcia</t>
  </si>
  <si>
    <t>lmorales</t>
  </si>
  <si>
    <t>lmorales@trazods.com</t>
  </si>
  <si>
    <t>IAnzaldo</t>
  </si>
  <si>
    <t>ianzaldo@trazods.com</t>
  </si>
  <si>
    <t>NCarranza</t>
  </si>
  <si>
    <t>SAraujo</t>
  </si>
  <si>
    <t>saraujo@trazods.com</t>
  </si>
  <si>
    <t>JaOrtega</t>
  </si>
  <si>
    <t>wannouncements</t>
  </si>
  <si>
    <t>wmannouncements@waremalcomb.com</t>
  </si>
  <si>
    <t>cc-mex</t>
  </si>
  <si>
    <t>cc-mex@waremalcomb.com</t>
  </si>
  <si>
    <t>JAnderson</t>
  </si>
  <si>
    <t>JAnderson@waremalcomb.com</t>
  </si>
  <si>
    <t>JZapata</t>
  </si>
  <si>
    <t>JZapata@waremalcomb.com</t>
  </si>
  <si>
    <t>social</t>
  </si>
  <si>
    <t>social@waremalcomb.com</t>
  </si>
  <si>
    <t>MicheleT</t>
  </si>
  <si>
    <t>MTriantafillidis@waremalcomb.com</t>
  </si>
  <si>
    <t>DEdgett</t>
  </si>
  <si>
    <t>DEdgett@waremalcomb.com</t>
  </si>
  <si>
    <t>DMendoza</t>
  </si>
  <si>
    <t>DMendoza@waremalcomb.com</t>
  </si>
  <si>
    <t>chahn</t>
  </si>
  <si>
    <t>TFlick</t>
  </si>
  <si>
    <t>TFlick@waremalcomb.com</t>
  </si>
  <si>
    <t>NWard</t>
  </si>
  <si>
    <t>NWard@waremalcomb.com</t>
  </si>
  <si>
    <t>KDay</t>
  </si>
  <si>
    <t>KDay@waremalcomb.com</t>
  </si>
  <si>
    <t>mdeitz</t>
  </si>
  <si>
    <t>jurena</t>
  </si>
  <si>
    <t>egonzales</t>
  </si>
  <si>
    <t>CChamra</t>
  </si>
  <si>
    <t>CChamra@waremalcomb.com</t>
  </si>
  <si>
    <t>BNguyen</t>
  </si>
  <si>
    <t>BNguyen@waremalcomb.com</t>
  </si>
  <si>
    <t>AWells</t>
  </si>
  <si>
    <t>SvcTvPC</t>
  </si>
  <si>
    <t>MGarcia</t>
  </si>
  <si>
    <t>MGarcia@waremalcomb.com</t>
  </si>
  <si>
    <t>Rsutton</t>
  </si>
  <si>
    <t>Rsutton@waremalcomb.com</t>
  </si>
  <si>
    <t>dfarrell</t>
  </si>
  <si>
    <t>SvcHPSim</t>
  </si>
  <si>
    <t>adm_moses</t>
  </si>
  <si>
    <t>rrocha</t>
  </si>
  <si>
    <t>rrocha@waremalcomb.com</t>
  </si>
  <si>
    <t>SvcSql</t>
  </si>
  <si>
    <t>ldebrito</t>
  </si>
  <si>
    <t>MCamacho</t>
  </si>
  <si>
    <t>panconf</t>
  </si>
  <si>
    <t>panconf@waremalcomb.com</t>
  </si>
  <si>
    <t>LASurveyEquipment@waremalcomb.com</t>
  </si>
  <si>
    <t>OSalcedo</t>
  </si>
  <si>
    <t>lraart</t>
  </si>
  <si>
    <t>lraart@waremalcomb.com</t>
  </si>
  <si>
    <t>anichol</t>
  </si>
  <si>
    <t>vkim</t>
  </si>
  <si>
    <t>adm_bryan</t>
  </si>
  <si>
    <t>CPolaski</t>
  </si>
  <si>
    <t>CPolaski@waremalcomb.com</t>
  </si>
  <si>
    <t>JWaddles</t>
  </si>
  <si>
    <t>amartinez</t>
  </si>
  <si>
    <t>fperez</t>
  </si>
  <si>
    <t>perez_barajas@trazods.com</t>
  </si>
  <si>
    <t>xrivera</t>
  </si>
  <si>
    <t>ycorella</t>
  </si>
  <si>
    <t>mipad</t>
  </si>
  <si>
    <t>mexipad@waremalcomb.com</t>
  </si>
  <si>
    <t>mkeshmiri</t>
  </si>
  <si>
    <t>irvdesign</t>
  </si>
  <si>
    <t>gspon</t>
  </si>
  <si>
    <t>dguo</t>
  </si>
  <si>
    <t>JRodriguez</t>
  </si>
  <si>
    <t>designscheduling</t>
  </si>
  <si>
    <t>designscheduling@waremalcomb.com</t>
  </si>
  <si>
    <t>AAboytes</t>
  </si>
  <si>
    <t>aaboytes@trazods.com</t>
  </si>
  <si>
    <t>ftmtemplate</t>
  </si>
  <si>
    <t>TArvizu</t>
  </si>
  <si>
    <t>tarvizu@trazods.com</t>
  </si>
  <si>
    <t>TJuangorena</t>
  </si>
  <si>
    <t>tjuangorena@trazods.com</t>
  </si>
  <si>
    <t>dschnizler</t>
  </si>
  <si>
    <t>deasley</t>
  </si>
  <si>
    <t>AlexC</t>
  </si>
  <si>
    <t>AMoreno</t>
  </si>
  <si>
    <t>chitownhall</t>
  </si>
  <si>
    <t>chitownhall@waremalcomb.com</t>
  </si>
  <si>
    <t>chiworkroom</t>
  </si>
  <si>
    <t>CDuran</t>
  </si>
  <si>
    <t>SvcMimecast</t>
  </si>
  <si>
    <t>RPark</t>
  </si>
  <si>
    <t>RPark@waremalcomb.com</t>
  </si>
  <si>
    <t>SDelgado</t>
  </si>
  <si>
    <t>SDelgado@waremalcomb.com</t>
  </si>
  <si>
    <t>WLin</t>
  </si>
  <si>
    <t>WLin@waremalcomb.com</t>
  </si>
  <si>
    <t>EGodun@waremalcomb.com</t>
  </si>
  <si>
    <t>LJasinski</t>
  </si>
  <si>
    <t>ETahghighi</t>
  </si>
  <si>
    <t>ETahghighi@waremalcomb.com</t>
  </si>
  <si>
    <t>DPhan</t>
  </si>
  <si>
    <t>DPhan@waremalcomb.com</t>
  </si>
  <si>
    <t>TWallen</t>
  </si>
  <si>
    <t>TWallen@waremalcomb.com</t>
  </si>
  <si>
    <t>ALabastida</t>
  </si>
  <si>
    <t>ALabastida@waremalcomb.com</t>
  </si>
  <si>
    <t>TForjung</t>
  </si>
  <si>
    <t>AGutierrez</t>
  </si>
  <si>
    <t>agutierrez@trazods.com</t>
  </si>
  <si>
    <t>AAlger</t>
  </si>
  <si>
    <t>ntemple</t>
  </si>
  <si>
    <t>MCheval</t>
  </si>
  <si>
    <t>MCheval@waremalcomb.com</t>
  </si>
  <si>
    <t>kparra</t>
  </si>
  <si>
    <t>pcastro</t>
  </si>
  <si>
    <t>agaxiola</t>
  </si>
  <si>
    <t>ocastro</t>
  </si>
  <si>
    <t>sfox</t>
  </si>
  <si>
    <t>RGomez</t>
  </si>
  <si>
    <t>RGomez@waremalcomb.com</t>
  </si>
  <si>
    <t>chiipad</t>
  </si>
  <si>
    <t>chiipad@waremalcomb.com</t>
  </si>
  <si>
    <t>kmatthies</t>
  </si>
  <si>
    <t>bwebster</t>
  </si>
  <si>
    <t>jdooley</t>
  </si>
  <si>
    <t>wmcivilengineering</t>
  </si>
  <si>
    <t>DesignWM</t>
  </si>
  <si>
    <t>DesignWM@waremalcomb.com</t>
  </si>
  <si>
    <t>MValencia</t>
  </si>
  <si>
    <t>MValencia@waremalcomb.com</t>
  </si>
  <si>
    <t>emayer</t>
  </si>
  <si>
    <t>IGil</t>
  </si>
  <si>
    <t>igil@trazods.com</t>
  </si>
  <si>
    <t>EBarajas</t>
  </si>
  <si>
    <t>ebarajas@trazods.com</t>
  </si>
  <si>
    <t>mhatahet</t>
  </si>
  <si>
    <t>BWeeman</t>
  </si>
  <si>
    <t>BWeeman@waremalcomb.com</t>
  </si>
  <si>
    <t>GMorales</t>
  </si>
  <si>
    <t>GMorales@waremalcomb.com</t>
  </si>
  <si>
    <t>MSerratos</t>
  </si>
  <si>
    <t>MSerratos@waremalcomb.com</t>
  </si>
  <si>
    <t>RKiester</t>
  </si>
  <si>
    <t>RKiester@waremalcomb.com</t>
  </si>
  <si>
    <t>svcWMComm</t>
  </si>
  <si>
    <t>SRusso</t>
  </si>
  <si>
    <t>SRusso@waremalcomb.com</t>
  </si>
  <si>
    <t>svcBOMGAR</t>
  </si>
  <si>
    <t>evillanueva</t>
  </si>
  <si>
    <t>GAnchondo</t>
  </si>
  <si>
    <t>KGrundman</t>
  </si>
  <si>
    <t>KGrundman@waremalcomb.com</t>
  </si>
  <si>
    <t>ARugerio</t>
  </si>
  <si>
    <t>ARugerio@waremalcomb.com</t>
  </si>
  <si>
    <t>EGonzalez</t>
  </si>
  <si>
    <t>EGonzalez@trazods.com</t>
  </si>
  <si>
    <t>ALagunes</t>
  </si>
  <si>
    <t>ALagunes@trazods.com</t>
  </si>
  <si>
    <t>nycconference</t>
  </si>
  <si>
    <t>nycconference@waremalcomb.com</t>
  </si>
  <si>
    <t>njcollaboration</t>
  </si>
  <si>
    <t>njcollaboration@waremalcomb.com</t>
  </si>
  <si>
    <t>mexmxcd</t>
  </si>
  <si>
    <t>mexmxcd@waremalcomb.com</t>
  </si>
  <si>
    <t>mexacapulco</t>
  </si>
  <si>
    <t>mexacapulco@waremalcomb.com</t>
  </si>
  <si>
    <t>mexpuertoescondido</t>
  </si>
  <si>
    <t>mexpuertoescondido@waremalcomb.com</t>
  </si>
  <si>
    <t>MZucosky</t>
  </si>
  <si>
    <t>MZucosky@waremalcomb.com</t>
  </si>
  <si>
    <t>ECeniceros</t>
  </si>
  <si>
    <t>mvega</t>
  </si>
  <si>
    <t>BOMGAR</t>
  </si>
  <si>
    <t>CZeitler</t>
  </si>
  <si>
    <t>CZeitler@waremalcomb.com</t>
  </si>
  <si>
    <t>amagee</t>
  </si>
  <si>
    <t>JS$</t>
  </si>
  <si>
    <t>ajordan</t>
  </si>
  <si>
    <t>bmuller</t>
  </si>
  <si>
    <t>ccarr</t>
  </si>
  <si>
    <t>dallen</t>
  </si>
  <si>
    <t>dnighswonger</t>
  </si>
  <si>
    <t>icrawford</t>
  </si>
  <si>
    <t>jlofquist</t>
  </si>
  <si>
    <t>jjohns</t>
  </si>
  <si>
    <t>jehart</t>
  </si>
  <si>
    <t>kschwab</t>
  </si>
  <si>
    <t>mjones</t>
  </si>
  <si>
    <t>rasadullaev</t>
  </si>
  <si>
    <t>slessard</t>
  </si>
  <si>
    <t>skrebs</t>
  </si>
  <si>
    <t>tswan</t>
  </si>
  <si>
    <t>tjansen</t>
  </si>
  <si>
    <t>cstrawn</t>
  </si>
  <si>
    <t>ihulin</t>
  </si>
  <si>
    <t>packtoschool</t>
  </si>
  <si>
    <t>packtoschool@waremalcomb.com</t>
  </si>
  <si>
    <t>sdgtm</t>
  </si>
  <si>
    <t>sdgtm@waremalcomb.com</t>
  </si>
  <si>
    <t>jpena</t>
  </si>
  <si>
    <t>ALafica</t>
  </si>
  <si>
    <t>aryan@waremalcomb.com</t>
  </si>
  <si>
    <t>RLeTiecq</t>
  </si>
  <si>
    <t>RLeTiecq@waremalcomb.com</t>
  </si>
  <si>
    <t>denjsvacation</t>
  </si>
  <si>
    <t>denjsvacation@waremalcomb.com</t>
  </si>
  <si>
    <t>denjsconf</t>
  </si>
  <si>
    <t>denjsconf@waremalcomb.com</t>
  </si>
  <si>
    <t>irvinteriorsvacation</t>
  </si>
  <si>
    <t>irvinteriorsvacation@waremalcomb.com</t>
  </si>
  <si>
    <t>payroll</t>
  </si>
  <si>
    <t>chuaracha</t>
  </si>
  <si>
    <t>jcool</t>
  </si>
  <si>
    <t>jcool@waremalcomb.com</t>
  </si>
  <si>
    <t>irvdesignlaptop</t>
  </si>
  <si>
    <t>irvdesignlaptop@waremalcomb.com</t>
  </si>
  <si>
    <t>jluna</t>
  </si>
  <si>
    <t>LDeLaCruz</t>
  </si>
  <si>
    <t>LDeLaCruz@waremalcomb.com</t>
  </si>
  <si>
    <t>ARapallo</t>
  </si>
  <si>
    <t>ARapallo@waremalcomb.com</t>
  </si>
  <si>
    <t>ELandin</t>
  </si>
  <si>
    <t>elandin@trazods.com</t>
  </si>
  <si>
    <t>JLiotta</t>
  </si>
  <si>
    <t>JLiotta@waremalcomb.com</t>
  </si>
  <si>
    <t>bvhh</t>
  </si>
  <si>
    <t>SLopez</t>
  </si>
  <si>
    <t>SLopez@waremalcomb.com</t>
  </si>
  <si>
    <t>DynamicsCRM</t>
  </si>
  <si>
    <t>DynamicsCRM@waremalcomb.com</t>
  </si>
  <si>
    <t>aneujahr</t>
  </si>
  <si>
    <t>AKopy</t>
  </si>
  <si>
    <t>cvaughn</t>
  </si>
  <si>
    <t>bmariana</t>
  </si>
  <si>
    <t>FTajadod</t>
  </si>
  <si>
    <t>FTajadod@waremalcomb.com</t>
  </si>
  <si>
    <t>CFahilga</t>
  </si>
  <si>
    <t>CFahilga@waremalcomb.com</t>
  </si>
  <si>
    <t>JRubio</t>
  </si>
  <si>
    <t>JRubio@waremalcomb.com</t>
  </si>
  <si>
    <t>CJimenez</t>
  </si>
  <si>
    <t>CJimenez@waremalcomb.com</t>
  </si>
  <si>
    <t>nycteam</t>
  </si>
  <si>
    <t>nycteam@waremalcomb.com</t>
  </si>
  <si>
    <t>omartinez</t>
  </si>
  <si>
    <t>ygrijalva</t>
  </si>
  <si>
    <t>studio_a</t>
  </si>
  <si>
    <t>commercial</t>
  </si>
  <si>
    <t>interiors</t>
  </si>
  <si>
    <t>it</t>
  </si>
  <si>
    <t>accounting</t>
  </si>
  <si>
    <t>mktg</t>
  </si>
  <si>
    <t>hr</t>
  </si>
  <si>
    <t>RProfile</t>
  </si>
  <si>
    <t>ADFS</t>
  </si>
  <si>
    <t>khavnes</t>
  </si>
  <si>
    <t>EGomez</t>
  </si>
  <si>
    <t>EGomez@waremalcomb.com</t>
  </si>
  <si>
    <t>iconnor</t>
  </si>
  <si>
    <t>MSOL_ffccdd67b0f0</t>
  </si>
  <si>
    <t>MOjeda</t>
  </si>
  <si>
    <t>MRuvalcaba</t>
  </si>
  <si>
    <t>MUrias</t>
  </si>
  <si>
    <t>SAragon</t>
  </si>
  <si>
    <t>ZBarton</t>
  </si>
  <si>
    <t>ZBarton@waremalcomb.com</t>
  </si>
  <si>
    <t>HMoore</t>
  </si>
  <si>
    <t>HMoore@waremalcomb.com</t>
  </si>
  <si>
    <t>AObert</t>
  </si>
  <si>
    <t>MBurns</t>
  </si>
  <si>
    <t>MBurns@waremalcomb.com</t>
  </si>
  <si>
    <t>VGuzman</t>
  </si>
  <si>
    <t>vguzman@trazods.com</t>
  </si>
  <si>
    <t>DMelendez</t>
  </si>
  <si>
    <t>DMelendez@waremalcomb.com</t>
  </si>
  <si>
    <t>jshedarowich</t>
  </si>
  <si>
    <t>mcabrera</t>
  </si>
  <si>
    <t>emurillo</t>
  </si>
  <si>
    <t>KFlores</t>
  </si>
  <si>
    <t>KFlores@waremalcomb.com</t>
  </si>
  <si>
    <t>schen</t>
  </si>
  <si>
    <t>svcVISION_SQL</t>
  </si>
  <si>
    <t>jkiddle</t>
  </si>
  <si>
    <t>gparco</t>
  </si>
  <si>
    <t>vdang</t>
  </si>
  <si>
    <t>DFernandez</t>
  </si>
  <si>
    <t>efeeder</t>
  </si>
  <si>
    <t>sborna</t>
  </si>
  <si>
    <t>EMunoz</t>
  </si>
  <si>
    <t>EMunoz@waremalcomb.com</t>
  </si>
  <si>
    <t>mmoro</t>
  </si>
  <si>
    <t>phxteam</t>
  </si>
  <si>
    <t>phxteam@waremalcomb.com</t>
  </si>
  <si>
    <t>asingh</t>
  </si>
  <si>
    <t>ldelapena</t>
  </si>
  <si>
    <t>vorio</t>
  </si>
  <si>
    <t>bweiss</t>
  </si>
  <si>
    <t>avasquez</t>
  </si>
  <si>
    <t>pparrish</t>
  </si>
  <si>
    <t>KTeenor</t>
  </si>
  <si>
    <t>isawatzky</t>
  </si>
  <si>
    <t>lzanghi</t>
  </si>
  <si>
    <t>sdgg2m_tenglish</t>
  </si>
  <si>
    <t>sdgg2m_tenglish@waremalcomb.com</t>
  </si>
  <si>
    <t>sdgg2m_ndean</t>
  </si>
  <si>
    <t>sdgg2m_ndean@waremalcomb.com</t>
  </si>
  <si>
    <t>sdgg2n_gspon</t>
  </si>
  <si>
    <t>sdgg2m_gspon@waremalcomb.com</t>
  </si>
  <si>
    <t>sddg2m_rmiu</t>
  </si>
  <si>
    <t>sddg2m_rmiu@waremalcomb.com</t>
  </si>
  <si>
    <t>sdgg2m_rpark</t>
  </si>
  <si>
    <t>sdgg2m_rpark@waremalcomb.com</t>
  </si>
  <si>
    <t>rbullock</t>
  </si>
  <si>
    <t>mcody</t>
  </si>
  <si>
    <t>DeltekVisionTest</t>
  </si>
  <si>
    <t>TWilson</t>
  </si>
  <si>
    <t>adm_steve</t>
  </si>
  <si>
    <t>cbenitez</t>
  </si>
  <si>
    <t>cbenitez@waremalcomb.com</t>
  </si>
  <si>
    <t>gcangialosi</t>
  </si>
  <si>
    <t>gcangialosi@waremalcomb.com</t>
  </si>
  <si>
    <t>dmelo</t>
  </si>
  <si>
    <t>sync360</t>
  </si>
  <si>
    <t>sync360@waremalcomb.com</t>
  </si>
  <si>
    <t>klieberman</t>
  </si>
  <si>
    <t>nyclargeconference</t>
  </si>
  <si>
    <t>nyclargeconference@waremalcomb.com</t>
  </si>
  <si>
    <t>aalsannaa</t>
  </si>
  <si>
    <t>gperegrina</t>
  </si>
  <si>
    <t>YZhang</t>
  </si>
  <si>
    <t>YZhang@waremalcomb.com</t>
  </si>
  <si>
    <t>rfukuda</t>
  </si>
  <si>
    <t>AMaldonado</t>
  </si>
  <si>
    <t>DRodriguez</t>
  </si>
  <si>
    <t>GMontiel</t>
  </si>
  <si>
    <t>DGarcia</t>
  </si>
  <si>
    <t>krosentreter</t>
  </si>
  <si>
    <t>LKoyama</t>
  </si>
  <si>
    <t>LKoyama@waremalcomb.com</t>
  </si>
  <si>
    <t>kmanippady</t>
  </si>
  <si>
    <t>TSchneider</t>
  </si>
  <si>
    <t>denjshuddle</t>
  </si>
  <si>
    <t>denjshuddle@waremalcomb.com</t>
  </si>
  <si>
    <t>denjsenclave</t>
  </si>
  <si>
    <t>denjsenclave@waremalcomb.com</t>
  </si>
  <si>
    <t>cmarolf</t>
  </si>
  <si>
    <t>JTersigni</t>
  </si>
  <si>
    <t>JTersigni@waremalcomb.com</t>
  </si>
  <si>
    <t>bmaeda</t>
  </si>
  <si>
    <t>dtawil</t>
  </si>
  <si>
    <t>cafranco</t>
  </si>
  <si>
    <t>cafranco@waremalcomb.com</t>
  </si>
  <si>
    <t>aponciano</t>
  </si>
  <si>
    <t>tormainconf</t>
  </si>
  <si>
    <t>tormainconf@waremalcomb.com</t>
  </si>
  <si>
    <t>torsmallconf</t>
  </si>
  <si>
    <t>torsmallconf@waremalcomb.com</t>
  </si>
  <si>
    <t>torlobbyconf</t>
  </si>
  <si>
    <t>torlobbyconf@waremalcomb.com</t>
  </si>
  <si>
    <t>CHIiPadPro</t>
  </si>
  <si>
    <t>CHIiPadPro@waremalcomb.com</t>
  </si>
  <si>
    <t>mexws-2248</t>
  </si>
  <si>
    <t>mexws-2248@waremalcomb.com</t>
  </si>
  <si>
    <t>MPula</t>
  </si>
  <si>
    <t>MPula@waremalcomb.com</t>
  </si>
  <si>
    <t>TAdmin</t>
  </si>
  <si>
    <t>smckee</t>
  </si>
  <si>
    <t>cchambers</t>
  </si>
  <si>
    <t>CKolkas</t>
  </si>
  <si>
    <t>CKolkas@waremalcomb.com</t>
  </si>
  <si>
    <t>MBoyle</t>
  </si>
  <si>
    <t>MBoyle@waremalcomb.com</t>
  </si>
  <si>
    <t>ASeyfang</t>
  </si>
  <si>
    <t>ASeyfang@waremalcomb.com</t>
  </si>
  <si>
    <t>NJiPad</t>
  </si>
  <si>
    <t>NJiPad@waremalcomb.com</t>
  </si>
  <si>
    <t>LAiPad</t>
  </si>
  <si>
    <t>LAiPad@waremalcomb.com</t>
  </si>
  <si>
    <t>zpeterson</t>
  </si>
  <si>
    <t>jdurkee</t>
  </si>
  <si>
    <t>JHuckleberryWright</t>
  </si>
  <si>
    <t>CHDiPad</t>
  </si>
  <si>
    <t>CHDiPad@waremalcomb.com</t>
  </si>
  <si>
    <t>rkane</t>
  </si>
  <si>
    <t>eazimi</t>
  </si>
  <si>
    <t>kneal</t>
  </si>
  <si>
    <t>mfischer</t>
  </si>
  <si>
    <t>NTaylor</t>
  </si>
  <si>
    <t>NTaylor@waremalcomb.com</t>
  </si>
  <si>
    <t>JArreola</t>
  </si>
  <si>
    <t>JArreola@waremalcomb.com</t>
  </si>
  <si>
    <t>eulkloss</t>
  </si>
  <si>
    <t>pdang</t>
  </si>
  <si>
    <t>pdang@waremalcomb.com</t>
  </si>
  <si>
    <t>ahelton</t>
  </si>
  <si>
    <t>ahelton@waremalcomb.com</t>
  </si>
  <si>
    <t>kbowman</t>
  </si>
  <si>
    <t>PPadillaBozyk</t>
  </si>
  <si>
    <t>lrodriguez</t>
  </si>
  <si>
    <t>KLazatin</t>
  </si>
  <si>
    <t>akamrun</t>
  </si>
  <si>
    <t>akamrun@waremalcomb.com</t>
  </si>
  <si>
    <t>HBello</t>
  </si>
  <si>
    <t>nycipad</t>
  </si>
  <si>
    <t>nycipad@waremalcomb.com</t>
  </si>
  <si>
    <t>priipad</t>
  </si>
  <si>
    <t>priipad@waremalcomb.com</t>
  </si>
  <si>
    <t>MNoiles</t>
  </si>
  <si>
    <t>PValero</t>
  </si>
  <si>
    <t>PValero@waremalcomb.com</t>
  </si>
  <si>
    <t>sfipad</t>
  </si>
  <si>
    <t>sfipad@waremalcomb.com</t>
  </si>
  <si>
    <t>dlopez</t>
  </si>
  <si>
    <t>dlopez@waremalcomb.com</t>
  </si>
  <si>
    <t>vbribiesca</t>
  </si>
  <si>
    <t>SSternick</t>
  </si>
  <si>
    <t>SSternick@waremalcomb.com</t>
  </si>
  <si>
    <t>MDT_JD</t>
  </si>
  <si>
    <t>lvine</t>
  </si>
  <si>
    <t>lcorsbie</t>
  </si>
  <si>
    <t>irvmarketingconfline</t>
  </si>
  <si>
    <t>irvmarketingconfline@waremalcomb.com</t>
  </si>
  <si>
    <t>AGuzman</t>
  </si>
  <si>
    <t>AGuzman@waremalcomb.com</t>
  </si>
  <si>
    <t>foliva</t>
  </si>
  <si>
    <t>denvacation</t>
  </si>
  <si>
    <t>denvacation@waremalcomb.com</t>
  </si>
  <si>
    <t>SUAdmin</t>
  </si>
  <si>
    <t>priofficecalendar</t>
  </si>
  <si>
    <t>priofficecalendar@waremalcomb.com</t>
  </si>
  <si>
    <t>icontreras</t>
  </si>
  <si>
    <t>ashimizu</t>
  </si>
  <si>
    <t>TestAccount</t>
  </si>
  <si>
    <t>jparadis</t>
  </si>
  <si>
    <t>MexicoZoom</t>
  </si>
  <si>
    <t>MexicoZoom@waremalcomb.com</t>
  </si>
  <si>
    <t>adelarosa</t>
  </si>
  <si>
    <t>mjohnston</t>
  </si>
  <si>
    <t>mjohnston@waremalcomb.com</t>
  </si>
  <si>
    <t>denipad</t>
  </si>
  <si>
    <t>denipad@waremalcomb.com</t>
  </si>
  <si>
    <t>nycmobilehotspot1</t>
  </si>
  <si>
    <t>nycmobilehotspot1@waremalcomb.com</t>
  </si>
  <si>
    <t>kmitrovgenis</t>
  </si>
  <si>
    <t>kmitrovgenis@waremalcomb.com</t>
  </si>
  <si>
    <t>phxipad</t>
  </si>
  <si>
    <t>phxipad@waremalcomb.com</t>
  </si>
  <si>
    <t>JRuffin</t>
  </si>
  <si>
    <t>Logon Name</t>
  </si>
  <si>
    <t>Model</t>
  </si>
  <si>
    <t>LAN IP</t>
  </si>
  <si>
    <t>Serial</t>
  </si>
  <si>
    <t>OS</t>
  </si>
  <si>
    <t>-</t>
  </si>
  <si>
    <t>HP Z2 Mini G3 Workstation</t>
  </si>
  <si>
    <t>2UA7253MKY</t>
  </si>
  <si>
    <t>WS-2779</t>
  </si>
  <si>
    <t>Windows 10 Enterprise (64-bit)</t>
  </si>
  <si>
    <t>ThinkPad X1 Carbon 5th</t>
  </si>
  <si>
    <t>PF0VXX53</t>
  </si>
  <si>
    <t>WS-2778</t>
  </si>
  <si>
    <t>Windows 10 Pro (64-bit)</t>
  </si>
  <si>
    <t>PF0VE43Q</t>
  </si>
  <si>
    <t>WS-2777</t>
  </si>
  <si>
    <t>ThinkPad X1 Carbon 4th</t>
  </si>
  <si>
    <t>10.1.0.117</t>
  </si>
  <si>
    <t>R90NRW25</t>
  </si>
  <si>
    <t>WS-2776</t>
  </si>
  <si>
    <t>PF0VXX5U</t>
  </si>
  <si>
    <t>WS-2774</t>
  </si>
  <si>
    <t>ThinkPad P51</t>
  </si>
  <si>
    <t>192.168.5.76</t>
  </si>
  <si>
    <t>PF0VXNVE</t>
  </si>
  <si>
    <t>WS-2773</t>
  </si>
  <si>
    <t>PF0VXX76</t>
  </si>
  <si>
    <t>WS-2771</t>
  </si>
  <si>
    <t>PF0UCK12</t>
  </si>
  <si>
    <t>WS-2765</t>
  </si>
  <si>
    <t>hbello</t>
  </si>
  <si>
    <t>2UA7253MK1</t>
  </si>
  <si>
    <t>WS-2763</t>
  </si>
  <si>
    <t>2UA7253ML0</t>
  </si>
  <si>
    <t>WS-2762</t>
  </si>
  <si>
    <t>ThinkCentre M900</t>
  </si>
  <si>
    <t>192.168.13.52</t>
  </si>
  <si>
    <t>SanFran</t>
  </si>
  <si>
    <t>MJ041MQ7</t>
  </si>
  <si>
    <t>WS-2761</t>
  </si>
  <si>
    <t>2UA7253MJG</t>
  </si>
  <si>
    <t>WS-2760</t>
  </si>
  <si>
    <t>10.1.0.205</t>
  </si>
  <si>
    <t>WS-2759</t>
  </si>
  <si>
    <t>192.168.1.91</t>
  </si>
  <si>
    <t>PF0T0VYK</t>
  </si>
  <si>
    <t>WS-2757</t>
  </si>
  <si>
    <t>10.1.0.178</t>
  </si>
  <si>
    <t>PF0T0R89</t>
  </si>
  <si>
    <t>WS-2754</t>
  </si>
  <si>
    <t>ThinkStation P510</t>
  </si>
  <si>
    <t>MJ05C6LV</t>
  </si>
  <si>
    <t>WS-2753</t>
  </si>
  <si>
    <t>ThinkPad P50</t>
  </si>
  <si>
    <t>PC0L4Z77</t>
  </si>
  <si>
    <t>WS-2720</t>
  </si>
  <si>
    <t>MJ05HR7V</t>
  </si>
  <si>
    <t>WS-2719</t>
  </si>
  <si>
    <t>R90NFQ8V</t>
  </si>
  <si>
    <t>WS-2710</t>
  </si>
  <si>
    <t>R90NFQ8W</t>
  </si>
  <si>
    <t>WS-2708</t>
  </si>
  <si>
    <t>192.168.0.68</t>
  </si>
  <si>
    <t>MJ05C6LQ</t>
  </si>
  <si>
    <t>WS-2707</t>
  </si>
  <si>
    <t>10.1.0.236</t>
  </si>
  <si>
    <t>PC0LP047</t>
  </si>
  <si>
    <t>WS-2706</t>
  </si>
  <si>
    <t>2UA71827WQ</t>
  </si>
  <si>
    <t>WS-2705</t>
  </si>
  <si>
    <t>2UA71827WG</t>
  </si>
  <si>
    <t>WS-2704</t>
  </si>
  <si>
    <t>WS-2703</t>
  </si>
  <si>
    <t>2UA71636Y4</t>
  </si>
  <si>
    <t>WS-2702</t>
  </si>
  <si>
    <t>10.1.0.145</t>
  </si>
  <si>
    <t>2UA71636L8</t>
  </si>
  <si>
    <t>WS-2701</t>
  </si>
  <si>
    <t>PF0US2T3</t>
  </si>
  <si>
    <t>WS-2602</t>
  </si>
  <si>
    <t>R90MEB2X</t>
  </si>
  <si>
    <t>WS-2601</t>
  </si>
  <si>
    <t>R90MEB28</t>
  </si>
  <si>
    <t>WS-2551</t>
  </si>
  <si>
    <t>2UA714254T</t>
  </si>
  <si>
    <t>WS-2503</t>
  </si>
  <si>
    <t>192.168.14.95</t>
  </si>
  <si>
    <t>2UA714254Y</t>
  </si>
  <si>
    <t>WS-2502</t>
  </si>
  <si>
    <t>192.168.14.90</t>
  </si>
  <si>
    <t>jrodriguez</t>
  </si>
  <si>
    <t>2UA714254Q</t>
  </si>
  <si>
    <t>WS-2501</t>
  </si>
  <si>
    <t>OptiPlex 9020</t>
  </si>
  <si>
    <t>G8XBC42</t>
  </si>
  <si>
    <t>WS-2500</t>
  </si>
  <si>
    <t>OptiPlex 9010</t>
  </si>
  <si>
    <t>80PFFX1</t>
  </si>
  <si>
    <t>WS-2498</t>
  </si>
  <si>
    <t>1WRFW12</t>
  </si>
  <si>
    <t>WS-2497</t>
  </si>
  <si>
    <t>192.168.1.68</t>
  </si>
  <si>
    <t>G8WMC42</t>
  </si>
  <si>
    <t>WS-2495</t>
  </si>
  <si>
    <t>192.168.1.82</t>
  </si>
  <si>
    <t>3D56W12</t>
  </si>
  <si>
    <t>WS-2494</t>
  </si>
  <si>
    <t>192.168.1.127</t>
  </si>
  <si>
    <t>6T9KR52</t>
  </si>
  <si>
    <t>WS-2493</t>
  </si>
  <si>
    <t>6T8MR52</t>
  </si>
  <si>
    <t>WS-2492</t>
  </si>
  <si>
    <t>5388B42</t>
  </si>
  <si>
    <t>WS-2479</t>
  </si>
  <si>
    <t>MJ04K64J</t>
  </si>
  <si>
    <t>WS-2478</t>
  </si>
  <si>
    <t>MJ04BZFS</t>
  </si>
  <si>
    <t>WS-2477</t>
  </si>
  <si>
    <t>192.168.15.81</t>
  </si>
  <si>
    <t>PC0D5VWA</t>
  </si>
  <si>
    <t>WS-2474</t>
  </si>
  <si>
    <t>MJ04K64H</t>
  </si>
  <si>
    <t>WS-2473</t>
  </si>
  <si>
    <t>R90N7JYK</t>
  </si>
  <si>
    <t>WS-2469</t>
  </si>
  <si>
    <t>192.168.14.100</t>
  </si>
  <si>
    <t>2UA71123FX</t>
  </si>
  <si>
    <t>WS-2468</t>
  </si>
  <si>
    <t>MJ050ZSS</t>
  </si>
  <si>
    <t>WS-2467</t>
  </si>
  <si>
    <t>MJ050ZST</t>
  </si>
  <si>
    <t>WS-2466</t>
  </si>
  <si>
    <t>R90LQ9E6</t>
  </si>
  <si>
    <t>WS-2465</t>
  </si>
  <si>
    <t>R90LQ9CP</t>
  </si>
  <si>
    <t>WS-2464</t>
  </si>
  <si>
    <t>192.168.1.89</t>
  </si>
  <si>
    <t>MJ04J9FA</t>
  </si>
  <si>
    <t>WS-2461</t>
  </si>
  <si>
    <t>192.168.6.88</t>
  </si>
  <si>
    <t>PC0KQ6S9</t>
  </si>
  <si>
    <t>WS-2458</t>
  </si>
  <si>
    <t>192.168.20.61</t>
  </si>
  <si>
    <t>R90N2YTS</t>
  </si>
  <si>
    <t>WS-2455</t>
  </si>
  <si>
    <t>Precision Tower 3620</t>
  </si>
  <si>
    <t>192.168.14.80</t>
  </si>
  <si>
    <t>7T0JRD2</t>
  </si>
  <si>
    <t>WS-2454</t>
  </si>
  <si>
    <t>PC0DG6P2</t>
  </si>
  <si>
    <t>WS-2452</t>
  </si>
  <si>
    <t>PC0FGG84</t>
  </si>
  <si>
    <t>WS-2451</t>
  </si>
  <si>
    <t>2UA7041QMC</t>
  </si>
  <si>
    <t>WS-2450</t>
  </si>
  <si>
    <t>192.168.1.119</t>
  </si>
  <si>
    <t>MJ0515RN</t>
  </si>
  <si>
    <t>WS-2449</t>
  </si>
  <si>
    <t>R90LQ9F3</t>
  </si>
  <si>
    <t>WS-2447</t>
  </si>
  <si>
    <t>MJ0515RP</t>
  </si>
  <si>
    <t>WS-2446</t>
  </si>
  <si>
    <t>192.168.14.72</t>
  </si>
  <si>
    <t>2UA7041QM5</t>
  </si>
  <si>
    <t>WS-2445</t>
  </si>
  <si>
    <t>192.168.14.106</t>
  </si>
  <si>
    <t>2UA7041QMB</t>
  </si>
  <si>
    <t>WS-2444</t>
  </si>
  <si>
    <t>10.1.0.168</t>
  </si>
  <si>
    <t>2UA7041QM6</t>
  </si>
  <si>
    <t>WS-2443</t>
  </si>
  <si>
    <t>PC0FGHUZ</t>
  </si>
  <si>
    <t>WS-2442</t>
  </si>
  <si>
    <t>R90LQ9AP</t>
  </si>
  <si>
    <t>WS-2441</t>
  </si>
  <si>
    <t>PC0FGHVE</t>
  </si>
  <si>
    <t>WS-2430</t>
  </si>
  <si>
    <t>PC0FGHU7</t>
  </si>
  <si>
    <t>WS-2429</t>
  </si>
  <si>
    <t>2UA7041QM4</t>
  </si>
  <si>
    <t>WS-2428</t>
  </si>
  <si>
    <t>PC0FGHUM</t>
  </si>
  <si>
    <t>WS-2427</t>
  </si>
  <si>
    <t>192.168.3.111</t>
  </si>
  <si>
    <t>2UA70329GW</t>
  </si>
  <si>
    <t>WS-2426</t>
  </si>
  <si>
    <t>2UA70329GY</t>
  </si>
  <si>
    <t>WS-2425</t>
  </si>
  <si>
    <t>2UA7041QW6</t>
  </si>
  <si>
    <t>WS-2424</t>
  </si>
  <si>
    <t>R90LZFYE</t>
  </si>
  <si>
    <t>WS-2423</t>
  </si>
  <si>
    <t>192.168.5.132</t>
  </si>
  <si>
    <t>PC0DJ5XL</t>
  </si>
  <si>
    <t>WS-2421</t>
  </si>
  <si>
    <t>R90MNWG7</t>
  </si>
  <si>
    <t>WS-2420</t>
  </si>
  <si>
    <t>WS-2419</t>
  </si>
  <si>
    <t>R90MPUVU</t>
  </si>
  <si>
    <t>WS-2417</t>
  </si>
  <si>
    <t>10.1.0.101</t>
  </si>
  <si>
    <t>henry</t>
  </si>
  <si>
    <t>MJ04WE45</t>
  </si>
  <si>
    <t>WS-2416</t>
  </si>
  <si>
    <t>PC0DCGJU</t>
  </si>
  <si>
    <t>WS-2415</t>
  </si>
  <si>
    <t>PC0DCGMB</t>
  </si>
  <si>
    <t>WS-2413</t>
  </si>
  <si>
    <t>192.168.4.102</t>
  </si>
  <si>
    <t>MJ04U0M1</t>
  </si>
  <si>
    <t>WS-2412</t>
  </si>
  <si>
    <t>192.168.4.146</t>
  </si>
  <si>
    <t>MJ04U0LZ</t>
  </si>
  <si>
    <t>WS-2411</t>
  </si>
  <si>
    <t>192.168.5.125</t>
  </si>
  <si>
    <t>PC0FGHVA</t>
  </si>
  <si>
    <t>WS-2410</t>
  </si>
  <si>
    <t>R90LMDM7</t>
  </si>
  <si>
    <t>WS-2409</t>
  </si>
  <si>
    <t>PC0FGGCY</t>
  </si>
  <si>
    <t>WS-2408</t>
  </si>
  <si>
    <t>PC0FGGCM</t>
  </si>
  <si>
    <t>WS-2407</t>
  </si>
  <si>
    <t>PC0FGJAL</t>
  </si>
  <si>
    <t>WS-2404</t>
  </si>
  <si>
    <t>PC0FGGCS</t>
  </si>
  <si>
    <t>WS-2402</t>
  </si>
  <si>
    <t>R90LNKWA</t>
  </si>
  <si>
    <t>WS-2401</t>
  </si>
  <si>
    <t>PC0LP036</t>
  </si>
  <si>
    <t>WS-2398</t>
  </si>
  <si>
    <t>2UA722221J</t>
  </si>
  <si>
    <t>WS-2397</t>
  </si>
  <si>
    <t>R90MU8YZ</t>
  </si>
  <si>
    <t>WS-2394</t>
  </si>
  <si>
    <t>R90MNWFB</t>
  </si>
  <si>
    <t>WS-2393</t>
  </si>
  <si>
    <t>R90MNWFF</t>
  </si>
  <si>
    <t>WS-2392</t>
  </si>
  <si>
    <t>HP Z420 Workstation</t>
  </si>
  <si>
    <t>192.168.5.91</t>
  </si>
  <si>
    <t>alabastida</t>
  </si>
  <si>
    <t>2UA21815HW</t>
  </si>
  <si>
    <t>WS-2390</t>
  </si>
  <si>
    <t>192.168.4.100</t>
  </si>
  <si>
    <t>PC09V4LM</t>
  </si>
  <si>
    <t>WS-2387</t>
  </si>
  <si>
    <t>J2GF6Y1</t>
  </si>
  <si>
    <t>WS-2384</t>
  </si>
  <si>
    <t>ThinkStation S30</t>
  </si>
  <si>
    <t>MJ9716C</t>
  </si>
  <si>
    <t>WS-2382</t>
  </si>
  <si>
    <t>ThinkPad W530</t>
  </si>
  <si>
    <t>R9Z4MTV</t>
  </si>
  <si>
    <t>WS-2381</t>
  </si>
  <si>
    <t>ThinkPad P70</t>
  </si>
  <si>
    <t>PC0H0FY9</t>
  </si>
  <si>
    <t>WS-2380</t>
  </si>
  <si>
    <t>PC0FGGGK</t>
  </si>
  <si>
    <t>WS-2379</t>
  </si>
  <si>
    <t>PC0FGGHB</t>
  </si>
  <si>
    <t>WS-2378</t>
  </si>
  <si>
    <t>R90LQB9X</t>
  </si>
  <si>
    <t>WS-2375</t>
  </si>
  <si>
    <t>PC0FGHUJ</t>
  </si>
  <si>
    <t>WS-2374</t>
  </si>
  <si>
    <t>PC0D8PT3</t>
  </si>
  <si>
    <t>WS-2371</t>
  </si>
  <si>
    <t>R90LZFX9</t>
  </si>
  <si>
    <t>WS-2370</t>
  </si>
  <si>
    <t>R90LZFVV</t>
  </si>
  <si>
    <t>WS-2368</t>
  </si>
  <si>
    <t>PC0FGG80</t>
  </si>
  <si>
    <t>WS-2367</t>
  </si>
  <si>
    <t>ThinkStation P410</t>
  </si>
  <si>
    <t>MJ047BWM</t>
  </si>
  <si>
    <t>WS-2366</t>
  </si>
  <si>
    <t>PC0FGG6V</t>
  </si>
  <si>
    <t>WS-2365</t>
  </si>
  <si>
    <t>PC0FGG63</t>
  </si>
  <si>
    <t>WS-2363</t>
  </si>
  <si>
    <t>192.168.6.71</t>
  </si>
  <si>
    <t>R90LMTKG</t>
  </si>
  <si>
    <t>WS-2362</t>
  </si>
  <si>
    <t>192.168.19.56</t>
  </si>
  <si>
    <t>PC0D5VXN</t>
  </si>
  <si>
    <t>WS-2361</t>
  </si>
  <si>
    <t>PC0EK78H</t>
  </si>
  <si>
    <t>WS-2360</t>
  </si>
  <si>
    <t>PC0D8PSX</t>
  </si>
  <si>
    <t>WS-2356</t>
  </si>
  <si>
    <t>R90LAMNA</t>
  </si>
  <si>
    <t>WS-2355</t>
  </si>
  <si>
    <t>192.168.0.102</t>
  </si>
  <si>
    <t>MJ047BV9</t>
  </si>
  <si>
    <t>WS-2354</t>
  </si>
  <si>
    <t>R90LC324</t>
  </si>
  <si>
    <t>WS-2352</t>
  </si>
  <si>
    <t>192.168.1.130</t>
  </si>
  <si>
    <t>F42NHB2</t>
  </si>
  <si>
    <t>WS-2349</t>
  </si>
  <si>
    <t>Surface Pro 4</t>
  </si>
  <si>
    <t>WS-2344</t>
  </si>
  <si>
    <t>R90LA10H</t>
  </si>
  <si>
    <t>WS-2340</t>
  </si>
  <si>
    <t>PC0D8QAQ</t>
  </si>
  <si>
    <t>WS-2331</t>
  </si>
  <si>
    <t>1H5ZT52</t>
  </si>
  <si>
    <t>192.168.1.107</t>
  </si>
  <si>
    <t>F42PHB2</t>
  </si>
  <si>
    <t>WS-2326</t>
  </si>
  <si>
    <t>F42FHB2</t>
  </si>
  <si>
    <t>WS-2321</t>
  </si>
  <si>
    <t>568FJ02</t>
  </si>
  <si>
    <t>WS-2312</t>
  </si>
  <si>
    <t>WS-2310</t>
  </si>
  <si>
    <t>R90LQB9Z</t>
  </si>
  <si>
    <t>WS-2300</t>
  </si>
  <si>
    <t>192.168.4.144</t>
  </si>
  <si>
    <t>MJ04U0M0</t>
  </si>
  <si>
    <t>WS-2298</t>
  </si>
  <si>
    <t>PC0FGGCV</t>
  </si>
  <si>
    <t>WS-2297</t>
  </si>
  <si>
    <t>R90LAMNE</t>
  </si>
  <si>
    <t>WS-2296</t>
  </si>
  <si>
    <t>R90LMAHR</t>
  </si>
  <si>
    <t>WS-2294</t>
  </si>
  <si>
    <t>MJ04834P</t>
  </si>
  <si>
    <t>WS-2293</t>
  </si>
  <si>
    <t>192.168.23.66</t>
  </si>
  <si>
    <t>SDTV</t>
  </si>
  <si>
    <t>MJ03VSU2</t>
  </si>
  <si>
    <t>WS-2291</t>
  </si>
  <si>
    <t>PC0D8PT1</t>
  </si>
  <si>
    <t>WS-2289</t>
  </si>
  <si>
    <t>PC0BDEGW</t>
  </si>
  <si>
    <t>WS-2288</t>
  </si>
  <si>
    <t>R90KY45Q</t>
  </si>
  <si>
    <t>WS-2286</t>
  </si>
  <si>
    <t>ThinkStation P310</t>
  </si>
  <si>
    <t>192.168.9.91</t>
  </si>
  <si>
    <t>MJ045LJU</t>
  </si>
  <si>
    <t>WS-2285</t>
  </si>
  <si>
    <t>MJ044QTA</t>
  </si>
  <si>
    <t>WS-2284</t>
  </si>
  <si>
    <t>MJ041MQ6</t>
  </si>
  <si>
    <t>WS-2282</t>
  </si>
  <si>
    <t>R90MECL0</t>
  </si>
  <si>
    <t>WS-2277</t>
  </si>
  <si>
    <t>2UA722221F</t>
  </si>
  <si>
    <t>WS-2276</t>
  </si>
  <si>
    <t>2UA719204N</t>
  </si>
  <si>
    <t>WS-2275</t>
  </si>
  <si>
    <t>2UA722221G</t>
  </si>
  <si>
    <t>WS-2274</t>
  </si>
  <si>
    <t>Precision Tower 5810</t>
  </si>
  <si>
    <t>7S9CHB2</t>
  </si>
  <si>
    <t>WS-2270</t>
  </si>
  <si>
    <t>7S9DHB2</t>
  </si>
  <si>
    <t>WS-2269</t>
  </si>
  <si>
    <t>192.168.14.94</t>
  </si>
  <si>
    <t>5X0Q482</t>
  </si>
  <si>
    <t>WS-2268</t>
  </si>
  <si>
    <t>5X0P482</t>
  </si>
  <si>
    <t>WS-2267</t>
  </si>
  <si>
    <t>192.168.14.98</t>
  </si>
  <si>
    <t>5X0R482</t>
  </si>
  <si>
    <t>WS-2266</t>
  </si>
  <si>
    <t>192.168.4.164</t>
  </si>
  <si>
    <t>MJ36GZC</t>
  </si>
  <si>
    <t>WS-2262</t>
  </si>
  <si>
    <t>2UA2271BWD</t>
  </si>
  <si>
    <t>WS-2261</t>
  </si>
  <si>
    <t>PC0D5VWM</t>
  </si>
  <si>
    <t>WS-2259</t>
  </si>
  <si>
    <t>PC0D5VY0</t>
  </si>
  <si>
    <t>WS-2258</t>
  </si>
  <si>
    <t>PC0D8QB4</t>
  </si>
  <si>
    <t>WS-2256</t>
  </si>
  <si>
    <t>R90L004R</t>
  </si>
  <si>
    <t>WS-2255</t>
  </si>
  <si>
    <t>R90KXXQF</t>
  </si>
  <si>
    <t>WS-2253</t>
  </si>
  <si>
    <t>PC0EH1SD</t>
  </si>
  <si>
    <t>WS-2251</t>
  </si>
  <si>
    <t>PC0D8QB1</t>
  </si>
  <si>
    <t>WS-2249</t>
  </si>
  <si>
    <t>R90KZYZY</t>
  </si>
  <si>
    <t>WS-2248</t>
  </si>
  <si>
    <t>Windows 7 Pro, SP 1 (64-bit)</t>
  </si>
  <si>
    <t>R90KZYYV</t>
  </si>
  <si>
    <t>WS-2247</t>
  </si>
  <si>
    <t>PC0AZ8J1</t>
  </si>
  <si>
    <t>WS-2245</t>
  </si>
  <si>
    <t>R90KTPDF</t>
  </si>
  <si>
    <t>WS-2244</t>
  </si>
  <si>
    <t>PC0AZ8HZ</t>
  </si>
  <si>
    <t>WS-2242</t>
  </si>
  <si>
    <t>R90NAJW8</t>
  </si>
  <si>
    <t>WS-2235</t>
  </si>
  <si>
    <t>MJ052R1Y</t>
  </si>
  <si>
    <t>WS-2234</t>
  </si>
  <si>
    <t>192.168.11.76</t>
  </si>
  <si>
    <t>MJ052R1Z</t>
  </si>
  <si>
    <t>WS-2233</t>
  </si>
  <si>
    <t>R90MZLAX</t>
  </si>
  <si>
    <t>WS-2232</t>
  </si>
  <si>
    <t>DenverJS</t>
  </si>
  <si>
    <t>MJ041MQ8</t>
  </si>
  <si>
    <t>WS-2230</t>
  </si>
  <si>
    <t>192.168.21.87</t>
  </si>
  <si>
    <t>MJ041JAC</t>
  </si>
  <si>
    <t>WS-2229</t>
  </si>
  <si>
    <t>192.168.9.68</t>
  </si>
  <si>
    <t>MJ041JAF</t>
  </si>
  <si>
    <t>WS-2228</t>
  </si>
  <si>
    <t>R90KLCK6</t>
  </si>
  <si>
    <t>WS-2227</t>
  </si>
  <si>
    <t>MJ041JAD</t>
  </si>
  <si>
    <t>WS-2225</t>
  </si>
  <si>
    <t>R90KSZR3</t>
  </si>
  <si>
    <t>WS-2224</t>
  </si>
  <si>
    <t>MJ041JAE</t>
  </si>
  <si>
    <t>WS-2223</t>
  </si>
  <si>
    <t>ThinkStation P500</t>
  </si>
  <si>
    <t>Mgarcia</t>
  </si>
  <si>
    <t>MJ03YK86</t>
  </si>
  <si>
    <t>WS-2221</t>
  </si>
  <si>
    <t>192.168.15.62</t>
  </si>
  <si>
    <t>jthomas</t>
  </si>
  <si>
    <t>MJ03VSTY</t>
  </si>
  <si>
    <t>WS-2220</t>
  </si>
  <si>
    <t>MJ03VSTW</t>
  </si>
  <si>
    <t>WS-2219</t>
  </si>
  <si>
    <t>MJ03YK87</t>
  </si>
  <si>
    <t>WS-2218</t>
  </si>
  <si>
    <t>192.168.14.83</t>
  </si>
  <si>
    <t>yng</t>
  </si>
  <si>
    <t>MJ03MXAX</t>
  </si>
  <si>
    <t>WS-2217</t>
  </si>
  <si>
    <t>PC0BMY6W</t>
  </si>
  <si>
    <t>WS-2216</t>
  </si>
  <si>
    <t>PC0BMY6V</t>
  </si>
  <si>
    <t>WS-2215</t>
  </si>
  <si>
    <t>PC0A17DU</t>
  </si>
  <si>
    <t>WS-2214</t>
  </si>
  <si>
    <t>ThinkCentre M700</t>
  </si>
  <si>
    <t>192.168.16.113</t>
  </si>
  <si>
    <t>NycTV</t>
  </si>
  <si>
    <t>MJ03QFR5</t>
  </si>
  <si>
    <t>WS-2211</t>
  </si>
  <si>
    <t>PC0AZ8HY</t>
  </si>
  <si>
    <t>WS-2210</t>
  </si>
  <si>
    <t>PC0AZ8J0</t>
  </si>
  <si>
    <t>WS-2208</t>
  </si>
  <si>
    <t>PlsTV</t>
  </si>
  <si>
    <t>MJ03LMYZ</t>
  </si>
  <si>
    <t>WS-2206</t>
  </si>
  <si>
    <t>10.1.0.146</t>
  </si>
  <si>
    <t>MJ03M16N</t>
  </si>
  <si>
    <t>WS-2205</t>
  </si>
  <si>
    <t>MJ03LMZ2</t>
  </si>
  <si>
    <t>WS-2204</t>
  </si>
  <si>
    <t>WS-2203</t>
  </si>
  <si>
    <t>ideacentre Stick 300-01IBY</t>
  </si>
  <si>
    <t>YF001NUP</t>
  </si>
  <si>
    <t>WS-2202</t>
  </si>
  <si>
    <t>Windows 10 Pro (32-bit)</t>
  </si>
  <si>
    <t>VMware</t>
  </si>
  <si>
    <t>Surface Book</t>
  </si>
  <si>
    <t>WS-2200</t>
  </si>
  <si>
    <t>ThinkPad E560</t>
  </si>
  <si>
    <t>PF0E5VX1</t>
  </si>
  <si>
    <t>WS-2199</t>
  </si>
  <si>
    <t>PC0A7GWL</t>
  </si>
  <si>
    <t>WS-2198</t>
  </si>
  <si>
    <t>PC0A7GWM</t>
  </si>
  <si>
    <t>WS-2197</t>
  </si>
  <si>
    <t>ThinkPad X1 Carbon 2nd</t>
  </si>
  <si>
    <t>R9022578</t>
  </si>
  <si>
    <t>WS-2196</t>
  </si>
  <si>
    <t>ThinkCentre M73</t>
  </si>
  <si>
    <t>SeaTVPC</t>
  </si>
  <si>
    <t>MG00HVGZ</t>
  </si>
  <si>
    <t>WS-2195</t>
  </si>
  <si>
    <t>ThinkPad X1 Carbon 3rd</t>
  </si>
  <si>
    <t>R90J14MM</t>
  </si>
  <si>
    <t>WS-2193</t>
  </si>
  <si>
    <t>Intense-PC2 (IPC2)</t>
  </si>
  <si>
    <t>192.168.2.140</t>
  </si>
  <si>
    <t>LaxTV</t>
  </si>
  <si>
    <t>1150715-00994</t>
  </si>
  <si>
    <t>WS-2192</t>
  </si>
  <si>
    <t>Windows 8.1 Enterprise (64-bit)</t>
  </si>
  <si>
    <t>192.168.2.142</t>
  </si>
  <si>
    <t>1150715-00997</t>
  </si>
  <si>
    <t>WS-2191</t>
  </si>
  <si>
    <t>ThinkPad W541</t>
  </si>
  <si>
    <t>R90JBU9X</t>
  </si>
  <si>
    <t>WS-2188</t>
  </si>
  <si>
    <t>R90JAY2F</t>
  </si>
  <si>
    <t>WS-2187</t>
  </si>
  <si>
    <t>R90JAY2G</t>
  </si>
  <si>
    <t>WS-2186</t>
  </si>
  <si>
    <t>192.168.15.91</t>
  </si>
  <si>
    <t>SeaTV</t>
  </si>
  <si>
    <t>MJ036Z86</t>
  </si>
  <si>
    <t>WS-2184</t>
  </si>
  <si>
    <t>R90GLXVV</t>
  </si>
  <si>
    <t>WS-2181</t>
  </si>
  <si>
    <t>192.168.14.104</t>
  </si>
  <si>
    <t>MJ03QF2S</t>
  </si>
  <si>
    <t>WS-2180</t>
  </si>
  <si>
    <t>192.168.14.97</t>
  </si>
  <si>
    <t>MexTV</t>
  </si>
  <si>
    <t>MJ03QF2T</t>
  </si>
  <si>
    <t>WS-2179</t>
  </si>
  <si>
    <t>R90K94SJ</t>
  </si>
  <si>
    <t>WS-2177</t>
  </si>
  <si>
    <t>R90K2Z43</t>
  </si>
  <si>
    <t>WS-2175</t>
  </si>
  <si>
    <t>R90K2Z44</t>
  </si>
  <si>
    <t>WS-2174</t>
  </si>
  <si>
    <t>MJ03M16Y</t>
  </si>
  <si>
    <t>WS-2173</t>
  </si>
  <si>
    <t>R9Z3FFV</t>
  </si>
  <si>
    <t>WS-2172</t>
  </si>
  <si>
    <t>192.168.15.99</t>
  </si>
  <si>
    <t>PC0APS6R</t>
  </si>
  <si>
    <t>WS-2170</t>
  </si>
  <si>
    <t>PC0ASHTX</t>
  </si>
  <si>
    <t>WS-2169</t>
  </si>
  <si>
    <t>192.168.6.84</t>
  </si>
  <si>
    <t>MJ03LMZ3</t>
  </si>
  <si>
    <t>WS-2168</t>
  </si>
  <si>
    <t>R90GZXNC</t>
  </si>
  <si>
    <t>WS-2166</t>
  </si>
  <si>
    <t>ThinkPad W540</t>
  </si>
  <si>
    <t>R90APLPZ</t>
  </si>
  <si>
    <t>R90HE5W6</t>
  </si>
  <si>
    <t>WS-2163</t>
  </si>
  <si>
    <t>Windows 8.1 Pro (64-bit)</t>
  </si>
  <si>
    <t>R90HE5WP</t>
  </si>
  <si>
    <t>WS-2161</t>
  </si>
  <si>
    <t>R90GXQ63</t>
  </si>
  <si>
    <t>WS-2150</t>
  </si>
  <si>
    <t>ThinkStation P700</t>
  </si>
  <si>
    <t>MJ02RKEF</t>
  </si>
  <si>
    <t>WS-2149</t>
  </si>
  <si>
    <t>R90GLRX6</t>
  </si>
  <si>
    <t>WS-2145</t>
  </si>
  <si>
    <t>R90FQN0K</t>
  </si>
  <si>
    <t>WS-2144</t>
  </si>
  <si>
    <t>R90FVDBV</t>
  </si>
  <si>
    <t>WS-2143</t>
  </si>
  <si>
    <t>R90FUT7R</t>
  </si>
  <si>
    <t>WS-2125</t>
  </si>
  <si>
    <t>R900A92M</t>
  </si>
  <si>
    <t>WS-2124</t>
  </si>
  <si>
    <t>R90FW77Z</t>
  </si>
  <si>
    <t>R90GMK8F</t>
  </si>
  <si>
    <t>WS-2121</t>
  </si>
  <si>
    <t>192.168.1.106</t>
  </si>
  <si>
    <t>MJ029DDR</t>
  </si>
  <si>
    <t>WS-2119</t>
  </si>
  <si>
    <t>R90FZKNM</t>
  </si>
  <si>
    <t>WS-2117</t>
  </si>
  <si>
    <t>10.1.0.84</t>
  </si>
  <si>
    <t>MJ02FYTR</t>
  </si>
  <si>
    <t>WS-2116</t>
  </si>
  <si>
    <t>Precision T1700</t>
  </si>
  <si>
    <t>16PZCZ1</t>
  </si>
  <si>
    <t>WS-2115</t>
  </si>
  <si>
    <t>Intense-PC</t>
  </si>
  <si>
    <t>10.1.0.12</t>
  </si>
  <si>
    <t>Enclave</t>
  </si>
  <si>
    <t>WS-2112</t>
  </si>
  <si>
    <t>192.168.4.99</t>
  </si>
  <si>
    <t>WS-2111</t>
  </si>
  <si>
    <t>MJ02FYTS</t>
  </si>
  <si>
    <t>WS-2109</t>
  </si>
  <si>
    <t>192.168.4.175</t>
  </si>
  <si>
    <t>MJ02FYTQ</t>
  </si>
  <si>
    <t>WS-2108</t>
  </si>
  <si>
    <t>Lenovo Y50-70</t>
  </si>
  <si>
    <t>WS-2107</t>
  </si>
  <si>
    <t>Windows 8.1 Pro with Media Center (64-bit)</t>
  </si>
  <si>
    <t>MJ02HEM4</t>
  </si>
  <si>
    <t>WS-2106</t>
  </si>
  <si>
    <t>192.168.0.137</t>
  </si>
  <si>
    <t>MJ02BJ75</t>
  </si>
  <si>
    <t>WS-2105</t>
  </si>
  <si>
    <t>PhoenixTV</t>
  </si>
  <si>
    <t>WS-2104</t>
  </si>
  <si>
    <t>WS-2103</t>
  </si>
  <si>
    <t>192.168.1.2</t>
  </si>
  <si>
    <t>R90BZ1E3</t>
  </si>
  <si>
    <t>WS-2102</t>
  </si>
  <si>
    <t>192.168.21.56</t>
  </si>
  <si>
    <t>PrincetonTV</t>
  </si>
  <si>
    <t>MJ0488PP</t>
  </si>
  <si>
    <t>WS-2100</t>
  </si>
  <si>
    <t>192.168.2.143</t>
  </si>
  <si>
    <t>1150112-00832</t>
  </si>
  <si>
    <t>WS-2099</t>
  </si>
  <si>
    <t>NjTV</t>
  </si>
  <si>
    <t>1150205-01122</t>
  </si>
  <si>
    <t>WS-2098</t>
  </si>
  <si>
    <t>R90GLXVQ</t>
  </si>
  <si>
    <t>WS-2096</t>
  </si>
  <si>
    <t>R90GLXUT</t>
  </si>
  <si>
    <t>WS-2094</t>
  </si>
  <si>
    <t>R90FFDDB</t>
  </si>
  <si>
    <t>WS-2091</t>
  </si>
  <si>
    <t>10.9.10.15</t>
  </si>
  <si>
    <t>R90FS4AH</t>
  </si>
  <si>
    <t>WS-2087</t>
  </si>
  <si>
    <t>R90BZ1P4</t>
  </si>
  <si>
    <t>WS-2084</t>
  </si>
  <si>
    <t>192.168.5.81</t>
  </si>
  <si>
    <t>DenverTV</t>
  </si>
  <si>
    <t>1150205-01124</t>
  </si>
  <si>
    <t>WS-2082</t>
  </si>
  <si>
    <t>192.168.5.92</t>
  </si>
  <si>
    <t>1150205-01127</t>
  </si>
  <si>
    <t>WS-2081</t>
  </si>
  <si>
    <t>1150112-00824</t>
  </si>
  <si>
    <t>WS-2080</t>
  </si>
  <si>
    <t>192.168.11.73</t>
  </si>
  <si>
    <t>TorontoSCR</t>
  </si>
  <si>
    <t>WS-2079</t>
  </si>
  <si>
    <t>ThinkCentre M83</t>
  </si>
  <si>
    <t>MG00B9RS</t>
  </si>
  <si>
    <t>WS-2077</t>
  </si>
  <si>
    <t>ThinkPad E550</t>
  </si>
  <si>
    <t>PF071BB8</t>
  </si>
  <si>
    <t>WS-2075</t>
  </si>
  <si>
    <t>192.168.0.99</t>
  </si>
  <si>
    <t>MJ39RFW</t>
  </si>
  <si>
    <t>WS-2073</t>
  </si>
  <si>
    <t>MJ39RFK</t>
  </si>
  <si>
    <t>WS-2072</t>
  </si>
  <si>
    <t>R90AVBW7</t>
  </si>
  <si>
    <t>WS-2071</t>
  </si>
  <si>
    <t>192.168.11.83</t>
  </si>
  <si>
    <t>TorontoCR</t>
  </si>
  <si>
    <t>1150112-00823</t>
  </si>
  <si>
    <t>WS-2070</t>
  </si>
  <si>
    <t>10.1.0.210</t>
  </si>
  <si>
    <t>MJ01WGNH</t>
  </si>
  <si>
    <t>WS-2068</t>
  </si>
  <si>
    <t>10.1.0.72</t>
  </si>
  <si>
    <t>MJ01RELF</t>
  </si>
  <si>
    <t>WS-2061</t>
  </si>
  <si>
    <t>R90FNMCX</t>
  </si>
  <si>
    <t>WS-2059</t>
  </si>
  <si>
    <t>R90FNMCW</t>
  </si>
  <si>
    <t>WS-2058</t>
  </si>
  <si>
    <t>R90FLZXA</t>
  </si>
  <si>
    <t>WS-2057</t>
  </si>
  <si>
    <t>R90FF6W7</t>
  </si>
  <si>
    <t>WS-2056</t>
  </si>
  <si>
    <t>R90FF6W8</t>
  </si>
  <si>
    <t>WS-2055</t>
  </si>
  <si>
    <t>R90BNEYZ</t>
  </si>
  <si>
    <t>WS-2054</t>
  </si>
  <si>
    <t>192.168.11.85</t>
  </si>
  <si>
    <t>TorontoLobby</t>
  </si>
  <si>
    <t>1150112-00826</t>
  </si>
  <si>
    <t>WS-2053</t>
  </si>
  <si>
    <t>R90APE1F</t>
  </si>
  <si>
    <t>WS-2051</t>
  </si>
  <si>
    <t>192.168.5.106</t>
  </si>
  <si>
    <t>R90APDZ5</t>
  </si>
  <si>
    <t>WS-2049</t>
  </si>
  <si>
    <t>R90APEBD</t>
  </si>
  <si>
    <t>WS-2047</t>
  </si>
  <si>
    <t>R90APDZZ</t>
  </si>
  <si>
    <t>WS-2046</t>
  </si>
  <si>
    <t>R90AM553</t>
  </si>
  <si>
    <t>WS-2044</t>
  </si>
  <si>
    <t>R90APLR5</t>
  </si>
  <si>
    <t>WS-2041</t>
  </si>
  <si>
    <t>MJ0281TA</t>
  </si>
  <si>
    <t>WS-2040</t>
  </si>
  <si>
    <t>192.168.0.188</t>
  </si>
  <si>
    <t>MJ01RELD</t>
  </si>
  <si>
    <t>WS-2038</t>
  </si>
  <si>
    <t>192.168.3.102</t>
  </si>
  <si>
    <t>Wind&amp;amp;Sea</t>
  </si>
  <si>
    <t>WS-2037</t>
  </si>
  <si>
    <t>UpstairsKitchen</t>
  </si>
  <si>
    <t>WS-2035</t>
  </si>
  <si>
    <t>R903CPY0</t>
  </si>
  <si>
    <t>WS-2034</t>
  </si>
  <si>
    <t>R900ZM3L</t>
  </si>
  <si>
    <t>WS-2033</t>
  </si>
  <si>
    <t>Ware</t>
  </si>
  <si>
    <t>WS-2032</t>
  </si>
  <si>
    <t>MJ38MBA</t>
  </si>
  <si>
    <t>WS-2030</t>
  </si>
  <si>
    <t>R90A9H78</t>
  </si>
  <si>
    <t>WS-2026</t>
  </si>
  <si>
    <t>R90APLR2</t>
  </si>
  <si>
    <t>WS-2024</t>
  </si>
  <si>
    <t>Precision T3610</t>
  </si>
  <si>
    <t>192.168.14.86</t>
  </si>
  <si>
    <t>4QL3P22</t>
  </si>
  <si>
    <t>WS-2023</t>
  </si>
  <si>
    <t>4QL2P22</t>
  </si>
  <si>
    <t>WS-2022</t>
  </si>
  <si>
    <t>R90A3FH6</t>
  </si>
  <si>
    <t>WS-2020</t>
  </si>
  <si>
    <t>R909XE7Z</t>
  </si>
  <si>
    <t>WS-2019</t>
  </si>
  <si>
    <t>R90A2710</t>
  </si>
  <si>
    <t>WS-2016</t>
  </si>
  <si>
    <t>alexc</t>
  </si>
  <si>
    <t>MJ02QR7C</t>
  </si>
  <si>
    <t>WS-2015</t>
  </si>
  <si>
    <t>192.168.11.102</t>
  </si>
  <si>
    <t>MJ020L1A</t>
  </si>
  <si>
    <t>WS-2014</t>
  </si>
  <si>
    <t>192.168.11.67</t>
  </si>
  <si>
    <t>mfernandez</t>
  </si>
  <si>
    <t>MJ38DPC</t>
  </si>
  <si>
    <t>WS-2012</t>
  </si>
  <si>
    <t>PK0LAPH</t>
  </si>
  <si>
    <t>WS-2011</t>
  </si>
  <si>
    <t>192.168.14.85</t>
  </si>
  <si>
    <t>osalcedo</t>
  </si>
  <si>
    <t>4QM1P22</t>
  </si>
  <si>
    <t>WS-2009</t>
  </si>
  <si>
    <t>R909XE7N</t>
  </si>
  <si>
    <t>WS-2008</t>
  </si>
  <si>
    <t>192.168.0.199</t>
  </si>
  <si>
    <t>R909WBER</t>
  </si>
  <si>
    <t>WS-2007</t>
  </si>
  <si>
    <t>R903CPWW</t>
  </si>
  <si>
    <t>WS-2006</t>
  </si>
  <si>
    <t>R9039NY7</t>
  </si>
  <si>
    <t>WS-2004</t>
  </si>
  <si>
    <t>R909ZM41</t>
  </si>
  <si>
    <t>WS-2003</t>
  </si>
  <si>
    <t>192.168.19.46</t>
  </si>
  <si>
    <t>R903CPX2</t>
  </si>
  <si>
    <t>WS-2001</t>
  </si>
  <si>
    <t>R909YF9A</t>
  </si>
  <si>
    <t>WS-1999</t>
  </si>
  <si>
    <t>MJ37EBF</t>
  </si>
  <si>
    <t>WS-1996</t>
  </si>
  <si>
    <t>R90281H4</t>
  </si>
  <si>
    <t>WS-1992</t>
  </si>
  <si>
    <t>R90281WW</t>
  </si>
  <si>
    <t>WS-1991</t>
  </si>
  <si>
    <t>10.1.0.34</t>
  </si>
  <si>
    <t>MJ36GZK</t>
  </si>
  <si>
    <t>WS-1989</t>
  </si>
  <si>
    <t>R90165H9</t>
  </si>
  <si>
    <t>WS-1988</t>
  </si>
  <si>
    <t>192.168.13.76</t>
  </si>
  <si>
    <t>MJ36GZE</t>
  </si>
  <si>
    <t>WS-1987</t>
  </si>
  <si>
    <t>MJ36GZD</t>
  </si>
  <si>
    <t>WS-1986</t>
  </si>
  <si>
    <t>R901V1AY</t>
  </si>
  <si>
    <t>WS-1985</t>
  </si>
  <si>
    <t>R90A26Z2</t>
  </si>
  <si>
    <t>WS-1982</t>
  </si>
  <si>
    <t>192.168.14.75</t>
  </si>
  <si>
    <t>8H40V12</t>
  </si>
  <si>
    <t>WS-1981</t>
  </si>
  <si>
    <t>192.168.14.79</t>
  </si>
  <si>
    <t>3D7NX12</t>
  </si>
  <si>
    <t>WS-1980</t>
  </si>
  <si>
    <t>R902LZ8X</t>
  </si>
  <si>
    <t>WS-1978</t>
  </si>
  <si>
    <t>192.168.14.66</t>
  </si>
  <si>
    <t>3D7MX12</t>
  </si>
  <si>
    <t>WS-1977</t>
  </si>
  <si>
    <t>R902DD0E</t>
  </si>
  <si>
    <t>WS-1976</t>
  </si>
  <si>
    <t>ThinkPad Edge E540</t>
  </si>
  <si>
    <t>10.1.0.99</t>
  </si>
  <si>
    <t>PF02LVJB</t>
  </si>
  <si>
    <t>WS-1974</t>
  </si>
  <si>
    <t>R902DD0N</t>
  </si>
  <si>
    <t>WS-1973</t>
  </si>
  <si>
    <t>MJ35VXX</t>
  </si>
  <si>
    <t>WS-1969</t>
  </si>
  <si>
    <t>R9022X95</t>
  </si>
  <si>
    <t>WS-1968</t>
  </si>
  <si>
    <t>MJ35VXP</t>
  </si>
  <si>
    <t>WS-1967</t>
  </si>
  <si>
    <t>MJ35KVP</t>
  </si>
  <si>
    <t>WS-1963</t>
  </si>
  <si>
    <t>MJ35KVY</t>
  </si>
  <si>
    <t>WS-1962</t>
  </si>
  <si>
    <t>MJ35RCX</t>
  </si>
  <si>
    <t>WS-1961</t>
  </si>
  <si>
    <t>MJ35RCP</t>
  </si>
  <si>
    <t>WS-1960</t>
  </si>
  <si>
    <t>bestrada</t>
  </si>
  <si>
    <t>MJ35RDA</t>
  </si>
  <si>
    <t>WS-1959</t>
  </si>
  <si>
    <t>R9010XNA</t>
  </si>
  <si>
    <t>WS-1958</t>
  </si>
  <si>
    <t>MJ34TYE</t>
  </si>
  <si>
    <t>WS-1956</t>
  </si>
  <si>
    <t>9DH5L02</t>
  </si>
  <si>
    <t>WS-1955</t>
  </si>
  <si>
    <t>Precision M4800</t>
  </si>
  <si>
    <t>B4GNVZ1</t>
  </si>
  <si>
    <t>WS-1952</t>
  </si>
  <si>
    <t>MJ34TYC</t>
  </si>
  <si>
    <t>WS-1948</t>
  </si>
  <si>
    <t>192.168.6.70</t>
  </si>
  <si>
    <t>MJ34LRK</t>
  </si>
  <si>
    <t>WS-1947</t>
  </si>
  <si>
    <t>R9010XTH</t>
  </si>
  <si>
    <t>WS-1946</t>
  </si>
  <si>
    <t>192.168.12.64</t>
  </si>
  <si>
    <t>R900EFPB</t>
  </si>
  <si>
    <t>WS-1945</t>
  </si>
  <si>
    <t>R900X11H</t>
  </si>
  <si>
    <t>WS-1944</t>
  </si>
  <si>
    <t>R900L0E4</t>
  </si>
  <si>
    <t>WS-1942</t>
  </si>
  <si>
    <t>ThinkStation E31</t>
  </si>
  <si>
    <t>192.168.3.143</t>
  </si>
  <si>
    <t>MJ79MY1</t>
  </si>
  <si>
    <t>WS-1941</t>
  </si>
  <si>
    <t>38RXG02</t>
  </si>
  <si>
    <t>WS-1939</t>
  </si>
  <si>
    <t>R900A93E</t>
  </si>
  <si>
    <t>WS-1936</t>
  </si>
  <si>
    <t>192.168.14.67</t>
  </si>
  <si>
    <t>1KBRFZ1</t>
  </si>
  <si>
    <t>WS-1935</t>
  </si>
  <si>
    <t>R900BKRN</t>
  </si>
  <si>
    <t>WS-1933</t>
  </si>
  <si>
    <t>ThinkPad Edge E531</t>
  </si>
  <si>
    <t>10.1.0.147</t>
  </si>
  <si>
    <t>PF1068R</t>
  </si>
  <si>
    <t>WS-1931</t>
  </si>
  <si>
    <t>R9006HK5</t>
  </si>
  <si>
    <t>WS-1930</t>
  </si>
  <si>
    <t>ThinkPad T440</t>
  </si>
  <si>
    <t>PF00DVY7</t>
  </si>
  <si>
    <t>WS-1929</t>
  </si>
  <si>
    <t>R9006HK3</t>
  </si>
  <si>
    <t>WS-1928</t>
  </si>
  <si>
    <t>R9006HHP</t>
  </si>
  <si>
    <t>WS-1927</t>
  </si>
  <si>
    <t>Windows 8 Pro (64-bit)</t>
  </si>
  <si>
    <t>Lenovo Product</t>
  </si>
  <si>
    <t>MJ25BIG</t>
  </si>
  <si>
    <t>WS-1925</t>
  </si>
  <si>
    <t>192.168.2.126</t>
  </si>
  <si>
    <t>MJ47W8H</t>
  </si>
  <si>
    <t>WS-1917</t>
  </si>
  <si>
    <t>10.1.0.40</t>
  </si>
  <si>
    <t>srusso</t>
  </si>
  <si>
    <t>MJ03BN8</t>
  </si>
  <si>
    <t>WS-1914</t>
  </si>
  <si>
    <t>HP ProBook 6470b</t>
  </si>
  <si>
    <t>CNU327BPJZ</t>
  </si>
  <si>
    <t>WS-1909</t>
  </si>
  <si>
    <t>MJ25B1W</t>
  </si>
  <si>
    <t>WS-1906</t>
  </si>
  <si>
    <t>PK0ZBCF</t>
  </si>
  <si>
    <t>WS-1905</t>
  </si>
  <si>
    <t>MJ25B1Y</t>
  </si>
  <si>
    <t>WS-1904</t>
  </si>
  <si>
    <t>R9YGMB2</t>
  </si>
  <si>
    <t>WS-1903</t>
  </si>
  <si>
    <t>MJ08V60</t>
  </si>
  <si>
    <t>WS-1902</t>
  </si>
  <si>
    <t>MJ442ZP</t>
  </si>
  <si>
    <t>WS-1901</t>
  </si>
  <si>
    <t>R9YGMBC</t>
  </si>
  <si>
    <t>WS-1899</t>
  </si>
  <si>
    <t>10.1.0.189</t>
  </si>
  <si>
    <t>MJ428WX</t>
  </si>
  <si>
    <t>WS-1898</t>
  </si>
  <si>
    <t>R9Z4MTL</t>
  </si>
  <si>
    <t>WS-1897</t>
  </si>
  <si>
    <t>MJ137AK</t>
  </si>
  <si>
    <t>WS-1894</t>
  </si>
  <si>
    <t>R9Z20RD</t>
  </si>
  <si>
    <t>WS-1888</t>
  </si>
  <si>
    <t>ThinkPad Edge E431</t>
  </si>
  <si>
    <t>PF00Y7T</t>
  </si>
  <si>
    <t>WS-1887</t>
  </si>
  <si>
    <t>10.1.0.24</t>
  </si>
  <si>
    <t>PF00Y5F</t>
  </si>
  <si>
    <t>WS-1885</t>
  </si>
  <si>
    <t>MJ451X7</t>
  </si>
  <si>
    <t>WS-1882</t>
  </si>
  <si>
    <t>10.1.0.35</t>
  </si>
  <si>
    <t>R9XGEC5</t>
  </si>
  <si>
    <t>WS-1881</t>
  </si>
  <si>
    <t>R9YB3HM</t>
  </si>
  <si>
    <t>WS-1877</t>
  </si>
  <si>
    <t>MJ445L9</t>
  </si>
  <si>
    <t>WS-1875</t>
  </si>
  <si>
    <t>R9X7RE0</t>
  </si>
  <si>
    <t>WS-1870</t>
  </si>
  <si>
    <t>R9WYKWK</t>
  </si>
  <si>
    <t>WS-1860</t>
  </si>
  <si>
    <t>MJZRVYN</t>
  </si>
  <si>
    <t>WS-1858</t>
  </si>
  <si>
    <t>R9W792X</t>
  </si>
  <si>
    <t>WS-1856</t>
  </si>
  <si>
    <t>MJYZPXT</t>
  </si>
  <si>
    <t>WS-1853</t>
  </si>
  <si>
    <t>ThinkPad W520</t>
  </si>
  <si>
    <t>R9P9MZE</t>
  </si>
  <si>
    <t>WS-1847</t>
  </si>
  <si>
    <t>R9PFNCN</t>
  </si>
  <si>
    <t>WS-1837</t>
  </si>
  <si>
    <t>192.168.1.10</t>
  </si>
  <si>
    <t>R9NVT8Z</t>
  </si>
  <si>
    <t>WS-1834</t>
  </si>
  <si>
    <t>2UA220001M</t>
  </si>
  <si>
    <t>WS-1827</t>
  </si>
  <si>
    <t>192.168.1.116</t>
  </si>
  <si>
    <t>2UA2211LB7</t>
  </si>
  <si>
    <t>WS-1822</t>
  </si>
  <si>
    <t>etahghighi</t>
  </si>
  <si>
    <t>2UA2251XW7</t>
  </si>
  <si>
    <t>WS-1817</t>
  </si>
  <si>
    <t>192.168.0.80</t>
  </si>
  <si>
    <t>2UA220001L</t>
  </si>
  <si>
    <t>WS-1811</t>
  </si>
  <si>
    <t>2UA2211LB5</t>
  </si>
  <si>
    <t>WS-1809</t>
  </si>
  <si>
    <t>192.168.23.80</t>
  </si>
  <si>
    <t>2UA21815HV</t>
  </si>
  <si>
    <t>WS-1808</t>
  </si>
  <si>
    <t>R9M6FBK</t>
  </si>
  <si>
    <t>WS-1793</t>
  </si>
  <si>
    <t>HP Z400 Workstation</t>
  </si>
  <si>
    <t>2UA1510R3M</t>
  </si>
  <si>
    <t>WS-1788</t>
  </si>
  <si>
    <t>10.1.0.167</t>
  </si>
  <si>
    <t>2UA1510R85</t>
  </si>
  <si>
    <t>WS-1785</t>
  </si>
  <si>
    <t>HP EliteBook 8560w</t>
  </si>
  <si>
    <t>2UA14118QG</t>
  </si>
  <si>
    <t>WS-1776</t>
  </si>
  <si>
    <t>2UA14118QT</t>
  </si>
  <si>
    <t>WS-1775</t>
  </si>
  <si>
    <t>2UA1420C99</t>
  </si>
  <si>
    <t>WS-1772</t>
  </si>
  <si>
    <t>10.1.0.198</t>
  </si>
  <si>
    <t>2UA13305ZX</t>
  </si>
  <si>
    <t>WS-1769</t>
  </si>
  <si>
    <t>2UA1420C92</t>
  </si>
  <si>
    <t>WS-1768</t>
  </si>
  <si>
    <t>2UA1420C90</t>
  </si>
  <si>
    <t>WS-1767</t>
  </si>
  <si>
    <t>2UA132271K</t>
  </si>
  <si>
    <t>WS-1765</t>
  </si>
  <si>
    <t>HP EliteBook 8760w</t>
  </si>
  <si>
    <t>CNU1295JLB</t>
  </si>
  <si>
    <t>WS-1757</t>
  </si>
  <si>
    <t>2UA12829N0</t>
  </si>
  <si>
    <t>WS-1756</t>
  </si>
  <si>
    <t>2UA1220Z7C</t>
  </si>
  <si>
    <t>WS-1752</t>
  </si>
  <si>
    <t>2UA1271T1D</t>
  </si>
  <si>
    <t>WS-1748</t>
  </si>
  <si>
    <t>10.1.0.92</t>
  </si>
  <si>
    <t>ocb</t>
  </si>
  <si>
    <t>2UA1230953</t>
  </si>
  <si>
    <t>WS-1746</t>
  </si>
  <si>
    <t>2UA123097C</t>
  </si>
  <si>
    <t>WS-1744</t>
  </si>
  <si>
    <t>2UA1111SD8</t>
  </si>
  <si>
    <t>WS-1737</t>
  </si>
  <si>
    <t>192.168.0.122</t>
  </si>
  <si>
    <t>2UA1111SD2</t>
  </si>
  <si>
    <t>WS-1736</t>
  </si>
  <si>
    <t>HP Z200 Workstation</t>
  </si>
  <si>
    <t>2UA04923ZX</t>
  </si>
  <si>
    <t>WS-1731</t>
  </si>
  <si>
    <t>ThinkStation E20</t>
  </si>
  <si>
    <t>MJKTAR2</t>
  </si>
  <si>
    <t>WS-1718</t>
  </si>
  <si>
    <t>2UA9461K9H</t>
  </si>
  <si>
    <t>WS-1715</t>
  </si>
  <si>
    <t>alambert</t>
  </si>
  <si>
    <t>2UA9461KBF</t>
  </si>
  <si>
    <t>WS-1714</t>
  </si>
  <si>
    <t>2UA9461K9Z</t>
  </si>
  <si>
    <t>WS-1702</t>
  </si>
  <si>
    <t>IrvTV</t>
  </si>
  <si>
    <t>2UA9461K9S</t>
  </si>
  <si>
    <t>WS-1701</t>
  </si>
  <si>
    <t>VMware-42 02 f8 27 12 2f 75 2d-45 28 60 8b de 8d d4 c7</t>
  </si>
  <si>
    <t>VWS-001</t>
  </si>
  <si>
    <t>Windows 7 Pro, SP 1 (32-bit)</t>
  </si>
  <si>
    <t>Virtual Machine</t>
  </si>
  <si>
    <t>9411-3407-8749-0784-4939-5645-75</t>
  </si>
  <si>
    <t>CWS-703</t>
  </si>
  <si>
    <t>Windows 7 Enterprise, SP 1 (64-bit)</t>
  </si>
  <si>
    <t>0723-9516-4202-5685-9939-6155-40</t>
  </si>
  <si>
    <t>CWS-702</t>
  </si>
  <si>
    <t>bwalker</t>
  </si>
  <si>
    <t>2350-8656-4847-8801-0016-2938-72</t>
  </si>
  <si>
    <t>CWS-701</t>
  </si>
  <si>
    <t>9866-7832-8841-6928-3464-5500-15</t>
  </si>
  <si>
    <t>CWS-533</t>
  </si>
  <si>
    <t>192.168.0.119</t>
  </si>
  <si>
    <t>5732-8971-3022-8686-4951-3672-17</t>
  </si>
  <si>
    <t>CWS-532</t>
  </si>
  <si>
    <t>admin</t>
  </si>
  <si>
    <t>9737-7317-7372-2264-4389-5234-71</t>
  </si>
  <si>
    <t>CWS-531</t>
  </si>
  <si>
    <t>192.168.0.117</t>
  </si>
  <si>
    <t>0320-5227-0688-7722-4472-0099-96</t>
  </si>
  <si>
    <t>CWS-530</t>
  </si>
  <si>
    <t>0656-6637-2771-5522-7616-6057-53</t>
  </si>
  <si>
    <t>CWS-526</t>
  </si>
  <si>
    <t>10.1.0.161</t>
  </si>
  <si>
    <t>5763-7430-7297-6681-6289-5724-99</t>
  </si>
  <si>
    <t>CWS-522</t>
  </si>
  <si>
    <t>10.1.0.163</t>
  </si>
  <si>
    <t>5315-5246-1728-5726-7977-5765-51</t>
  </si>
  <si>
    <t>CWS-521</t>
  </si>
  <si>
    <t>10.1.0.159</t>
  </si>
  <si>
    <t>7361-1648-4967-0252-4541-4978-23</t>
  </si>
  <si>
    <t>CWS-520</t>
  </si>
  <si>
    <t>192.168.0.104</t>
  </si>
  <si>
    <t>5472-7698-8158-9381-8811-8414-55</t>
  </si>
  <si>
    <t>CWS-513</t>
  </si>
  <si>
    <t>192.168.0.113</t>
  </si>
  <si>
    <t>9875-2030-5961-3842-2368-7700-40</t>
  </si>
  <si>
    <t>CWS-512</t>
  </si>
  <si>
    <t>1536-1926-7462-6291-6701-0978-77</t>
  </si>
  <si>
    <t>192.168.15.79</t>
  </si>
  <si>
    <t>10.1.0.11</t>
  </si>
  <si>
    <t>10.1.0.23</t>
  </si>
  <si>
    <t>192.168.1.6</t>
  </si>
  <si>
    <t>ThinkPad X1 Yoga 2nd</t>
  </si>
  <si>
    <t>R90P3J88</t>
  </si>
  <si>
    <t>WS-2781</t>
  </si>
  <si>
    <t>PF0WTLP8</t>
  </si>
  <si>
    <t>WS-2780</t>
  </si>
  <si>
    <t>PF0UR1W1</t>
  </si>
  <si>
    <t>WS-2775</t>
  </si>
  <si>
    <t>PF0VXX6V</t>
  </si>
  <si>
    <t>WS-2772</t>
  </si>
  <si>
    <t>ThinkPad X1 Tablet Gen 2</t>
  </si>
  <si>
    <t>R90NQR8T</t>
  </si>
  <si>
    <t>10.1.0.165</t>
  </si>
  <si>
    <t>PF0T0N9S</t>
  </si>
  <si>
    <t>WS-2764</t>
  </si>
  <si>
    <t>2UA7253MKQ</t>
  </si>
  <si>
    <t>WS-2758</t>
  </si>
  <si>
    <t>2UA71827WJ</t>
  </si>
  <si>
    <t>WS-2756</t>
  </si>
  <si>
    <t>R90BZ1LB</t>
  </si>
  <si>
    <t>WS-2755</t>
  </si>
  <si>
    <t>R90NFQ8R</t>
  </si>
  <si>
    <t>WS-2752</t>
  </si>
  <si>
    <t>R90NFQ8S</t>
  </si>
  <si>
    <t>WS-2751</t>
  </si>
  <si>
    <t>R90NFQ8Q</t>
  </si>
  <si>
    <t>WS-2709</t>
  </si>
  <si>
    <t>R90NPSHL</t>
  </si>
  <si>
    <t>WS-2605</t>
  </si>
  <si>
    <t>PF0TYCNG</t>
  </si>
  <si>
    <t>WS-2604</t>
  </si>
  <si>
    <t>PF0UMWVD</t>
  </si>
  <si>
    <t>WS-2603</t>
  </si>
  <si>
    <t>80PGFX1</t>
  </si>
  <si>
    <t>WS-2496</t>
  </si>
  <si>
    <t>WS-2481</t>
  </si>
  <si>
    <t>4N0LVV1</t>
  </si>
  <si>
    <t>WS-2480</t>
  </si>
  <si>
    <t>MJ04K65M</t>
  </si>
  <si>
    <t>WS-2476</t>
  </si>
  <si>
    <t>MJ04K65N</t>
  </si>
  <si>
    <t>WS-2475</t>
  </si>
  <si>
    <t>192.168.3.128</t>
  </si>
  <si>
    <t>PC0FGGCN</t>
  </si>
  <si>
    <t>WS-2463</t>
  </si>
  <si>
    <t>R90LQBA0</t>
  </si>
  <si>
    <t>WS-2462</t>
  </si>
  <si>
    <t>7T0KRD2</t>
  </si>
  <si>
    <t>WS-2453</t>
  </si>
  <si>
    <t>R90LQ9KC</t>
  </si>
  <si>
    <t>WS-2448</t>
  </si>
  <si>
    <t>R90MP026</t>
  </si>
  <si>
    <t>WS-2422</t>
  </si>
  <si>
    <t>PC0DJ5XR</t>
  </si>
  <si>
    <t>WS-2418</t>
  </si>
  <si>
    <t>R90MNWG8</t>
  </si>
  <si>
    <t>WS-2414</t>
  </si>
  <si>
    <t>PC0FGJCD</t>
  </si>
  <si>
    <t>WS-2405</t>
  </si>
  <si>
    <t>PC0FGJAV</t>
  </si>
  <si>
    <t>WS-2403</t>
  </si>
  <si>
    <t>2UA71827XX</t>
  </si>
  <si>
    <t>WS-2396</t>
  </si>
  <si>
    <t>2UA719204J</t>
  </si>
  <si>
    <t>WS-2395</t>
  </si>
  <si>
    <t>R90KXXQS</t>
  </si>
  <si>
    <t>WS-2391</t>
  </si>
  <si>
    <t>R90LZFYR</t>
  </si>
  <si>
    <t>WS-2369</t>
  </si>
  <si>
    <t>PC0FGG82</t>
  </si>
  <si>
    <t>WS-2364</t>
  </si>
  <si>
    <t>R90LNKZH</t>
  </si>
  <si>
    <t>WS-2358</t>
  </si>
  <si>
    <t>PC0DJ5XZ</t>
  </si>
  <si>
    <t>WS-2357</t>
  </si>
  <si>
    <t>R90LC323</t>
  </si>
  <si>
    <t>WS-2351</t>
  </si>
  <si>
    <t>192.168.1.129</t>
  </si>
  <si>
    <t>WS-2347</t>
  </si>
  <si>
    <t>192.168.1.101</t>
  </si>
  <si>
    <t>192.168.1.125</t>
  </si>
  <si>
    <t>WS-2341</t>
  </si>
  <si>
    <t>WS-2315</t>
  </si>
  <si>
    <t>WS-2308</t>
  </si>
  <si>
    <t>PC0BDEG6</t>
  </si>
  <si>
    <t>WS-2292</t>
  </si>
  <si>
    <t>R90LMDM6</t>
  </si>
  <si>
    <t>WS-2290</t>
  </si>
  <si>
    <t>R90KXG5A</t>
  </si>
  <si>
    <t>WS-2287</t>
  </si>
  <si>
    <t>MJ041MQ5</t>
  </si>
  <si>
    <t>WS-2283</t>
  </si>
  <si>
    <t>192.168.5.61</t>
  </si>
  <si>
    <t>PC0FGHUT</t>
  </si>
  <si>
    <t>WS-2263</t>
  </si>
  <si>
    <t>R90L0066</t>
  </si>
  <si>
    <t>WS-2260</t>
  </si>
  <si>
    <t>PC0D8Q9W</t>
  </si>
  <si>
    <t>WS-2257</t>
  </si>
  <si>
    <t>PC0D8QA3</t>
  </si>
  <si>
    <t>WS-2254</t>
  </si>
  <si>
    <t>cduran</t>
  </si>
  <si>
    <t>PC0D8QA2</t>
  </si>
  <si>
    <t>WS-2252</t>
  </si>
  <si>
    <t>R90K2Z42</t>
  </si>
  <si>
    <t>WS-2246</t>
  </si>
  <si>
    <t>PC0BMZMV</t>
  </si>
  <si>
    <t>WS-2243</t>
  </si>
  <si>
    <t>PC0BMZMU</t>
  </si>
  <si>
    <t>WS-2241</t>
  </si>
  <si>
    <t>PC0LFH4N</t>
  </si>
  <si>
    <t>WS-2236</t>
  </si>
  <si>
    <t>192.168.11.72</t>
  </si>
  <si>
    <t>jtersigni</t>
  </si>
  <si>
    <t>MJ03NPCG</t>
  </si>
  <si>
    <t>WS-2231</t>
  </si>
  <si>
    <t>R90KS4JF</t>
  </si>
  <si>
    <t>WS-2222</t>
  </si>
  <si>
    <t>MJ03QQNZ</t>
  </si>
  <si>
    <t>WS-2213</t>
  </si>
  <si>
    <t>MJ03LMZ1</t>
  </si>
  <si>
    <t>WS-2209</t>
  </si>
  <si>
    <t>WS-2189</t>
  </si>
  <si>
    <t>R90GPHFC</t>
  </si>
  <si>
    <t>WS-2182</t>
  </si>
  <si>
    <t>PC0AZ8HX</t>
  </si>
  <si>
    <t>WS-2178</t>
  </si>
  <si>
    <t>PC0APS6Q</t>
  </si>
  <si>
    <t>WS-2171</t>
  </si>
  <si>
    <t>PC0A7GWN</t>
  </si>
  <si>
    <t>WS-2167</t>
  </si>
  <si>
    <t>R90HCF2M</t>
  </si>
  <si>
    <t>WS-2164</t>
  </si>
  <si>
    <t>R90GLXVW</t>
  </si>
  <si>
    <t>WS-2147</t>
  </si>
  <si>
    <t>MJ0281TD</t>
  </si>
  <si>
    <t>WS-2141</t>
  </si>
  <si>
    <t>R90GP9SL</t>
  </si>
  <si>
    <t>WS-2126</t>
  </si>
  <si>
    <t>R90GLXW7</t>
  </si>
  <si>
    <t>WS-2095</t>
  </si>
  <si>
    <t>R90FVE8E</t>
  </si>
  <si>
    <t>WS-2093</t>
  </si>
  <si>
    <t>R90FQN0J</t>
  </si>
  <si>
    <t>WS-2092</t>
  </si>
  <si>
    <t>R90FUB13</t>
  </si>
  <si>
    <t>WS-2088</t>
  </si>
  <si>
    <t>R90FR3XK</t>
  </si>
  <si>
    <t>WS-2085</t>
  </si>
  <si>
    <t>R90FQN6X</t>
  </si>
  <si>
    <t>WS-2083</t>
  </si>
  <si>
    <t>192.168.23.76</t>
  </si>
  <si>
    <t>R903C0M5</t>
  </si>
  <si>
    <t>WS-2076</t>
  </si>
  <si>
    <t>PF076MR9</t>
  </si>
  <si>
    <t>WS-2074</t>
  </si>
  <si>
    <t>R90FAANF</t>
  </si>
  <si>
    <t>WS-2069</t>
  </si>
  <si>
    <t>R90APLT0</t>
  </si>
  <si>
    <t>WS-2067</t>
  </si>
  <si>
    <t>PF07AM4K</t>
  </si>
  <si>
    <t>WS-2066</t>
  </si>
  <si>
    <t>10.1.0.219</t>
  </si>
  <si>
    <t>R90ARP23</t>
  </si>
  <si>
    <t>WS-2064</t>
  </si>
  <si>
    <t>R90AM551</t>
  </si>
  <si>
    <t>WS-2063</t>
  </si>
  <si>
    <t>R90F8NRH</t>
  </si>
  <si>
    <t>WS-2052</t>
  </si>
  <si>
    <t>R907JCB2</t>
  </si>
  <si>
    <t>WS-2050</t>
  </si>
  <si>
    <t>R909ZH93</t>
  </si>
  <si>
    <t>R90APLPW</t>
  </si>
  <si>
    <t>WS-2043</t>
  </si>
  <si>
    <t>192.168.0.131</t>
  </si>
  <si>
    <t>PF07AM4Z</t>
  </si>
  <si>
    <t>WS-2039</t>
  </si>
  <si>
    <t>WS-2031</t>
  </si>
  <si>
    <t>R903CPW1</t>
  </si>
  <si>
    <t>WS-2027</t>
  </si>
  <si>
    <t>R90APLR8</t>
  </si>
  <si>
    <t>WS-2025</t>
  </si>
  <si>
    <t>10.1.0.57</t>
  </si>
  <si>
    <t>R90A270X</t>
  </si>
  <si>
    <t>WS-2018</t>
  </si>
  <si>
    <t>PF03N5J6</t>
  </si>
  <si>
    <t>WS-2017</t>
  </si>
  <si>
    <t>G4KZZ12</t>
  </si>
  <si>
    <t>WS-2010</t>
  </si>
  <si>
    <t>R90ADR3D</t>
  </si>
  <si>
    <t>WS-2005</t>
  </si>
  <si>
    <t>R903CPX7</t>
  </si>
  <si>
    <t>WS-2002</t>
  </si>
  <si>
    <t>R909YF9G</t>
  </si>
  <si>
    <t>WS-1998</t>
  </si>
  <si>
    <t>R902LZ8P</t>
  </si>
  <si>
    <t>WS-1997</t>
  </si>
  <si>
    <t>R902DD0P</t>
  </si>
  <si>
    <t>WS-1994</t>
  </si>
  <si>
    <t>R90281VV</t>
  </si>
  <si>
    <t>WS-1993</t>
  </si>
  <si>
    <t>R9022X99</t>
  </si>
  <si>
    <t>WS-1984</t>
  </si>
  <si>
    <t>R909ZH4L</t>
  </si>
  <si>
    <t>WS-1983</t>
  </si>
  <si>
    <t>R900VY5R</t>
  </si>
  <si>
    <t>WS-1971</t>
  </si>
  <si>
    <t>R901G5LD</t>
  </si>
  <si>
    <t>WS-1966</t>
  </si>
  <si>
    <t>MJ35VXT</t>
  </si>
  <si>
    <t>WS-1965</t>
  </si>
  <si>
    <t>192.168.6.100</t>
  </si>
  <si>
    <t>MJ35RCN</t>
  </si>
  <si>
    <t>WS-1964</t>
  </si>
  <si>
    <t>MJ34TXY</t>
  </si>
  <si>
    <t>WS-1951</t>
  </si>
  <si>
    <t>R900X11A</t>
  </si>
  <si>
    <t>WS-1950</t>
  </si>
  <si>
    <t>R900X126</t>
  </si>
  <si>
    <t>WS-1949</t>
  </si>
  <si>
    <t>R900H04T</t>
  </si>
  <si>
    <t>WS-1940</t>
  </si>
  <si>
    <t>ThinkPad X1 Carbon</t>
  </si>
  <si>
    <t>PK2KWYL</t>
  </si>
  <si>
    <t>WS-1938</t>
  </si>
  <si>
    <t>HP EliteOne 800 G1 Touch AiO</t>
  </si>
  <si>
    <t>MXL35111KZ</t>
  </si>
  <si>
    <t>WS-1934</t>
  </si>
  <si>
    <t>PK14T7B</t>
  </si>
  <si>
    <t>WS-1926</t>
  </si>
  <si>
    <t>PK1HR8B</t>
  </si>
  <si>
    <t>WS-1923</t>
  </si>
  <si>
    <t>192.168.1.17</t>
  </si>
  <si>
    <t>PK1CEH7</t>
  </si>
  <si>
    <t>WS-1920</t>
  </si>
  <si>
    <t>PK0ZLFL</t>
  </si>
  <si>
    <t>WS-1918</t>
  </si>
  <si>
    <t>R9ZK3WA</t>
  </si>
  <si>
    <t>WS-1916</t>
  </si>
  <si>
    <t>PK0DTWG</t>
  </si>
  <si>
    <t>WS-1910</t>
  </si>
  <si>
    <t>MJ137AL</t>
  </si>
  <si>
    <t>WS-1895</t>
  </si>
  <si>
    <t>192.168.16.106</t>
  </si>
  <si>
    <t>MJRHRWF</t>
  </si>
  <si>
    <t>dduerr</t>
  </si>
  <si>
    <t>MJ23W34</t>
  </si>
  <si>
    <t>WS-1891</t>
  </si>
  <si>
    <t>R9Z3FGG</t>
  </si>
  <si>
    <t>WS-1890</t>
  </si>
  <si>
    <t>PF00XWR</t>
  </si>
  <si>
    <t>WS-1889</t>
  </si>
  <si>
    <t>192.168.1.124</t>
  </si>
  <si>
    <t>192.168.21.81</t>
  </si>
  <si>
    <t>R9WEC3K</t>
  </si>
  <si>
    <t>WS-1880</t>
  </si>
  <si>
    <t>R9WNRLA</t>
  </si>
  <si>
    <t>WS-1876</t>
  </si>
  <si>
    <t>R9X31TK</t>
  </si>
  <si>
    <t>WS-1874</t>
  </si>
  <si>
    <t>R9XXFM5</t>
  </si>
  <si>
    <t>WS-1873</t>
  </si>
  <si>
    <t>R9XNHER</t>
  </si>
  <si>
    <t>WS-1872</t>
  </si>
  <si>
    <t>ThinkPad T430</t>
  </si>
  <si>
    <t>R9WB02L</t>
  </si>
  <si>
    <t>WS-1865</t>
  </si>
  <si>
    <t>R9WB051</t>
  </si>
  <si>
    <t>WS-1864</t>
  </si>
  <si>
    <t>R9X2AK5</t>
  </si>
  <si>
    <t>WS-1862</t>
  </si>
  <si>
    <t>10.1.0.235</t>
  </si>
  <si>
    <t>R9WXLD9</t>
  </si>
  <si>
    <t>WS-1861</t>
  </si>
  <si>
    <t>R9WRFYE</t>
  </si>
  <si>
    <t>WS-1857</t>
  </si>
  <si>
    <t>MJYWRCB</t>
  </si>
  <si>
    <t>WS-1855</t>
  </si>
  <si>
    <t>MJVNYDR</t>
  </si>
  <si>
    <t>WS-1849</t>
  </si>
  <si>
    <t>R9VHZRY</t>
  </si>
  <si>
    <t>WS-1848</t>
  </si>
  <si>
    <t>MJPVZPR</t>
  </si>
  <si>
    <t>WS-1846</t>
  </si>
  <si>
    <t>R9PFND1</t>
  </si>
  <si>
    <t>WS-1844</t>
  </si>
  <si>
    <t>10.0.0.101</t>
  </si>
  <si>
    <t>Jim</t>
  </si>
  <si>
    <t>PBMWZXB</t>
  </si>
  <si>
    <t>WS-1842</t>
  </si>
  <si>
    <t>R9PFNE3</t>
  </si>
  <si>
    <t>WS-1841</t>
  </si>
  <si>
    <t>2UA23319ZM</t>
  </si>
  <si>
    <t>WS-1840</t>
  </si>
  <si>
    <t>192.168.1.7</t>
  </si>
  <si>
    <t>jpelley</t>
  </si>
  <si>
    <t>2UA229146H</t>
  </si>
  <si>
    <t>WS-1831</t>
  </si>
  <si>
    <t>192.168.1.79</t>
  </si>
  <si>
    <t>R9P3E80</t>
  </si>
  <si>
    <t>WS-1830</t>
  </si>
  <si>
    <t>R9LX677</t>
  </si>
  <si>
    <t>WS-1821</t>
  </si>
  <si>
    <t>2UA21815HX</t>
  </si>
  <si>
    <t>WS-1805</t>
  </si>
  <si>
    <t>bnguyen</t>
  </si>
  <si>
    <t>R9MGTFK</t>
  </si>
  <si>
    <t>WS-1802</t>
  </si>
  <si>
    <t>R9M6FAA</t>
  </si>
  <si>
    <t>WS-1800</t>
  </si>
  <si>
    <t>192.168.1.207</t>
  </si>
  <si>
    <t>R9M0Y4X</t>
  </si>
  <si>
    <t>WS-1790</t>
  </si>
  <si>
    <t>10.1.0.63</t>
  </si>
  <si>
    <t>ssmith</t>
  </si>
  <si>
    <t>mboyle</t>
  </si>
  <si>
    <t>2UA132271T</t>
  </si>
  <si>
    <t>WS-1771</t>
  </si>
  <si>
    <t>2UA1420C91</t>
  </si>
  <si>
    <t>WS-1766</t>
  </si>
  <si>
    <t>4CZ13802TL</t>
  </si>
  <si>
    <t>WS-1764</t>
  </si>
  <si>
    <t>2UA132271F</t>
  </si>
  <si>
    <t>WS-1759</t>
  </si>
  <si>
    <t>10.1.0.44</t>
  </si>
  <si>
    <t>4CZ12703PB</t>
  </si>
  <si>
    <t>WS-1749</t>
  </si>
  <si>
    <t>2UA1230950</t>
  </si>
  <si>
    <t>WS-1745</t>
  </si>
  <si>
    <t>HP EliteBook 8540w</t>
  </si>
  <si>
    <t>2UA1111SCB</t>
  </si>
  <si>
    <t>WS-1739</t>
  </si>
  <si>
    <t>CND106428X</t>
  </si>
  <si>
    <t>WS-1732</t>
  </si>
  <si>
    <t>CND10218S0</t>
  </si>
  <si>
    <t>WS-1728</t>
  </si>
  <si>
    <t>192.168.2.220</t>
  </si>
  <si>
    <t>5CB14644KQ</t>
  </si>
  <si>
    <t>WS-1720</t>
  </si>
  <si>
    <t>2UA9461K9X</t>
  </si>
  <si>
    <t>WS-1716</t>
  </si>
  <si>
    <t>2UA9461K9Q</t>
  </si>
  <si>
    <t>WS-1709</t>
  </si>
  <si>
    <t>10.1.0.10</t>
  </si>
  <si>
    <t>2637-3330-3249-4713-9644-2800-00</t>
  </si>
  <si>
    <t>CWS-519</t>
  </si>
  <si>
    <t>192.168.0.125</t>
  </si>
  <si>
    <t>2201-5196-3900-7871-8548-7482-73</t>
  </si>
  <si>
    <t>CWS-518</t>
  </si>
  <si>
    <t>2658-3801-4023-1448-2701-8746-82</t>
  </si>
  <si>
    <t>CWS-517</t>
  </si>
  <si>
    <t>3423-4920-9235-4099-0646-4334-14</t>
  </si>
  <si>
    <t>CWS-516</t>
  </si>
  <si>
    <t>192.168.0.98</t>
  </si>
  <si>
    <t>8107-4262-3931-8691-0492-3821-14</t>
  </si>
  <si>
    <t>CWS-511</t>
  </si>
  <si>
    <t>6066-7054-4911-6904-5417-9081-69</t>
  </si>
  <si>
    <t>192.168.0.75</t>
  </si>
  <si>
    <t>3054-1362-7947-0239-5129-4612-01</t>
  </si>
  <si>
    <t>CWS-507</t>
  </si>
  <si>
    <t>192.168.0.114</t>
  </si>
  <si>
    <t>7144-7368-1211-0958-9227-7083-05</t>
  </si>
  <si>
    <t>CWS-506</t>
  </si>
  <si>
    <t>192.168.0.95</t>
  </si>
  <si>
    <t>5724-3386-8961-9182-1234-1788-29</t>
  </si>
  <si>
    <t>CWS-505</t>
  </si>
  <si>
    <t>192.168.0.118</t>
  </si>
  <si>
    <t>9337-8021-5941-5407-7155-1519-67</t>
  </si>
  <si>
    <t>CWS-504</t>
  </si>
  <si>
    <t>192.168.0.100</t>
  </si>
  <si>
    <t>3999-0740-1587-7580-8348-0222-18</t>
  </si>
  <si>
    <t>CWS-503</t>
  </si>
  <si>
    <t>192.168.0.109</t>
  </si>
  <si>
    <t>5103-0976-6311-1631-1138-7940-19</t>
  </si>
  <si>
    <t>CWS-502</t>
  </si>
  <si>
    <t>192.168.0.107</t>
  </si>
  <si>
    <t>9346-2322-8332-5624-9017-0693-97</t>
  </si>
  <si>
    <t>CWS-501</t>
  </si>
  <si>
    <t>192.168.0.70</t>
  </si>
  <si>
    <t>4728-6597-5330-1569-7118-0892-14</t>
  </si>
  <si>
    <t>CWS-500</t>
  </si>
  <si>
    <t>Hyper-V UEFI Release v1.0</t>
  </si>
  <si>
    <t>192.168.6.129</t>
  </si>
  <si>
    <t>5835-3316-7590-2476-8213-5116-40</t>
  </si>
  <si>
    <t>CWS-403</t>
  </si>
  <si>
    <t>192.168.6.107</t>
  </si>
  <si>
    <t>2UA1230955</t>
  </si>
  <si>
    <t>CWS-401</t>
  </si>
  <si>
    <t>7446-5881-3050-2263-1051-2334-36</t>
  </si>
  <si>
    <t>CWS-002</t>
  </si>
  <si>
    <t>Wendys Guardia</t>
  </si>
  <si>
    <t>Computer</t>
  </si>
  <si>
    <t>Johnston</t>
  </si>
  <si>
    <t>Konstantina</t>
  </si>
  <si>
    <t>Mitrovgenis</t>
  </si>
  <si>
    <t>jruffin@waremalcomb.com</t>
  </si>
  <si>
    <t>Ruffin</t>
  </si>
  <si>
    <t>Torres Cordova</t>
  </si>
  <si>
    <t>Leanos, Kelly</t>
  </si>
  <si>
    <t>gblount@waremalcomb.com</t>
  </si>
  <si>
    <t>Blount</t>
  </si>
  <si>
    <t>Brady</t>
  </si>
  <si>
    <t>sbrown@waremalcomb.com</t>
  </si>
  <si>
    <t>Seth</t>
  </si>
  <si>
    <t>Thomas, Jonathan</t>
  </si>
  <si>
    <t>Slipka, Tiffany</t>
  </si>
  <si>
    <t>Brady, Matthew</t>
  </si>
  <si>
    <t>cevans@waremalcomb.com</t>
  </si>
  <si>
    <t>Calvin</t>
  </si>
  <si>
    <t>Evans</t>
  </si>
  <si>
    <t>Evernham</t>
  </si>
  <si>
    <t>Mouhamed</t>
  </si>
  <si>
    <t>Stephenson, Lon</t>
  </si>
  <si>
    <t>Leanos</t>
  </si>
  <si>
    <t>Lien</t>
  </si>
  <si>
    <t>Ryan, Angela</t>
  </si>
  <si>
    <t>mpepin@waremalcomb.com</t>
  </si>
  <si>
    <t>Pepin</t>
  </si>
  <si>
    <t>Slipka</t>
  </si>
  <si>
    <t>Stephenson</t>
  </si>
  <si>
    <t>Anesi</t>
  </si>
  <si>
    <t>10.1.0.45</t>
  </si>
  <si>
    <t>10.1.0.18</t>
  </si>
  <si>
    <t>192.168.11.63</t>
  </si>
  <si>
    <t>10.1.0.181</t>
  </si>
  <si>
    <t>10.1.0.65</t>
  </si>
  <si>
    <t>192.168.14.125</t>
  </si>
  <si>
    <t>10.0.0.62</t>
  </si>
  <si>
    <t>10.1.0.16</t>
  </si>
  <si>
    <t>10.1.50.90</t>
  </si>
  <si>
    <t>192.168.15.88</t>
  </si>
  <si>
    <t>10.1.0.38</t>
  </si>
  <si>
    <t>192.168.21.58</t>
  </si>
  <si>
    <t>10.1.50.124</t>
  </si>
  <si>
    <t>10.1.0.85</t>
  </si>
  <si>
    <t>10.1.0.36</t>
  </si>
  <si>
    <t>192.168.16.86</t>
  </si>
  <si>
    <t>192.168.1.175</t>
  </si>
  <si>
    <t>192.168.8.76</t>
  </si>
  <si>
    <t>192.168.4.84</t>
  </si>
  <si>
    <t>10.1.0.248</t>
  </si>
  <si>
    <t>192.168.0.138</t>
  </si>
  <si>
    <t>192.168.1.193</t>
  </si>
  <si>
    <t>192.168.11.50</t>
  </si>
  <si>
    <t>192.168.20.69</t>
  </si>
  <si>
    <t>192.168.16.115</t>
  </si>
  <si>
    <t>192.168.1.173</t>
  </si>
  <si>
    <t>10.1.50.44</t>
  </si>
  <si>
    <t>192.168.1.172</t>
  </si>
  <si>
    <t>cevans</t>
  </si>
  <si>
    <t>WS-2335</t>
  </si>
  <si>
    <t>192.168.1.196</t>
  </si>
  <si>
    <t>mpepin</t>
  </si>
  <si>
    <t>sbrown</t>
  </si>
  <si>
    <t>192.168.8.97</t>
  </si>
  <si>
    <t>WS-2606</t>
  </si>
  <si>
    <t>R90NRW23</t>
  </si>
  <si>
    <t>WS-2711</t>
  </si>
  <si>
    <t>MJ05MM7B</t>
  </si>
  <si>
    <t>WS-2712</t>
  </si>
  <si>
    <t>MJ05MM7D</t>
  </si>
  <si>
    <t>192.168.1.157</t>
  </si>
  <si>
    <t>192.168.15.93</t>
  </si>
  <si>
    <t>10.1.0.97</t>
  </si>
  <si>
    <t>192.168.5.107</t>
  </si>
  <si>
    <t>10.1.0.15</t>
  </si>
  <si>
    <t>192.168.2.156</t>
  </si>
  <si>
    <t>gblount</t>
  </si>
  <si>
    <t>192.168.4.143</t>
  </si>
  <si>
    <t>WS-2782</t>
  </si>
  <si>
    <t>10.1.50.109</t>
  </si>
  <si>
    <t>2UA7253MK8</t>
  </si>
  <si>
    <t>WS-2783</t>
  </si>
  <si>
    <t>2UA7253MJ2</t>
  </si>
  <si>
    <t>WS-2784</t>
  </si>
  <si>
    <t>Blade</t>
  </si>
  <si>
    <t>BY1728A34902606</t>
  </si>
  <si>
    <t>WS-2785</t>
  </si>
  <si>
    <t>2UA74123HB</t>
  </si>
  <si>
    <t>WS-2786</t>
  </si>
  <si>
    <t>2UA74123PB</t>
  </si>
  <si>
    <t>WS-2787</t>
  </si>
  <si>
    <t>2UA74123HC</t>
  </si>
  <si>
    <t>WS-2788</t>
  </si>
  <si>
    <t>PF0X2DDP</t>
  </si>
  <si>
    <t>WS-2789</t>
  </si>
  <si>
    <t>2UA7411X9Q</t>
  </si>
  <si>
    <t>WS-2791</t>
  </si>
  <si>
    <t>PF0VXX6K</t>
  </si>
  <si>
    <t>WS-2792</t>
  </si>
  <si>
    <t>ThinkPad X1 Yoga 1st</t>
  </si>
  <si>
    <t>R90NT444</t>
  </si>
  <si>
    <t>WS-2793</t>
  </si>
  <si>
    <t>2UA7411X9K</t>
  </si>
  <si>
    <t>192.168.2.2</t>
  </si>
  <si>
    <t>JRuffin@waremalcomb.com</t>
  </si>
  <si>
    <t>zoomrooms@waremalcomb.com</t>
  </si>
  <si>
    <t>zoomrooms</t>
  </si>
  <si>
    <t>zoomvoit@waremalcomb.com</t>
  </si>
  <si>
    <t>zoomvoit</t>
  </si>
  <si>
    <t>itipad@waremalcomb.com</t>
  </si>
  <si>
    <t>itipad</t>
  </si>
  <si>
    <t>seasmallconf@waremalcomb.com</t>
  </si>
  <si>
    <t>seasmallconf</t>
  </si>
  <si>
    <t>zoom@waremalcomb.com</t>
  </si>
  <si>
    <t>zoom</t>
  </si>
  <si>
    <t>dcstrainingcalendar@waremalcomb.com</t>
  </si>
  <si>
    <t>dcstrainingcalendar</t>
  </si>
  <si>
    <t>ITCandidate</t>
  </si>
  <si>
    <t>tberenger@waremalcomb.com</t>
  </si>
  <si>
    <t>tberenger</t>
  </si>
  <si>
    <t>mbarlund@waremalcomb.com</t>
  </si>
  <si>
    <t>mbarlund</t>
  </si>
  <si>
    <t>cp@waremalcomb.com</t>
  </si>
  <si>
    <t>consultantspayable</t>
  </si>
  <si>
    <t>nveite</t>
  </si>
  <si>
    <t>HWagenaar@waremalcomb.com</t>
  </si>
  <si>
    <t>HWagenaar</t>
  </si>
  <si>
    <t>adfsadmin</t>
  </si>
  <si>
    <t>No Match</t>
  </si>
  <si>
    <t xml:space="preserve">
Title</t>
  </si>
  <si>
    <t>Senior Project Manager</t>
  </si>
  <si>
    <t>Accounting Assistant</t>
  </si>
  <si>
    <t>Production Coordinator</t>
  </si>
  <si>
    <t>Associate Engineer</t>
  </si>
  <si>
    <t>Job Captain</t>
  </si>
  <si>
    <t>Project Manager</t>
  </si>
  <si>
    <t>Graphic Resource Coordinator</t>
  </si>
  <si>
    <t>CEO</t>
  </si>
  <si>
    <t>Project Engineer</t>
  </si>
  <si>
    <t>Evernham, Kevin</t>
  </si>
  <si>
    <t>Senior Job Captain</t>
  </si>
  <si>
    <t>Intern</t>
  </si>
  <si>
    <t>Principal</t>
  </si>
  <si>
    <t>Designer</t>
  </si>
  <si>
    <t>Associate Principal, Marketing</t>
  </si>
  <si>
    <t>CAD Technician II</t>
  </si>
  <si>
    <t>Regional Vice President</t>
  </si>
  <si>
    <t>Vice President, Strategic Initiatives</t>
  </si>
  <si>
    <t>Studio Manager, Architecture</t>
  </si>
  <si>
    <t>Director, Branding</t>
  </si>
  <si>
    <t>cbuendia@waremalcomb.com</t>
  </si>
  <si>
    <t>Clarissa</t>
  </si>
  <si>
    <t>Buendia</t>
  </si>
  <si>
    <t>Studio Manager, Branding</t>
  </si>
  <si>
    <t>Director, Interior Architecture &amp; Design</t>
  </si>
  <si>
    <t>Senior Designer</t>
  </si>
  <si>
    <t>Director, Architecture</t>
  </si>
  <si>
    <t>Studio Manager, Science &amp; Technology</t>
  </si>
  <si>
    <t>Project Accountant</t>
  </si>
  <si>
    <t>Chaiken</t>
  </si>
  <si>
    <t>Studio Manager, Interior Architecture &amp; Design</t>
  </si>
  <si>
    <t>Marketing Manager</t>
  </si>
  <si>
    <t>Director, Civil Engineering</t>
  </si>
  <si>
    <t>Marketing Coordinator</t>
  </si>
  <si>
    <t>Regional Manager</t>
  </si>
  <si>
    <t>Vincent</t>
  </si>
  <si>
    <t>Marketing Associate</t>
  </si>
  <si>
    <t>Chaiken, Matthew</t>
  </si>
  <si>
    <t>Human Resources Assistant</t>
  </si>
  <si>
    <t>Interior Designer</t>
  </si>
  <si>
    <t>Operations Manager</t>
  </si>
  <si>
    <t>Senior Project Architect</t>
  </si>
  <si>
    <t>IT Support Specialist</t>
  </si>
  <si>
    <t>Administrative Coordinator</t>
  </si>
  <si>
    <t>Project Architect</t>
  </si>
  <si>
    <t>CAD Manager</t>
  </si>
  <si>
    <t>Director, Human Resources</t>
  </si>
  <si>
    <t>Executive Assistant</t>
  </si>
  <si>
    <t>Senior Interior Designer</t>
  </si>
  <si>
    <t>Project Designer</t>
  </si>
  <si>
    <t>Civil Engineering Manager</t>
  </si>
  <si>
    <t>Senior Human Resources Specialist</t>
  </si>
  <si>
    <t>Administrative Assistant</t>
  </si>
  <si>
    <t>Director, Latin America</t>
  </si>
  <si>
    <t>Associate Principal, Information Technology</t>
  </si>
  <si>
    <t>hgriffin@waremalcomb.com</t>
  </si>
  <si>
    <t>Griffin</t>
  </si>
  <si>
    <t>Houston Interior Design</t>
  </si>
  <si>
    <t>Vice President, Interior Architecture &amp; Design</t>
  </si>
  <si>
    <t>Agency Processor</t>
  </si>
  <si>
    <t>Design Manager, Branding</t>
  </si>
  <si>
    <t>Receptionist</t>
  </si>
  <si>
    <t>Office Assistant</t>
  </si>
  <si>
    <t>Regional Director</t>
  </si>
  <si>
    <t>Accounts Payable Accounting Clerk</t>
  </si>
  <si>
    <t>Director, Corporate Accounts</t>
  </si>
  <si>
    <t>Accounts Payable Supervisor</t>
  </si>
  <si>
    <t>Senior Project Accountant</t>
  </si>
  <si>
    <t>Senior Project Designer</t>
  </si>
  <si>
    <t>Human Resources Coordinator</t>
  </si>
  <si>
    <t>Production Manager</t>
  </si>
  <si>
    <t>Graphic Designer</t>
  </si>
  <si>
    <t>BIM/CAD Manager</t>
  </si>
  <si>
    <t>Director, Design</t>
  </si>
  <si>
    <t>Melo, Damian</t>
  </si>
  <si>
    <t>CFO</t>
  </si>
  <si>
    <t>Associate Principal, Operations</t>
  </si>
  <si>
    <t>Accounts Receivable</t>
  </si>
  <si>
    <t>Principal, Design</t>
  </si>
  <si>
    <t>Director, Marketing</t>
  </si>
  <si>
    <t>Terry</t>
  </si>
  <si>
    <t>Senior Fellow Creative Design</t>
  </si>
  <si>
    <t>Executive Vice President</t>
  </si>
  <si>
    <t>BIM Specialist</t>
  </si>
  <si>
    <t>hwagenaar@waremalcomb.com</t>
  </si>
  <si>
    <t>Holli</t>
  </si>
  <si>
    <t>Wagenaar</t>
  </si>
  <si>
    <t>Director, Regional Operations</t>
  </si>
  <si>
    <t>Lopez Serratos</t>
  </si>
  <si>
    <t>Grbic, Mary</t>
  </si>
  <si>
    <t>Denver Civil Engineering</t>
  </si>
  <si>
    <t>ssmith@waremalcomb.com</t>
  </si>
  <si>
    <t>Scherling</t>
  </si>
  <si>
    <t>Piper</t>
  </si>
  <si>
    <t>cpiper@waremalcomb.com</t>
  </si>
  <si>
    <t>Patel</t>
  </si>
  <si>
    <t>Niraj</t>
  </si>
  <si>
    <t>npatel@waremalcomb.com</t>
  </si>
  <si>
    <t>Ashley</t>
  </si>
  <si>
    <t>aobyrne@waremalcomb.com</t>
  </si>
  <si>
    <t>Regional Operations Manager</t>
  </si>
  <si>
    <t>Massaro</t>
  </si>
  <si>
    <t>vmassaro@waremalcomb.com</t>
  </si>
  <si>
    <t>Magsombol</t>
  </si>
  <si>
    <t>Peachy</t>
  </si>
  <si>
    <t>pmagsombol@waremalcomb.com</t>
  </si>
  <si>
    <t>Grbic</t>
  </si>
  <si>
    <t>jdosanjh@waremalcomb.com</t>
  </si>
  <si>
    <t>Atlanta Administration</t>
  </si>
  <si>
    <t>Chevalier</t>
  </si>
  <si>
    <t>lchevalier@waremalcomb.com</t>
  </si>
  <si>
    <t>Studio Manager, Manufacturing &amp; Technology</t>
  </si>
  <si>
    <t>New York Graphic Design</t>
  </si>
  <si>
    <t>pgunn@waremalcomb.com</t>
  </si>
  <si>
    <t>Patrick</t>
  </si>
  <si>
    <t>Gunn</t>
  </si>
  <si>
    <t>dnewson@waremalcomb.com</t>
  </si>
  <si>
    <t>jvicars@waremalcomb.com</t>
  </si>
  <si>
    <t>Jamie</t>
  </si>
  <si>
    <t>Vicars</t>
  </si>
  <si>
    <t>Surghani</t>
  </si>
  <si>
    <t>Khalissa</t>
  </si>
  <si>
    <t>ksurghani@waremalcomb.com</t>
  </si>
  <si>
    <t>Piraino</t>
  </si>
  <si>
    <t>mpiraino@waremalcomb.com</t>
  </si>
  <si>
    <t>TuAnh</t>
  </si>
  <si>
    <t>tunguyen@waremalcomb.com</t>
  </si>
  <si>
    <t>Agnello</t>
  </si>
  <si>
    <t>Pietro</t>
  </si>
  <si>
    <t>pagnello@waremalcomb.com</t>
  </si>
  <si>
    <t>valarcon@waremalcomb.com</t>
  </si>
  <si>
    <t>Velveth</t>
  </si>
  <si>
    <t>Alarcon</t>
  </si>
  <si>
    <t>sheiple@waremalcomb.com</t>
  </si>
  <si>
    <t>Heiple</t>
  </si>
  <si>
    <t>rjaime@waremalcomb.com</t>
  </si>
  <si>
    <t>Ruben</t>
  </si>
  <si>
    <t>Jaime</t>
  </si>
  <si>
    <t>ajones@waremalcomb.com</t>
  </si>
  <si>
    <t>Anna</t>
  </si>
  <si>
    <t>amorales@waremalcomb.com</t>
  </si>
  <si>
    <t>Angel</t>
  </si>
  <si>
    <t>Morales</t>
  </si>
  <si>
    <t>syowakim@waremalcomb.com</t>
  </si>
  <si>
    <t>Samir</t>
  </si>
  <si>
    <t>Yowakim</t>
  </si>
  <si>
    <t>Parco, Gerry</t>
  </si>
  <si>
    <t>Senior Civil Designer</t>
  </si>
  <si>
    <t>Wisherop, Rhea</t>
  </si>
  <si>
    <t>srivera@waremalcomb.com</t>
  </si>
  <si>
    <t>Rivera</t>
  </si>
  <si>
    <t>dtisshaw@waremalcomb.com</t>
  </si>
  <si>
    <t>Wisherop</t>
  </si>
  <si>
    <t>WS-2399</t>
  </si>
  <si>
    <t>2UA722221H</t>
  </si>
  <si>
    <t>192.168.26.113</t>
  </si>
  <si>
    <t>WS-2794</t>
  </si>
  <si>
    <t>PF0WQ3TY</t>
  </si>
  <si>
    <t>jjohnson</t>
  </si>
  <si>
    <t>192.168.5.93</t>
  </si>
  <si>
    <t>Windows 10 Pro for Workstations (64-bit)</t>
  </si>
  <si>
    <t>jdosanjh</t>
  </si>
  <si>
    <t>esprunger</t>
  </si>
  <si>
    <t>192.168.20.59</t>
  </si>
  <si>
    <t>192.168.0.121</t>
  </si>
  <si>
    <t>npatel</t>
  </si>
  <si>
    <t>IrvineVoit</t>
  </si>
  <si>
    <t>WS-1747</t>
  </si>
  <si>
    <t>Chahn</t>
  </si>
  <si>
    <t>192.168.11.86</t>
  </si>
  <si>
    <t>192.168.15.59</t>
  </si>
  <si>
    <t>192.168.1.154</t>
  </si>
  <si>
    <t>sdelgado</t>
  </si>
  <si>
    <t>192.168.25.89</t>
  </si>
  <si>
    <t>10.1.0.46</t>
  </si>
  <si>
    <t>aherreravega</t>
  </si>
  <si>
    <t>192.168.1.233</t>
  </si>
  <si>
    <t>WS-2814</t>
  </si>
  <si>
    <t>2UA7411X7T</t>
  </si>
  <si>
    <t>WS-2815</t>
  </si>
  <si>
    <t>10.1.0.51</t>
  </si>
  <si>
    <t>ThinkStation P320 Tiny</t>
  </si>
  <si>
    <t>MJ06FQBY</t>
  </si>
  <si>
    <t>WS-2811</t>
  </si>
  <si>
    <t>PF13U74V</t>
  </si>
  <si>
    <t>WS-2795</t>
  </si>
  <si>
    <t>R90PLZ4X</t>
  </si>
  <si>
    <t>WS-2796</t>
  </si>
  <si>
    <t>10.1.0.56</t>
  </si>
  <si>
    <t>PF0YPD4D</t>
  </si>
  <si>
    <t>HGriffin</t>
  </si>
  <si>
    <t>10.0.0.47</t>
  </si>
  <si>
    <t>192.168.4.159</t>
  </si>
  <si>
    <t>10.1.0.68</t>
  </si>
  <si>
    <t>WS-2800</t>
  </si>
  <si>
    <t>R90PTXY4</t>
  </si>
  <si>
    <t>10.1.0.62</t>
  </si>
  <si>
    <t>WS-2824</t>
  </si>
  <si>
    <t>PF1123N4</t>
  </si>
  <si>
    <t>WS-2821</t>
  </si>
  <si>
    <t>2UA74921KK</t>
  </si>
  <si>
    <t>WS-2816</t>
  </si>
  <si>
    <t>192.168.14.107</t>
  </si>
  <si>
    <t>2UA74921KH</t>
  </si>
  <si>
    <t>WS-TEST</t>
  </si>
  <si>
    <t>WS-2823</t>
  </si>
  <si>
    <t>BY1801A34900447</t>
  </si>
  <si>
    <t>WS-2822</t>
  </si>
  <si>
    <t>2UA7411X7X</t>
  </si>
  <si>
    <t>WS-2813</t>
  </si>
  <si>
    <t>PF13ULJJ</t>
  </si>
  <si>
    <t>WS-2812</t>
  </si>
  <si>
    <t>PF13UD86</t>
  </si>
  <si>
    <t>WS-2799</t>
  </si>
  <si>
    <t>PF13U521</t>
  </si>
  <si>
    <t>WS-2798</t>
  </si>
  <si>
    <t>PF13UT5P</t>
  </si>
  <si>
    <t>WS-2797</t>
  </si>
  <si>
    <t>PF0YP9S3</t>
  </si>
  <si>
    <t>WS-2790</t>
  </si>
  <si>
    <t>BY1751A34901904</t>
  </si>
  <si>
    <t>192.168.0.162</t>
  </si>
  <si>
    <t>192.168.1.64</t>
  </si>
  <si>
    <t>10.1.0.20</t>
  </si>
  <si>
    <t>ksurghani</t>
  </si>
  <si>
    <t>WS-2718</t>
  </si>
  <si>
    <t>syowakim</t>
  </si>
  <si>
    <t>WS-2717</t>
  </si>
  <si>
    <t>192.168.4.176</t>
  </si>
  <si>
    <t>PF11HM2C</t>
  </si>
  <si>
    <t>WS-2716</t>
  </si>
  <si>
    <t>PF128AN2</t>
  </si>
  <si>
    <t>pgunn</t>
  </si>
  <si>
    <t>WS-2715</t>
  </si>
  <si>
    <t>PF0Z49M5</t>
  </si>
  <si>
    <t>10.1.0.69</t>
  </si>
  <si>
    <t>WS-2610</t>
  </si>
  <si>
    <t>PF11042U</t>
  </si>
  <si>
    <t>cpiper</t>
  </si>
  <si>
    <t>WS-2609</t>
  </si>
  <si>
    <t>PF11YUVQ</t>
  </si>
  <si>
    <t>WS-2608</t>
  </si>
  <si>
    <t>PF0TYCMZ</t>
  </si>
  <si>
    <t>WS-2607</t>
  </si>
  <si>
    <t>MJ23W36</t>
  </si>
  <si>
    <t>mpiraino</t>
  </si>
  <si>
    <t>WS-2553</t>
  </si>
  <si>
    <t>PF139DE6</t>
  </si>
  <si>
    <t>WS-2552</t>
  </si>
  <si>
    <t>192.168.6.122</t>
  </si>
  <si>
    <t>PF13SEP1</t>
  </si>
  <si>
    <t>10.1.0.29</t>
  </si>
  <si>
    <t>192.168.14.101</t>
  </si>
  <si>
    <t>dnewson</t>
  </si>
  <si>
    <t>10.1.0.27</t>
  </si>
  <si>
    <t>192.168.8.88</t>
  </si>
  <si>
    <t>192.168.5.133</t>
  </si>
  <si>
    <t>pmagsombol</t>
  </si>
  <si>
    <t>10.1.0.60</t>
  </si>
  <si>
    <t>HuddleRoom</t>
  </si>
  <si>
    <t>192.168.14.110</t>
  </si>
  <si>
    <t>amorales</t>
  </si>
  <si>
    <t>192.168.4.147</t>
  </si>
  <si>
    <t>Thinkpad P50</t>
  </si>
  <si>
    <t>dtisshaw</t>
  </si>
  <si>
    <t>192.168.11.82</t>
  </si>
  <si>
    <t>192.168.0.60</t>
  </si>
  <si>
    <t>192.168.12.51</t>
  </si>
  <si>
    <t>tunguyen</t>
  </si>
  <si>
    <t>192.168.4.101</t>
  </si>
  <si>
    <t>lchevalier</t>
  </si>
  <si>
    <t>dortega</t>
  </si>
  <si>
    <t>aobyrne</t>
  </si>
  <si>
    <t>192.168.6.65</t>
  </si>
  <si>
    <t>pagnello</t>
  </si>
  <si>
    <t>10.1.0.58</t>
  </si>
  <si>
    <t>vmassaro</t>
  </si>
  <si>
    <t>10.1.0.50</t>
  </si>
  <si>
    <t>tgligorovic</t>
  </si>
  <si>
    <t>jvicars</t>
  </si>
  <si>
    <t>192.168.3.118</t>
  </si>
  <si>
    <t>192.168.14.99</t>
  </si>
  <si>
    <t>rjaime</t>
  </si>
  <si>
    <t>10.1.0.33</t>
  </si>
  <si>
    <t>ECuellar</t>
  </si>
  <si>
    <t>10.1.0.26</t>
  </si>
  <si>
    <t>10.1.0.52</t>
  </si>
  <si>
    <t>192.168.6.37</t>
  </si>
  <si>
    <t>192.168.14.87</t>
  </si>
  <si>
    <t>192.168.14.132</t>
  </si>
  <si>
    <t>10.1.0.67</t>
  </si>
  <si>
    <t>10.1.0.61</t>
  </si>
  <si>
    <t>sheiple</t>
  </si>
  <si>
    <t>srivera</t>
  </si>
  <si>
    <t>10.1.0.54</t>
  </si>
  <si>
    <t>192.168.11.79</t>
  </si>
  <si>
    <t>10.1.0.37</t>
  </si>
  <si>
    <t>10.1.0.48</t>
  </si>
  <si>
    <t>10.1.0.53</t>
  </si>
  <si>
    <t>10.1.0.25</t>
  </si>
  <si>
    <t>192.168.0.66</t>
  </si>
  <si>
    <t>192.168.0.129</t>
  </si>
  <si>
    <t>CWS-001</t>
  </si>
  <si>
    <t>denredrocks@waremalcomb.com</t>
  </si>
  <si>
    <t>denredrocks</t>
  </si>
  <si>
    <t>dengardenofgods@waremalcomb.com</t>
  </si>
  <si>
    <t>dengardenofgods</t>
  </si>
  <si>
    <t>panzoom@waremalcomb.com</t>
  </si>
  <si>
    <t>PanamaZoom</t>
  </si>
  <si>
    <t>chiworkroom4thfloor@waremalcomb.com</t>
  </si>
  <si>
    <t>Mexico2Zoom@waremalcomb.com</t>
  </si>
  <si>
    <t>Mexico2Zoom</t>
  </si>
  <si>
    <t>sealambert@waremalcomb.com</t>
  </si>
  <si>
    <t>sealambert</t>
  </si>
  <si>
    <t>cbuendia</t>
  </si>
  <si>
    <t>ECuellar@waremalcomb.com</t>
  </si>
  <si>
    <t>sdinternschedule@waremalcomb.com</t>
  </si>
  <si>
    <t>sdinternschedule</t>
  </si>
  <si>
    <t>jjohnson@waremalcomb.com</t>
  </si>
  <si>
    <t>HGriffin@waremalcomb.com</t>
  </si>
  <si>
    <t>DVillagran@waremalcomb.com</t>
  </si>
  <si>
    <t>DVillagran</t>
  </si>
  <si>
    <t>designipad@waremalcomb.com</t>
  </si>
  <si>
    <t>designipad</t>
  </si>
  <si>
    <t>irvzoomlargemeeting@waremalcomb.com</t>
  </si>
  <si>
    <t>irvzoomlargemeeting</t>
  </si>
  <si>
    <t>Training</t>
  </si>
  <si>
    <t>secaudit</t>
  </si>
  <si>
    <t>dcssurfacepro@waremalcomb.com</t>
  </si>
  <si>
    <t>dcssurfacepro</t>
  </si>
  <si>
    <t>denconfcallline@waremalcomb.com</t>
  </si>
  <si>
    <t>denconfcallline</t>
  </si>
  <si>
    <t>tschedge</t>
  </si>
  <si>
    <t>mpradobanos@waremalcomb.com</t>
  </si>
  <si>
    <t>mpradobanos</t>
  </si>
  <si>
    <t>vertsol</t>
  </si>
  <si>
    <t>zroom</t>
  </si>
  <si>
    <t>chizoom1</t>
  </si>
  <si>
    <t>_chizoom2</t>
  </si>
  <si>
    <t>denflatirons@waremalcomb.com</t>
  </si>
  <si>
    <t>denflatirons</t>
  </si>
  <si>
    <t>lazoom@waremalcomb.com</t>
  </si>
  <si>
    <t>lazoom</t>
  </si>
  <si>
    <t>sdipad@waremalcomb.com</t>
  </si>
  <si>
    <t>sdipad</t>
  </si>
  <si>
    <t>zcalendar@waremalcomb.com</t>
  </si>
  <si>
    <t>zcalendar</t>
  </si>
  <si>
    <t>nyczoomroom@waremalcomb.com</t>
  </si>
  <si>
    <t>nyczoomroom</t>
  </si>
  <si>
    <t>wmactiveirvine@waremalcomb.com</t>
  </si>
  <si>
    <t>wmactiveirvine</t>
  </si>
  <si>
    <t>ajones</t>
  </si>
  <si>
    <t>donotreply@waremalcomb.com</t>
  </si>
  <si>
    <t>donotreply</t>
  </si>
  <si>
    <t>freedom</t>
  </si>
  <si>
    <t>njzoom.mbennett@waremalcomb.com</t>
  </si>
  <si>
    <t>njzoom.mbennett</t>
  </si>
  <si>
    <t>njzoom.asmith@waremalcomb.com</t>
  </si>
  <si>
    <t>njzoom.asmith</t>
  </si>
  <si>
    <t>njzoom.mburns@waremalcomb.com</t>
  </si>
  <si>
    <t>njzoom.mburns</t>
  </si>
  <si>
    <t>valarcon</t>
  </si>
  <si>
    <t>sfofogcity@waremalcomb.com</t>
  </si>
  <si>
    <t>sfofogcity</t>
  </si>
  <si>
    <t>kshea</t>
  </si>
  <si>
    <t>mgee</t>
  </si>
  <si>
    <t>ITSecurity@waremalcomb.com</t>
  </si>
  <si>
    <t>ITSecurity</t>
  </si>
  <si>
    <t>denzoom@waremalcomb.com</t>
  </si>
  <si>
    <t>denzoom</t>
  </si>
  <si>
    <t>kklima</t>
  </si>
  <si>
    <t>cvogel</t>
  </si>
  <si>
    <t>nyczoom.hgroff@waremalcomb.com</t>
  </si>
  <si>
    <t>nyczoom.hgroff</t>
  </si>
  <si>
    <t>Irvine Building Measurement Services</t>
  </si>
  <si>
    <t>Studio Manager, Building Measurement Services</t>
  </si>
  <si>
    <t>ojahanbozorgi@waremalcomb.com</t>
  </si>
  <si>
    <t>Omid</t>
  </si>
  <si>
    <t>Jahanbozorgi</t>
  </si>
  <si>
    <t>Morgan</t>
  </si>
  <si>
    <t>Recruiting Coordinator</t>
  </si>
  <si>
    <t>svaccari@waremalcomb.com</t>
  </si>
  <si>
    <t>Sandra</t>
  </si>
  <si>
    <t>Vaccari</t>
  </si>
  <si>
    <t>Griffin, Heather</t>
  </si>
  <si>
    <t>kshea@waremalcomb.com</t>
  </si>
  <si>
    <t>Katrina</t>
  </si>
  <si>
    <t>Veneziano-Shea</t>
  </si>
  <si>
    <t>Babine</t>
  </si>
  <si>
    <t>kbilly@waremalcomb.com</t>
  </si>
  <si>
    <t>Kenric</t>
  </si>
  <si>
    <t>Billy</t>
  </si>
  <si>
    <t>jburns@waremalcomb.com</t>
  </si>
  <si>
    <t>Sternick, Samantha</t>
  </si>
  <si>
    <t>jgutierrez@waremalcomb.com</t>
  </si>
  <si>
    <t>Julio</t>
  </si>
  <si>
    <t>Gutierrez</t>
  </si>
  <si>
    <t>jmulligan@waremalcomb.com</t>
  </si>
  <si>
    <t>Mulligan</t>
  </si>
  <si>
    <t>cquintero@waremalcomb.com</t>
  </si>
  <si>
    <t>Quintero</t>
  </si>
  <si>
    <t>fhelguera@waremalcomb.com</t>
  </si>
  <si>
    <t>Salas Helguera</t>
  </si>
  <si>
    <t>trobertson</t>
  </si>
  <si>
    <t>trobertson@waremalcomb.com</t>
  </si>
  <si>
    <t>Tessa</t>
  </si>
  <si>
    <t>Robertson</t>
  </si>
  <si>
    <t>karial@waremalcomb.com</t>
  </si>
  <si>
    <t>Arial</t>
  </si>
  <si>
    <t>Sara</t>
  </si>
  <si>
    <t>mgee@waremalcomb.com</t>
  </si>
  <si>
    <t>Gee</t>
  </si>
  <si>
    <t>bholmes@waremalcomb.com</t>
  </si>
  <si>
    <t>Holmes</t>
  </si>
  <si>
    <t>zmotsinger@waremalcomb.com</t>
  </si>
  <si>
    <t>Motsinger</t>
  </si>
  <si>
    <t>anguyen@waremalcomb.com</t>
  </si>
  <si>
    <t>Andy</t>
  </si>
  <si>
    <t>jplecha@waremalcomb.com</t>
  </si>
  <si>
    <t>Plecha</t>
  </si>
  <si>
    <t>Groff, Heather</t>
  </si>
  <si>
    <t>rross@waremalcomb.com</t>
  </si>
  <si>
    <t>Ross</t>
  </si>
  <si>
    <t>Shimoda, Bryan</t>
  </si>
  <si>
    <t>Christen</t>
  </si>
  <si>
    <t>twells@waremalcomb.com</t>
  </si>
  <si>
    <t>Trevor</t>
  </si>
  <si>
    <t>San Diego Technology</t>
  </si>
  <si>
    <t>sdack@waremalcomb.com</t>
  </si>
  <si>
    <t>Shauna</t>
  </si>
  <si>
    <t>Dack</t>
  </si>
  <si>
    <t>Lien, Kirsten</t>
  </si>
  <si>
    <t>zinsaf@waremalcomb.com</t>
  </si>
  <si>
    <t>Zeenat</t>
  </si>
  <si>
    <t>Insaf</t>
  </si>
  <si>
    <t>B Catherine</t>
  </si>
  <si>
    <t>jross@waremalcomb.com</t>
  </si>
  <si>
    <t>Jake</t>
  </si>
  <si>
    <t>Civil Design Engineer</t>
  </si>
  <si>
    <t>dvillagran@waremalcomb.com</t>
  </si>
  <si>
    <t>jarreola@waremalcomb.com</t>
  </si>
  <si>
    <t>Arreola Tuda</t>
  </si>
  <si>
    <t>Benitez Ambriz</t>
  </si>
  <si>
    <t>Di Roma, Frank</t>
  </si>
  <si>
    <t>Toronto Commercial</t>
  </si>
  <si>
    <t>Sofia</t>
  </si>
  <si>
    <t>Chagolla</t>
  </si>
  <si>
    <t>alexc@waremalcomb.com</t>
  </si>
  <si>
    <t>Toronto Resource</t>
  </si>
  <si>
    <t>rcorciega@waremalcomb.com</t>
  </si>
  <si>
    <t>Rizalyn</t>
  </si>
  <si>
    <t>Corciega Bismonte</t>
  </si>
  <si>
    <t>ecuellar@waremalcomb.com</t>
  </si>
  <si>
    <t>Ericka</t>
  </si>
  <si>
    <t>Cuellar Meza</t>
  </si>
  <si>
    <t>Frank</t>
  </si>
  <si>
    <t>Di Roma</t>
  </si>
  <si>
    <t>Toronto Administration</t>
  </si>
  <si>
    <t>Jasmine</t>
  </si>
  <si>
    <t>Dosanjh</t>
  </si>
  <si>
    <t>Kolkas, Christina</t>
  </si>
  <si>
    <t>Toronto Interior Design</t>
  </si>
  <si>
    <t>Senior Production Coordinator</t>
  </si>
  <si>
    <t>kflores@waremalcomb.com</t>
  </si>
  <si>
    <t>Karen</t>
  </si>
  <si>
    <t>Flores</t>
  </si>
  <si>
    <t>ckolkas@waremalcomb.com</t>
  </si>
  <si>
    <t>Kolkas</t>
  </si>
  <si>
    <t>Luna</t>
  </si>
  <si>
    <t>Emily</t>
  </si>
  <si>
    <t>Mariani</t>
  </si>
  <si>
    <t>cmarquez@waremalcomb.com</t>
  </si>
  <si>
    <t>Carlos Humberto</t>
  </si>
  <si>
    <t>Marquez Villanueva</t>
  </si>
  <si>
    <t>Oscar</t>
  </si>
  <si>
    <t>Martinez</t>
  </si>
  <si>
    <t>dmendoza@waremalcomb.com</t>
  </si>
  <si>
    <t>Diego</t>
  </si>
  <si>
    <t>Mendoza</t>
  </si>
  <si>
    <t>gmendoza@waremalcomb.com</t>
  </si>
  <si>
    <t>Genaro</t>
  </si>
  <si>
    <t>Mendoza  Ruiz</t>
  </si>
  <si>
    <t>Newson</t>
  </si>
  <si>
    <t>Toronto Civil Engineering</t>
  </si>
  <si>
    <t>Viviana</t>
  </si>
  <si>
    <t>Orio</t>
  </si>
  <si>
    <t>Peregrina</t>
  </si>
  <si>
    <t>Mexico Interior Design</t>
  </si>
  <si>
    <t>Sanchez, Rene</t>
  </si>
  <si>
    <t>Mexico Commercial</t>
  </si>
  <si>
    <t>arapallo@waremalcomb.com</t>
  </si>
  <si>
    <t>Angelo</t>
  </si>
  <si>
    <t>Rapallo</t>
  </si>
  <si>
    <t>Riba</t>
  </si>
  <si>
    <t>arobles@waremalcomb.com</t>
  </si>
  <si>
    <t>Anahi</t>
  </si>
  <si>
    <t>Rocha</t>
  </si>
  <si>
    <t>Javier</t>
  </si>
  <si>
    <t>arugerio@waremalcomb.com</t>
  </si>
  <si>
    <t>Rugerio</t>
  </si>
  <si>
    <t>Rene</t>
  </si>
  <si>
    <t>Deidre</t>
  </si>
  <si>
    <t>Small</t>
  </si>
  <si>
    <t>etahghighi@waremalcomb.com</t>
  </si>
  <si>
    <t>Ehsan</t>
  </si>
  <si>
    <t>Tahghighi</t>
  </si>
  <si>
    <t>jtersigni@waremalcomb.com</t>
  </si>
  <si>
    <t>Jacob</t>
  </si>
  <si>
    <t>Tersigni</t>
  </si>
  <si>
    <t>Tisshaw</t>
  </si>
  <si>
    <t>Daniela</t>
  </si>
  <si>
    <t>Villagran Gonzalez</t>
  </si>
  <si>
    <t>nainouche@waremalcomb.com</t>
  </si>
  <si>
    <t>Nabil</t>
  </si>
  <si>
    <t>Ainouche</t>
  </si>
  <si>
    <t>jbabine@waremalcomb.com</t>
  </si>
  <si>
    <t>Grace</t>
  </si>
  <si>
    <t>Dobbins</t>
  </si>
  <si>
    <t>jeuyoqui@waremalcomb.com</t>
  </si>
  <si>
    <t>Euyoqui</t>
  </si>
  <si>
    <t>ffang@waremalcomb.com</t>
  </si>
  <si>
    <t>Fang</t>
  </si>
  <si>
    <t>aghorchian@waremalcomb.com</t>
  </si>
  <si>
    <t>Anosha</t>
  </si>
  <si>
    <t>Ghorchian</t>
  </si>
  <si>
    <t>skruse@waremalcomb.com</t>
  </si>
  <si>
    <t>Kruse</t>
  </si>
  <si>
    <t>Newson, David</t>
  </si>
  <si>
    <t>dlajiness@waremalcomb.com</t>
  </si>
  <si>
    <t>Lajiness</t>
  </si>
  <si>
    <t>vmadrazo@waremalcomb.com</t>
  </si>
  <si>
    <t>Vi</t>
  </si>
  <si>
    <t>Madrazo</t>
  </si>
  <si>
    <t>mmorgan@waremalcomb.com</t>
  </si>
  <si>
    <t>Michelle</t>
  </si>
  <si>
    <t>ang@waremalcomb.com</t>
  </si>
  <si>
    <t>Connected</t>
  </si>
  <si>
    <t>RAM</t>
  </si>
  <si>
    <t>now</t>
  </si>
  <si>
    <t>4 GB</t>
  </si>
  <si>
    <t>skruse</t>
  </si>
  <si>
    <t>WS-2841</t>
  </si>
  <si>
    <t>PF1649RP</t>
  </si>
  <si>
    <t>16 GB</t>
  </si>
  <si>
    <t>WS-2831</t>
  </si>
  <si>
    <t>BY1819A44702255</t>
  </si>
  <si>
    <t>WS-2825</t>
  </si>
  <si>
    <t>BY1813A34900311</t>
  </si>
  <si>
    <t>10.1.0.81</t>
  </si>
  <si>
    <t>WS-2820</t>
  </si>
  <si>
    <t>192.168.5.80</t>
  </si>
  <si>
    <t>PF17NDFK</t>
  </si>
  <si>
    <t>svaccari</t>
  </si>
  <si>
    <t>WS-2817</t>
  </si>
  <si>
    <t>PF12U3V0</t>
  </si>
  <si>
    <t>192.168.4.158</t>
  </si>
  <si>
    <t>192.168.1.88</t>
  </si>
  <si>
    <t>cquintero</t>
  </si>
  <si>
    <t>10.1.0.64</t>
  </si>
  <si>
    <t>32 GB</t>
  </si>
  <si>
    <t>8 GB</t>
  </si>
  <si>
    <t>15 GB</t>
  </si>
  <si>
    <t>192.168.1.115</t>
  </si>
  <si>
    <t>rross</t>
  </si>
  <si>
    <t>WS-2651</t>
  </si>
  <si>
    <t>BY1722A34900702</t>
  </si>
  <si>
    <t>24 GB</t>
  </si>
  <si>
    <t>WS-2557</t>
  </si>
  <si>
    <t>PF17N0ZF</t>
  </si>
  <si>
    <t>cseelander</t>
  </si>
  <si>
    <t>WS-2556</t>
  </si>
  <si>
    <t>PF17N741</t>
  </si>
  <si>
    <t>cmarquez</t>
  </si>
  <si>
    <t>gmendoza</t>
  </si>
  <si>
    <t>bholmes</t>
  </si>
  <si>
    <t>192.168.1.202</t>
  </si>
  <si>
    <t>jross</t>
  </si>
  <si>
    <t>192.168.1.65</t>
  </si>
  <si>
    <t>192.168.6.38</t>
  </si>
  <si>
    <t>23 GB</t>
  </si>
  <si>
    <t>192.168.1.109</t>
  </si>
  <si>
    <t>192.168.3.86</t>
  </si>
  <si>
    <t>192.168.14.59</t>
  </si>
  <si>
    <t>sdack</t>
  </si>
  <si>
    <t>WS-2400</t>
  </si>
  <si>
    <t>PF12YJ3J</t>
  </si>
  <si>
    <t>gdobbins</t>
  </si>
  <si>
    <t>vmadrazo</t>
  </si>
  <si>
    <t>14 GB</t>
  </si>
  <si>
    <t>kbilly</t>
  </si>
  <si>
    <t>ffang</t>
  </si>
  <si>
    <t>12 GB</t>
  </si>
  <si>
    <t>192.168.1.72</t>
  </si>
  <si>
    <t>1H5YT52</t>
  </si>
  <si>
    <t>47 GB</t>
  </si>
  <si>
    <t>192.168.8.99</t>
  </si>
  <si>
    <t>192.168.2.110</t>
  </si>
  <si>
    <t>192.168.1.195</t>
  </si>
  <si>
    <t>192.168.1.133</t>
  </si>
  <si>
    <t>Zbarton</t>
  </si>
  <si>
    <t>10.1.0.70</t>
  </si>
  <si>
    <t>fhelguera</t>
  </si>
  <si>
    <t>jplecha</t>
  </si>
  <si>
    <t>48 GB</t>
  </si>
  <si>
    <t>192.168.8.86</t>
  </si>
  <si>
    <t>192.168.11.107</t>
  </si>
  <si>
    <t>2 GB</t>
  </si>
  <si>
    <t>7 GB</t>
  </si>
  <si>
    <t>10.1.0.83</t>
  </si>
  <si>
    <t>192.168.19.45</t>
  </si>
  <si>
    <t>192.168.21.65</t>
  </si>
  <si>
    <t>WS-2142</t>
  </si>
  <si>
    <t>MJ02A840</t>
  </si>
  <si>
    <t>WS-2118</t>
  </si>
  <si>
    <t>MJ0281TB</t>
  </si>
  <si>
    <t>192.168.3.82</t>
  </si>
  <si>
    <t>20 GB</t>
  </si>
  <si>
    <t>anguyen</t>
  </si>
  <si>
    <t>192.168.0.85</t>
  </si>
  <si>
    <t>jgutierrez</t>
  </si>
  <si>
    <t>sarmeanu</t>
  </si>
  <si>
    <t>jbabine</t>
  </si>
  <si>
    <t>ojahanbozorgi</t>
  </si>
  <si>
    <t>zmotsinger</t>
  </si>
  <si>
    <t>10.1.0.80</t>
  </si>
  <si>
    <t>64 GB</t>
  </si>
  <si>
    <t>192.168.4.163</t>
  </si>
  <si>
    <t>192.168.19.86</t>
  </si>
  <si>
    <t>10 GB</t>
  </si>
  <si>
    <t>WS-1859</t>
  </si>
  <si>
    <t>MJYWRCK</t>
  </si>
  <si>
    <t>192.168.13.75</t>
  </si>
  <si>
    <t>10.1.0.71</t>
  </si>
  <si>
    <t>18 GB</t>
  </si>
  <si>
    <t>WS-1774</t>
  </si>
  <si>
    <t>10.1.0.74</t>
  </si>
  <si>
    <t>2UA14118QN</t>
  </si>
  <si>
    <t>jeuyoqui</t>
  </si>
  <si>
    <t>22 GB</t>
  </si>
  <si>
    <t>ang</t>
  </si>
  <si>
    <t>10.1.0.73</t>
  </si>
  <si>
    <t>192.168.0.103</t>
  </si>
  <si>
    <t>3 GB</t>
  </si>
  <si>
    <t>192.168.2.149</t>
  </si>
  <si>
    <t>6 GB</t>
  </si>
  <si>
    <t>5 GB</t>
  </si>
  <si>
    <t>kshakman</t>
  </si>
  <si>
    <t>WS-2847</t>
  </si>
  <si>
    <t>ThinkPad P52s</t>
  </si>
  <si>
    <t>R90QQQV5</t>
  </si>
  <si>
    <t>192.168.20.72</t>
  </si>
  <si>
    <t>192.168.15.97</t>
  </si>
  <si>
    <t>karial</t>
  </si>
  <si>
    <t>WS-2818</t>
  </si>
  <si>
    <t>PF115W3H</t>
  </si>
  <si>
    <t>192.168.0.11</t>
  </si>
  <si>
    <t>192.168.9.71</t>
  </si>
  <si>
    <t>WS-2842</t>
  </si>
  <si>
    <t>MJ06X2UA</t>
  </si>
  <si>
    <t>zinsaf</t>
  </si>
  <si>
    <t>WS-2652</t>
  </si>
  <si>
    <t>PF17AV6Z</t>
  </si>
  <si>
    <t>csuhr</t>
  </si>
  <si>
    <t>jmulligan</t>
  </si>
  <si>
    <t>WS-2554</t>
  </si>
  <si>
    <t>PF167EKH</t>
  </si>
  <si>
    <t>192.168.4.113</t>
  </si>
  <si>
    <t>jburns</t>
  </si>
  <si>
    <t>WS-2819</t>
  </si>
  <si>
    <t>PF11705L</t>
  </si>
  <si>
    <t>WS-2555</t>
  </si>
  <si>
    <t>PF164658</t>
  </si>
  <si>
    <t>10.1.0.86</t>
  </si>
  <si>
    <t>192.168.23.70</t>
  </si>
  <si>
    <t>WS-2558</t>
  </si>
  <si>
    <t>PF17PFHF</t>
  </si>
  <si>
    <t>WS-1866</t>
  </si>
  <si>
    <t>R9X8ZYX</t>
  </si>
  <si>
    <t>10.1.0.90</t>
  </si>
  <si>
    <t>WS-2843</t>
  </si>
  <si>
    <t>192.168.0.133</t>
  </si>
  <si>
    <t>MJ06X2UD</t>
  </si>
  <si>
    <t>WS-1741</t>
  </si>
  <si>
    <t>10.1.0.142</t>
  </si>
  <si>
    <t>2UA11520LC</t>
  </si>
  <si>
    <t>192.168.6.109</t>
  </si>
  <si>
    <t>WS-1677</t>
  </si>
  <si>
    <t>192.168.6.159</t>
  </si>
  <si>
    <t>HP EliteBook 8540p</t>
  </si>
  <si>
    <t>CND0320JY3</t>
  </si>
  <si>
    <t>WS-1792</t>
  </si>
  <si>
    <t>192.168.6.142</t>
  </si>
  <si>
    <t>R9MC03V</t>
  </si>
  <si>
    <t>WS-1801</t>
  </si>
  <si>
    <t>192.168.6.136</t>
  </si>
  <si>
    <t>R9M6FDA</t>
  </si>
  <si>
    <t>192.168.5.85</t>
  </si>
  <si>
    <t>192.168.12.72</t>
  </si>
  <si>
    <t>192.168.3.64</t>
  </si>
  <si>
    <t>10.0.0.8</t>
  </si>
  <si>
    <t>192.168.4.131</t>
  </si>
  <si>
    <t>19 GB</t>
  </si>
  <si>
    <t>Sep 27 2017</t>
  </si>
  <si>
    <t>habdolahpour@waremalcomb.com</t>
  </si>
  <si>
    <t>Hanna</t>
  </si>
  <si>
    <t>Abdolahpour</t>
  </si>
  <si>
    <t>Quintero, B Catherine</t>
  </si>
  <si>
    <t>Director, Accounting</t>
  </si>
  <si>
    <t>rmu@waremalcomb.com</t>
  </si>
  <si>
    <t>Mu</t>
  </si>
  <si>
    <t>jstanard@waremalcomb.com</t>
  </si>
  <si>
    <t>Stanard</t>
  </si>
  <si>
    <t>lng@waremalcomb.com</t>
  </si>
  <si>
    <t>rnubling@waremalcomb.com</t>
  </si>
  <si>
    <t>Nubling</t>
  </si>
  <si>
    <t>cvann@waremalcomb.com</t>
  </si>
  <si>
    <t>Catherine</t>
  </si>
  <si>
    <t>Senior IT Support Specialist</t>
  </si>
  <si>
    <t>nrivera@waremalcomb.com</t>
  </si>
  <si>
    <t>Nonylette</t>
  </si>
  <si>
    <t>Hire
Date</t>
  </si>
  <si>
    <t>mborzym@waremalcomb.com</t>
  </si>
  <si>
    <t>kbosarge@waremalcomb.com</t>
  </si>
  <si>
    <t>Kayla</t>
  </si>
  <si>
    <t>Bosarge</t>
  </si>
  <si>
    <t>Ernesto</t>
  </si>
  <si>
    <t>Encinas</t>
  </si>
  <si>
    <t>rkirtley@waremalcomb.com</t>
  </si>
  <si>
    <t>Kirtley</t>
  </si>
  <si>
    <t>Gunn, Patrick</t>
  </si>
  <si>
    <t>CAD Technician I</t>
  </si>
  <si>
    <t>Director, Financial Planning &amp; Analysis</t>
  </si>
  <si>
    <t>jmccue@waremalcomb.com</t>
  </si>
  <si>
    <t>McCue</t>
  </si>
  <si>
    <t>cmilota@waremalcomb.com</t>
  </si>
  <si>
    <t>Cynthia</t>
  </si>
  <si>
    <t>Milota</t>
  </si>
  <si>
    <t>Director, Workplace Strategy</t>
  </si>
  <si>
    <t>mmunozdiaz@waremalcomb.com</t>
  </si>
  <si>
    <t>Monica</t>
  </si>
  <si>
    <t>Munoz-Diaz</t>
  </si>
  <si>
    <t>lnavarro@waremalcomb.com</t>
  </si>
  <si>
    <t>Luis Fernando</t>
  </si>
  <si>
    <t>Navarro</t>
  </si>
  <si>
    <t>Mexico Site Supervision</t>
  </si>
  <si>
    <t>Site Supervision Manager</t>
  </si>
  <si>
    <t>tneugarten@waremalcomb.com</t>
  </si>
  <si>
    <t>Tayla</t>
  </si>
  <si>
    <t>Neugarten</t>
  </si>
  <si>
    <t>apanditrao@waremalcomb.com</t>
  </si>
  <si>
    <t>Alisha</t>
  </si>
  <si>
    <t>Panditrao</t>
  </si>
  <si>
    <t>Assistant Controller</t>
  </si>
  <si>
    <t>hpritchett@waremalcomb.com</t>
  </si>
  <si>
    <t>Haleigh</t>
  </si>
  <si>
    <t>Pritchett</t>
  </si>
  <si>
    <t>Rodriguez, Alvaro</t>
  </si>
  <si>
    <t>drabat@waremalcomb.com</t>
  </si>
  <si>
    <t>Dana</t>
  </si>
  <si>
    <t>Rabat</t>
  </si>
  <si>
    <t>Public Relations Manager</t>
  </si>
  <si>
    <t>cshem@waremalcomb.com</t>
  </si>
  <si>
    <t>Shem</t>
  </si>
  <si>
    <t>aspencer@waremalcomb.com</t>
  </si>
  <si>
    <t>Andrea</t>
  </si>
  <si>
    <t>Spencer</t>
  </si>
  <si>
    <t>jsvechovsky@waremalcomb.com</t>
  </si>
  <si>
    <t>kthompson@waremalcomb.com</t>
  </si>
  <si>
    <t>Vann</t>
  </si>
  <si>
    <t>myoung@waremalcomb.com</t>
  </si>
  <si>
    <t>Megan</t>
  </si>
  <si>
    <t>Young</t>
  </si>
  <si>
    <t>eencinas@waremalcomb.com</t>
  </si>
  <si>
    <t>kfalahati@waremalcomb.com</t>
  </si>
  <si>
    <t>sstoddard@waremalcomb.com</t>
  </si>
  <si>
    <t>Stoddard</t>
  </si>
  <si>
    <t>ddearco@waremalcomb.com</t>
  </si>
  <si>
    <t>Zaro, Alicia</t>
  </si>
  <si>
    <t>rsnyder@waremalcomb.com</t>
  </si>
  <si>
    <t>Snyder</t>
  </si>
  <si>
    <t>bblake@waremalcomb.com</t>
  </si>
  <si>
    <t>Braden</t>
  </si>
  <si>
    <t>Blake</t>
  </si>
  <si>
    <t>nclody@waremalcomb.com</t>
  </si>
  <si>
    <t>Clody</t>
  </si>
  <si>
    <t>rfatani@waremalcomb.com</t>
  </si>
  <si>
    <t>Ruba</t>
  </si>
  <si>
    <t>Fatani</t>
  </si>
  <si>
    <t>mfortuna@waremalcomb.com</t>
  </si>
  <si>
    <t>Fortuna</t>
  </si>
  <si>
    <t>Huckleberry-Wright, Joshua</t>
  </si>
  <si>
    <t>Senior Production Designer</t>
  </si>
  <si>
    <t>Blount, Gregory</t>
  </si>
  <si>
    <t>tmack@waremalcomb.com</t>
  </si>
  <si>
    <t>Mack</t>
  </si>
  <si>
    <t>sruiz@waremalcomb.com</t>
  </si>
  <si>
    <t>Ruiz</t>
  </si>
  <si>
    <t>nstreeter@waremalcomb.com</t>
  </si>
  <si>
    <t>Nancy</t>
  </si>
  <si>
    <t>Streeter</t>
  </si>
  <si>
    <t>Jones, Anna</t>
  </si>
  <si>
    <t/>
  </si>
  <si>
    <t>Burns, Jill</t>
  </si>
  <si>
    <t>Kim, Jung</t>
  </si>
  <si>
    <t>cbergin@waremalcomb.com</t>
  </si>
  <si>
    <t>Bergin</t>
  </si>
  <si>
    <t>kgarcia@waremalcomb.com</t>
  </si>
  <si>
    <t>Katinka</t>
  </si>
  <si>
    <t>gguoin@waremalcomb.com</t>
  </si>
  <si>
    <t>Genevieve</t>
  </si>
  <si>
    <t>Guoin</t>
  </si>
  <si>
    <t>Corporate Recruiter</t>
  </si>
  <si>
    <t>aknuckles@waremalcomb.com</t>
  </si>
  <si>
    <t>Alyssa</t>
  </si>
  <si>
    <t>Knuckles</t>
  </si>
  <si>
    <t>mlee@waremalcomb.com</t>
  </si>
  <si>
    <t>Melody</t>
  </si>
  <si>
    <t>Lee</t>
  </si>
  <si>
    <t>jligon@waremalcomb.com</t>
  </si>
  <si>
    <t>Ligon</t>
  </si>
  <si>
    <t>amartinez@waremalcomb.com</t>
  </si>
  <si>
    <t>Abril</t>
  </si>
  <si>
    <t>lmurray@waremalcomb.com</t>
  </si>
  <si>
    <t>Lynn</t>
  </si>
  <si>
    <t>Murray</t>
  </si>
  <si>
    <t>User</t>
  </si>
  <si>
    <t>Enrollment Date</t>
  </si>
  <si>
    <t>Apr 18 2014</t>
  </si>
  <si>
    <t>Apr 17 2014</t>
  </si>
  <si>
    <t>Jun 30 2016</t>
  </si>
  <si>
    <t>Apr 25 2014</t>
  </si>
  <si>
    <t>Aug 05 2014</t>
  </si>
  <si>
    <t>WS-2559</t>
  </si>
  <si>
    <t>ThinkPad X1 Carbon 6th</t>
  </si>
  <si>
    <t>PF18R70M</t>
  </si>
  <si>
    <t>Oct 29 2014</t>
  </si>
  <si>
    <t>May 24 2017</t>
  </si>
  <si>
    <t>Jul 17 2017</t>
  </si>
  <si>
    <t>Apr 27 2016</t>
  </si>
  <si>
    <t>Dec 04 2017</t>
  </si>
  <si>
    <t>10.1.50.102</t>
  </si>
  <si>
    <t>WS-1838</t>
  </si>
  <si>
    <t>10.1.0.93</t>
  </si>
  <si>
    <t>R9LX67C</t>
  </si>
  <si>
    <t>Aug 13 2018 13:33</t>
  </si>
  <si>
    <t>Jul 29 2015</t>
  </si>
  <si>
    <t>192.168.8.59</t>
  </si>
  <si>
    <t>Sep 04 2014</t>
  </si>
  <si>
    <t>Oct 06 2014</t>
  </si>
  <si>
    <t>Apr 21 2014</t>
  </si>
  <si>
    <t>May 29 2014</t>
  </si>
  <si>
    <t>Feb 15 2017</t>
  </si>
  <si>
    <t>192.168.1.136</t>
  </si>
  <si>
    <t>Aug 15 2018 23:38</t>
  </si>
  <si>
    <t>Dec 28 2015</t>
  </si>
  <si>
    <t>May 21 2014</t>
  </si>
  <si>
    <t>WS-2504</t>
  </si>
  <si>
    <t>MJ075CCK</t>
  </si>
  <si>
    <t>Apr 27 2015</t>
  </si>
  <si>
    <t>192.168.9.54</t>
  </si>
  <si>
    <t>192.168.4.136</t>
  </si>
  <si>
    <t>Dec 01 2016</t>
  </si>
  <si>
    <t>Nov 17 2015</t>
  </si>
  <si>
    <t>192.168.3.113</t>
  </si>
  <si>
    <t>192.168.16.131</t>
  </si>
  <si>
    <t>Aug 23 2018 08:06</t>
  </si>
  <si>
    <t>May 07 2015</t>
  </si>
  <si>
    <t>Aug 23 2018 16:28</t>
  </si>
  <si>
    <t>Oct 24 2014</t>
  </si>
  <si>
    <t>Aug 24 2018 05:16</t>
  </si>
  <si>
    <t>Jul 14 2015</t>
  </si>
  <si>
    <t>Dec 22 2015</t>
  </si>
  <si>
    <t>WS-2237</t>
  </si>
  <si>
    <t>ThinkStation P520</t>
  </si>
  <si>
    <t>MJ077FZA</t>
  </si>
  <si>
    <t>Aug 23 2018 08:18</t>
  </si>
  <si>
    <t>Aug 24 2018 14:47</t>
  </si>
  <si>
    <t>Jan 22 2016</t>
  </si>
  <si>
    <t>Aug 27 2018 08:47</t>
  </si>
  <si>
    <t>Apr 22 2014</t>
  </si>
  <si>
    <t>Aug 27 2018 08:48</t>
  </si>
  <si>
    <t>Apr 26 2014</t>
  </si>
  <si>
    <t>Aug 27 2014</t>
  </si>
  <si>
    <t>Jun 06 2016</t>
  </si>
  <si>
    <t>Apr 16 2015</t>
  </si>
  <si>
    <t>rkirtley</t>
  </si>
  <si>
    <t>WS-2330</t>
  </si>
  <si>
    <t>Aug 28 2018 12:18</t>
  </si>
  <si>
    <t>jstanard</t>
  </si>
  <si>
    <t>WS-2850</t>
  </si>
  <si>
    <t>R90QU2PX</t>
  </si>
  <si>
    <t>Apr 12 2016</t>
  </si>
  <si>
    <t>10.1.0.95</t>
  </si>
  <si>
    <t>Mar 15 2016</t>
  </si>
  <si>
    <t>Aug 01 2017</t>
  </si>
  <si>
    <t>Mar 05 2015</t>
  </si>
  <si>
    <t>Jan 04 2016</t>
  </si>
  <si>
    <t>Nov 02 2016</t>
  </si>
  <si>
    <t>Aug 31 2018 10:21</t>
  </si>
  <si>
    <t>May 08 2014</t>
  </si>
  <si>
    <t>Nov 15 2016</t>
  </si>
  <si>
    <t>192.168.1.123</t>
  </si>
  <si>
    <t>Aug 28 2017</t>
  </si>
  <si>
    <t>Apr 16 2014</t>
  </si>
  <si>
    <t>Sep 11 2014</t>
  </si>
  <si>
    <t>Apr 19 2014</t>
  </si>
  <si>
    <t>May 04 2015</t>
  </si>
  <si>
    <t>Aug 04 2017</t>
  </si>
  <si>
    <t>Oct 20 2014</t>
  </si>
  <si>
    <t>Oct 14 2016</t>
  </si>
  <si>
    <t>Oct 07 2016</t>
  </si>
  <si>
    <t>Oct 03 2016</t>
  </si>
  <si>
    <t>May 19 2015</t>
  </si>
  <si>
    <t>Oct 30 2017</t>
  </si>
  <si>
    <t>Oct 05 2016</t>
  </si>
  <si>
    <t>Oct 12 2016</t>
  </si>
  <si>
    <t>Mar 23 2015</t>
  </si>
  <si>
    <t>Sep 12 2016</t>
  </si>
  <si>
    <t>May 14 2015</t>
  </si>
  <si>
    <t>Feb 01 2016</t>
  </si>
  <si>
    <t>Jan 20 2016</t>
  </si>
  <si>
    <t>Oct 17 2016</t>
  </si>
  <si>
    <t>Apr 20 2014</t>
  </si>
  <si>
    <t>Jan 13 2015</t>
  </si>
  <si>
    <t>May 01 2015</t>
  </si>
  <si>
    <t>Mar 23 2017</t>
  </si>
  <si>
    <t>Dec 06 2017</t>
  </si>
  <si>
    <t>Apr 20 2016</t>
  </si>
  <si>
    <t>Dec 22 2014</t>
  </si>
  <si>
    <t>Jun 21 2016</t>
  </si>
  <si>
    <t>Apr 14 2016</t>
  </si>
  <si>
    <t>Sep 01 2016</t>
  </si>
  <si>
    <t>Oct 21 2014</t>
  </si>
  <si>
    <t>Nov 21 2016</t>
  </si>
  <si>
    <t>Aug 14 2015</t>
  </si>
  <si>
    <t>Nov 07 2017</t>
  </si>
  <si>
    <t>Nov 16 2017</t>
  </si>
  <si>
    <t>Oct 27 2015</t>
  </si>
  <si>
    <t>Nov 02 2017</t>
  </si>
  <si>
    <t>WS-2873</t>
  </si>
  <si>
    <t>BY1827A45005840</t>
  </si>
  <si>
    <t>Aug 16 2018 11:30</t>
  </si>
  <si>
    <t>Jun 20 2017</t>
  </si>
  <si>
    <t>Jun 26 2017</t>
  </si>
  <si>
    <t>Jun 27 2017</t>
  </si>
  <si>
    <t>Jun 01 2017</t>
  </si>
  <si>
    <t>Feb 08 2017</t>
  </si>
  <si>
    <t>Feb 09 2017</t>
  </si>
  <si>
    <t>Feb 22 2017</t>
  </si>
  <si>
    <t>kfalahati</t>
  </si>
  <si>
    <t>Feb 28 2017</t>
  </si>
  <si>
    <t>Mar 01 2017</t>
  </si>
  <si>
    <t>Apr 25 2017</t>
  </si>
  <si>
    <t>Apr 27 2017</t>
  </si>
  <si>
    <t>May 16 2017</t>
  </si>
  <si>
    <t>May 18 2017</t>
  </si>
  <si>
    <t>Jun 08 2017</t>
  </si>
  <si>
    <t>Jul 27 2017</t>
  </si>
  <si>
    <t>Jul 28 2017</t>
  </si>
  <si>
    <t>Jul 31 2017</t>
  </si>
  <si>
    <t>Oct 03 2017</t>
  </si>
  <si>
    <t>Dec 01 2017</t>
  </si>
  <si>
    <t>Nov 30 2017</t>
  </si>
  <si>
    <t>nainouche</t>
  </si>
  <si>
    <t>Jun 02 2014</t>
  </si>
  <si>
    <t>tneugarten</t>
  </si>
  <si>
    <t>Apr 15 2015</t>
  </si>
  <si>
    <t>rmu</t>
  </si>
  <si>
    <t>eencinas</t>
  </si>
  <si>
    <t>Apr 28 2014</t>
  </si>
  <si>
    <t>Jul 30 2014</t>
  </si>
  <si>
    <t>framirez</t>
  </si>
  <si>
    <t>myoung</t>
  </si>
  <si>
    <t>192.168.0.144</t>
  </si>
  <si>
    <t>10.1.0.88</t>
  </si>
  <si>
    <t>Apr 29 2014</t>
  </si>
  <si>
    <t>May 30 2014</t>
  </si>
  <si>
    <t>Jan 11 2017</t>
  </si>
  <si>
    <t>192.168.6.58</t>
  </si>
  <si>
    <t>Mar 13 2015</t>
  </si>
  <si>
    <t>May 01 2014</t>
  </si>
  <si>
    <t>Oct 03 2014</t>
  </si>
  <si>
    <t>Dec 19 2014</t>
  </si>
  <si>
    <t>ChicagoTV</t>
  </si>
  <si>
    <t>WS-2060</t>
  </si>
  <si>
    <t>May 18 2015</t>
  </si>
  <si>
    <t>Aug 07 2015</t>
  </si>
  <si>
    <t>Mar 26 2015</t>
  </si>
  <si>
    <t>Apr 21 2015</t>
  </si>
  <si>
    <t>192.168.8.51</t>
  </si>
  <si>
    <t>Oct 09 2015</t>
  </si>
  <si>
    <t>Oct 26 2015</t>
  </si>
  <si>
    <t>Aug 28 2015</t>
  </si>
  <si>
    <t>Oct 10 2016</t>
  </si>
  <si>
    <t>192.168.1.90</t>
  </si>
  <si>
    <t>192.168.1.62</t>
  </si>
  <si>
    <t>Sep 30 2016</t>
  </si>
  <si>
    <t>cferris</t>
  </si>
  <si>
    <t>192.168.15.65</t>
  </si>
  <si>
    <t>May 07 2014</t>
  </si>
  <si>
    <t>Jul 17 2014</t>
  </si>
  <si>
    <t>Jan 26 2015</t>
  </si>
  <si>
    <t>192.168.12.59</t>
  </si>
  <si>
    <t>Jul 09 2015</t>
  </si>
  <si>
    <t>SRuiz</t>
  </si>
  <si>
    <t>Nov 05 2014</t>
  </si>
  <si>
    <t>Nov 07 2014</t>
  </si>
  <si>
    <t>May 02 2016</t>
  </si>
  <si>
    <t>May 03 2016</t>
  </si>
  <si>
    <t>172.28.71.209</t>
  </si>
  <si>
    <t>Mar 14 2016</t>
  </si>
  <si>
    <t>May 24 2016</t>
  </si>
  <si>
    <t>Jun 24 2016</t>
  </si>
  <si>
    <t>Mar 25 2016</t>
  </si>
  <si>
    <t>Apr 08 2016</t>
  </si>
  <si>
    <t>Apr 19 2016</t>
  </si>
  <si>
    <t>Aug 02 2015</t>
  </si>
  <si>
    <t>Jan 09 2015</t>
  </si>
  <si>
    <t>Jun 02 2016</t>
  </si>
  <si>
    <t>Jun 22 2016</t>
  </si>
  <si>
    <t>PriTV</t>
  </si>
  <si>
    <t>Jul 06 2016</t>
  </si>
  <si>
    <t>Jul 11 2016</t>
  </si>
  <si>
    <t>Aug 04 2016</t>
  </si>
  <si>
    <t>Sep 28 2016</t>
  </si>
  <si>
    <t>Jun 03 2015</t>
  </si>
  <si>
    <t>Feb 20 2015</t>
  </si>
  <si>
    <t>Apr 14 2015</t>
  </si>
  <si>
    <t>Sep 14 2015</t>
  </si>
  <si>
    <t>Feb 11 2016</t>
  </si>
  <si>
    <t>Jul 21 2017</t>
  </si>
  <si>
    <t>Sep 22 2014</t>
  </si>
  <si>
    <t>WS-9999</t>
  </si>
  <si>
    <t>ThinkPad P1</t>
  </si>
  <si>
    <t>R90RHXRU</t>
  </si>
  <si>
    <t>Sep 07 2018 10:46</t>
  </si>
  <si>
    <t>Feb 16 2016</t>
  </si>
  <si>
    <t>Mar 08 2016</t>
  </si>
  <si>
    <t>Mar 09 2016</t>
  </si>
  <si>
    <t>Mar 16 2016</t>
  </si>
  <si>
    <t>Apr 13 2016</t>
  </si>
  <si>
    <t>Feb 12 2016</t>
  </si>
  <si>
    <t>Mar 24 2016</t>
  </si>
  <si>
    <t>31 GB</t>
  </si>
  <si>
    <t>Apr 15 2016</t>
  </si>
  <si>
    <t>Apr 17 2016</t>
  </si>
  <si>
    <t>Apr 21 2016</t>
  </si>
  <si>
    <t>Apr 22 2016</t>
  </si>
  <si>
    <t>Jul 13 2016</t>
  </si>
  <si>
    <t>Sep 16 2016</t>
  </si>
  <si>
    <t>Sep 09 2016</t>
  </si>
  <si>
    <t>Oct 27 2016</t>
  </si>
  <si>
    <t>172.17.194.175</t>
  </si>
  <si>
    <t>Nov 09 2016</t>
  </si>
  <si>
    <t>Mar 06 2017</t>
  </si>
  <si>
    <t>mborzym</t>
  </si>
  <si>
    <t>Aug 17 2016</t>
  </si>
  <si>
    <t>Aug 12 2016</t>
  </si>
  <si>
    <t>192.168.15.68</t>
  </si>
  <si>
    <t>Dec 15 2016</t>
  </si>
  <si>
    <t>mfortuna</t>
  </si>
  <si>
    <t>Nov 07 2016</t>
  </si>
  <si>
    <t>192.168.3.151</t>
  </si>
  <si>
    <t>Nov 29 2016</t>
  </si>
  <si>
    <t>Aug 26 2016</t>
  </si>
  <si>
    <t>Dec 02 2016</t>
  </si>
  <si>
    <t>Dec 07 2016</t>
  </si>
  <si>
    <t>Dec 13 2016</t>
  </si>
  <si>
    <t>Feb 23 2017</t>
  </si>
  <si>
    <t>Feb 13 2017</t>
  </si>
  <si>
    <t>Jan 18 2017</t>
  </si>
  <si>
    <t>Jan 23 2017</t>
  </si>
  <si>
    <t>Jan 25 2017</t>
  </si>
  <si>
    <t>Feb 21 2017</t>
  </si>
  <si>
    <t>Feb 20 2017</t>
  </si>
  <si>
    <t>192.168.11.64</t>
  </si>
  <si>
    <t>Jun 16 2017</t>
  </si>
  <si>
    <t>Jan 10 2017</t>
  </si>
  <si>
    <t>Nov 17 2016</t>
  </si>
  <si>
    <t>Jun 23 2017</t>
  </si>
  <si>
    <t>Jul 03 2017</t>
  </si>
  <si>
    <t>lng</t>
  </si>
  <si>
    <t>Aug 15 2017</t>
  </si>
  <si>
    <t>Aug 30 2017</t>
  </si>
  <si>
    <t>Jul 12 2017</t>
  </si>
  <si>
    <t>Jul 25 2017</t>
  </si>
  <si>
    <t>Sep 21 2017</t>
  </si>
  <si>
    <t>Sep 15 2017</t>
  </si>
  <si>
    <t>Sep 19 2017</t>
  </si>
  <si>
    <t>Oct 18 2017</t>
  </si>
  <si>
    <t>192.168.25.84</t>
  </si>
  <si>
    <t>10.1.0.103</t>
  </si>
  <si>
    <t>tmack</t>
  </si>
  <si>
    <t>WS-2562</t>
  </si>
  <si>
    <t>ThinkPad P52</t>
  </si>
  <si>
    <t>PF19K0A1</t>
  </si>
  <si>
    <t>Aug 29 2018 14:09</t>
  </si>
  <si>
    <t>kbosarge</t>
  </si>
  <si>
    <t>WS-2655</t>
  </si>
  <si>
    <t>PF1AJJLL</t>
  </si>
  <si>
    <t>jmccue</t>
  </si>
  <si>
    <t>WS-2656</t>
  </si>
  <si>
    <t>PF1AQB5A</t>
  </si>
  <si>
    <t>nclody</t>
  </si>
  <si>
    <t>WS-2657</t>
  </si>
  <si>
    <t>PF1846FD</t>
  </si>
  <si>
    <t>Aug 17 2018 10:28</t>
  </si>
  <si>
    <t>WS-2658</t>
  </si>
  <si>
    <t>PF16YQQ9</t>
  </si>
  <si>
    <t>Aug 29 2018 07:56</t>
  </si>
  <si>
    <t>WS-2857</t>
  </si>
  <si>
    <t>PF18SLMD</t>
  </si>
  <si>
    <t>WS-2858</t>
  </si>
  <si>
    <t>PF18S8Z8</t>
  </si>
  <si>
    <t>WS-2859</t>
  </si>
  <si>
    <t>PF18S63D</t>
  </si>
  <si>
    <t>WS-2860</t>
  </si>
  <si>
    <t>PF18SEYV</t>
  </si>
  <si>
    <t>WS-2861</t>
  </si>
  <si>
    <t>PF18SLLH</t>
  </si>
  <si>
    <t>WS-2871</t>
  </si>
  <si>
    <t>PF183Y9H</t>
  </si>
  <si>
    <t>Aug 15 2018 12:57</t>
  </si>
  <si>
    <t>cvann</t>
  </si>
  <si>
    <t>WS-2653</t>
  </si>
  <si>
    <t>R90QQQVW</t>
  </si>
  <si>
    <t>dlajiness</t>
  </si>
  <si>
    <t>WS-2729</t>
  </si>
  <si>
    <t>R90QS9DB</t>
  </si>
  <si>
    <t>rsnyder</t>
  </si>
  <si>
    <t>WS-2849</t>
  </si>
  <si>
    <t>R90QQ4R9</t>
  </si>
  <si>
    <t>Aug 16 2018 09:36</t>
  </si>
  <si>
    <t>nrivera</t>
  </si>
  <si>
    <t>WS-2851</t>
  </si>
  <si>
    <t>R90QU2PU</t>
  </si>
  <si>
    <t>mmunozdiaz</t>
  </si>
  <si>
    <t>WS-2852</t>
  </si>
  <si>
    <t>R90QU2PV</t>
  </si>
  <si>
    <t>Apr 30 2014</t>
  </si>
  <si>
    <t>Dec 04 2013</t>
  </si>
  <si>
    <t>10.1.0.230</t>
  </si>
  <si>
    <t>Jul 08 2015</t>
  </si>
  <si>
    <t>192.168.3.84</t>
  </si>
  <si>
    <t>192.168.12.60</t>
  </si>
  <si>
    <t>Oct 15 2014</t>
  </si>
  <si>
    <t>Apr 14 2014</t>
  </si>
  <si>
    <t>Jan 12 2016</t>
  </si>
  <si>
    <t>Oct 07 2015</t>
  </si>
  <si>
    <t>jligon</t>
  </si>
  <si>
    <t>192.168.2.166</t>
  </si>
  <si>
    <t>Jun 26 2014</t>
  </si>
  <si>
    <t>Sep 19 2014</t>
  </si>
  <si>
    <t>Dec 16 2016</t>
  </si>
  <si>
    <t>Oct 07 2014</t>
  </si>
  <si>
    <t>Sep 26 2014</t>
  </si>
  <si>
    <t>Jan 03 2017</t>
  </si>
  <si>
    <t>May 04 2016</t>
  </si>
  <si>
    <t>Feb 25 2016</t>
  </si>
  <si>
    <t>Nov 21 2014</t>
  </si>
  <si>
    <t>Nov 24 2014</t>
  </si>
  <si>
    <t>sstoddard</t>
  </si>
  <si>
    <t>Nov 15 2017</t>
  </si>
  <si>
    <t>Apr 28 2017</t>
  </si>
  <si>
    <t>Feb 06 2015</t>
  </si>
  <si>
    <t>Apr 01 2016</t>
  </si>
  <si>
    <t>Feb 23 2015</t>
  </si>
  <si>
    <t>Mar 24 2015</t>
  </si>
  <si>
    <t>192.168.6.34</t>
  </si>
  <si>
    <t>Oct 28 2016</t>
  </si>
  <si>
    <t>Apr 06 2015</t>
  </si>
  <si>
    <t>bblake</t>
  </si>
  <si>
    <t>192.168.9.95</t>
  </si>
  <si>
    <t>Sep 25 2015</t>
  </si>
  <si>
    <t>May 06 2015</t>
  </si>
  <si>
    <t>Sep 08 2015</t>
  </si>
  <si>
    <t>Apr 26 2016</t>
  </si>
  <si>
    <t>Jul 30 2015</t>
  </si>
  <si>
    <t>Aug 17 2015</t>
  </si>
  <si>
    <t>Jul 28 2015</t>
  </si>
  <si>
    <t>mmorgan</t>
  </si>
  <si>
    <t>Aug 06 2015</t>
  </si>
  <si>
    <t>Oct 16 2015</t>
  </si>
  <si>
    <t>Oct 22 2015</t>
  </si>
  <si>
    <t>10.1.0.98</t>
  </si>
  <si>
    <t>Feb 29 2016</t>
  </si>
  <si>
    <t>Jul 11 2014</t>
  </si>
  <si>
    <t>Sep 17 2014</t>
  </si>
  <si>
    <t>Sep 23 2014</t>
  </si>
  <si>
    <t>Dec 01 2014</t>
  </si>
  <si>
    <t>Feb 16 2015</t>
  </si>
  <si>
    <t>Apr 07 2015</t>
  </si>
  <si>
    <t>Apr 09 2015</t>
  </si>
  <si>
    <t>May 13 2015</t>
  </si>
  <si>
    <t>Oct 05 2015</t>
  </si>
  <si>
    <t>Feb 26 2016</t>
  </si>
  <si>
    <t>May 08 2015</t>
  </si>
  <si>
    <t>Sep 05 2015</t>
  </si>
  <si>
    <t>Oct 28 2015</t>
  </si>
  <si>
    <t>egodun</t>
  </si>
  <si>
    <t>Nov 19 2015</t>
  </si>
  <si>
    <t>Apr 06 2016</t>
  </si>
  <si>
    <t>Jan 14 2016</t>
  </si>
  <si>
    <t>Aug 08 2016</t>
  </si>
  <si>
    <t>Jun 27 2016</t>
  </si>
  <si>
    <t>192.168.1.128</t>
  </si>
  <si>
    <t>Mar 17 2017</t>
  </si>
  <si>
    <t>aspencer</t>
  </si>
  <si>
    <t>May 31 2017</t>
  </si>
  <si>
    <t>Sep 06 2016</t>
  </si>
  <si>
    <t>Aug 30 2016</t>
  </si>
  <si>
    <t>Jul 18 2016</t>
  </si>
  <si>
    <t>Aug 02 2016</t>
  </si>
  <si>
    <t>Aug 29 2016</t>
  </si>
  <si>
    <t>192.168.6.44</t>
  </si>
  <si>
    <t>apanditrao</t>
  </si>
  <si>
    <t>Feb 07 2017</t>
  </si>
  <si>
    <t>192.168.8.79</t>
  </si>
  <si>
    <t>Nov 30 2016</t>
  </si>
  <si>
    <t>Feb 14 2017</t>
  </si>
  <si>
    <t>Feb 17 2017</t>
  </si>
  <si>
    <t>Mar 16 2017</t>
  </si>
  <si>
    <t>Dec 05 2016</t>
  </si>
  <si>
    <t>192.168.25.78</t>
  </si>
  <si>
    <t>Jan 19 2017</t>
  </si>
  <si>
    <t>Jan 20 2017</t>
  </si>
  <si>
    <t>Jan 30 2017</t>
  </si>
  <si>
    <t>Feb 24 2017</t>
  </si>
  <si>
    <t>Dec 06 2016</t>
  </si>
  <si>
    <t>Jun 09 2017</t>
  </si>
  <si>
    <t>Sep 08 2017</t>
  </si>
  <si>
    <t>Jun 28 2017</t>
  </si>
  <si>
    <t>Jul 07 2017</t>
  </si>
  <si>
    <t>cshem</t>
  </si>
  <si>
    <t>WS-2560</t>
  </si>
  <si>
    <t>PF172JBP</t>
  </si>
  <si>
    <t>WS-2654</t>
  </si>
  <si>
    <t>PF199MNF</t>
  </si>
  <si>
    <t>10.1.1.41</t>
  </si>
  <si>
    <t>Sep 07 2017</t>
  </si>
  <si>
    <t>nstreeter</t>
  </si>
  <si>
    <t>192.168.1.5</t>
  </si>
  <si>
    <t>Oct 02 2017</t>
  </si>
  <si>
    <t>WS-2872</t>
  </si>
  <si>
    <t>192.168.9.86</t>
  </si>
  <si>
    <t>PF19A3FG</t>
  </si>
  <si>
    <t>Aug 15 2018 14:21</t>
  </si>
  <si>
    <t>cmilota</t>
  </si>
  <si>
    <t>WS-2829</t>
  </si>
  <si>
    <t>PF0XQWYM</t>
  </si>
  <si>
    <t>WS-2830</t>
  </si>
  <si>
    <t>PF18AZ5Y</t>
  </si>
  <si>
    <t>WS-2844</t>
  </si>
  <si>
    <t>PF11AJCZ</t>
  </si>
  <si>
    <t>mlee</t>
  </si>
  <si>
    <t>WS-2878</t>
  </si>
  <si>
    <t>PF1AJMLE</t>
  </si>
  <si>
    <t>Sep 06 2018 10:01</t>
  </si>
  <si>
    <t>WS-2879</t>
  </si>
  <si>
    <t>PF1AT9JL</t>
  </si>
  <si>
    <t>Sep 06 2018 15:31</t>
  </si>
  <si>
    <t>10.1.0.78</t>
  </si>
  <si>
    <t>Oct 20 2017</t>
  </si>
  <si>
    <t>May 22 2014</t>
  </si>
  <si>
    <t>Jul 15 2016</t>
  </si>
  <si>
    <t>WS-2826</t>
  </si>
  <si>
    <t>MJ075CHY</t>
  </si>
  <si>
    <t>WS-2827</t>
  </si>
  <si>
    <t>192.168.15.96</t>
  </si>
  <si>
    <t>MJ075CHX</t>
  </si>
  <si>
    <t>rfatani</t>
  </si>
  <si>
    <t>WS-2828</t>
  </si>
  <si>
    <t>MJ075CCJ</t>
  </si>
  <si>
    <t>Aug 31 2018 14:03</t>
  </si>
  <si>
    <t>DRabat</t>
  </si>
  <si>
    <t>WS-2856</t>
  </si>
  <si>
    <t>10.1.0.96</t>
  </si>
  <si>
    <t>MJ06W3ZN</t>
  </si>
  <si>
    <t>WS-2353</t>
  </si>
  <si>
    <t>MJ047BVC</t>
  </si>
  <si>
    <t>Feb 19 2015</t>
  </si>
  <si>
    <t>Aug 11 2015</t>
  </si>
  <si>
    <t>May 12 2015</t>
  </si>
  <si>
    <t>Nov 09 2015</t>
  </si>
  <si>
    <t>Jun 11 2015</t>
  </si>
  <si>
    <t>Nov 05 2015</t>
  </si>
  <si>
    <t>Jun 29 2015</t>
  </si>
  <si>
    <t>Mar 28 2016</t>
  </si>
  <si>
    <t>Mar 10 2016</t>
  </si>
  <si>
    <t>192.168.0.65</t>
  </si>
  <si>
    <t>Jun 07 2016</t>
  </si>
  <si>
    <t>Jun 09 2016</t>
  </si>
  <si>
    <t>Mar 29 2017</t>
  </si>
  <si>
    <t>Apr 06 2017</t>
  </si>
  <si>
    <t>Dec 22 2016</t>
  </si>
  <si>
    <t>Dec 30 2016</t>
  </si>
  <si>
    <t>192.168.4.142</t>
  </si>
  <si>
    <t>Mar 08 2017</t>
  </si>
  <si>
    <t>Apr 03 2017</t>
  </si>
  <si>
    <t>Nov 23 2016</t>
  </si>
  <si>
    <t>Apr 04 2017</t>
  </si>
  <si>
    <t>Apr 05 2017</t>
  </si>
  <si>
    <t>Nov 11 2016</t>
  </si>
  <si>
    <t>Sep 20 2016</t>
  </si>
  <si>
    <t>Oct 31 2016</t>
  </si>
  <si>
    <t>Jul 14 2017</t>
  </si>
  <si>
    <t>WS-2728</t>
  </si>
  <si>
    <t>MJ06VSDZ</t>
  </si>
  <si>
    <t>Aug 28 2018 10:42</t>
  </si>
  <si>
    <t>Jul 09 2014</t>
  </si>
  <si>
    <t>ddearco</t>
  </si>
  <si>
    <t>Apr 20 2017</t>
  </si>
  <si>
    <t>May 02 2014</t>
  </si>
  <si>
    <t>Jun 04 2014</t>
  </si>
  <si>
    <t>Jun 05 2014</t>
  </si>
  <si>
    <t>Jun 11 2014</t>
  </si>
  <si>
    <t>Jun 23 2014</t>
  </si>
  <si>
    <t>hpritchett</t>
  </si>
  <si>
    <t>Nov 25 2015</t>
  </si>
  <si>
    <t>Jul 18 2014</t>
  </si>
  <si>
    <t>Apr 03 2015</t>
  </si>
  <si>
    <t>Jul 10 2014</t>
  </si>
  <si>
    <t>192.168.4.128</t>
  </si>
  <si>
    <t>Sep 23 2016</t>
  </si>
  <si>
    <t>Jan 17 2017</t>
  </si>
  <si>
    <t>Sep 16 2015</t>
  </si>
  <si>
    <t>Jul 31 2014</t>
  </si>
  <si>
    <t>Mar 12 2015</t>
  </si>
  <si>
    <t>Jul 15 2015</t>
  </si>
  <si>
    <t>Oct 10 2017</t>
  </si>
  <si>
    <t>192.168.0.3</t>
  </si>
  <si>
    <t>Sep 04 2018 14:45</t>
  </si>
  <si>
    <t>Sep 14 2016</t>
  </si>
  <si>
    <t>Aug 23 2016</t>
  </si>
  <si>
    <t>gguoin</t>
  </si>
  <si>
    <t>WS-2877</t>
  </si>
  <si>
    <t>PF19A3G5</t>
  </si>
  <si>
    <t>Sep 05 2018 09:02</t>
  </si>
  <si>
    <t>192.168.4.166</t>
  </si>
  <si>
    <t>WS-1729</t>
  </si>
  <si>
    <t>2UA050069L</t>
  </si>
  <si>
    <t>May 20 2016</t>
  </si>
  <si>
    <t>rnubling</t>
  </si>
  <si>
    <t>Apr 18 2016</t>
  </si>
  <si>
    <t>WS-2727</t>
  </si>
  <si>
    <t>PF16X7BG</t>
  </si>
  <si>
    <t>Sep 06 2018 10:03</t>
  </si>
  <si>
    <t>Sep 18 2017</t>
  </si>
  <si>
    <t>192.168.13.89</t>
  </si>
  <si>
    <t>Sep 13 2016</t>
  </si>
  <si>
    <t>habdolahpour</t>
  </si>
  <si>
    <t>May 05 2014</t>
  </si>
  <si>
    <t>Jun 07 2017</t>
  </si>
  <si>
    <t>lnavarro</t>
  </si>
  <si>
    <t>Mar 22 2017</t>
  </si>
  <si>
    <t>Aug 07 2014</t>
  </si>
  <si>
    <t>10.1.0.100</t>
  </si>
  <si>
    <t>WS-2561</t>
  </si>
  <si>
    <t>PF172FX4</t>
  </si>
  <si>
    <t>Dec 20 2016</t>
  </si>
  <si>
    <t>Jun 28 2016</t>
  </si>
  <si>
    <t>Jun 16 2015</t>
  </si>
  <si>
    <t>kthompson</t>
  </si>
  <si>
    <t>192.168.200.4</t>
  </si>
  <si>
    <t>Nov 13 2017</t>
  </si>
  <si>
    <t>192.168.23.77</t>
  </si>
  <si>
    <t>Sep 07 2018 08:02</t>
  </si>
  <si>
    <t>May 15 2014</t>
  </si>
  <si>
    <t>Dec 29 2016</t>
  </si>
  <si>
    <t>WS-2875</t>
  </si>
  <si>
    <t>PF1ASURZ</t>
  </si>
  <si>
    <t>Aug 21 2018 17:06</t>
  </si>
  <si>
    <t>Jun 30 2015</t>
  </si>
  <si>
    <t>Jun 03 2014</t>
  </si>
  <si>
    <t>Mar 23 2016</t>
  </si>
  <si>
    <t>WS-2086</t>
  </si>
  <si>
    <t>R90FS4AJ</t>
  </si>
  <si>
    <t>Aug 13 2018 07:50</t>
  </si>
  <si>
    <t>Apr 11 2017</t>
  </si>
  <si>
    <t>Dec 21 2015</t>
  </si>
  <si>
    <t>Sep 07 2018 10:25</t>
  </si>
  <si>
    <t>Sep 08 2014</t>
  </si>
  <si>
    <t>Oct 24 2016</t>
  </si>
  <si>
    <t>Sep 02 2014</t>
  </si>
  <si>
    <t>WS-2848</t>
  </si>
  <si>
    <t>R90QU2PW</t>
  </si>
  <si>
    <t>KGarcia@waremalcomb.com</t>
  </si>
  <si>
    <t>eastcoastvacation</t>
  </si>
  <si>
    <t>eastcoastvacation@waremalcomb.com</t>
  </si>
  <si>
    <t>DCSIpad</t>
  </si>
  <si>
    <t>DCSIpad@waremalcomb.com</t>
  </si>
  <si>
    <t>tu2</t>
  </si>
  <si>
    <t>DATest</t>
  </si>
  <si>
    <t>LHuckleberryWright</t>
  </si>
  <si>
    <t>recruitment</t>
  </si>
  <si>
    <t>recruitment@waremalcomb.com</t>
  </si>
  <si>
    <t>irvenscapelic</t>
  </si>
  <si>
    <t>irvenscapelic@waremalcomb.com</t>
  </si>
  <si>
    <t>twells</t>
  </si>
  <si>
    <t>SUser</t>
  </si>
  <si>
    <t>SUser@waremalcomb.com</t>
  </si>
  <si>
    <t>aghorchian</t>
  </si>
  <si>
    <t>vzwsignage</t>
  </si>
  <si>
    <t>vzwsignage@waremalcomb.com</t>
  </si>
  <si>
    <t>wmdesign</t>
  </si>
  <si>
    <t>gdobbins@waremalcomb.com</t>
  </si>
  <si>
    <t>tender</t>
  </si>
  <si>
    <t>tender@waremalcomb.com</t>
  </si>
  <si>
    <t>prizoomipad</t>
  </si>
  <si>
    <t>prizoomipad@waremalcomb.com</t>
  </si>
  <si>
    <t>njzoomroom</t>
  </si>
  <si>
    <t>njzoomroom@waremalcomb.com</t>
  </si>
  <si>
    <t>contracts</t>
  </si>
  <si>
    <t>contracts@waremalcomb.com</t>
  </si>
  <si>
    <t>TorontoIPad</t>
  </si>
  <si>
    <t>TorontoIPad@waremalcomb.com</t>
  </si>
  <si>
    <t>accounting@waremalcomb.com</t>
  </si>
  <si>
    <t>starbucks</t>
  </si>
  <si>
    <t>starbucks@waremalcomb.com</t>
  </si>
  <si>
    <t>seaipad</t>
  </si>
  <si>
    <t>seaipad@waremalcomb.com</t>
  </si>
  <si>
    <t>laeventandvacation</t>
  </si>
  <si>
    <t>laeventandvacation@waremalcomb.com</t>
  </si>
  <si>
    <t>lahuddleroom</t>
  </si>
  <si>
    <t>lahuddleroom@waremalcomb.com</t>
  </si>
  <si>
    <t>DefaultAccount</t>
  </si>
  <si>
    <t>$O33100-PM75FAMPH9UQ</t>
  </si>
  <si>
    <t>SM_cb301b0aecd7421c9</t>
  </si>
  <si>
    <t>SystemMailbox{bb558c35-97f1-4cb9-8ff7-d53741dc928c}@waremalcomb.com</t>
  </si>
  <si>
    <t>SM_f68ed9463b8442d4b</t>
  </si>
  <si>
    <t>Migration.8f3e7716-2011-43e4-96b1-aba62d229136@waremalcomb.com</t>
  </si>
  <si>
    <t>SM_16cce29979f4430e9</t>
  </si>
  <si>
    <t>SystemMailbox{D0E409A0-AF9B-4720-92FE-AAC869B0D201}@waremalcomb.com</t>
  </si>
  <si>
    <t>SM_eb8e732a0eaf4c7a9</t>
  </si>
  <si>
    <t>SystemMailbox{2CE34405-31BE-455D-89D7-A7C7DA7A0DAA}@waremalcomb.com</t>
  </si>
  <si>
    <t>SM_4ba3d8f960054bc79</t>
  </si>
  <si>
    <t>SystemMailbox{8cc370d3-822a-4ab8-a926-bb94bd0641a9}@waremalcomb.com</t>
  </si>
  <si>
    <t>HealthMailboxd71ac4a</t>
  </si>
  <si>
    <t>HealthMailboxd71ac4afc3c94963935b2d98ec513df4@waremalcomb.com</t>
  </si>
  <si>
    <t>HealthMailbox16d67ca</t>
  </si>
  <si>
    <t>HealthMailbox16d67cae1e35489980bb6909af81ebd9@waremalcomb.com</t>
  </si>
  <si>
    <t>HealthMailbox3d6ff7e</t>
  </si>
  <si>
    <t>HealthMailbox3d6ff7eef3bc4fbc86c768890da9460a@waremalcomb.com</t>
  </si>
  <si>
    <t>HealthMailbox44e6d52</t>
  </si>
  <si>
    <t>HealthMailbox44e6d52b69ac4181a26cf596cde23242@waremalcomb.com</t>
  </si>
  <si>
    <t>HealthMailboxa512fe0</t>
  </si>
  <si>
    <t>HealthMailboxa512fe04e28744a68bd770a1cc348838@waremalcomb.com</t>
  </si>
  <si>
    <t>HealthMailbox1b096be</t>
  </si>
  <si>
    <t>HealthMailbox1b096be674df4273bd2ad2df11e3fbdc@waremalcomb.com</t>
  </si>
  <si>
    <t>HealthMailbox7efe96d</t>
  </si>
  <si>
    <t>HealthMailbox7efe96d8595543938832a47e5acc7e2d@waremalcomb.com</t>
  </si>
  <si>
    <t>HealthMailbox355de3e</t>
  </si>
  <si>
    <t>HealthMailbox355de3e08f9348bb8f597fdcf22a8b95@waremalcomb.com</t>
  </si>
  <si>
    <t>HealthMailbox93243e4</t>
  </si>
  <si>
    <t>HealthMailbox93243e40bdb7464b895ecd87ae253f66@waremalcomb.com</t>
  </si>
  <si>
    <t>HealthMailboxb787a2a</t>
  </si>
  <si>
    <t>HealthMailboxb787a2a2464d4444bacc85bbb246c1e7@waremalcomb.com</t>
  </si>
  <si>
    <t>HealthMailbox1c07806</t>
  </si>
  <si>
    <t>HealthMailbox1c078060d5644b9b9ecc4ebef3396ba5@waremalcomb.com</t>
  </si>
  <si>
    <t>HealthMailboxbbd345e</t>
  </si>
  <si>
    <t>HealthMailboxbbd345e233e24099bafe011c0f47b964@waremalcomb.com</t>
  </si>
  <si>
    <t>HealthMailbox26eefb7</t>
  </si>
  <si>
    <t>HealthMailbox26eefb70e1c742f68ba6c21deee81946@waremalcomb.com</t>
  </si>
  <si>
    <t>HealthMailboxc72d62a</t>
  </si>
  <si>
    <t>HealthMailboxc72d62a346154833898599d7174497e6@waremalcomb.com</t>
  </si>
  <si>
    <t>HealthMailbox4ad8d64</t>
  </si>
  <si>
    <t>HealthMailbox4ad8d6468d844aa18063618722676c27@waremalcomb.com</t>
  </si>
  <si>
    <t>HealthMailboxfd1b98d</t>
  </si>
  <si>
    <t>HealthMailboxfd1b98d2e68a46f5aeaab4a7e4233f65@waremalcomb.com</t>
  </si>
  <si>
    <t>HealthMailbox698a77c</t>
  </si>
  <si>
    <t>HealthMailbox698a77c79a27458dae91061329f799c2@waremalcomb.com</t>
  </si>
  <si>
    <t>HealthMailboxf81ff2e</t>
  </si>
  <si>
    <t>HealthMailboxf81ff2e4450042699465962a96ad39c5@waremalcomb.com</t>
  </si>
  <si>
    <t>HealthMailbox537221f</t>
  </si>
  <si>
    <t>HealthMailbox537221f1980542009bb70551753dd48b@waremalcomb.com</t>
  </si>
  <si>
    <t>CloudAdmin</t>
  </si>
  <si>
    <t>HealthMailbox550ed1e</t>
  </si>
  <si>
    <t>HealthMailbox550ed1e74afe43bfafdde7cef87abf3c@waremalcomb.com</t>
  </si>
  <si>
    <t>HealthMailboxf43da85</t>
  </si>
  <si>
    <t>HealthMailboxf43da85bb52b4cca83581a0ed796701f@waremalcomb.com</t>
  </si>
  <si>
    <t>HealthMailboxd137d30</t>
  </si>
  <si>
    <t>HealthMailboxd137d301d76b472eaea7fb32b1eb3d86@waremalcomb.com</t>
  </si>
  <si>
    <t>nyczoom.ajones</t>
  </si>
  <si>
    <t>nyczoom.ajones@waremalcomb.com</t>
  </si>
  <si>
    <t>nyctestbox</t>
  </si>
  <si>
    <t>nyctestbox@waremalcomb.com</t>
  </si>
  <si>
    <t>jsvechovsky</t>
  </si>
  <si>
    <t>chickfila</t>
  </si>
  <si>
    <t>mdonahue</t>
  </si>
  <si>
    <t>MDonahue@waremalcomb.com</t>
  </si>
  <si>
    <t>drabat</t>
  </si>
  <si>
    <t>O365PFProxyMailbox</t>
  </si>
  <si>
    <t>O365PFProxyMailbox@waremalcomb.com</t>
  </si>
  <si>
    <t>irvmarketingcalendar</t>
  </si>
  <si>
    <t>irvmarketingcalendar@waremalcomb.com</t>
  </si>
  <si>
    <t>phxresource</t>
  </si>
  <si>
    <t>phxresource@waremalcomb.com</t>
  </si>
  <si>
    <t>SRuiz@waremalcomb.com</t>
  </si>
  <si>
    <t>sddzoom</t>
  </si>
  <si>
    <t>sddzoom@waremalcomb.com</t>
  </si>
  <si>
    <t>lsuprenant</t>
  </si>
  <si>
    <t>lsuprenant@waremalcomb.com</t>
  </si>
  <si>
    <t>aknuckles</t>
  </si>
  <si>
    <t>lmurray</t>
  </si>
  <si>
    <t>gkimmins</t>
  </si>
  <si>
    <t>gkimmins@waremalcomb.com</t>
  </si>
  <si>
    <t>malejandraoscco</t>
  </si>
  <si>
    <t>malejandraoscco@waremalcomb.com</t>
  </si>
  <si>
    <t>Lindsay</t>
  </si>
  <si>
    <t>Suprenant</t>
  </si>
  <si>
    <t>Project Surveyor</t>
  </si>
  <si>
    <t>DeTorres, Nicholas</t>
  </si>
  <si>
    <t>ezuniga@waremalcomb.com</t>
  </si>
  <si>
    <t>Zuniga</t>
  </si>
  <si>
    <t>Arial, Kimberly</t>
  </si>
  <si>
    <t>wbastrup@waremalcomb.com</t>
  </si>
  <si>
    <t>Bastrup</t>
  </si>
  <si>
    <t>mwatkins@waremalcomb.com</t>
  </si>
  <si>
    <t>Melissa</t>
  </si>
  <si>
    <t>Watkins</t>
  </si>
  <si>
    <t>Montgomery</t>
  </si>
  <si>
    <t>Raya</t>
  </si>
  <si>
    <t>Salsany</t>
  </si>
  <si>
    <t>oalmeski@waremalcomb.com</t>
  </si>
  <si>
    <t>Ola</t>
  </si>
  <si>
    <t>Almeski</t>
  </si>
  <si>
    <t>lderks@waremalcomb.com</t>
  </si>
  <si>
    <t>Laci</t>
  </si>
  <si>
    <t>Derks</t>
  </si>
  <si>
    <t>agarcia@waremalcomb.com</t>
  </si>
  <si>
    <t>ahizon@waremalcomb.com</t>
  </si>
  <si>
    <t>Arlen</t>
  </si>
  <si>
    <t>Hizon</t>
  </si>
  <si>
    <t>Martinez Gutierrez</t>
  </si>
  <si>
    <t>anila@waremalcomb.com</t>
  </si>
  <si>
    <t>Alejandro</t>
  </si>
  <si>
    <t>Nila Gonzalez</t>
  </si>
  <si>
    <t>eranda@waremalcomb.com</t>
  </si>
  <si>
    <t>Randa</t>
  </si>
  <si>
    <t>areyes@waremalcomb.com</t>
  </si>
  <si>
    <t>Maryam</t>
  </si>
  <si>
    <t>Tronco</t>
  </si>
  <si>
    <t>lbrooks@waremalcomb.com</t>
  </si>
  <si>
    <t>Brooks</t>
  </si>
  <si>
    <t>Cervantez, Angela</t>
  </si>
  <si>
    <t>blee@waremalcomb.com</t>
  </si>
  <si>
    <t>Brittaney</t>
  </si>
  <si>
    <t>slee@waremalcomb.com</t>
  </si>
  <si>
    <t>jmarquez@waremalcomb.com</t>
  </si>
  <si>
    <t>kmartinez@waremalcomb.com</t>
  </si>
  <si>
    <t>Keith</t>
  </si>
  <si>
    <t>bmontgomery@waremalcomb.com</t>
  </si>
  <si>
    <t>amorsy@waremalcomb.com</t>
  </si>
  <si>
    <t>Ayman</t>
  </si>
  <si>
    <t>Morsy</t>
  </si>
  <si>
    <t>lorlowski@waremalcomb.com</t>
  </si>
  <si>
    <t>Orlowski</t>
  </si>
  <si>
    <t>dpage@waremalcomb.com</t>
  </si>
  <si>
    <t>Page</t>
  </si>
  <si>
    <t>rsalsany@waremalcomb.com</t>
  </si>
  <si>
    <t>Contracts Analyst</t>
  </si>
  <si>
    <t>kstone@waremalcomb.com</t>
  </si>
  <si>
    <t>Stone</t>
  </si>
  <si>
    <t>mtronco@waremalcomb.com</t>
  </si>
  <si>
    <t>mbeck@waremalcomb.com</t>
  </si>
  <si>
    <t>Madeline</t>
  </si>
  <si>
    <t>Beck</t>
  </si>
  <si>
    <t>Studio Manager, Design</t>
  </si>
  <si>
    <t>dgullo@waremalcomb.com</t>
  </si>
  <si>
    <t>Douglas</t>
  </si>
  <si>
    <t>Gullo</t>
  </si>
  <si>
    <t>miranmanesh@waremalcomb.com</t>
  </si>
  <si>
    <t>Iran Manesh</t>
  </si>
  <si>
    <t>mjimenez@waremalcomb.com</t>
  </si>
  <si>
    <t>Jimenez Soriano</t>
  </si>
  <si>
    <t>emorse@waremalcomb.com</t>
  </si>
  <si>
    <t>Morse</t>
  </si>
  <si>
    <t>jpark@waremalcomb.com</t>
  </si>
  <si>
    <t>Civil Designer</t>
  </si>
  <si>
    <t>kstrohfus@waremalcomb.com</t>
  </si>
  <si>
    <t>Strohfus</t>
  </si>
  <si>
    <t>nzahran@waremalcomb.com</t>
  </si>
  <si>
    <t>Nihal</t>
  </si>
  <si>
    <t>Zahran</t>
  </si>
  <si>
    <t>xzhou@waremalcomb.com</t>
  </si>
  <si>
    <t>Xingyi</t>
  </si>
  <si>
    <t>Zhou</t>
  </si>
  <si>
    <t>Terry, James</t>
  </si>
  <si>
    <t>acasteel@waremalcomb.com</t>
  </si>
  <si>
    <t>Casteel</t>
  </si>
  <si>
    <t>mcornelius@waremalcomb.com</t>
  </si>
  <si>
    <t>Cornelius</t>
  </si>
  <si>
    <t>jdean@waremalcomb.com</t>
  </si>
  <si>
    <t>Fowler</t>
  </si>
  <si>
    <t>rgaribaldi@waremalcomb.com</t>
  </si>
  <si>
    <t>Garibaldi</t>
  </si>
  <si>
    <t>tgreen@waremalcomb.com</t>
  </si>
  <si>
    <t>Tami</t>
  </si>
  <si>
    <t>Green</t>
  </si>
  <si>
    <t>cjaromin@waremalcomb.com</t>
  </si>
  <si>
    <t>Jaromin</t>
  </si>
  <si>
    <t>tramli@waremalcomb.com</t>
  </si>
  <si>
    <t>Ramli</t>
  </si>
  <si>
    <t>Accounting Clerk</t>
  </si>
  <si>
    <t>szhang@waremalcomb.com</t>
  </si>
  <si>
    <t>Shuai</t>
  </si>
  <si>
    <t>LOrlowski@waremalcomb.com</t>
  </si>
  <si>
    <t>lfowler@waremalcomb.com</t>
  </si>
  <si>
    <t>cfateam@waremalcomb.com</t>
  </si>
  <si>
    <t>phxresourcecalendar</t>
  </si>
  <si>
    <t>phxresourcecalendar@waremalcomb.com</t>
  </si>
  <si>
    <t>cbergin</t>
  </si>
  <si>
    <t>ezuniga</t>
  </si>
  <si>
    <t>rsalsany</t>
  </si>
  <si>
    <t>anila</t>
  </si>
  <si>
    <t>wbastrup</t>
  </si>
  <si>
    <t>mwatkins</t>
  </si>
  <si>
    <t>bmontgomery</t>
  </si>
  <si>
    <t>mtronco</t>
  </si>
  <si>
    <t>rhanson</t>
  </si>
  <si>
    <t>agarcia</t>
  </si>
  <si>
    <t>areyes</t>
  </si>
  <si>
    <t>ahizon</t>
  </si>
  <si>
    <t>eranda</t>
  </si>
  <si>
    <t>lderks</t>
  </si>
  <si>
    <t>wmsurvey</t>
  </si>
  <si>
    <t>wmsurvey@waremalcomb.com</t>
  </si>
  <si>
    <t>LBrooks</t>
  </si>
  <si>
    <t>LBrooks@waremalcomb.com</t>
  </si>
  <si>
    <t>oalmeski</t>
  </si>
  <si>
    <t>slee</t>
  </si>
  <si>
    <t>kstone</t>
  </si>
  <si>
    <t>chiphoneroom</t>
  </si>
  <si>
    <t>chiphoneroom@waremalcomb.com</t>
  </si>
  <si>
    <t>chihuddleroom</t>
  </si>
  <si>
    <t>chihuddleroom@waremalcomb.com</t>
  </si>
  <si>
    <t>chiconf2</t>
  </si>
  <si>
    <t>chiconf2@waremalcomb.com</t>
  </si>
  <si>
    <t>emorse</t>
  </si>
  <si>
    <t>nzahran</t>
  </si>
  <si>
    <t>jmarquez</t>
  </si>
  <si>
    <t>blee</t>
  </si>
  <si>
    <t>cberner</t>
  </si>
  <si>
    <t>mjimenez</t>
  </si>
  <si>
    <t>amorsy</t>
  </si>
  <si>
    <t>dpage</t>
  </si>
  <si>
    <t>HealthMailboxc470830</t>
  </si>
  <si>
    <t>HealthMailboxc4708300bb2e4454831eecd78db56d6f@waremalcomb.com</t>
  </si>
  <si>
    <t>HealthMailboxe860795</t>
  </si>
  <si>
    <t>HealthMailboxe860795246684223aeb59a686e704cf5@waremalcomb.com</t>
  </si>
  <si>
    <t>xzhou</t>
  </si>
  <si>
    <t>kmartinez</t>
  </si>
  <si>
    <t>HealthMailboxf040cb3</t>
  </si>
  <si>
    <t>HealthMailboxf040cb3552e1426591400c030ed7e178@waremalcomb.com</t>
  </si>
  <si>
    <t>MIranmanesh</t>
  </si>
  <si>
    <t>MIranmanesh@waremalcomb.com</t>
  </si>
  <si>
    <t>jpark</t>
  </si>
  <si>
    <t>dgullo</t>
  </si>
  <si>
    <t>szhang</t>
  </si>
  <si>
    <t>tgreen</t>
  </si>
  <si>
    <t>rgaribaldi</t>
  </si>
  <si>
    <t>jdean</t>
  </si>
  <si>
    <t>jschultz</t>
  </si>
  <si>
    <t>jschultz@waremalcomb.com</t>
  </si>
  <si>
    <t>kstrohfus</t>
  </si>
  <si>
    <t>mbeck</t>
  </si>
  <si>
    <t>ecintscheduling</t>
  </si>
  <si>
    <t>ecintscheduling@waremalcomb.com</t>
  </si>
  <si>
    <t>sdpeerreviews</t>
  </si>
  <si>
    <t>sdpeerreviews@waremalcomb.com</t>
  </si>
  <si>
    <t>HealthMailboxc287d60</t>
  </si>
  <si>
    <t>HealthMailboxc287d607a4d74513964010903f377e62@waremalcomb.com</t>
  </si>
  <si>
    <t>MBreed</t>
  </si>
  <si>
    <t>MBreed@waremalcomb.com</t>
  </si>
  <si>
    <t>acasteel</t>
  </si>
  <si>
    <t>bcochran</t>
  </si>
  <si>
    <t>bcochran@waremalcomb.com</t>
  </si>
  <si>
    <t>mcornelius</t>
  </si>
  <si>
    <t>tramli</t>
  </si>
  <si>
    <t>kmccracken</t>
  </si>
  <si>
    <t>kmccracken@waremalcomb.com</t>
  </si>
  <si>
    <t>aresendes</t>
  </si>
  <si>
    <t>aresendes@waremalcomb.com</t>
  </si>
  <si>
    <t>Designer I</t>
  </si>
  <si>
    <t>Brianna</t>
  </si>
  <si>
    <t>Cochran</t>
  </si>
  <si>
    <t>ekania@waremalcomb.com</t>
  </si>
  <si>
    <t>Kania</t>
  </si>
  <si>
    <t>skishnani@waremalcomb.com</t>
  </si>
  <si>
    <t>Saatchi</t>
  </si>
  <si>
    <t>Kishnani</t>
  </si>
  <si>
    <t>mmattie@waremalcomb.com</t>
  </si>
  <si>
    <t>Mattie</t>
  </si>
  <si>
    <t>Kate</t>
  </si>
  <si>
    <t>McCracken</t>
  </si>
  <si>
    <t>jmendoza@waremalcomb.com</t>
  </si>
  <si>
    <t>Jorge</t>
  </si>
  <si>
    <t>Resendes</t>
  </si>
  <si>
    <t>ersanchez@waremalcomb.com</t>
  </si>
  <si>
    <t>JoAnn</t>
  </si>
  <si>
    <t>Schultz</t>
  </si>
  <si>
    <t>ccenteno@waremalcomb.com</t>
  </si>
  <si>
    <t>Centeno</t>
  </si>
  <si>
    <t>ndawes@waremalcomb.com</t>
  </si>
  <si>
    <t>Dawes</t>
  </si>
  <si>
    <t>aguadagnoli@waremalcomb.com</t>
  </si>
  <si>
    <t>Guadagnoli</t>
  </si>
  <si>
    <t>khaase@waremalcomb.com</t>
  </si>
  <si>
    <t>Kristin</t>
  </si>
  <si>
    <t>Haase</t>
  </si>
  <si>
    <t>ehanbicki@waremalcomb.com</t>
  </si>
  <si>
    <t>Hanbicki</t>
  </si>
  <si>
    <t>Design Technology Manager</t>
  </si>
  <si>
    <t>mzaheda@waremalcomb.com</t>
  </si>
  <si>
    <t>Mahjabeen</t>
  </si>
  <si>
    <t>Zaheda</t>
  </si>
  <si>
    <t>Orue</t>
  </si>
  <si>
    <t>bmaddox@waremalcomb.com</t>
  </si>
  <si>
    <t>Britney</t>
  </si>
  <si>
    <t>Maddox</t>
  </si>
  <si>
    <t>rmccullagh@waremalcomb.com</t>
  </si>
  <si>
    <t>McCullagh</t>
  </si>
  <si>
    <t>Senior Staff Accountant</t>
  </si>
  <si>
    <t>cwaligora@waremalcomb.com</t>
  </si>
  <si>
    <t>Waligora</t>
  </si>
  <si>
    <t>kwallace@waremalcomb.com</t>
  </si>
  <si>
    <t>Wallace</t>
  </si>
  <si>
    <t>Studio-West</t>
  </si>
  <si>
    <t>aalonso@waremalcomb.com</t>
  </si>
  <si>
    <t>Angelica</t>
  </si>
  <si>
    <t>Alonso Zamudio</t>
  </si>
  <si>
    <t>Studio-East</t>
  </si>
  <si>
    <t>Bermudez</t>
  </si>
  <si>
    <t>Oak Brook Interior Design</t>
  </si>
  <si>
    <t>obinitie@waremalcomb.com</t>
  </si>
  <si>
    <t>Oak Brook Commercial</t>
  </si>
  <si>
    <t>kdouglas@waremalcomb.com</t>
  </si>
  <si>
    <t>Denver Civil Administration</t>
  </si>
  <si>
    <t>fleventis@waremalcomb.com</t>
  </si>
  <si>
    <t>Francesca</t>
  </si>
  <si>
    <t>Leventis</t>
  </si>
  <si>
    <t>sramsay@waremalcomb.com</t>
  </si>
  <si>
    <t>Sabrina</t>
  </si>
  <si>
    <t>Ramsay</t>
  </si>
  <si>
    <t>asanchez@waremalcomb.com</t>
  </si>
  <si>
    <t>tstrohm@waremalcomb.com</t>
  </si>
  <si>
    <t>Strohm</t>
  </si>
  <si>
    <t>Oak Brook Administration</t>
  </si>
  <si>
    <t>Oak Brook</t>
  </si>
  <si>
    <t>Denver Civil Infrastructure</t>
  </si>
  <si>
    <t>Binitie-Cassidy</t>
  </si>
  <si>
    <t>Denver Civil Survey</t>
  </si>
  <si>
    <t>kbryant@waremalcomb.com</t>
  </si>
  <si>
    <t>mkuehn@waremalcomb.com</t>
  </si>
  <si>
    <t>Kuehn</t>
  </si>
  <si>
    <t>Phoenix Civil Engineering</t>
  </si>
  <si>
    <t>Designer II</t>
  </si>
  <si>
    <t>ktrinh@waremalcomb.com</t>
  </si>
  <si>
    <t>Khue</t>
  </si>
  <si>
    <t>Trinh</t>
  </si>
  <si>
    <t>Director, Healthcare Design</t>
  </si>
  <si>
    <t>Ameerah</t>
  </si>
  <si>
    <t>Ali-Kwong</t>
  </si>
  <si>
    <t>jeggers@waremalcomb.com</t>
  </si>
  <si>
    <t>Eggers</t>
  </si>
  <si>
    <t>MEX-US Administration</t>
  </si>
  <si>
    <t>nhaddad@waremalcomb.com</t>
  </si>
  <si>
    <t>Nicolas</t>
  </si>
  <si>
    <t>Haddad</t>
  </si>
  <si>
    <t>apersad@waremalcomb.com</t>
  </si>
  <si>
    <t>Persad</t>
  </si>
  <si>
    <t>Wells, Trevor</t>
  </si>
  <si>
    <t>lphan@waremalcomb.com</t>
  </si>
  <si>
    <t>Linh</t>
  </si>
  <si>
    <t>Obert, Adam</t>
  </si>
  <si>
    <t>hxu@waremalcomb.com</t>
  </si>
  <si>
    <t>Hao</t>
  </si>
  <si>
    <t>Xu</t>
  </si>
  <si>
    <t>Ericberto</t>
  </si>
  <si>
    <t>Madden</t>
  </si>
  <si>
    <t>smadden@waremalcomb.com</t>
  </si>
  <si>
    <t>fbermudez@waremalcomb.com</t>
  </si>
  <si>
    <t>bblakeman@waremalcomb.com</t>
  </si>
  <si>
    <t>Benjamin</t>
  </si>
  <si>
    <t>Blakeman</t>
  </si>
  <si>
    <t>Spon, Gregory</t>
  </si>
  <si>
    <t>jchang@waremalcomb.com</t>
  </si>
  <si>
    <t>Chang</t>
  </si>
  <si>
    <t>PAN-US Interior Design</t>
  </si>
  <si>
    <t>BIzzo@waremalcomb.com</t>
  </si>
  <si>
    <t>Izzo</t>
  </si>
  <si>
    <t>sjazra@waremalcomb.com</t>
  </si>
  <si>
    <t>Jazra</t>
  </si>
  <si>
    <t>sjinlee@waremalcomb.com</t>
  </si>
  <si>
    <t>Sang Jin</t>
  </si>
  <si>
    <t>Sabreen</t>
  </si>
  <si>
    <t>cneitzel@waremalcomb.com</t>
  </si>
  <si>
    <t>Neitzel</t>
  </si>
  <si>
    <t>Associate Principal, Resource Services</t>
  </si>
  <si>
    <t>molivo@waremalcomb.com</t>
  </si>
  <si>
    <t>Olivo</t>
  </si>
  <si>
    <t>nally@waremalcomb.com</t>
  </si>
  <si>
    <t>Nassoro</t>
  </si>
  <si>
    <t>Omary</t>
  </si>
  <si>
    <t>aosorio@waremalcomb.com</t>
  </si>
  <si>
    <t>Arthur</t>
  </si>
  <si>
    <t>Osorio</t>
  </si>
  <si>
    <t>IT Manager</t>
  </si>
  <si>
    <t>jroman@waremalcomb.com</t>
  </si>
  <si>
    <t>Jacqueline</t>
  </si>
  <si>
    <t>Roman</t>
  </si>
  <si>
    <t>aaguirre@waremalcomb.com</t>
  </si>
  <si>
    <t>Andrea Jaime</t>
  </si>
  <si>
    <t>Aguirre</t>
  </si>
  <si>
    <t>tepstein@waremalcomb.com</t>
  </si>
  <si>
    <t>Tatyana</t>
  </si>
  <si>
    <t>Epstein</t>
  </si>
  <si>
    <t>kmiddleton@waremalcomb.com</t>
  </si>
  <si>
    <t>Karla</t>
  </si>
  <si>
    <t>Middleton</t>
  </si>
  <si>
    <t>asimon@waremalcomb.com</t>
  </si>
  <si>
    <t>Simon</t>
  </si>
  <si>
    <t>Director, Retail Architecture &amp; Design</t>
  </si>
  <si>
    <t>aali@waremalcomb.com</t>
  </si>
  <si>
    <t>scaballero@waremalcomb.com</t>
  </si>
  <si>
    <t>Santiago</t>
  </si>
  <si>
    <t>Caballero Mendiola</t>
  </si>
  <si>
    <t>lcrowe@waremalcomb.com</t>
  </si>
  <si>
    <t>Leah</t>
  </si>
  <si>
    <t>Crowe</t>
  </si>
  <si>
    <t>ghom@waremalcomb.com</t>
  </si>
  <si>
    <t>Gorham</t>
  </si>
  <si>
    <t>Hom</t>
  </si>
  <si>
    <t>Mavros</t>
  </si>
  <si>
    <t>Piper, Christina</t>
  </si>
  <si>
    <t>Frances Victoria</t>
  </si>
  <si>
    <t>Melvin</t>
  </si>
  <si>
    <t>joviedo@waremalcomb.com</t>
  </si>
  <si>
    <t>Oviedo</t>
  </si>
  <si>
    <t>mpeck@waremalcomb.com</t>
  </si>
  <si>
    <t>Peck</t>
  </si>
  <si>
    <t>Kuehn, Matthew</t>
  </si>
  <si>
    <t>cpolaski@waremalcomb.com</t>
  </si>
  <si>
    <t>Polaski</t>
  </si>
  <si>
    <t>aseidenfeld@waremalcomb.com</t>
  </si>
  <si>
    <t>Alexa</t>
  </si>
  <si>
    <t>Seidenfeld</t>
  </si>
  <si>
    <t>sstelung@waremalcomb.com</t>
  </si>
  <si>
    <t>Sarit</t>
  </si>
  <si>
    <t>Stelung</t>
  </si>
  <si>
    <t>astylianou@waremalcomb.com</t>
  </si>
  <si>
    <t>Stylianou</t>
  </si>
  <si>
    <t>bsundheimer@waremalcomb.com</t>
  </si>
  <si>
    <t>Sundheimer</t>
  </si>
  <si>
    <t>jwyand@waremalcomb.com</t>
  </si>
  <si>
    <t>Wyand</t>
  </si>
  <si>
    <t>name</t>
  </si>
  <si>
    <t>description</t>
  </si>
  <si>
    <t>WS-1604</t>
  </si>
  <si>
    <t>Retired - 12/29/2015</t>
  </si>
  <si>
    <t>WS-1610</t>
  </si>
  <si>
    <t>WS-1609</t>
  </si>
  <si>
    <t>Retired 10/9/17</t>
  </si>
  <si>
    <t>WS-1603</t>
  </si>
  <si>
    <t>WS-1633</t>
  </si>
  <si>
    <t>Recycled - 10/30/14</t>
  </si>
  <si>
    <t>WS-MAC-VM</t>
  </si>
  <si>
    <t>Larry's MAC VM</t>
  </si>
  <si>
    <t>WS-1682</t>
  </si>
  <si>
    <t>Recycled - 01/14/2015</t>
  </si>
  <si>
    <t>WS-1630</t>
  </si>
  <si>
    <t>Retired - 01/01/2016</t>
  </si>
  <si>
    <t>WS-1628</t>
  </si>
  <si>
    <t>Recycled - 02/05/2015</t>
  </si>
  <si>
    <t>WS-1619</t>
  </si>
  <si>
    <t>Recycled - 07/16/2015</t>
  </si>
  <si>
    <t>WS-1612</t>
  </si>
  <si>
    <t>WS-1631</t>
  </si>
  <si>
    <t>WS-1445</t>
  </si>
  <si>
    <t>WS-1618</t>
  </si>
  <si>
    <t>Compaq NW8440</t>
  </si>
  <si>
    <t>WS-1501</t>
  </si>
  <si>
    <t>Carla Ross</t>
  </si>
  <si>
    <t>WS-1699</t>
  </si>
  <si>
    <t>Retired?</t>
  </si>
  <si>
    <t>WS-1622</t>
  </si>
  <si>
    <t>Junior Gonzalez Loaner</t>
  </si>
  <si>
    <t>WS-1601</t>
  </si>
  <si>
    <t>ws-mac</t>
  </si>
  <si>
    <t>Larry's MAC</t>
  </si>
  <si>
    <t>WS-RESOURCE1</t>
  </si>
  <si>
    <t>WS-1742</t>
  </si>
  <si>
    <t>Christina Robles - 8540w</t>
  </si>
  <si>
    <t>WS-1750</t>
  </si>
  <si>
    <t>Ilyes Nouizi - Retired?</t>
  </si>
  <si>
    <t>WS-1753</t>
  </si>
  <si>
    <t>8560w</t>
  </si>
  <si>
    <t>WS-1758</t>
  </si>
  <si>
    <t>Spare - Z400</t>
  </si>
  <si>
    <t>WS-1773</t>
  </si>
  <si>
    <t>Retired - 5/17/2017</t>
  </si>
  <si>
    <t>WS-1777</t>
  </si>
  <si>
    <t>Emily Mariani - 8560w</t>
  </si>
  <si>
    <t>WS-1784</t>
  </si>
  <si>
    <t>WS-1786</t>
  </si>
  <si>
    <t>Retired - 03/25/2016</t>
  </si>
  <si>
    <t>WS-1794</t>
  </si>
  <si>
    <t>WS-1703</t>
  </si>
  <si>
    <t>WS-1789</t>
  </si>
  <si>
    <t>Slim Samsung Laptop - 90X3A</t>
  </si>
  <si>
    <t>WS-1796</t>
  </si>
  <si>
    <t>2560p</t>
  </si>
  <si>
    <t>WS-1797</t>
  </si>
  <si>
    <t>8460p</t>
  </si>
  <si>
    <t>WS-1839</t>
  </si>
  <si>
    <t>S30</t>
  </si>
  <si>
    <t>Spare - S30</t>
  </si>
  <si>
    <t>Ken Wink</t>
  </si>
  <si>
    <t>WS-1763</t>
  </si>
  <si>
    <t>8760w</t>
  </si>
  <si>
    <t>WS-1727</t>
  </si>
  <si>
    <t>8540w</t>
  </si>
  <si>
    <t>W520</t>
  </si>
  <si>
    <t>WS-1700</t>
  </si>
  <si>
    <t>WS-1717</t>
  </si>
  <si>
    <t>WS-1804</t>
  </si>
  <si>
    <t>WS-1824</t>
  </si>
  <si>
    <t>NYC Spare - W520 -EWASTE</t>
  </si>
  <si>
    <t>WS-1829</t>
  </si>
  <si>
    <t>Job Fair - W520</t>
  </si>
  <si>
    <t>WS-1869</t>
  </si>
  <si>
    <t>8570p</t>
  </si>
  <si>
    <t>WS-1878</t>
  </si>
  <si>
    <t>W530</t>
  </si>
  <si>
    <t>WS-1879</t>
  </si>
  <si>
    <t>Tom Myers - Helix</t>
  </si>
  <si>
    <t>Andres Galvis HP 8540w</t>
  </si>
  <si>
    <t>WS-1852</t>
  </si>
  <si>
    <t>Spare - W530</t>
  </si>
  <si>
    <t>WS-1854</t>
  </si>
  <si>
    <t>Retired - 12/29/2015 (STOLEN)</t>
  </si>
  <si>
    <t>Lon Stephenson - W530</t>
  </si>
  <si>
    <t>WS-1871</t>
  </si>
  <si>
    <t>Mexico - AguasCalientes - Unknown</t>
  </si>
  <si>
    <t>WS-1419</t>
  </si>
  <si>
    <t>WS-1778</t>
  </si>
  <si>
    <t>WS-1780</t>
  </si>
  <si>
    <t>Salena Streenz</t>
  </si>
  <si>
    <t>WS-1810</t>
  </si>
  <si>
    <t>Tobin Sloane - 2560p</t>
  </si>
  <si>
    <t>WS-1634</t>
  </si>
  <si>
    <t>WS-1733</t>
  </si>
  <si>
    <t>WS-1697</t>
  </si>
  <si>
    <t>WS-1669</t>
  </si>
  <si>
    <t>WS-1629</t>
  </si>
  <si>
    <t>WS-1683</t>
  </si>
  <si>
    <t>WS-1588</t>
  </si>
  <si>
    <t>WS-1688</t>
  </si>
  <si>
    <t>Recycled - 10/30/2014</t>
  </si>
  <si>
    <t>WS-1594</t>
  </si>
  <si>
    <t>WS-1590</t>
  </si>
  <si>
    <t>IN STORE - Irvine - 	HP xw4400</t>
  </si>
  <si>
    <t>WS-1708</t>
  </si>
  <si>
    <t>Retired - 6930p</t>
  </si>
  <si>
    <t>WS-1668</t>
  </si>
  <si>
    <t>WS-1719</t>
  </si>
  <si>
    <t>TOR SPARE - E20</t>
  </si>
  <si>
    <t>WS-1704</t>
  </si>
  <si>
    <t>WS-1614</t>
  </si>
  <si>
    <t>Carlos Franco - OCB</t>
  </si>
  <si>
    <t>WS-1403</t>
  </si>
  <si>
    <t>WS-1458</t>
  </si>
  <si>
    <t>WS-1616</t>
  </si>
  <si>
    <t>WS-1584</t>
  </si>
  <si>
    <t>WS-1409</t>
  </si>
  <si>
    <t>WS-1430</t>
  </si>
  <si>
    <t>WS-1451</t>
  </si>
  <si>
    <t>WS-1466</t>
  </si>
  <si>
    <t>WS-1556</t>
  </si>
  <si>
    <t>WS-1434</t>
  </si>
  <si>
    <t>WS-1551</t>
  </si>
  <si>
    <t>WS-1433</t>
  </si>
  <si>
    <t>WS-1570</t>
  </si>
  <si>
    <t>WS-1465</t>
  </si>
  <si>
    <t>WS-1611</t>
  </si>
  <si>
    <t>WS-1585</t>
  </si>
  <si>
    <t>WS-1582</t>
  </si>
  <si>
    <t>WS-1431</t>
  </si>
  <si>
    <t>WS-1482</t>
  </si>
  <si>
    <t>WS-1597</t>
  </si>
  <si>
    <t>WS-1738</t>
  </si>
  <si>
    <t>WS-1680</t>
  </si>
  <si>
    <t>WS-1574</t>
  </si>
  <si>
    <t>WS-1567</t>
  </si>
  <si>
    <t>WS-1478</t>
  </si>
  <si>
    <t>2TVPC - Z400</t>
  </si>
  <si>
    <t>Retired Spare - HP ProBook 6470b</t>
  </si>
  <si>
    <t>WS-1922</t>
  </si>
  <si>
    <t>Helix</t>
  </si>
  <si>
    <t>WS-1919</t>
  </si>
  <si>
    <t>Anita Makwana - Helix</t>
  </si>
  <si>
    <t>WS-1915</t>
  </si>
  <si>
    <t>WS-1913</t>
  </si>
  <si>
    <t>Mexico Spare - W520</t>
  </si>
  <si>
    <t>Jay Todisco</t>
  </si>
  <si>
    <t>WS-1896</t>
  </si>
  <si>
    <t>Dennis Phan - E431</t>
  </si>
  <si>
    <t>WS-1812</t>
  </si>
  <si>
    <t>WS-1924</t>
  </si>
  <si>
    <t>Christopher Jimenez - W530</t>
  </si>
  <si>
    <t>Boris Shevelev - E31</t>
  </si>
  <si>
    <t>WS-1921</t>
  </si>
  <si>
    <t>WS-1665</t>
  </si>
  <si>
    <t>WS-1472</t>
  </si>
  <si>
    <t>WS-1571</t>
  </si>
  <si>
    <t>Recycled - 10/31/2014</t>
  </si>
  <si>
    <t>Win7 Traveler Laptop - M4800</t>
  </si>
  <si>
    <t>WS-1711</t>
  </si>
  <si>
    <t>Z400</t>
  </si>
  <si>
    <t>WS-1995</t>
  </si>
  <si>
    <t>Mexico PC</t>
  </si>
  <si>
    <t>WS-1640</t>
  </si>
  <si>
    <t>WS-1595</t>
  </si>
  <si>
    <t>WS-1414</t>
  </si>
  <si>
    <t>WS-1413</t>
  </si>
  <si>
    <t>WS-1545</t>
  </si>
  <si>
    <t>Recycled - 03/17/2015</t>
  </si>
  <si>
    <t>WS-1672</t>
  </si>
  <si>
    <t>WS-1692</t>
  </si>
  <si>
    <t>WS-1533</t>
  </si>
  <si>
    <t>Recycled - 12/11/2014</t>
  </si>
  <si>
    <t>Jim Williams</t>
  </si>
  <si>
    <t>WS-1912</t>
  </si>
  <si>
    <t>RENAMED TO WS-2148</t>
  </si>
  <si>
    <t>WS-1587</t>
  </si>
  <si>
    <t>WS-1743</t>
  </si>
  <si>
    <t>WS-1972</t>
  </si>
  <si>
    <t>Herminio Hernandez - S30</t>
  </si>
  <si>
    <t>Adrian Helton - S30</t>
  </si>
  <si>
    <t>WS-1670</t>
  </si>
  <si>
    <t>WS-1706</t>
  </si>
  <si>
    <t>Retired - 02/24/2016</t>
  </si>
  <si>
    <t>WS-1712</t>
  </si>
  <si>
    <t>LA Spare</t>
  </si>
  <si>
    <t>WS-1667</t>
  </si>
  <si>
    <t>Sara Ruiz - Precision T3610</t>
  </si>
  <si>
    <t>Deidre Small - ThinkStation P500</t>
  </si>
  <si>
    <t>Matthew Burns - ThinkPad W540</t>
  </si>
  <si>
    <t>Haleigh Pritchett - Z420</t>
  </si>
  <si>
    <t>X1 Carbon</t>
  </si>
  <si>
    <t>Ericka Cuellar - Precision T3610</t>
  </si>
  <si>
    <t>Carlos Franco - Z400</t>
  </si>
  <si>
    <t>Joy Perez-Tsai - W530</t>
  </si>
  <si>
    <t>UNASSIGNED - X1 Carbon</t>
  </si>
  <si>
    <t>E WASTE - ThinkPad W530</t>
  </si>
  <si>
    <t>Delia Farrell - Lenovo Y50-70</t>
  </si>
  <si>
    <t>Joseph Campi - W540</t>
  </si>
  <si>
    <t>WS-1867</t>
  </si>
  <si>
    <t>Helen Geller - X1 Carbon</t>
  </si>
  <si>
    <t>Maria Fernandez - S30</t>
  </si>
  <si>
    <t>Alfredo Rugerio - ThinkPad W541</t>
  </si>
  <si>
    <t>Spare - W541</t>
  </si>
  <si>
    <t>WS-2029</t>
  </si>
  <si>
    <t>You Liu - S30</t>
  </si>
  <si>
    <t>TV PC - Pleasanton - Lobby</t>
  </si>
  <si>
    <t>Madeline Beck - ThinkPad W540</t>
  </si>
  <si>
    <t>Henry Chan - X1 Carbon</t>
  </si>
  <si>
    <t>Alfredo Vite - ThinkPad W530</t>
  </si>
  <si>
    <t>WS-1813</t>
  </si>
  <si>
    <t>Christina J. Chambers - ThinkPad W520</t>
  </si>
  <si>
    <t>Alex Chan - P500</t>
  </si>
  <si>
    <t>Dianne Carrasco - Precision T3610</t>
  </si>
  <si>
    <t>Daniel Schnizler - ThinkStation S30</t>
  </si>
  <si>
    <t>Ola Almeski - HP Z400 Workstation</t>
  </si>
  <si>
    <t>INTERN - Z420 - EWaste</t>
  </si>
  <si>
    <t>WS-1676</t>
  </si>
  <si>
    <t>IRV Spare - 8540p</t>
  </si>
  <si>
    <t>WS-1814</t>
  </si>
  <si>
    <t>Efren Murillo - ThinkStation S30</t>
  </si>
  <si>
    <t>WS-2120</t>
  </si>
  <si>
    <t>Sarah Walker - W541</t>
  </si>
  <si>
    <t>Hanna Abdolahpour - ThinkStation S30</t>
  </si>
  <si>
    <t>Paige Parrish - HP Z400 Workstation</t>
  </si>
  <si>
    <t>Braden Blake - ThinkPad W541</t>
  </si>
  <si>
    <t>WS-1943</t>
  </si>
  <si>
    <t>Retired - 10/9/17</t>
  </si>
  <si>
    <t>Brad Mathias - E431</t>
  </si>
  <si>
    <t>Kelsey Grundman - W520</t>
  </si>
  <si>
    <t>WS-2097</t>
  </si>
  <si>
    <t>Bob Streko - X1 Carbon</t>
  </si>
  <si>
    <t>WS-2148</t>
  </si>
  <si>
    <t>Spare (bnguyen old)</t>
  </si>
  <si>
    <t>Spare W540</t>
  </si>
  <si>
    <t>Jonathan Ruffin - W540</t>
  </si>
  <si>
    <t>WS-1713</t>
  </si>
  <si>
    <t>WS-1710</t>
  </si>
  <si>
    <t>Intern - Natalee Roeser</t>
  </si>
  <si>
    <t>WS-1624</t>
  </si>
  <si>
    <t>Loaner Laptop - W540</t>
  </si>
  <si>
    <t>Nolan Mathias - E540</t>
  </si>
  <si>
    <t>WS-1615</t>
  </si>
  <si>
    <t>xw4400 - EWaste?</t>
  </si>
  <si>
    <t>TV PC - Mexico - Conference Room</t>
  </si>
  <si>
    <t>TV PC - Toronto - Large Conference Room</t>
  </si>
  <si>
    <t>Richard McCullagh - E531</t>
  </si>
  <si>
    <t>ws-2036</t>
  </si>
  <si>
    <t>ws-2037</t>
  </si>
  <si>
    <t>TV PC - San Diego - Wind &amp; Sea Conference Room</t>
  </si>
  <si>
    <t>WS-1673</t>
  </si>
  <si>
    <t>Adam Lambert - Z400</t>
  </si>
  <si>
    <t>ws-2032</t>
  </si>
  <si>
    <t>TV PC - Irvine - Ware Conference Room</t>
  </si>
  <si>
    <t>Alicia Resendes - ThinkPad W540</t>
  </si>
  <si>
    <t>ws-2093</t>
  </si>
  <si>
    <t>Brittany Montgomery - ThinkPad W541</t>
  </si>
  <si>
    <t>Joshua Durkee - ThinkStation S30</t>
  </si>
  <si>
    <t>Kelly Douglas - W540</t>
  </si>
  <si>
    <t>Davina Williams Duerr - S30</t>
  </si>
  <si>
    <t>EWASTE - W520</t>
  </si>
  <si>
    <t>Alejandro Nila - Precision T3610</t>
  </si>
  <si>
    <t>Enrique Gonzales - Z400</t>
  </si>
  <si>
    <t>WS-2028</t>
  </si>
  <si>
    <t>ws-2109</t>
  </si>
  <si>
    <t>WS-1886</t>
  </si>
  <si>
    <t>Ola Almeski - S30</t>
  </si>
  <si>
    <t>Angel Alberto Garcia Cerda - Precision T3610</t>
  </si>
  <si>
    <t>Maryam Iranmanesh - HP Z400 Workstation</t>
  </si>
  <si>
    <t>ws-1958</t>
  </si>
  <si>
    <t>Bill Weeman - X1 Carbon</t>
  </si>
  <si>
    <t>Kerem Espejel - W530</t>
  </si>
  <si>
    <t>Darryl J. Strouse - W541</t>
  </si>
  <si>
    <t>Mariana Jimenez - Precision T3610</t>
  </si>
  <si>
    <t>Genaro Mendoza - Precision T3610</t>
  </si>
  <si>
    <t>Jamesson Pena - Thinkstation P500</t>
  </si>
  <si>
    <t>Ryan Nubling - S30</t>
  </si>
  <si>
    <t>Brittaney Lee - HP Z400 Workstation</t>
  </si>
  <si>
    <t>Carolina Vanderpoel - ThinkPad W540</t>
  </si>
  <si>
    <t>Abril Martinez - Precision T3610</t>
  </si>
  <si>
    <t>WS-2021</t>
  </si>
  <si>
    <t>Spare - HP EliteBook 8460p</t>
  </si>
  <si>
    <t>WS-2013</t>
  </si>
  <si>
    <t>DISPLAY DAMAGED - W540 - EWASTE</t>
  </si>
  <si>
    <t>Taylor Mack - S30</t>
  </si>
  <si>
    <t>WS-1781</t>
  </si>
  <si>
    <t>Juan Alanis  - TJ</t>
  </si>
  <si>
    <t>WS-1979</t>
  </si>
  <si>
    <t>WS-1655</t>
  </si>
  <si>
    <t>WS-1620</t>
  </si>
  <si>
    <t>ws-1575</t>
  </si>
  <si>
    <t>WS-1675</t>
  </si>
  <si>
    <t>WS-1568</t>
  </si>
  <si>
    <t>WS-1559</t>
  </si>
  <si>
    <t>WS-1558</t>
  </si>
  <si>
    <t>WS-1469</t>
  </si>
  <si>
    <t>WS-1460</t>
  </si>
  <si>
    <t>WS-1427</t>
  </si>
  <si>
    <t>WS-1453</t>
  </si>
  <si>
    <t>WS-1440</t>
  </si>
  <si>
    <t>WS-1370</t>
  </si>
  <si>
    <t>WS-1481</t>
  </si>
  <si>
    <t>WS-1461</t>
  </si>
  <si>
    <t>WS-1408</t>
  </si>
  <si>
    <t>WS-1623</t>
  </si>
  <si>
    <t>WS-1613</t>
  </si>
  <si>
    <t>WS-1625</t>
  </si>
  <si>
    <t>WS-1707</t>
  </si>
  <si>
    <t>WS-1589</t>
  </si>
  <si>
    <t>WS-1378</t>
  </si>
  <si>
    <t>WS-1354</t>
  </si>
  <si>
    <t>WS-1572</t>
  </si>
  <si>
    <t>WS-1553</t>
  </si>
  <si>
    <t>WS-1382</t>
  </si>
  <si>
    <t>WS-1171</t>
  </si>
  <si>
    <t>WS-1649</t>
  </si>
  <si>
    <t>WS-1646</t>
  </si>
  <si>
    <t>WS-1679</t>
  </si>
  <si>
    <t>WS-1734</t>
  </si>
  <si>
    <t>WS-1173</t>
  </si>
  <si>
    <t>ON HOLD MUSIC</t>
  </si>
  <si>
    <t>WS-2065</t>
  </si>
  <si>
    <t>RENAMED TO WS-2196</t>
  </si>
  <si>
    <t>WS-1754</t>
  </si>
  <si>
    <t>WS-1602</t>
  </si>
  <si>
    <t>WS-2078</t>
  </si>
  <si>
    <t>TV PC - Mexico - M83</t>
  </si>
  <si>
    <t>WS-2114</t>
  </si>
  <si>
    <t>TV PC - New Jersey - Conference Room</t>
  </si>
  <si>
    <t>WS-1787</t>
  </si>
  <si>
    <t>Steve Smith</t>
  </si>
  <si>
    <t>Gino Becerra Hernandez - ThinkPad P50</t>
  </si>
  <si>
    <t>TV PC - Los Angeles - Lobby</t>
  </si>
  <si>
    <t>Christina Robles - X1 Carbon</t>
  </si>
  <si>
    <t>Laci Derks - ThinkStation P310</t>
  </si>
  <si>
    <t>PHX Spare - 8540w</t>
  </si>
  <si>
    <t>Boris Shevelev - ThinkStation P500</t>
  </si>
  <si>
    <t>IRV Spare - W520</t>
  </si>
  <si>
    <t>Viviana Orio - Precision Tower 5810</t>
  </si>
  <si>
    <t>Wayne Lin - ThinkPad W540</t>
  </si>
  <si>
    <t>Luis Ibanez  - W530</t>
  </si>
  <si>
    <t>ws-2064</t>
  </si>
  <si>
    <t>Enrique Ceniceros - X1 Carbon</t>
  </si>
  <si>
    <t>Mike Mladenoff - W530</t>
  </si>
  <si>
    <t>WS-2123</t>
  </si>
  <si>
    <t>Juan Cerros - P500</t>
  </si>
  <si>
    <t>WS-1740</t>
  </si>
  <si>
    <t>Tami Green - HP Z400 Workstation</t>
  </si>
  <si>
    <t>WS-1735</t>
  </si>
  <si>
    <t>INTERN - 8540w</t>
  </si>
  <si>
    <t>Richard Gardner - W530</t>
  </si>
  <si>
    <t>Thomas Schneider - ThinkPad P50</t>
  </si>
  <si>
    <t>Claudia Torres - ThinkPad W540</t>
  </si>
  <si>
    <t>WS-1836</t>
  </si>
  <si>
    <t>Veronica Rodriguez - Dell 5810</t>
  </si>
  <si>
    <t>Zachary Barton - P310</t>
  </si>
  <si>
    <t>Daniela Villagran - Precision Tower 5810</t>
  </si>
  <si>
    <t>WS-2183</t>
  </si>
  <si>
    <t>Ana Cervantes - ThinkPad P50</t>
  </si>
  <si>
    <t>WS-1845</t>
  </si>
  <si>
    <t>SDG Spare - W520</t>
  </si>
  <si>
    <t>Yamel Grijalva - HP Z420 Workstation</t>
  </si>
  <si>
    <t>Michael Gee - ThinkStation S30</t>
  </si>
  <si>
    <t>WS-2668</t>
  </si>
  <si>
    <t>Andrew Zertuche - W540</t>
  </si>
  <si>
    <t>Juan P. Zapata - W540</t>
  </si>
  <si>
    <t>Erica Godun - X1 Carbon</t>
  </si>
  <si>
    <t>Dennis Edgett - W530</t>
  </si>
  <si>
    <t>Simon Ponce -Dell 5810</t>
  </si>
  <si>
    <t>Kelly Leanos - X1 Carbon</t>
  </si>
  <si>
    <t>Mila Volkova- X1 Carbon</t>
  </si>
  <si>
    <t>Patricia Valero - ThinkStation S30</t>
  </si>
  <si>
    <t>Kimberly Huffman - X1 Carbon</t>
  </si>
  <si>
    <t>WS-2048</t>
  </si>
  <si>
    <t>Ana Paula Guzman Aceves - ThinkStation S30</t>
  </si>
  <si>
    <t>WS-2045</t>
  </si>
  <si>
    <t>Martin Camacho - ThinkPad X1 Carbon 4th</t>
  </si>
  <si>
    <t>Stephanie Fox - X1 Carbon</t>
  </si>
  <si>
    <t>ws-2118</t>
  </si>
  <si>
    <t>Carlos Marquez - Precision Tower 5810</t>
  </si>
  <si>
    <t>Nelson Tello - X1 Carbon</t>
  </si>
  <si>
    <t>Reinaldo Gomez - W540</t>
  </si>
  <si>
    <t>Kevin Evernham - Surface Book</t>
  </si>
  <si>
    <t>Vincent Massaro - ThinkPad W541</t>
  </si>
  <si>
    <t>Kristin Haase - ThinkPad P50</t>
  </si>
  <si>
    <t>NJ CAD Testing Station - Z400</t>
  </si>
  <si>
    <t>Brian Izzo - ThinkPad W541</t>
  </si>
  <si>
    <t>ws-2110</t>
  </si>
  <si>
    <t>Tessa Ross - P500</t>
  </si>
  <si>
    <t>Boris Shevelev - 8760w</t>
  </si>
  <si>
    <t>Erik Randa - ThinkPad P50</t>
  </si>
  <si>
    <t>Brittany Mariana - ThinkPad P50</t>
  </si>
  <si>
    <t>Kirsten Lien - W541</t>
  </si>
  <si>
    <t>WS-1868</t>
  </si>
  <si>
    <t>T430</t>
  </si>
  <si>
    <t>Michelle Morgan - ThinkPad W541</t>
  </si>
  <si>
    <t>Kara Matthies - ThinkPad P50</t>
  </si>
  <si>
    <t>Ryan Bullock - ThinkPad W540</t>
  </si>
  <si>
    <t>Civil Cloud - Z400</t>
  </si>
  <si>
    <t>Zeshan Malik - W540</t>
  </si>
  <si>
    <t>Tina Du Mond  - W541</t>
  </si>
  <si>
    <t>Ehsan Tahghighi - ThinkStation P500</t>
  </si>
  <si>
    <t>WS-1884</t>
  </si>
  <si>
    <t>Loaner Laptop- W530</t>
  </si>
  <si>
    <t>Jonathan Thomas - W540</t>
  </si>
  <si>
    <t>Blair Gillespie - ThinkPad P50</t>
  </si>
  <si>
    <t>WS-2176</t>
  </si>
  <si>
    <t>Haleigh Pritchett - ThinkStation S30</t>
  </si>
  <si>
    <t>Alan Herrera Vega - Precision T1700</t>
  </si>
  <si>
    <t>Ilyes Nouizi - S30</t>
  </si>
  <si>
    <t>Freddy Ramirez - Z400</t>
  </si>
  <si>
    <t>Spare - (ekauffman old)</t>
  </si>
  <si>
    <t>John Mitros - ThinkPad P50</t>
  </si>
  <si>
    <t>Ana Delgado - W530 - Broken</t>
  </si>
  <si>
    <t>Mimi Taylor - W541 - Spare?</t>
  </si>
  <si>
    <t>TV PC - Seattle - ? Conference Room</t>
  </si>
  <si>
    <t>TV PC - Los Angeles - Huddle Room</t>
  </si>
  <si>
    <t>TV PC - Los Angeles - Conference Room</t>
  </si>
  <si>
    <t>ws-2113</t>
  </si>
  <si>
    <t>TV PC - Seattle -  Lobby</t>
  </si>
  <si>
    <t>Catharine Hughes - X1 Carbon</t>
  </si>
  <si>
    <t>WS-2207</t>
  </si>
  <si>
    <t>IN STORE - Irvine - PlsTV - M700</t>
  </si>
  <si>
    <t>WS-1970</t>
  </si>
  <si>
    <t>Christina Valdivia - W540</t>
  </si>
  <si>
    <t>Marsa Moghaddam - Z400</t>
  </si>
  <si>
    <t>TV PC - Chicago -Large Conference Room - M700</t>
  </si>
  <si>
    <t>WS-2190</t>
  </si>
  <si>
    <t>TV PC - Irvine - Voit Conference Room - Optiplex 7040</t>
  </si>
  <si>
    <t>TV PC - Seattle - M73</t>
  </si>
  <si>
    <t>WS-1908</t>
  </si>
  <si>
    <t>ws-2062</t>
  </si>
  <si>
    <t>Catherine Aguilar - M83</t>
  </si>
  <si>
    <t>Debbie Easley - Z400</t>
  </si>
  <si>
    <t>WS-2194</t>
  </si>
  <si>
    <t>Thin Client</t>
  </si>
  <si>
    <t>ws-2069</t>
  </si>
  <si>
    <t>RETIRED - X1 Carbon (Display Damaged)</t>
  </si>
  <si>
    <t>Jennifer Liotta - M700</t>
  </si>
  <si>
    <t>TV PC - Irvine - Upstairs Kitchen</t>
  </si>
  <si>
    <t>Eric Kania - W541</t>
  </si>
  <si>
    <t>TV PC - New York - M700- Large Conference Room</t>
  </si>
  <si>
    <t>ws-2039</t>
  </si>
  <si>
    <t>Tiffany Ramli - E550</t>
  </si>
  <si>
    <t>TV PC - San Diego - Lobby - Ideacentre Stick 300</t>
  </si>
  <si>
    <t>TV PC - New York - M700 - Small Conference Room</t>
  </si>
  <si>
    <t>TV PC - Pleasanton - Enclave</t>
  </si>
  <si>
    <t>Mexico - BOMGAR Jumpoint</t>
  </si>
  <si>
    <t>WS-1751</t>
  </si>
  <si>
    <t>Nolan Matthias - 8440p</t>
  </si>
  <si>
    <t>ws-2061</t>
  </si>
  <si>
    <t>Liz De La Cruz - M83</t>
  </si>
  <si>
    <t>WS-1954</t>
  </si>
  <si>
    <t>W540</t>
  </si>
  <si>
    <t>WS-1671</t>
  </si>
  <si>
    <t>Blaire Gillespie - 8440w</t>
  </si>
  <si>
    <t>Khue Trinh - W540</t>
  </si>
  <si>
    <t>Katie Day - ThinkPad W540</t>
  </si>
  <si>
    <t>Zeshan Malik - S30</t>
  </si>
  <si>
    <t>WS-2089</t>
  </si>
  <si>
    <t>Matt Chaiken - X1 Carbon</t>
  </si>
  <si>
    <t>ws-2142</t>
  </si>
  <si>
    <t>Junior Gonzalez - ThinkStation P500</t>
  </si>
  <si>
    <t>WS-1863</t>
  </si>
  <si>
    <t>IRV Spare - Surface Pro</t>
  </si>
  <si>
    <t>WS-1457</t>
  </si>
  <si>
    <t>Spare - X1 Carbon</t>
  </si>
  <si>
    <t>Jeff TEMP Spare - W541</t>
  </si>
  <si>
    <t>Loryelle De La Pena - ThinkStation S30</t>
  </si>
  <si>
    <t>CAD Testing Laptop - W540</t>
  </si>
  <si>
    <t>Jordan Ligon - ThinkPad W540</t>
  </si>
  <si>
    <t>ws-2077</t>
  </si>
  <si>
    <t>Andres Galvis - M83</t>
  </si>
  <si>
    <t>ws-2092</t>
  </si>
  <si>
    <t>Janice Siu - ThinkPad W541</t>
  </si>
  <si>
    <t>Spare - W540</t>
  </si>
  <si>
    <t>Nick Taylor - W540</t>
  </si>
  <si>
    <t>WS-1957</t>
  </si>
  <si>
    <t>TV PC - Mexico - M700</t>
  </si>
  <si>
    <t>Stephanie Rivera - Z420</t>
  </si>
  <si>
    <t>Bryan Maeda - ThinkPad P50</t>
  </si>
  <si>
    <t>Rebecca LeTiecq -  X1 Carbon</t>
  </si>
  <si>
    <t>Leslie Espiritu - X1 Carbon</t>
  </si>
  <si>
    <t>WS-1791</t>
  </si>
  <si>
    <t>AmyJo Aikele - W520</t>
  </si>
  <si>
    <t>WS-2250</t>
  </si>
  <si>
    <t>WS-2307</t>
  </si>
  <si>
    <t>WS-1892</t>
  </si>
  <si>
    <t>Arian Aar - MISSING</t>
  </si>
  <si>
    <t>Justin Ehart - P70</t>
  </si>
  <si>
    <t>Amanda Vasquez - X1 Carbon 4th Gen</t>
  </si>
  <si>
    <t>Johnny Coelho - P510</t>
  </si>
  <si>
    <t>Cindy Kang - P50</t>
  </si>
  <si>
    <t>Ramon Salcido - ThinkStation P510</t>
  </si>
  <si>
    <t>WS-2406</t>
  </si>
  <si>
    <t>Savana Batt - P50</t>
  </si>
  <si>
    <t>Ayman Morsy - P50</t>
  </si>
  <si>
    <t>Stephen Nguyen - Z420</t>
  </si>
  <si>
    <t>Rhea Butler - X1 Carbon</t>
  </si>
  <si>
    <t>Salena Streenz - X1 Carbon</t>
  </si>
  <si>
    <t>Jesus A. Urena - ThinkStation P410</t>
  </si>
  <si>
    <t>Diane Guo - ThinkPad P50</t>
  </si>
  <si>
    <t>Scott McKee - P510</t>
  </si>
  <si>
    <t>Kevin Strohfus - ThinkPad P50</t>
  </si>
  <si>
    <t>P50</t>
  </si>
  <si>
    <t>Abigail Ng - HP Z400 Workstation</t>
  </si>
  <si>
    <t>Michael Cody - X1 Carbon **MISSING AN ASSET TAG**</t>
  </si>
  <si>
    <t>Eric Gomez - ThinkPad P50</t>
  </si>
  <si>
    <t>Luis G. Rodriguez - ThinkPad P50</t>
  </si>
  <si>
    <t>Paul Norcross - P50</t>
  </si>
  <si>
    <t>Heather Griffin - X1 Carbon</t>
  </si>
  <si>
    <t>Chris Strawn- X1 Carbon</t>
  </si>
  <si>
    <t>Maria Fernanda Cabrera - ThinkPad P50</t>
  </si>
  <si>
    <t>Christopher Jimenez - P50</t>
  </si>
  <si>
    <t>Lindsay Suprenant - ThinkPad P50</t>
  </si>
  <si>
    <t>Sergio Delgado - ThinkPad P50</t>
  </si>
  <si>
    <t>Julie Dalga - ThinkPad P50</t>
  </si>
  <si>
    <t>Diana Melendez - ThinkStation P410</t>
  </si>
  <si>
    <t>Anna Jones - X1 Carbon 4th Gen</t>
  </si>
  <si>
    <t>Arturo Ponciano - P50</t>
  </si>
  <si>
    <t>HP Z420</t>
  </si>
  <si>
    <t>Oscar Salcedo - ThinkPad P50</t>
  </si>
  <si>
    <t>Faulizbeth Vallejo - ThinkPad P50</t>
  </si>
  <si>
    <t>Kim Havnes - X1 Carbon</t>
  </si>
  <si>
    <t>Michael Murphy - X1 Carbon</t>
  </si>
  <si>
    <t>WS-2295</t>
  </si>
  <si>
    <t>Josh Kiddle - X1 Carbon</t>
  </si>
  <si>
    <t>WS-2389</t>
  </si>
  <si>
    <t>SPARE - OptiPlex 9020</t>
  </si>
  <si>
    <t>Brian Muller - ThinkStation P510</t>
  </si>
  <si>
    <t>Shenine Hooshmand - X1 Carbon</t>
  </si>
  <si>
    <t>WS-2373</t>
  </si>
  <si>
    <t>David Newson - P50</t>
  </si>
  <si>
    <t>Optiplex 9020</t>
  </si>
  <si>
    <t>Amanda Wells - ThinkPad P50</t>
  </si>
  <si>
    <t>WS-2309</t>
  </si>
  <si>
    <t>SPARE - Optiplex 9010</t>
  </si>
  <si>
    <t>WS-2304</t>
  </si>
  <si>
    <t>SPARE - OptiPlex 990</t>
  </si>
  <si>
    <t>WS-1608</t>
  </si>
  <si>
    <t>For Accounting SageFAS - XP</t>
  </si>
  <si>
    <t>WS-2376</t>
  </si>
  <si>
    <t>WS-2386</t>
  </si>
  <si>
    <t>WS-1803</t>
  </si>
  <si>
    <t>WS-1761</t>
  </si>
  <si>
    <t>WS-1684</t>
  </si>
  <si>
    <t>WS-2377</t>
  </si>
  <si>
    <t>ws-1760</t>
  </si>
  <si>
    <t>WS-2226</t>
  </si>
  <si>
    <t>WS-1850</t>
  </si>
  <si>
    <t>WS-2320</t>
  </si>
  <si>
    <t>WS-2272</t>
  </si>
  <si>
    <t>WS-2273</t>
  </si>
  <si>
    <t>WS-2730</t>
  </si>
  <si>
    <t>WS-1823</t>
  </si>
  <si>
    <t>Andrew Dzulynsky - X1 Carbon</t>
  </si>
  <si>
    <t>Fang Fang - ThinkStation S30</t>
  </si>
  <si>
    <t>Loren Vine - ThinkPad P50</t>
  </si>
  <si>
    <t>Samantha Sternick - X1 Carbon</t>
  </si>
  <si>
    <t>Carl Willmann - P51</t>
  </si>
  <si>
    <t>JobFair - Z420</t>
  </si>
  <si>
    <t>WS-2265</t>
  </si>
  <si>
    <t>Eric Zitny - W541</t>
  </si>
  <si>
    <t>Robert Ross - P510</t>
  </si>
  <si>
    <t>Remy Fukuda - X1 Carbon</t>
  </si>
  <si>
    <t>IRV Spare - 8560w</t>
  </si>
  <si>
    <t>WS-2359</t>
  </si>
  <si>
    <t>P500</t>
  </si>
  <si>
    <t>Jonathan Arreola Tuda - HP Z2 Mini G3 Workstation</t>
  </si>
  <si>
    <t>Katinka Garcia - Precision Tower 3620</t>
  </si>
  <si>
    <t>Kristen Lazatin - HP Z2 Mini G3 Workstation</t>
  </si>
  <si>
    <t>HP Z2 Mini - Mexico Spare</t>
  </si>
  <si>
    <t>INTERN Vi Madrazo - HPZ2</t>
  </si>
  <si>
    <t>Z2 Mini</t>
  </si>
  <si>
    <t>Eric Namisniak - HP Z2 Mini G3 Workstation</t>
  </si>
  <si>
    <t>David Page - HP Z2 Mini G3 Workstation</t>
  </si>
  <si>
    <t>Tanya Daly - HP Z2 Mini G3 Workstation</t>
  </si>
  <si>
    <t>Keith Martinez - X1 Carbon</t>
  </si>
  <si>
    <t>ws-2071</t>
  </si>
  <si>
    <t>Mary Waits - X1 Carbon</t>
  </si>
  <si>
    <t>Daniel Lopez - Z400</t>
  </si>
  <si>
    <t>E431</t>
  </si>
  <si>
    <t>Tobin Sloane</t>
  </si>
  <si>
    <t>ws-1975</t>
  </si>
  <si>
    <t>Mark Dwyer - X1 Gen2</t>
  </si>
  <si>
    <t>Jay Todisco - X1 Carbon</t>
  </si>
  <si>
    <t>WS-2385</t>
  </si>
  <si>
    <t>Andrew Kopy - X1 Carbon</t>
  </si>
  <si>
    <t>WS-YC</t>
  </si>
  <si>
    <t>Jon Anderson - P50</t>
  </si>
  <si>
    <t>Jessica Chang - P50</t>
  </si>
  <si>
    <t>WS-1907</t>
  </si>
  <si>
    <t>Andy Dzulynsky - Helix</t>
  </si>
  <si>
    <t>Heather Moore - ThinkPad P50</t>
  </si>
  <si>
    <t>Callie Bergin - ThinkPad P50</t>
  </si>
  <si>
    <t>Adam Nichol - W541</t>
  </si>
  <si>
    <t>Brian Weiss - P50</t>
  </si>
  <si>
    <t>TV PC - Princeton - Lobby</t>
  </si>
  <si>
    <t>Gerry Parco - W540</t>
  </si>
  <si>
    <t>TV PC - Princeton - Conference Room - M700</t>
  </si>
  <si>
    <t>Jonathan Zhou - ThinkStation P510</t>
  </si>
  <si>
    <t>Z2 Mini G3</t>
  </si>
  <si>
    <t>Doreen Sachse - ThinkPad P50</t>
  </si>
  <si>
    <t>Aliza Kamrun - ThinkStation S30</t>
  </si>
  <si>
    <t>Zachary Barton - ThinkStation S30</t>
  </si>
  <si>
    <t>Andy Al-Sannaa - ThinkStation P510</t>
  </si>
  <si>
    <t>Diego Mendoza - Precision T3610</t>
  </si>
  <si>
    <t>Juan Luna - HP Z2 Mini G3 Workstation</t>
  </si>
  <si>
    <t>Daniela Villagram - Z2 Mini G3</t>
  </si>
  <si>
    <t>Karen S. Flores - HP Z2 Mini G3 Workstation</t>
  </si>
  <si>
    <t>Anahi Robles - Precision Tower 3620</t>
  </si>
  <si>
    <t>Mexico- HP Z2 Mini G3</t>
  </si>
  <si>
    <t>Mike Jones - Thinkstation P510</t>
  </si>
  <si>
    <t>Shi Chen - ThinkPad P50</t>
  </si>
  <si>
    <t>Irene Connor - P50</t>
  </si>
  <si>
    <t>Matthew Johnston - ThinkPad P50</t>
  </si>
  <si>
    <t>Adam Smith - *DOES NOT HAVE A STICKER* - P50</t>
  </si>
  <si>
    <t>Hope Knuckles - ThinkStation P700</t>
  </si>
  <si>
    <t>Andy Nguyen - P50</t>
  </si>
  <si>
    <t>Akanksha Singh - P50</t>
  </si>
  <si>
    <t>ws-2108</t>
  </si>
  <si>
    <t>Ernesto Encinas - ThinkStation S30</t>
  </si>
  <si>
    <t>Nihal Zahran - HP Z2 Mini G3 Workstation</t>
  </si>
  <si>
    <t>Molly Boyle - Z400</t>
  </si>
  <si>
    <t>Taylor Wilson - HP Z2 Mini G3 Workstation</t>
  </si>
  <si>
    <t>WS-1900</t>
  </si>
  <si>
    <t>TEST STATION</t>
  </si>
  <si>
    <t>WS-1593</t>
  </si>
  <si>
    <t>HP XW4400</t>
  </si>
  <si>
    <t>WS-2388</t>
  </si>
  <si>
    <t>Optiplex 990</t>
  </si>
  <si>
    <t>Hotel - z2 mini</t>
  </si>
  <si>
    <t>Isaac Sawatzky - ThinkPad P51</t>
  </si>
  <si>
    <t>Dalia Tawil - HP Z2 Mini G3 Workstation</t>
  </si>
  <si>
    <t>Aida De La Rosa - X1 Carbon</t>
  </si>
  <si>
    <t>Trevor Wells - P51</t>
  </si>
  <si>
    <t>CAD Testing Station - HPZ2</t>
  </si>
  <si>
    <t>Eric kauffman - X1 Yoga</t>
  </si>
  <si>
    <t>Karl Schwab - Thinkstation P510</t>
  </si>
  <si>
    <t>Erika Sanchez - ThinkPad X1 Carbon 5th</t>
  </si>
  <si>
    <t>TV PC - Denver - Conference Room</t>
  </si>
  <si>
    <t>TV PC - Phoenix - Lobby</t>
  </si>
  <si>
    <t>ws-2079</t>
  </si>
  <si>
    <t>TV PC - Toronto - Small Conference Room</t>
  </si>
  <si>
    <t>TV PC - Phoenix - Conference Room</t>
  </si>
  <si>
    <t>TV PC - Chicago - Lobby</t>
  </si>
  <si>
    <t>TV PC - San Diego - Lobby</t>
  </si>
  <si>
    <t>TV PC - Mexico -M700</t>
  </si>
  <si>
    <t>TV PC - New Jersey - Lobby</t>
  </si>
  <si>
    <t>ThinkCentre M900 - Huddle Room</t>
  </si>
  <si>
    <t>TV PC - Toronto - Lobby</t>
  </si>
  <si>
    <t>Chicago - BOMGAR Jumpoint</t>
  </si>
  <si>
    <t>TV PC - Denver - Lobby</t>
  </si>
  <si>
    <t>Angelique Lestienne - ThinkPad P51</t>
  </si>
  <si>
    <t>Michael Van Omen - ThinkPad P50</t>
  </si>
  <si>
    <t>Katheryn Klima  - OptiPlex 9010</t>
  </si>
  <si>
    <t>Aimee Shimizu -Z400</t>
  </si>
  <si>
    <t>Shawn Krebs - OptiPlex 9010</t>
  </si>
  <si>
    <t>WS-2342</t>
  </si>
  <si>
    <t>WS-2201</t>
  </si>
  <si>
    <t>Y.C. Ng - Surface Pro 4</t>
  </si>
  <si>
    <t>Sam Lopez - OptiPlex 9020</t>
  </si>
  <si>
    <t>Ryan Kirtley - ThinkStation P510</t>
  </si>
  <si>
    <t>Mary Cheval - X1 Carbon</t>
  </si>
  <si>
    <t>Savana Batt - HP Z2 Mini G3 Workstation</t>
  </si>
  <si>
    <t>Seattle - BOMGAR Jumpoint</t>
  </si>
  <si>
    <t>ws-1832</t>
  </si>
  <si>
    <t>Macbook Pro</t>
  </si>
  <si>
    <t>Tobin Sloane - X1 Carbon</t>
  </si>
  <si>
    <t>Lynne Jasinski - W541</t>
  </si>
  <si>
    <t>Patrick Gunn - Thinkstation</t>
  </si>
  <si>
    <t>SPARE - Surface Pro</t>
  </si>
  <si>
    <t>Tijuana - W530</t>
  </si>
  <si>
    <t>P320 Tiny</t>
  </si>
  <si>
    <t>Anita Makwana - X1 Carbon</t>
  </si>
  <si>
    <t>Thomas Bruce - X1 Carbon</t>
  </si>
  <si>
    <t>TuAnh Nguyen - ThinkPad P50</t>
  </si>
  <si>
    <t>Max Fischer - HP Z2 Mini G3 Workstation</t>
  </si>
  <si>
    <t>Niraj Patel - ThinkStation P500</t>
  </si>
  <si>
    <t xml:space="preserve"> </t>
  </si>
  <si>
    <t>IRV SPARE</t>
  </si>
  <si>
    <t>Mimi Dobbins - HP Z2 Mini G3 Workstation</t>
  </si>
  <si>
    <t>Robert Sutton - X1 Carbon</t>
  </si>
  <si>
    <t>Ashley O'Byrne - P50</t>
  </si>
  <si>
    <t>Brian Holmes - OptiPlex 9020</t>
  </si>
  <si>
    <t>Isaac Hulin- Dell Precision Tower 3620</t>
  </si>
  <si>
    <t>TV PC - HP Z2 Mini G3 workstation</t>
  </si>
  <si>
    <t>Kevin Bowman - OptiPlex 9020</t>
  </si>
  <si>
    <t>Alex Asadullaev - OptiPlex 9020</t>
  </si>
  <si>
    <t>Nassoro Ally - Surface Pro</t>
  </si>
  <si>
    <t>Coco Ferries - OptiPlex 9020</t>
  </si>
  <si>
    <t>Ian Crawford - P510 Thinkstation</t>
  </si>
  <si>
    <t>David Neill - OptiPlex 9020</t>
  </si>
  <si>
    <t>Test Workstation - Calvin Evans</t>
  </si>
  <si>
    <t>Dell Precision Tower 3620</t>
  </si>
  <si>
    <t>Calvin Evans - Surface Pro</t>
  </si>
  <si>
    <t>David Nighswonger - Surface Pro</t>
  </si>
  <si>
    <t>Tom Jansen - Laptop</t>
  </si>
  <si>
    <t>ws-2718</t>
  </si>
  <si>
    <t>Khalissa Surghani - Optiplex 9010</t>
  </si>
  <si>
    <t>WS-2350</t>
  </si>
  <si>
    <t>Anthony Labastida - X1 Carbon</t>
  </si>
  <si>
    <t>Kenric Billy - OptiPlex 9010</t>
  </si>
  <si>
    <t>Jennifer Euyoqui - HP Z400 Workstation</t>
  </si>
  <si>
    <t>Matt Pepin OptiPlex 9020</t>
  </si>
  <si>
    <t>Amy Magee - Thinkstaion P510</t>
  </si>
  <si>
    <t>Ileana Contreras - P510</t>
  </si>
  <si>
    <t>Evonne Feeder - T440</t>
  </si>
  <si>
    <t>Ted Swan - Surface Pro</t>
  </si>
  <si>
    <t>Jacq Marquez - P50</t>
  </si>
  <si>
    <t>Mexico Spare - W530</t>
  </si>
  <si>
    <t>Konstantina Mitrovgenis - Blade</t>
  </si>
  <si>
    <t>Francisco Oliva - HP Z2 Mini G3 Workstation</t>
  </si>
  <si>
    <t>Oscar Martinez - HP Z2 Mini G3 Workstation</t>
  </si>
  <si>
    <t>Erik Sanchez - ThinkStation P510</t>
  </si>
  <si>
    <t>Tayla Neugarten - Z400</t>
  </si>
  <si>
    <t>Javier Rodriguez - HP Z2 Mini G3 Workstation</t>
  </si>
  <si>
    <t>Gary Drew - X1 Carbon</t>
  </si>
  <si>
    <t>Joshua Thompson - X1 Carbon</t>
  </si>
  <si>
    <t>Nancy Streeter - X1 Carbon</t>
  </si>
  <si>
    <t>Christina Piper - X1 Carbon</t>
  </si>
  <si>
    <t>Marlyn Zucosky - X1 Carbon</t>
  </si>
  <si>
    <t>Michael Noiles - ThinkPad P51</t>
  </si>
  <si>
    <t>Iglika Georgieva - ThinkPad P51</t>
  </si>
  <si>
    <t>Radwan Madani - X1 Carbon</t>
  </si>
  <si>
    <t>WS-2281</t>
  </si>
  <si>
    <t>Denver - BOMGAR Jumpoint</t>
  </si>
  <si>
    <t>Victor Colmenares - Precision T3610</t>
  </si>
  <si>
    <t>Megan Young - Z400</t>
  </si>
  <si>
    <t>Kelsey Grundman - ThinkPad P51</t>
  </si>
  <si>
    <t>Scott Kruse - P50</t>
  </si>
  <si>
    <t>Sandra Vaccari - ThinkPad P51</t>
  </si>
  <si>
    <t>Jill Burns - X1 Carbon</t>
  </si>
  <si>
    <t>Kelly Thompson - ThinkPad P50</t>
  </si>
  <si>
    <t>Julio Gutierrez - W541</t>
  </si>
  <si>
    <t>Laura Brooks - P51</t>
  </si>
  <si>
    <t>Kenric Billy - ThinkStation P510 - 32 Gb RAM</t>
  </si>
  <si>
    <t>Kevin Lieberman - ThinkPad W541</t>
  </si>
  <si>
    <t>Karen Shakman - P52s</t>
  </si>
  <si>
    <t>Broken - W540</t>
  </si>
  <si>
    <t>Deborah Lajiness - ThinkPad P52s</t>
  </si>
  <si>
    <t>Phoenix - BOMGAR Jumpoint</t>
  </si>
  <si>
    <t>San Diego - BOMGAR Jumpoint</t>
  </si>
  <si>
    <t>Panama - BOMGAR Jumpoint</t>
  </si>
  <si>
    <t>Broken Spare - W520</t>
  </si>
  <si>
    <t>Tatyana Epstein - P51</t>
  </si>
  <si>
    <t>Christen Jaromin - ThinkPad P51</t>
  </si>
  <si>
    <t>Kate McCracken - Z200</t>
  </si>
  <si>
    <t>Monica Munoz - ThinkPad P52s</t>
  </si>
  <si>
    <t>Lawrence Ng - ThinkPad P51</t>
  </si>
  <si>
    <t>Viviana Orio - P52</t>
  </si>
  <si>
    <t>Cynthia Milota - X1 Carbon</t>
  </si>
  <si>
    <t>Dawn Riegel - X1 Carbon</t>
  </si>
  <si>
    <t>Dana Rabat - ThinkStation P320 Tiny</t>
  </si>
  <si>
    <t>Jeff McCue - P52</t>
  </si>
  <si>
    <t>Kayla Bosarge - ThinkPad P52</t>
  </si>
  <si>
    <t>P52</t>
  </si>
  <si>
    <t>Veronica Rodriguez - Blade</t>
  </si>
  <si>
    <t>Maria Reyes - P500</t>
  </si>
  <si>
    <t>Robert A. van het Hof - ThinkPad P50</t>
  </si>
  <si>
    <t>Linh Phan NEW - ThinkPad P52</t>
  </si>
  <si>
    <t>Taylor Mack - ThinkPad P52</t>
  </si>
  <si>
    <t>Ruba Fatani - ThinkStation P320 Tiny</t>
  </si>
  <si>
    <t>Melody Lee - X1 Carbon</t>
  </si>
  <si>
    <t>Scott Brands - X1</t>
  </si>
  <si>
    <t>Lynn Murray - X1 Carbon</t>
  </si>
  <si>
    <t>P1</t>
  </si>
  <si>
    <t>WS-2880</t>
  </si>
  <si>
    <t>WS-2881</t>
  </si>
  <si>
    <t>Ana Moreno - ThinkPad P52</t>
  </si>
  <si>
    <t>Eric Zuniga - ThinkPad P50</t>
  </si>
  <si>
    <t>WS-2882</t>
  </si>
  <si>
    <t>Bob Snyder - ThinkPad P52</t>
  </si>
  <si>
    <t>WS-2883</t>
  </si>
  <si>
    <t>Melissa Watkins - ThinkPad P52</t>
  </si>
  <si>
    <t>WS-2884</t>
  </si>
  <si>
    <t>Wayne Bastrup - P52</t>
  </si>
  <si>
    <t>Arlen Hizon - E550</t>
  </si>
  <si>
    <t>Andrea Reyes - ThinkStation P410</t>
  </si>
  <si>
    <t>WS-2659</t>
  </si>
  <si>
    <t>Christopher Centeno - ThinkPad P52</t>
  </si>
  <si>
    <t>WS-2660</t>
  </si>
  <si>
    <t>Maryam Tronco - ThinkPad P52</t>
  </si>
  <si>
    <t>Maj Zaheda - ThinkPad P51</t>
  </si>
  <si>
    <t>Sarah Lee - ThinkCentre M900</t>
  </si>
  <si>
    <t>WS-2663</t>
  </si>
  <si>
    <t>WS-2886</t>
  </si>
  <si>
    <t>Kim Stone - ThinkPad X1 Extreme</t>
  </si>
  <si>
    <t>Robert Park - P50</t>
  </si>
  <si>
    <t>WS-2887</t>
  </si>
  <si>
    <t>WS-2888</t>
  </si>
  <si>
    <t>WS-2239</t>
  </si>
  <si>
    <t>WS-2238</t>
  </si>
  <si>
    <t>Jasmine Dosanjh - ThinkStation P520</t>
  </si>
  <si>
    <t>WS-2240</t>
  </si>
  <si>
    <t>WS-2889</t>
  </si>
  <si>
    <t>WS-2721</t>
  </si>
  <si>
    <t>WS-2722</t>
  </si>
  <si>
    <t>WS-2890</t>
  </si>
  <si>
    <t>Jessica Park - P500</t>
  </si>
  <si>
    <t>WS-3151</t>
  </si>
  <si>
    <t>Patricia Valero - P1</t>
  </si>
  <si>
    <t>WS-2891</t>
  </si>
  <si>
    <t>WS-2892</t>
  </si>
  <si>
    <t>WS-2893</t>
  </si>
  <si>
    <t>Simon Zhang - ThinkStation P320 Tiny</t>
  </si>
  <si>
    <t>WS-2894</t>
  </si>
  <si>
    <t>Carolina Benitez - ThinkStation P320 Tiny</t>
  </si>
  <si>
    <t>WS-2531</t>
  </si>
  <si>
    <t>WS-2723</t>
  </si>
  <si>
    <t>Brianna Cochran - ThinkPad P52</t>
  </si>
  <si>
    <t>WS-2833</t>
  </si>
  <si>
    <t>Jessica Mulligan - ThinkPad X1 Extreme</t>
  </si>
  <si>
    <t>WS-2832</t>
  </si>
  <si>
    <t>Jamie Vicars - ThinkPad X1 Extreme</t>
  </si>
  <si>
    <t>WS-2042</t>
  </si>
  <si>
    <t>Marek Pula - ThinkPad W540</t>
  </si>
  <si>
    <t>WS-2897</t>
  </si>
  <si>
    <t>Jordan Dean - ThinkPad P52</t>
  </si>
  <si>
    <t>WS-2665</t>
  </si>
  <si>
    <t>Michael Mattie - ThinkPad P52</t>
  </si>
  <si>
    <t>WS-2834</t>
  </si>
  <si>
    <t>WS-2664</t>
  </si>
  <si>
    <t>Saatchi Kishnani - ThinkStation P320 Tiny</t>
  </si>
  <si>
    <t>JoAnn Schultz - ThinkPad W540</t>
  </si>
  <si>
    <t>WS-2726</t>
  </si>
  <si>
    <t>WS-3153</t>
  </si>
  <si>
    <t>WS-3154</t>
  </si>
  <si>
    <t>Aimee Shimizu - X1 Carbon</t>
  </si>
  <si>
    <t>WS-2835</t>
  </si>
  <si>
    <t>TVPC - P320 Tiny</t>
  </si>
  <si>
    <t>WS-2837</t>
  </si>
  <si>
    <t>Jessica McInnis - P1</t>
  </si>
  <si>
    <t>Adrian Helton - ThinkPad P51</t>
  </si>
  <si>
    <t>WS-2838</t>
  </si>
  <si>
    <t>Moses Gonzales - P1</t>
  </si>
  <si>
    <t>WS-3157</t>
  </si>
  <si>
    <t>Omid Jahanbozorgi - ThinkStation P320 Tiny</t>
  </si>
  <si>
    <t>WS-2839</t>
  </si>
  <si>
    <t>WS-2725</t>
  </si>
  <si>
    <t>Christian Zeitler - ThinkPad P1</t>
  </si>
  <si>
    <t>WS-2724</t>
  </si>
  <si>
    <t>Edward Hanbicki - P1</t>
  </si>
  <si>
    <t>WS-2731</t>
  </si>
  <si>
    <t>Ryan Kane - ThinkPad P72</t>
  </si>
  <si>
    <t>WS-3184</t>
  </si>
  <si>
    <t>WS-3159</t>
  </si>
  <si>
    <t>Adam Nichol - ThinkPad X1 Extreme</t>
  </si>
  <si>
    <t>WS-2671</t>
  </si>
  <si>
    <t>WS-3181</t>
  </si>
  <si>
    <t>Stephanie Heiple - ThinkPad X1 Extreme</t>
  </si>
  <si>
    <t>WS-3182</t>
  </si>
  <si>
    <t>Felipe Bermudez - ThinkPad P52</t>
  </si>
  <si>
    <t>WS-2666</t>
  </si>
  <si>
    <t>Angelica Alonso - ThinkPad P52</t>
  </si>
  <si>
    <t>WS-3158</t>
  </si>
  <si>
    <t>WS-2899</t>
  </si>
  <si>
    <t>WS-2667</t>
  </si>
  <si>
    <t>Grant Brandenburg - X1 Carbon NEW</t>
  </si>
  <si>
    <t>WS-2732</t>
  </si>
  <si>
    <t>Matthew Kuehn - P52</t>
  </si>
  <si>
    <t>WS-2900</t>
  </si>
  <si>
    <t>Keith Bryant - P52</t>
  </si>
  <si>
    <t>WS-3161</t>
  </si>
  <si>
    <t>WS-2733</t>
  </si>
  <si>
    <t>Erik Morse - P52</t>
  </si>
  <si>
    <t>WS-3163</t>
  </si>
  <si>
    <t>Ashley Persad - P320 Tiny</t>
  </si>
  <si>
    <t>WS-2734</t>
  </si>
  <si>
    <t>WS-2532</t>
  </si>
  <si>
    <t>Christina Kolkas - X1 Carbon 6th Gen</t>
  </si>
  <si>
    <t>WS-2735</t>
  </si>
  <si>
    <t>Defective - returning to selling</t>
  </si>
  <si>
    <t>WS-2505</t>
  </si>
  <si>
    <t>WS-2506</t>
  </si>
  <si>
    <t>Sofia Chagolla - ThinkPad P1</t>
  </si>
  <si>
    <t>WS-3183</t>
  </si>
  <si>
    <t>Chris Neitzel - ThinkPad X1 Extreme</t>
  </si>
  <si>
    <t>WS-3164</t>
  </si>
  <si>
    <t>Nicolas Haddad - ThinkPad P1</t>
  </si>
  <si>
    <t>WS-3165</t>
  </si>
  <si>
    <t>Gregory Spon - X1 Carbon</t>
  </si>
  <si>
    <t>WS-2669</t>
  </si>
  <si>
    <t>Tessa Robertson - ThinkPad X1 Extreme</t>
  </si>
  <si>
    <t>WS-2840</t>
  </si>
  <si>
    <t>WS-2661</t>
  </si>
  <si>
    <t>Jordan Eggers - ThinkStation P330 Tiny</t>
  </si>
  <si>
    <t>WS-3171</t>
  </si>
  <si>
    <t>Rene Sanchez - ThinkPad P1</t>
  </si>
  <si>
    <t>WS-3172</t>
  </si>
  <si>
    <t>Jacqueline Roman - ThinkPad P52</t>
  </si>
  <si>
    <t>WS-2563</t>
  </si>
  <si>
    <t>Ali Nabi - P1</t>
  </si>
  <si>
    <t>WS-2737</t>
  </si>
  <si>
    <t>Sabreen Madden - ThinkPad P52</t>
  </si>
  <si>
    <t>WS-2736</t>
  </si>
  <si>
    <t>Vassanti Bribiesca - ThinkPad P52</t>
  </si>
  <si>
    <t>WS-3173</t>
  </si>
  <si>
    <t>Mona Valencia - ThinkPad P52</t>
  </si>
  <si>
    <t>WS-3176</t>
  </si>
  <si>
    <t>Vy Dang - ThinkPad P52</t>
  </si>
  <si>
    <t>WS-3174</t>
  </si>
  <si>
    <t>Sang Jin Lee - P1</t>
  </si>
  <si>
    <t>WS-2739</t>
  </si>
  <si>
    <t>Alexandra Neujahr - x1 E</t>
  </si>
  <si>
    <t>WS-3166</t>
  </si>
  <si>
    <t>WS-3177</t>
  </si>
  <si>
    <t>Steve Russo - ThinkPad P1</t>
  </si>
  <si>
    <t>WS-3178</t>
  </si>
  <si>
    <t>Benny Tanusaputra - ThinkPad P52</t>
  </si>
  <si>
    <t>WS-3179</t>
  </si>
  <si>
    <t>Sara Jazra - P330 Tiny</t>
  </si>
  <si>
    <t>WS-2670</t>
  </si>
  <si>
    <t>WS-2681</t>
  </si>
  <si>
    <t>WS-3180</t>
  </si>
  <si>
    <t>WS-2740</t>
  </si>
  <si>
    <t>Karla Middleton - ThinkPad P52</t>
  </si>
  <si>
    <t>WS-3175</t>
  </si>
  <si>
    <t>WS-2533</t>
  </si>
  <si>
    <t>WS-3192</t>
  </si>
  <si>
    <t>WS-2682</t>
  </si>
  <si>
    <t>Juan Oviedo - P52</t>
  </si>
  <si>
    <t>WS-3193</t>
  </si>
  <si>
    <t>WS-3194</t>
  </si>
  <si>
    <t>Arthur Osorio - X1 Tablet</t>
  </si>
  <si>
    <t>WS-3195</t>
  </si>
  <si>
    <t>Michael Peck - X1 Extreme</t>
  </si>
  <si>
    <t>WS-2683</t>
  </si>
  <si>
    <t>Andrea Stylianou - X1 Extreme</t>
  </si>
  <si>
    <t>WS-2684</t>
  </si>
  <si>
    <t>Gorham Hom - X1 Extreme</t>
  </si>
  <si>
    <t>WS-3196</t>
  </si>
  <si>
    <t>Sarit Stelung - E550</t>
  </si>
  <si>
    <t>WS-2685</t>
  </si>
  <si>
    <t>Heather Shreve - W541</t>
  </si>
  <si>
    <t>Pejman Nafezi - ThinkPad W541</t>
  </si>
  <si>
    <t>WS-2686</t>
  </si>
  <si>
    <t>WS-2687</t>
  </si>
  <si>
    <t>WS-3197</t>
  </si>
  <si>
    <t>WS-2738</t>
  </si>
  <si>
    <t>Benjamin Blakeman - ThinkPad P52</t>
  </si>
  <si>
    <t>WS-2564</t>
  </si>
  <si>
    <t>WS-2565</t>
  </si>
  <si>
    <t>Ryan Bullock - X1 E</t>
  </si>
  <si>
    <t>WS-2534</t>
  </si>
  <si>
    <t>WS-3198</t>
  </si>
  <si>
    <t>WS-3199</t>
  </si>
  <si>
    <t>samaccountname</t>
  </si>
  <si>
    <t>mvolkova</t>
  </si>
  <si>
    <t>KWink</t>
  </si>
  <si>
    <t>pnorcross</t>
  </si>
  <si>
    <t>MWaits</t>
  </si>
  <si>
    <t>krodriguez</t>
  </si>
  <si>
    <t>JoThomas</t>
  </si>
  <si>
    <t>THeisler</t>
  </si>
  <si>
    <t>Klien</t>
  </si>
  <si>
    <t>RBrajevich</t>
  </si>
  <si>
    <t>mbissonnette</t>
  </si>
  <si>
    <t>LArmstrong</t>
  </si>
  <si>
    <t>JTodisco</t>
  </si>
  <si>
    <t>crobles</t>
  </si>
  <si>
    <t>tenglish</t>
  </si>
  <si>
    <t>jtapia</t>
  </si>
  <si>
    <t>lstephenson</t>
  </si>
  <si>
    <t>GDrew</t>
  </si>
  <si>
    <t>alestienne</t>
  </si>
  <si>
    <t>sdconfmoonlight@waremalcomb.com</t>
  </si>
  <si>
    <t>crocha</t>
  </si>
  <si>
    <t>tdaly</t>
  </si>
  <si>
    <t>LASurveyEquipment</t>
  </si>
  <si>
    <t>Lorlowski</t>
  </si>
  <si>
    <t>AHerzog@waremalcomb.com</t>
  </si>
  <si>
    <t>wmcivilengineering@waremalcomb.com</t>
  </si>
  <si>
    <t>PPadillaBozyk2@waremalcomb.com</t>
  </si>
  <si>
    <t>oakbrookzoom1@waremalcomb.com</t>
  </si>
  <si>
    <t>chicagozoom2@waremalcomb.com</t>
  </si>
  <si>
    <t>skishnani</t>
  </si>
  <si>
    <t>charterpageturn@waremalcomb.com</t>
  </si>
  <si>
    <t>charterpageturn</t>
  </si>
  <si>
    <t>ersanchez</t>
  </si>
  <si>
    <t>WMParty@waremalcomb.com</t>
  </si>
  <si>
    <t>WMParty</t>
  </si>
  <si>
    <t>jmendoza</t>
  </si>
  <si>
    <t>ekania</t>
  </si>
  <si>
    <t>mmattie</t>
  </si>
  <si>
    <t>aguadagnoli</t>
  </si>
  <si>
    <t>ccenteno</t>
  </si>
  <si>
    <t>mzaheda</t>
  </si>
  <si>
    <t>khaase</t>
  </si>
  <si>
    <t>ndawes</t>
  </si>
  <si>
    <t>ehanbicki</t>
  </si>
  <si>
    <t>cwaligora</t>
  </si>
  <si>
    <t>bmaddox</t>
  </si>
  <si>
    <t>obinitie</t>
  </si>
  <si>
    <t>kwallace</t>
  </si>
  <si>
    <t>aalonso</t>
  </si>
  <si>
    <t>rmccullagh</t>
  </si>
  <si>
    <t>wmcivil@waremalcomb.com</t>
  </si>
  <si>
    <t>wmcivil</t>
  </si>
  <si>
    <t>wmarch@waremalcomb.com</t>
  </si>
  <si>
    <t>wmarch</t>
  </si>
  <si>
    <t>fleventis</t>
  </si>
  <si>
    <t>kdouglas</t>
  </si>
  <si>
    <t>asanchez</t>
  </si>
  <si>
    <t>tstrohm</t>
  </si>
  <si>
    <t>oakbrookoffice@waremalcomb.com</t>
  </si>
  <si>
    <t>oakbrookoffice</t>
  </si>
  <si>
    <t>sramsay</t>
  </si>
  <si>
    <t>phxhuddle@waremalcomb.com</t>
  </si>
  <si>
    <t>phxhuddle</t>
  </si>
  <si>
    <t>mkuehn</t>
  </si>
  <si>
    <t>kbryant</t>
  </si>
  <si>
    <t>ktrinh</t>
  </si>
  <si>
    <t>sdconfstonesteps@waremalcomb.com</t>
  </si>
  <si>
    <t>sdconfstonesteps</t>
  </si>
  <si>
    <t>hxu</t>
  </si>
  <si>
    <t>apersad</t>
  </si>
  <si>
    <t>aali</t>
  </si>
  <si>
    <t>nhaddad</t>
  </si>
  <si>
    <t>bim360davita@waremalcomb.com</t>
  </si>
  <si>
    <t>bim360davita</t>
  </si>
  <si>
    <t>LPhan</t>
  </si>
  <si>
    <t>jeggers</t>
  </si>
  <si>
    <t>SDDOfficeCalendar@waremalcomb.com</t>
  </si>
  <si>
    <t>SDDOfficeCalendar</t>
  </si>
  <si>
    <t>lbermudez</t>
  </si>
  <si>
    <t>aosorio</t>
  </si>
  <si>
    <t>jroman</t>
  </si>
  <si>
    <t>cneitzel</t>
  </si>
  <si>
    <t>bizzo@waremalcomb.com</t>
  </si>
  <si>
    <t>bizzo</t>
  </si>
  <si>
    <t>molivo</t>
  </si>
  <si>
    <t>Informer</t>
  </si>
  <si>
    <t>bblakeman</t>
  </si>
  <si>
    <t>sjinlee</t>
  </si>
  <si>
    <t>tshared</t>
  </si>
  <si>
    <t>hlong@waremalcomb.com</t>
  </si>
  <si>
    <t>hlong</t>
  </si>
  <si>
    <t>2010User@waremalcomb.com</t>
  </si>
  <si>
    <t>2010User</t>
  </si>
  <si>
    <t>ChicagoBD@waremalcomb.com</t>
  </si>
  <si>
    <t>ChicagoBD</t>
  </si>
  <si>
    <t>smadden</t>
  </si>
  <si>
    <t>jchang</t>
  </si>
  <si>
    <t>tepstein</t>
  </si>
  <si>
    <t>sjazra</t>
  </si>
  <si>
    <t>reporting@waremalcomb.com</t>
  </si>
  <si>
    <t>reporting</t>
  </si>
  <si>
    <t>nally</t>
  </si>
  <si>
    <t>aaguirre</t>
  </si>
  <si>
    <t>nyczoom.bsotomayor@waremalcomb.com</t>
  </si>
  <si>
    <t>nyczoom.bsotomayor</t>
  </si>
  <si>
    <t>asimon</t>
  </si>
  <si>
    <t>aseidenfeld</t>
  </si>
  <si>
    <t>joviedo</t>
  </si>
  <si>
    <t>kmiddleton</t>
  </si>
  <si>
    <t>scaballero</t>
  </si>
  <si>
    <t>sstelung</t>
  </si>
  <si>
    <t>NRuzbasan@waremalcomb.com</t>
  </si>
  <si>
    <t>NRuzbasan</t>
  </si>
  <si>
    <t>cmavros@waremalcomb.com</t>
  </si>
  <si>
    <t>cmavros</t>
  </si>
  <si>
    <t>lcrowe</t>
  </si>
  <si>
    <t>mpeck</t>
  </si>
  <si>
    <t>AStylianou@waremalcomb.com</t>
  </si>
  <si>
    <t>AStylianou</t>
  </si>
  <si>
    <t>NewformaSF@waremalcomb.com</t>
  </si>
  <si>
    <t>NewformaSF</t>
  </si>
  <si>
    <t>fmelvin@waremalcomb.com</t>
  </si>
  <si>
    <t>fmelvin</t>
  </si>
  <si>
    <t>GHom@waremalcomb.com</t>
  </si>
  <si>
    <t>GHom</t>
  </si>
  <si>
    <t>bsundheimer</t>
  </si>
  <si>
    <t>bmartinez@waremalcomb.com</t>
  </si>
  <si>
    <t>bmartinez</t>
  </si>
  <si>
    <t>365APIAdmin</t>
  </si>
  <si>
    <t>mjanulewicz@waremalcomb.com</t>
  </si>
  <si>
    <t>mjanulewicz</t>
  </si>
  <si>
    <t>newformanj@waremalcomb.com</t>
  </si>
  <si>
    <t>newformanj</t>
  </si>
  <si>
    <t>hprillwitz@waremalcomb.com</t>
  </si>
  <si>
    <t>hprillwitz</t>
  </si>
  <si>
    <t>jkirkpatrick@waremalcomb.com</t>
  </si>
  <si>
    <t>jkirkpatrick</t>
  </si>
  <si>
    <t>smunoz</t>
  </si>
  <si>
    <t>tyouakim@waremalcomb.com</t>
  </si>
  <si>
    <t>tyouakim</t>
  </si>
  <si>
    <t>jpollock@waremalcomb.com</t>
  </si>
  <si>
    <t>jpollock</t>
  </si>
  <si>
    <t>cblottman@waremalcomb.com</t>
  </si>
  <si>
    <t>CBlottman</t>
  </si>
  <si>
    <t>djefferson@waremalcomb.com</t>
  </si>
  <si>
    <t>djefferson</t>
  </si>
  <si>
    <t>jwyand</t>
  </si>
  <si>
    <t>anabi@waremalcomb.com</t>
  </si>
  <si>
    <t>anabi</t>
  </si>
  <si>
    <t>NewformaDEN@waremalcomb.com</t>
  </si>
  <si>
    <t>NewformaDEN</t>
  </si>
  <si>
    <t>jbetzer@waremalcomb.com</t>
  </si>
  <si>
    <t>jbetzer</t>
  </si>
  <si>
    <t>jscheitler@waremalcomb.com</t>
  </si>
  <si>
    <t>jscheitler</t>
  </si>
  <si>
    <t>hharris</t>
  </si>
  <si>
    <t>cquirino@waremalcomb.com</t>
  </si>
  <si>
    <t>cquirino</t>
  </si>
  <si>
    <t>snguyen@waremalcomb.com</t>
  </si>
  <si>
    <t>snguyen</t>
  </si>
  <si>
    <t>nkester@waremalcomb.com</t>
  </si>
  <si>
    <t>nkester</t>
  </si>
  <si>
    <t>klakie@waremalcomb.com</t>
  </si>
  <si>
    <t>klakie</t>
  </si>
  <si>
    <t>zreyes@waremalcomb.com</t>
  </si>
  <si>
    <t>zreyes</t>
  </si>
  <si>
    <t>lazoom2@waremalcomb.com</t>
  </si>
  <si>
    <t>lazoom2</t>
  </si>
  <si>
    <t>mgyawali@waremalcomb.com</t>
  </si>
  <si>
    <t>mgyawali</t>
  </si>
  <si>
    <t>dalem@waremalcomb.com</t>
  </si>
  <si>
    <t>dalem</t>
  </si>
  <si>
    <t>Name (system)</t>
  </si>
  <si>
    <t>10 Edelman
Irvine, CA 92618</t>
  </si>
  <si>
    <t>Rancho Santa Margarita, CA</t>
  </si>
  <si>
    <t>Rancho Santa Margarita, CA, US</t>
  </si>
  <si>
    <t>Long Beach, CA, US</t>
  </si>
  <si>
    <t>Dec 20 2017</t>
  </si>
  <si>
    <t>Barrie, Canada</t>
  </si>
  <si>
    <t>Dec 29 2017</t>
  </si>
  <si>
    <t>San Diego, CA</t>
  </si>
  <si>
    <t>Jan 13 2018</t>
  </si>
  <si>
    <t>Pleasanton, CA</t>
  </si>
  <si>
    <t>Jan 16 2018</t>
  </si>
  <si>
    <t>Kansas City, MO</t>
  </si>
  <si>
    <t>Jan 17 2018</t>
  </si>
  <si>
    <t>Jan 22 2018</t>
  </si>
  <si>
    <t>Seattle, WA</t>
  </si>
  <si>
    <t>Jan 24 2018</t>
  </si>
  <si>
    <t>Jan 26 2018</t>
  </si>
  <si>
    <t>Denver, CO</t>
  </si>
  <si>
    <t>Jan 29 2018</t>
  </si>
  <si>
    <t>Humble, TX</t>
  </si>
  <si>
    <t>Feb 13 2018</t>
  </si>
  <si>
    <t>Feb 05 2018</t>
  </si>
  <si>
    <t>Streetsville, ON, CA</t>
  </si>
  <si>
    <t>Feb 22 2018</t>
  </si>
  <si>
    <t>Hayward, CA</t>
  </si>
  <si>
    <t>Feb 23 2018</t>
  </si>
  <si>
    <t>Scottsdale, AZ</t>
  </si>
  <si>
    <t>Feb 27 2018</t>
  </si>
  <si>
    <t>Mar 01 2018</t>
  </si>
  <si>
    <t>Mar 05 2018</t>
  </si>
  <si>
    <t>Irvine, CA</t>
  </si>
  <si>
    <t>Mar 06 2018</t>
  </si>
  <si>
    <t>Mar 12 2018</t>
  </si>
  <si>
    <t>Corona, CA, US</t>
  </si>
  <si>
    <t>Mar 13 2018</t>
  </si>
  <si>
    <t>Mar 15 2018</t>
  </si>
  <si>
    <t>Tijuana, MX</t>
  </si>
  <si>
    <t>Mar 23 2018</t>
  </si>
  <si>
    <t>Mar 28 2018</t>
  </si>
  <si>
    <t>Apr 09 2018</t>
  </si>
  <si>
    <t>Apr 21 2018</t>
  </si>
  <si>
    <t>Apr 24 2018</t>
  </si>
  <si>
    <t>Apr 27 2018</t>
  </si>
  <si>
    <t>Tucker, GA</t>
  </si>
  <si>
    <t>May 04 2018</t>
  </si>
  <si>
    <t>May 07 2018</t>
  </si>
  <si>
    <t>Irvine, CA, US</t>
  </si>
  <si>
    <t>May 10 2018</t>
  </si>
  <si>
    <t>May 14 2018</t>
  </si>
  <si>
    <t>Apr 06 2018</t>
  </si>
  <si>
    <t>Mexico City, Mexico</t>
  </si>
  <si>
    <t>May 22 2018</t>
  </si>
  <si>
    <t>Lake Elsinore, CA</t>
  </si>
  <si>
    <t>May 24 2018</t>
  </si>
  <si>
    <t>May 29 2018</t>
  </si>
  <si>
    <t>May 09 2018</t>
  </si>
  <si>
    <t>May 30 2018</t>
  </si>
  <si>
    <t>Jun 01 2018</t>
  </si>
  <si>
    <t>Jun 07 2018</t>
  </si>
  <si>
    <t>Jun 08 2018</t>
  </si>
  <si>
    <t>Jun 12 2018</t>
  </si>
  <si>
    <t>Jun 13 2018</t>
  </si>
  <si>
    <t>Jun 18 2018</t>
  </si>
  <si>
    <t>Jun 21 2018</t>
  </si>
  <si>
    <t>Jun 27 2018</t>
  </si>
  <si>
    <t>Jun 28 2018</t>
  </si>
  <si>
    <t>Verona, NJ</t>
  </si>
  <si>
    <t>Jun 29 2018</t>
  </si>
  <si>
    <t>Jul 02 2018</t>
  </si>
  <si>
    <t>Jul 03 2018</t>
  </si>
  <si>
    <t>Jan 10 2018</t>
  </si>
  <si>
    <t>Jul 06 2018</t>
  </si>
  <si>
    <t>Jul 10 2018</t>
  </si>
  <si>
    <t>Jul 12 2018</t>
  </si>
  <si>
    <t>Eatontown, NJ</t>
  </si>
  <si>
    <t>San Francisco, CA</t>
  </si>
  <si>
    <t>Colonia El Pixcuay (Apaxco), Mexico</t>
  </si>
  <si>
    <t>Mexico City, MX</t>
  </si>
  <si>
    <t>New York, NY</t>
  </si>
  <si>
    <t>Santa Ana, CA, US</t>
  </si>
  <si>
    <t>Highlands Ranch, CO</t>
  </si>
  <si>
    <t>192.168.9.79</t>
  </si>
  <si>
    <t>Sep 12 2018 14:29</t>
  </si>
  <si>
    <t>Jul 05 2018</t>
  </si>
  <si>
    <t>192.168.6.47</t>
  </si>
  <si>
    <t>Sep 19 2018 17:16</t>
  </si>
  <si>
    <t>Chicago, IL, US</t>
  </si>
  <si>
    <t>192.168.14.122</t>
  </si>
  <si>
    <t>Sep 25 2018 16:10</t>
  </si>
  <si>
    <t>R9PFNEC</t>
  </si>
  <si>
    <t>Sep 26 2018 18:12</t>
  </si>
  <si>
    <t>Sep 26 2018 17:58</t>
  </si>
  <si>
    <t>Sep 27 2018 13:30</t>
  </si>
  <si>
    <t>Denver, CO, US</t>
  </si>
  <si>
    <t>Los Angeles, CA</t>
  </si>
  <si>
    <t>192.168.0.19</t>
  </si>
  <si>
    <t>Oct 09 2018 22:20</t>
  </si>
  <si>
    <t>192.168.11.51</t>
  </si>
  <si>
    <t>Oct 10 2018 08:39</t>
  </si>
  <si>
    <t>192.168.1.53</t>
  </si>
  <si>
    <t>Oct 13 2018 16:30</t>
  </si>
  <si>
    <t>192.168.1.100</t>
  </si>
  <si>
    <t>Oct 17 2018 10:43</t>
  </si>
  <si>
    <t>Oct 18 2018 11:56</t>
  </si>
  <si>
    <t>Miami, FL</t>
  </si>
  <si>
    <t>yc</t>
  </si>
  <si>
    <t>Oct 19 2018 14:48</t>
  </si>
  <si>
    <t>Costa Mesa, CA, US</t>
  </si>
  <si>
    <t>Oct 22 2018 17:15</t>
  </si>
  <si>
    <t>Oct 23 2018 11:51</t>
  </si>
  <si>
    <t>Oct 24 2018 08:23</t>
  </si>
  <si>
    <t>Oct 24 2018 10:13</t>
  </si>
  <si>
    <t>192.168.15.103</t>
  </si>
  <si>
    <t>Oct 24 2018 12:10</t>
  </si>
  <si>
    <t>192.168.9.102</t>
  </si>
  <si>
    <t>Oct 25 2018 23:42</t>
  </si>
  <si>
    <t>Oct 26 2018 11:46</t>
  </si>
  <si>
    <t>CWS-102</t>
  </si>
  <si>
    <t>192.168.2.150</t>
  </si>
  <si>
    <t>Oct 26 2018 14:28</t>
  </si>
  <si>
    <t>Oct 26 2018 14:31</t>
  </si>
  <si>
    <t>172.17.244.59</t>
  </si>
  <si>
    <t>Oct 30 2018 12:48</t>
  </si>
  <si>
    <t>Jun 14 2018</t>
  </si>
  <si>
    <t>192.168.6.98</t>
  </si>
  <si>
    <t>Nov 01 2018 21:04</t>
  </si>
  <si>
    <t>Oak Brook, IL</t>
  </si>
  <si>
    <t>192.168.4.148</t>
  </si>
  <si>
    <t>Nov 02 2018 15:48</t>
  </si>
  <si>
    <t>192.168.11.65</t>
  </si>
  <si>
    <t>Nov 06 2018 08:21</t>
  </si>
  <si>
    <t>Nov 06 2018 14:52</t>
  </si>
  <si>
    <t>Hightstown, NJ</t>
  </si>
  <si>
    <t>ThinkPad P72</t>
  </si>
  <si>
    <t>PF1EHXJV</t>
  </si>
  <si>
    <t>Nov 09 2018 10:37</t>
  </si>
  <si>
    <t>Oct 17 2018 13:17</t>
  </si>
  <si>
    <t>RKANE</t>
  </si>
  <si>
    <t>Nov 12 2018 10:45</t>
  </si>
  <si>
    <t>Nov 12 2018 15:32</t>
  </si>
  <si>
    <t>192.168.21.78</t>
  </si>
  <si>
    <t>Nov 16 2018 14:50</t>
  </si>
  <si>
    <t>192.168.19.34</t>
  </si>
  <si>
    <t>R90GLXV5</t>
  </si>
  <si>
    <t>Nov 20 2018 10:39</t>
  </si>
  <si>
    <t>Nov 08 2018 07:36</t>
  </si>
  <si>
    <t>Nov 27 2018 18:00</t>
  </si>
  <si>
    <t>WS-2836</t>
  </si>
  <si>
    <t>ThinkPad X1 Extreme</t>
  </si>
  <si>
    <t>R90RY1SV</t>
  </si>
  <si>
    <t>Nov 28 2018 02:19</t>
  </si>
  <si>
    <t>Nov 27 2018 16:49</t>
  </si>
  <si>
    <t>192.168.0.82</t>
  </si>
  <si>
    <t>Nov 28 2018 11:24</t>
  </si>
  <si>
    <t>Nov 29 2018 16:42</t>
  </si>
  <si>
    <t>Nov 30 2018 14:38</t>
  </si>
  <si>
    <t>May 18 2018</t>
  </si>
  <si>
    <t>192.168.2.128</t>
  </si>
  <si>
    <t>Nov 30 2018 17:51</t>
  </si>
  <si>
    <t>Dec 04 2018 13:49</t>
  </si>
  <si>
    <t>Phoenix, AZ, US</t>
  </si>
  <si>
    <t>Dec 05 2018 10:55</t>
  </si>
  <si>
    <t>192.168.3.87</t>
  </si>
  <si>
    <t>Dec 05 2018 16:12</t>
  </si>
  <si>
    <t>192.168.1.156</t>
  </si>
  <si>
    <t>Dec 07 2018 16:18</t>
  </si>
  <si>
    <t>192.168.6.165</t>
  </si>
  <si>
    <t>Dec 08 2018 05:07</t>
  </si>
  <si>
    <t>Cicero, IL, US</t>
  </si>
  <si>
    <t>Dec 14 2018 19:01</t>
  </si>
  <si>
    <t>HP EliteBook 2560p</t>
  </si>
  <si>
    <t>CNU2110HLF</t>
  </si>
  <si>
    <t>Dec 18 2018 09:18</t>
  </si>
  <si>
    <t>Dec 18 2018 08:54</t>
  </si>
  <si>
    <t>Dec 21 2018 18:05</t>
  </si>
  <si>
    <t>10.0.0.68</t>
  </si>
  <si>
    <t>Dec 30 2018 17:36</t>
  </si>
  <si>
    <t>Dec 30 2018 18:22</t>
  </si>
  <si>
    <t>Westminster, CA</t>
  </si>
  <si>
    <t>Dec 31 2018 09:48</t>
  </si>
  <si>
    <t>10.1.50.79</t>
  </si>
  <si>
    <t>Dec 31 2018 14:10</t>
  </si>
  <si>
    <t>10.1.50.115</t>
  </si>
  <si>
    <t>Jan 04 2019 16:06</t>
  </si>
  <si>
    <t>Fullerton, CA</t>
  </si>
  <si>
    <t>192.168.4.105</t>
  </si>
  <si>
    <t>Jan 04 2019 16:51</t>
  </si>
  <si>
    <t>192.168.6.154</t>
  </si>
  <si>
    <t>Jan 07 2019 13:03</t>
  </si>
  <si>
    <t>Dec 10 2018 12:38</t>
  </si>
  <si>
    <t>192.168.14.112</t>
  </si>
  <si>
    <t>R9X8ZZB</t>
  </si>
  <si>
    <t>Jan 10 2019 09:11</t>
  </si>
  <si>
    <t>Nov 08 2018 17:02</t>
  </si>
  <si>
    <t>Jan 11 2019 09:03</t>
  </si>
  <si>
    <t>Feb 09 2018</t>
  </si>
  <si>
    <t>Jan 11 2019 09:17</t>
  </si>
  <si>
    <t>iOS 12.1.1</t>
  </si>
  <si>
    <t>192.168.14.102</t>
  </si>
  <si>
    <t>Jan 18 2019 16:46</t>
  </si>
  <si>
    <t>R9LX66Y</t>
  </si>
  <si>
    <t>Jan 21 2019 11:30</t>
  </si>
  <si>
    <t>Oct 19 2018 15:32</t>
  </si>
  <si>
    <t>Los Angeles, CA, US</t>
  </si>
  <si>
    <t>JOBFAIR</t>
  </si>
  <si>
    <t>Jan 28 2019 12:40</t>
  </si>
  <si>
    <t>192.168.6.160</t>
  </si>
  <si>
    <t>Jan 30 2019 16:05</t>
  </si>
  <si>
    <t>192.168.6.33</t>
  </si>
  <si>
    <t>Jan 30 2019 16:52</t>
  </si>
  <si>
    <t>10.1.50.108</t>
  </si>
  <si>
    <t>Jan 31 2019 11:10</t>
  </si>
  <si>
    <t>Jan 31 2019 12:24</t>
  </si>
  <si>
    <t>Feb 04 2019 11:45</t>
  </si>
  <si>
    <t>Feb 04 2019 11:46</t>
  </si>
  <si>
    <t>192.168.3.121</t>
  </si>
  <si>
    <t>Feb 04 2019 14:27</t>
  </si>
  <si>
    <t>Dec 28 2017</t>
  </si>
  <si>
    <t>Garden Grove, CA, US</t>
  </si>
  <si>
    <t>192.168.16.104</t>
  </si>
  <si>
    <t>Feb 05 2019 09:40</t>
  </si>
  <si>
    <t>Kbowman</t>
  </si>
  <si>
    <t>Feb 05 2019 17:48</t>
  </si>
  <si>
    <t>Feb 06 2019 09:45</t>
  </si>
  <si>
    <t>192.168.6.31</t>
  </si>
  <si>
    <t>MJ07NXDZ</t>
  </si>
  <si>
    <t>Feb 06 2019 12:51</t>
  </si>
  <si>
    <t>Feb 06 2019 12:11</t>
  </si>
  <si>
    <t>Lobby</t>
  </si>
  <si>
    <t>MJ07NWVC</t>
  </si>
  <si>
    <t>Feb 06 2019 17:48</t>
  </si>
  <si>
    <t>Nov 26 2018 19:36</t>
  </si>
  <si>
    <t>Feb 07 2019 13:00</t>
  </si>
  <si>
    <t>192.168.16.97</t>
  </si>
  <si>
    <t>Feb 08 2019 09:01</t>
  </si>
  <si>
    <t>Feb 08 2019 09:42</t>
  </si>
  <si>
    <t>10.1.50.110</t>
  </si>
  <si>
    <t>Feb 08 2019 16:51</t>
  </si>
  <si>
    <t>Dmendoza</t>
  </si>
  <si>
    <t>Feb 11 2019 16:33</t>
  </si>
  <si>
    <t>Feb 12 2019 16:16</t>
  </si>
  <si>
    <t>iOS 12.1.4</t>
  </si>
  <si>
    <t>kgarcia</t>
  </si>
  <si>
    <t>192.168.14.149</t>
  </si>
  <si>
    <t>Feb 13 2019 10:30</t>
  </si>
  <si>
    <t>Jun 19 2018</t>
  </si>
  <si>
    <t>192.168.2.169</t>
  </si>
  <si>
    <t>Feb 14 2019 16:47</t>
  </si>
  <si>
    <t>192.168.6.128</t>
  </si>
  <si>
    <t>Feb 22 2019 08:58</t>
  </si>
  <si>
    <t>katew</t>
  </si>
  <si>
    <t>PF1JGA57</t>
  </si>
  <si>
    <t>Feb 26 2019 10:37</t>
  </si>
  <si>
    <t>Jan 24 2019 14:25</t>
  </si>
  <si>
    <t>Mar 01 2019 09:57</t>
  </si>
  <si>
    <t>192.168.11.68</t>
  </si>
  <si>
    <t>Mar 03 2019 08:36</t>
  </si>
  <si>
    <t>Kent Bridge, ON, CA</t>
  </si>
  <si>
    <t>Mar 06 2019 14:31</t>
  </si>
  <si>
    <t>PF1JZM03</t>
  </si>
  <si>
    <t>Mar 04 2019 10:22</t>
  </si>
  <si>
    <t>192.168.3.166</t>
  </si>
  <si>
    <t>192.168.2.106</t>
  </si>
  <si>
    <t>PF16RW53</t>
  </si>
  <si>
    <t>Mar 10 2019 22:10</t>
  </si>
  <si>
    <t>Oct 15 2018 15:59</t>
  </si>
  <si>
    <t>192.168.16.102</t>
  </si>
  <si>
    <t>PF1H61TC</t>
  </si>
  <si>
    <t>Mar 11 2019 09:24</t>
  </si>
  <si>
    <t>Mar 05 2019 13:22</t>
  </si>
  <si>
    <t>Jan 11 2019 13:50</t>
  </si>
  <si>
    <t>R9LX67B</t>
  </si>
  <si>
    <t>Mar 13 2019 11:07</t>
  </si>
  <si>
    <t>Nov 12 2018 07:11</t>
  </si>
  <si>
    <t>Mar 13 2019 11:41</t>
  </si>
  <si>
    <t>Veracruz, Panama</t>
  </si>
  <si>
    <t>Mar 14 2019 14:35</t>
  </si>
  <si>
    <t>Mar 15 2019 21:25</t>
  </si>
  <si>
    <t>192.168.16.135</t>
  </si>
  <si>
    <t>Mar 18 2019 05:11</t>
  </si>
  <si>
    <t>192.168.1.120</t>
  </si>
  <si>
    <t>Mar 20 2019 15:09</t>
  </si>
  <si>
    <t>Mar 20 2019 15:39</t>
  </si>
  <si>
    <t>Mar 22 2019 07:36</t>
  </si>
  <si>
    <t>Woodbridge Township, NJ</t>
  </si>
  <si>
    <t>Granby, CO, US</t>
  </si>
  <si>
    <t>Mar 26 2019 07:36</t>
  </si>
  <si>
    <t>Newark, NJ</t>
  </si>
  <si>
    <t>May 31 2018</t>
  </si>
  <si>
    <t>192.168.3.183</t>
  </si>
  <si>
    <t>Mar 26 2019 18:52</t>
  </si>
  <si>
    <t>Mar 27 2019 14:07</t>
  </si>
  <si>
    <t>Apr 11 2018</t>
  </si>
  <si>
    <t>172.20.10.5</t>
  </si>
  <si>
    <t>Mar 28 2019 14:31</t>
  </si>
  <si>
    <t>192.168.4.109</t>
  </si>
  <si>
    <t>Mar 29 2019 16:25</t>
  </si>
  <si>
    <t>192.168.4.183</t>
  </si>
  <si>
    <t>Apr 01 2019 12:45</t>
  </si>
  <si>
    <t>Houston, TX</t>
  </si>
  <si>
    <t>192.168.8.74</t>
  </si>
  <si>
    <t>Apr 02 2019 10:36</t>
  </si>
  <si>
    <t>192.168.6.140</t>
  </si>
  <si>
    <t>Apr 02 2019 15:40</t>
  </si>
  <si>
    <t>10.1.50.225</t>
  </si>
  <si>
    <t>Apr 03 2019 07:59</t>
  </si>
  <si>
    <t>192.168.4.188</t>
  </si>
  <si>
    <t>Apr 03 2019 09:37</t>
  </si>
  <si>
    <t>192.168.11.71</t>
  </si>
  <si>
    <t>R90SRDPQ</t>
  </si>
  <si>
    <t>Apr 03 2019 13:45</t>
  </si>
  <si>
    <t>Mar 07 2019 15:05</t>
  </si>
  <si>
    <t>Toronto, Canada</t>
  </si>
  <si>
    <t>192.168.15.109</t>
  </si>
  <si>
    <t>192.168.4.96</t>
  </si>
  <si>
    <t>Apr 03 2019 16:02</t>
  </si>
  <si>
    <t>192.168.3.152</t>
  </si>
  <si>
    <t>Mar 19 2018</t>
  </si>
  <si>
    <t>klazatin</t>
  </si>
  <si>
    <t>10.1.0.47</t>
  </si>
  <si>
    <t>iPad Mini 4 (WiFi)</t>
  </si>
  <si>
    <t>192.168.15.73</t>
  </si>
  <si>
    <t>172.17.180.123</t>
  </si>
  <si>
    <t>R90RHESF</t>
  </si>
  <si>
    <t>Apr 05 2019 06:43</t>
  </si>
  <si>
    <t>Oct 25 2018 14:46</t>
  </si>
  <si>
    <t>Apr 05 2019 08:17</t>
  </si>
  <si>
    <t>Mar 26 2018</t>
  </si>
  <si>
    <t>Apr 16 2018</t>
  </si>
  <si>
    <t>R90SQZSL</t>
  </si>
  <si>
    <t>Feb 04 2019 07:57</t>
  </si>
  <si>
    <t>Mar 21 2018</t>
  </si>
  <si>
    <t>Hillsborough Township, NJ</t>
  </si>
  <si>
    <t>192.168.25.96</t>
  </si>
  <si>
    <t>Apr 23 2018</t>
  </si>
  <si>
    <t>Kwink</t>
  </si>
  <si>
    <t>R90SQZTX</t>
  </si>
  <si>
    <t>Apr 04 2019 13:20</t>
  </si>
  <si>
    <t>Feb 02 2018</t>
  </si>
  <si>
    <t>192.168.1.105</t>
  </si>
  <si>
    <t>Feb 25 2018</t>
  </si>
  <si>
    <t>Apr 05 2019 20:58</t>
  </si>
  <si>
    <t>Brampton, ON, CA</t>
  </si>
  <si>
    <t>192.168.1.194</t>
  </si>
  <si>
    <t>Apr 07 2019 01:41</t>
  </si>
  <si>
    <t>Santa Clara, CA, US</t>
  </si>
  <si>
    <t>172.16.0.30</t>
  </si>
  <si>
    <t>192.168.1.69</t>
  </si>
  <si>
    <t>iOS 12.2</t>
  </si>
  <si>
    <t>R90STS7D</t>
  </si>
  <si>
    <t>Jan 28 2019 14:18</t>
  </si>
  <si>
    <t>XPS 15 9570</t>
  </si>
  <si>
    <t>6YFZ4S2</t>
  </si>
  <si>
    <t>Dec 20 2018 15:42</t>
  </si>
  <si>
    <t>R90RCF6J</t>
  </si>
  <si>
    <t>Feb 19 2019 12:39</t>
  </si>
  <si>
    <t>192.168.3.150</t>
  </si>
  <si>
    <t>192.168.10.104</t>
  </si>
  <si>
    <t>Hayward, CA, US</t>
  </si>
  <si>
    <t>R90LQB9Y</t>
  </si>
  <si>
    <t>Mar 19 2019 10:11</t>
  </si>
  <si>
    <t>Aknuckles</t>
  </si>
  <si>
    <t>Mlee</t>
  </si>
  <si>
    <t>R90SYGBT</t>
  </si>
  <si>
    <t>Apr 01 2019 11:46</t>
  </si>
  <si>
    <t>192.168.4.185</t>
  </si>
  <si>
    <t>Apr 08 2019 10:58</t>
  </si>
  <si>
    <t>R90RHERK</t>
  </si>
  <si>
    <t>Nov 29 2018 12:54</t>
  </si>
  <si>
    <t>San Diego, CA, US</t>
  </si>
  <si>
    <t>PF1KK4XU</t>
  </si>
  <si>
    <t>Jan 15 2019 11:08</t>
  </si>
  <si>
    <t>Atlanta, GA, US</t>
  </si>
  <si>
    <t>May 21 2018</t>
  </si>
  <si>
    <t>10.1.0.110</t>
  </si>
  <si>
    <t>192.168.11.84</t>
  </si>
  <si>
    <t>192.168.6.95</t>
  </si>
  <si>
    <t>Feb 08 2018</t>
  </si>
  <si>
    <t>192.168.5.71</t>
  </si>
  <si>
    <t>192.168.16.187</t>
  </si>
  <si>
    <t>192.168.11.110</t>
  </si>
  <si>
    <t>MJ07H8AU</t>
  </si>
  <si>
    <t>Oct 12 2018 11:34</t>
  </si>
  <si>
    <t>192.168.12.67</t>
  </si>
  <si>
    <t>PF1842SZ</t>
  </si>
  <si>
    <t>Sep 17 2018 07:15</t>
  </si>
  <si>
    <t>R90TBHX0</t>
  </si>
  <si>
    <t>Apr 03 2019 07:22</t>
  </si>
  <si>
    <t>Tepstein</t>
  </si>
  <si>
    <t>192.168.16.103</t>
  </si>
  <si>
    <t>Feb 27 2019 11:06</t>
  </si>
  <si>
    <t>192.168.8.104</t>
  </si>
  <si>
    <t>Feb 28 2018</t>
  </si>
  <si>
    <t>MJ07F37E</t>
  </si>
  <si>
    <t>Nov 14 2018 12:31</t>
  </si>
  <si>
    <t>PF1HMFLD</t>
  </si>
  <si>
    <t>Mar 12 2019 09:13</t>
  </si>
  <si>
    <t>192.168.20.73</t>
  </si>
  <si>
    <t>PF1J7JL4</t>
  </si>
  <si>
    <t>Mar 06 2019 12:03</t>
  </si>
  <si>
    <t>PF166E5Y</t>
  </si>
  <si>
    <t>Oct 12 2018 11:09</t>
  </si>
  <si>
    <t>MJ07GD65</t>
  </si>
  <si>
    <t>Jan 22 2019 16:26</t>
  </si>
  <si>
    <t>192.168.8.82</t>
  </si>
  <si>
    <t>R90SRF4Z</t>
  </si>
  <si>
    <t>Mar 13 2019 12:58</t>
  </si>
  <si>
    <t>PF1F2C3D</t>
  </si>
  <si>
    <t>Nov 08 2018 14:02</t>
  </si>
  <si>
    <t>192.168.5.94</t>
  </si>
  <si>
    <t>192.168.8.89</t>
  </si>
  <si>
    <t>R90SRF5D</t>
  </si>
  <si>
    <t>Mar 15 2019 13:21</t>
  </si>
  <si>
    <t>PF1AUX5P</t>
  </si>
  <si>
    <t>Jan 23 2019 12:39</t>
  </si>
  <si>
    <t>PF1HQHZJ</t>
  </si>
  <si>
    <t>Jan 07 2019 13:44</t>
  </si>
  <si>
    <t>R90RY1JY</t>
  </si>
  <si>
    <t>Nov 29 2018 10:42</t>
  </si>
  <si>
    <t>192.168.16.87</t>
  </si>
  <si>
    <t>20HH0048US</t>
  </si>
  <si>
    <t>Jan 07 2019 09:40</t>
  </si>
  <si>
    <t>192.168.14.138</t>
  </si>
  <si>
    <t>192.168.19.39</t>
  </si>
  <si>
    <t>PF1LGRF8</t>
  </si>
  <si>
    <t>Mar 11 2019 10:56</t>
  </si>
  <si>
    <t>PF1FWVUG</t>
  </si>
  <si>
    <t>Feb 14 2019 15:40</t>
  </si>
  <si>
    <t>Feb 21 2018</t>
  </si>
  <si>
    <t>192.168.16.112</t>
  </si>
  <si>
    <t>R90RCV5N</t>
  </si>
  <si>
    <t>Oct 04 2018 11:01</t>
  </si>
  <si>
    <t>192.168.0.170</t>
  </si>
  <si>
    <t>192.168.24.56</t>
  </si>
  <si>
    <t>172.26.41.65</t>
  </si>
  <si>
    <t>Aseyfang</t>
  </si>
  <si>
    <t>192.168.6.103</t>
  </si>
  <si>
    <t>R90STS7F</t>
  </si>
  <si>
    <t>Feb 26 2019 12:55</t>
  </si>
  <si>
    <t>PF1JBBW2</t>
  </si>
  <si>
    <t>Mar 06 2019 09:29</t>
  </si>
  <si>
    <t>192.168.14.140</t>
  </si>
  <si>
    <t>R90SRDAW</t>
  </si>
  <si>
    <t>Mar 08 2019 10:04</t>
  </si>
  <si>
    <t>PF1JG9N2</t>
  </si>
  <si>
    <t>Feb 14 2019 18:01</t>
  </si>
  <si>
    <t>May 17 2018</t>
  </si>
  <si>
    <t>192.168.6.53</t>
  </si>
  <si>
    <t>R90RPYVU</t>
  </si>
  <si>
    <t>Nov 07 2018 13:47</t>
  </si>
  <si>
    <t>May 23 2018</t>
  </si>
  <si>
    <t>R90SRDC9</t>
  </si>
  <si>
    <t>Mar 25 2019 08:47</t>
  </si>
  <si>
    <t>192.168.16.93</t>
  </si>
  <si>
    <t>ThinkStation P330 Tiny</t>
  </si>
  <si>
    <t>MJ07ZFXT</t>
  </si>
  <si>
    <t>Feb 07 2019 10:55</t>
  </si>
  <si>
    <t>R90RPYWE</t>
  </si>
  <si>
    <t>Nov 08 2018 17:50</t>
  </si>
  <si>
    <t>Mar 29 2018</t>
  </si>
  <si>
    <t>192.168.16.71</t>
  </si>
  <si>
    <t>R90SRDCK</t>
  </si>
  <si>
    <t>Mar 22 2019 09:58</t>
  </si>
  <si>
    <t>Mar 14 2019 10:41</t>
  </si>
  <si>
    <t>192.168.14.82</t>
  </si>
  <si>
    <t>R90RY1S1</t>
  </si>
  <si>
    <t>Dec 31 2018 12:55</t>
  </si>
  <si>
    <t>192.168.5.148</t>
  </si>
  <si>
    <t>PF1FWVTU</t>
  </si>
  <si>
    <t>192.168.5.77</t>
  </si>
  <si>
    <t>PF15V0V2</t>
  </si>
  <si>
    <t>Oct 25 2018 10:53</t>
  </si>
  <si>
    <t>Junior’s iPad WS-3162</t>
  </si>
  <si>
    <t>192.168.0.33</t>
  </si>
  <si>
    <t>iPad Pro 11 (3nd Gen.)</t>
  </si>
  <si>
    <t>DLXXW0CNKD6N</t>
  </si>
  <si>
    <t>Jan 15 2019 12:37</t>
  </si>
  <si>
    <t>192.168.0.13</t>
  </si>
  <si>
    <t>Mar 16 2018</t>
  </si>
  <si>
    <t>192.168.8.105</t>
  </si>
  <si>
    <t>WS-3185</t>
  </si>
  <si>
    <t>DMPXP05MKD6N</t>
  </si>
  <si>
    <t>Jan 08 2019 18:46</t>
  </si>
  <si>
    <t>WS-3191</t>
  </si>
  <si>
    <t>F9FY7085GHKJ</t>
  </si>
  <si>
    <t>Mar 05 2019 17:19</t>
  </si>
  <si>
    <t>F9FY70KUGHKJ</t>
  </si>
  <si>
    <t>Apr 08 2019 08:32</t>
  </si>
  <si>
    <t>192.168.21.61</t>
  </si>
  <si>
    <t>192.168.2.113</t>
  </si>
  <si>
    <t>192.168.0.149</t>
  </si>
  <si>
    <t>miranmanesh</t>
  </si>
  <si>
    <t>2UA11520LL</t>
  </si>
  <si>
    <t>Oct 03 2018 09:51</t>
  </si>
  <si>
    <t>10.1.0.19</t>
  </si>
  <si>
    <t>10.1.0.107</t>
  </si>
  <si>
    <t>192.168.3.145</t>
  </si>
  <si>
    <t>192.168.0.155</t>
  </si>
  <si>
    <t>192.168.19.27</t>
  </si>
  <si>
    <t>Arvada, CO, US</t>
  </si>
  <si>
    <t>192.168.9.51</t>
  </si>
  <si>
    <t>Bmaddox</t>
  </si>
  <si>
    <t>192.168.9.87</t>
  </si>
  <si>
    <t>192.168.4.97</t>
  </si>
  <si>
    <t>192.168.12.73</t>
  </si>
  <si>
    <t>192.168.15.89</t>
  </si>
  <si>
    <t>192.168.0.92</t>
  </si>
  <si>
    <t>Feb 26 2018</t>
  </si>
  <si>
    <t>192.168.0.168</t>
  </si>
  <si>
    <t>192.168.20.55</t>
  </si>
  <si>
    <t>192.168.0.150</t>
  </si>
  <si>
    <t>dvillagran</t>
  </si>
  <si>
    <t>192.168.11.114</t>
  </si>
  <si>
    <t>192.168.20.65</t>
  </si>
  <si>
    <t>sruiz</t>
  </si>
  <si>
    <t>192.168.1.27</t>
  </si>
  <si>
    <t>Jobfair</t>
  </si>
  <si>
    <t>192.168.2.155</t>
  </si>
  <si>
    <t>MJ38MAT</t>
  </si>
  <si>
    <t>Dec 19 2018 09:37</t>
  </si>
  <si>
    <t>192.168.0.163</t>
  </si>
  <si>
    <t>192.168.14.141</t>
  </si>
  <si>
    <t>192.168.4.134</t>
  </si>
  <si>
    <t>10.1.0.116</t>
  </si>
  <si>
    <t>mwaits</t>
  </si>
  <si>
    <t>192.168.86.205</t>
  </si>
  <si>
    <t>192.168.14.76</t>
  </si>
  <si>
    <t>10.1.0.114</t>
  </si>
  <si>
    <t>Mar 30 2018</t>
  </si>
  <si>
    <t>192.168.14.152</t>
  </si>
  <si>
    <t>192.168.9.50</t>
  </si>
  <si>
    <t>192.168.8.73</t>
  </si>
  <si>
    <t>192.168.15.98</t>
  </si>
  <si>
    <t>192.168.16.138</t>
  </si>
  <si>
    <t>Apr 18 2018</t>
  </si>
  <si>
    <t>192.168.0.167</t>
  </si>
  <si>
    <t>192.168.11.203</t>
  </si>
  <si>
    <t>MJ076BDM</t>
  </si>
  <si>
    <t>Oct 12 2018 11:36</t>
  </si>
  <si>
    <t>PC0D8Q9V</t>
  </si>
  <si>
    <t>Nov 27 2018 13:33</t>
  </si>
  <si>
    <t>192.168.6.110</t>
  </si>
  <si>
    <t>192.168.16.120</t>
  </si>
  <si>
    <t>192.168.14.130</t>
  </si>
  <si>
    <t>192.168.13.63</t>
  </si>
  <si>
    <t>10.1.0.59</t>
  </si>
  <si>
    <t>192.168.15.70</t>
  </si>
  <si>
    <t>192.168.0.179</t>
  </si>
  <si>
    <t>10.1.0.106</t>
  </si>
  <si>
    <t>192.168.2.164</t>
  </si>
  <si>
    <t>192.168.5.142</t>
  </si>
  <si>
    <t>192.168.21.89</t>
  </si>
  <si>
    <t>Houston, TX, US</t>
  </si>
  <si>
    <t>192.168.3.171</t>
  </si>
  <si>
    <t>192.168.16.184</t>
  </si>
  <si>
    <t>Plymouth, NH</t>
  </si>
  <si>
    <t>192.168.14.84</t>
  </si>
  <si>
    <t>192.168.14.63</t>
  </si>
  <si>
    <t>R90STS76</t>
  </si>
  <si>
    <t>Jan 28 2019 11:19</t>
  </si>
  <si>
    <t>192.168.11.131</t>
  </si>
  <si>
    <t>MJ07E0DL</t>
  </si>
  <si>
    <t>Nov 02 2018 10:06</t>
  </si>
  <si>
    <t>192.168.4.123</t>
  </si>
  <si>
    <t>R90RCF4S</t>
  </si>
  <si>
    <t>Feb 14 2019 15:42</t>
  </si>
  <si>
    <t>R90SYGBR</t>
  </si>
  <si>
    <t>Apr 01 2019 11:59</t>
  </si>
  <si>
    <t>192.168.3.79</t>
  </si>
  <si>
    <t>Feb 12 2018</t>
  </si>
  <si>
    <t>Nov 16 2018 07:22</t>
  </si>
  <si>
    <t>192.168.16.129</t>
  </si>
  <si>
    <t>172.17.150.204</t>
  </si>
  <si>
    <t>192.168.19.37</t>
  </si>
  <si>
    <t>PF17F47G</t>
  </si>
  <si>
    <t>Oct 02 2018 11:22</t>
  </si>
  <si>
    <t>PF17GNSH</t>
  </si>
  <si>
    <t>Oct 02 2018 12:07</t>
  </si>
  <si>
    <t>PF1HZG5F</t>
  </si>
  <si>
    <t>Jan 11 2019 13:25</t>
  </si>
  <si>
    <t>192.168.16.74</t>
  </si>
  <si>
    <t>PF1HNFBX</t>
  </si>
  <si>
    <t>Dec 28 2018 08:31</t>
  </si>
  <si>
    <t>R90SRF54</t>
  </si>
  <si>
    <t>Mar 20 2019 14:08</t>
  </si>
  <si>
    <t>larmstrong</t>
  </si>
  <si>
    <t>192.168.0.164</t>
  </si>
  <si>
    <t>Mar 07 2018</t>
  </si>
  <si>
    <t>PF1E1U98</t>
  </si>
  <si>
    <t>Oct 17 2018 13:23</t>
  </si>
  <si>
    <t>PF1FC7LM</t>
  </si>
  <si>
    <t>Nov 06 2018 11:52</t>
  </si>
  <si>
    <t>R90RCVBY</t>
  </si>
  <si>
    <t>Dec 11 2018 13:33</t>
  </si>
  <si>
    <t>R90RL85L</t>
  </si>
  <si>
    <t>Dec 11 2018 11:21</t>
  </si>
  <si>
    <t>MJ07N7JU</t>
  </si>
  <si>
    <t>Nov 15 2018 14:56</t>
  </si>
  <si>
    <t>192.168.5.102</t>
  </si>
  <si>
    <t>PF1FVP8Z</t>
  </si>
  <si>
    <t>Dec 14 2018 15:54</t>
  </si>
  <si>
    <t>PF1G247L</t>
  </si>
  <si>
    <t>Jan 14 2019 13:31</t>
  </si>
  <si>
    <t>PF1J0MD6</t>
  </si>
  <si>
    <t>Jan 16 2019 14:00</t>
  </si>
  <si>
    <t>192.168.1.166</t>
  </si>
  <si>
    <t>PF1JGAXJ</t>
  </si>
  <si>
    <t>Jan 22 2019 16:38</t>
  </si>
  <si>
    <t>PF1JATQD</t>
  </si>
  <si>
    <t>Feb 25 2019 16:09</t>
  </si>
  <si>
    <t>R90SQZRD</t>
  </si>
  <si>
    <t>Feb 26 2019 11:25</t>
  </si>
  <si>
    <t>192.168.3.127</t>
  </si>
  <si>
    <t>PF1JAX7K</t>
  </si>
  <si>
    <t>Mar 06 2019 11:09</t>
  </si>
  <si>
    <t>192.168.15.53</t>
  </si>
  <si>
    <t>192.168.1.60</t>
  </si>
  <si>
    <t>192.168.9.121</t>
  </si>
  <si>
    <t>10.1.0.111</t>
  </si>
  <si>
    <t>192.168.5.54</t>
  </si>
  <si>
    <t>192.168.23.64</t>
  </si>
  <si>
    <t>awells</t>
  </si>
  <si>
    <t>192.168.9.82</t>
  </si>
  <si>
    <t>Jan 09 2018</t>
  </si>
  <si>
    <t>Jan 11 2018</t>
  </si>
  <si>
    <t>192.168.0.172</t>
  </si>
  <si>
    <t>192.168.9.97</t>
  </si>
  <si>
    <t>192.168.3.100</t>
  </si>
  <si>
    <t>192.168.1.14</t>
  </si>
  <si>
    <t>192.168.4.187</t>
  </si>
  <si>
    <t>Jun 05 2018</t>
  </si>
  <si>
    <t>192.168.4.127</t>
  </si>
  <si>
    <t>PF1F2DY2</t>
  </si>
  <si>
    <t>Nov 08 2018 18:09</t>
  </si>
  <si>
    <t>192.168.6.27</t>
  </si>
  <si>
    <t>MJ07NWVD</t>
  </si>
  <si>
    <t>Dec 07 2018 15:26</t>
  </si>
  <si>
    <t>192.168.15.82</t>
  </si>
  <si>
    <t>WS-2855</t>
  </si>
  <si>
    <t>192.168.4.116</t>
  </si>
  <si>
    <t>MJ06W3ZX</t>
  </si>
  <si>
    <t>Jul 11 2018</t>
  </si>
  <si>
    <t>192.168.4.94</t>
  </si>
  <si>
    <t>192.168.14.116</t>
  </si>
  <si>
    <t>192.168.3.125</t>
  </si>
  <si>
    <t>PF1842E1</t>
  </si>
  <si>
    <t>Sep 13 2018 09:29</t>
  </si>
  <si>
    <t>10.1.0.87</t>
  </si>
  <si>
    <t>PF16ZT2S</t>
  </si>
  <si>
    <t>Sep 18 2018 17:16</t>
  </si>
  <si>
    <t>PF16YE54</t>
  </si>
  <si>
    <t>Sep 19 2018 09:20</t>
  </si>
  <si>
    <t>PF162T3Y</t>
  </si>
  <si>
    <t>Sep 19 2018 09:33</t>
  </si>
  <si>
    <t>R90RPYW4</t>
  </si>
  <si>
    <t>Oct 04 2018 12:41</t>
  </si>
  <si>
    <t>PF19GE3B</t>
  </si>
  <si>
    <t>Oct 09 2018 10:14</t>
  </si>
  <si>
    <t>PF19GG7B</t>
  </si>
  <si>
    <t>Oct 09 2018 10:16</t>
  </si>
  <si>
    <t>192.168.9.111</t>
  </si>
  <si>
    <t>PF16RW5R</t>
  </si>
  <si>
    <t>Oct 17 2018 17:37</t>
  </si>
  <si>
    <t>R90RCF72</t>
  </si>
  <si>
    <t>Oct 24 2018 16:39</t>
  </si>
  <si>
    <t>192.168.0.158</t>
  </si>
  <si>
    <t>MJ079MCV</t>
  </si>
  <si>
    <t>Oct 25 2018 18:56</t>
  </si>
  <si>
    <t>MJ079MD2</t>
  </si>
  <si>
    <t>Oct 25 2018 19:11</t>
  </si>
  <si>
    <t>PF1F2DWL</t>
  </si>
  <si>
    <t>Nov 07 2018 16:58</t>
  </si>
  <si>
    <t>10.1.0.112</t>
  </si>
  <si>
    <t>PF1GJZ9Q</t>
  </si>
  <si>
    <t>Jan 11 2019 11:41</t>
  </si>
  <si>
    <t>PF1J0D7F</t>
  </si>
  <si>
    <t>Jan 14 2019 17:28</t>
  </si>
  <si>
    <t>PF15N0AH</t>
  </si>
  <si>
    <t>Nov 16 2018 11:26</t>
  </si>
  <si>
    <t>PF15XAQD</t>
  </si>
  <si>
    <t>Nov 20 2018 10:55</t>
  </si>
  <si>
    <t>MJ07NWVB</t>
  </si>
  <si>
    <t>Dec 06 2018 10:18</t>
  </si>
  <si>
    <t>ChicagoKitchen</t>
  </si>
  <si>
    <t>MJ07NXE0</t>
  </si>
  <si>
    <t>Jan 07 2019 14:43</t>
  </si>
  <si>
    <t>R90RY1VT</t>
  </si>
  <si>
    <t>Dec 21 2018 12:24</t>
  </si>
  <si>
    <t>192.168.9.64</t>
  </si>
  <si>
    <t>R90STS78</t>
  </si>
  <si>
    <t>Jan 31 2019 11:29</t>
  </si>
  <si>
    <t>PF1GJVT9</t>
  </si>
  <si>
    <t>Jan 31 2019 13:32</t>
  </si>
  <si>
    <t>R90STS7L</t>
  </si>
  <si>
    <t>Feb 13 2019 15:48</t>
  </si>
  <si>
    <t>PF1JGAG6</t>
  </si>
  <si>
    <t>Feb 14 2019 10:38</t>
  </si>
  <si>
    <t>PF1J7LMK</t>
  </si>
  <si>
    <t>Feb 19 2019 11:49</t>
  </si>
  <si>
    <t>R90STS7H</t>
  </si>
  <si>
    <t>Feb 26 2019 13:13</t>
  </si>
  <si>
    <t>PF1JAV1A</t>
  </si>
  <si>
    <t>Feb 28 2019 13:34</t>
  </si>
  <si>
    <t>MJ081W6R</t>
  </si>
  <si>
    <t>Mar 01 2019 12:39</t>
  </si>
  <si>
    <t>PF1HQ9JW</t>
  </si>
  <si>
    <t>Jan 03 2019 12:01</t>
  </si>
  <si>
    <t>R90RY1VF</t>
  </si>
  <si>
    <t>Jan 30 2019 17:21</t>
  </si>
  <si>
    <t>R90SYGDC</t>
  </si>
  <si>
    <t>Mar 13 2019 09:29</t>
  </si>
  <si>
    <t>R90SYGC8</t>
  </si>
  <si>
    <t>Mar 18 2019 09:48</t>
  </si>
  <si>
    <t>R90SYGC7</t>
  </si>
  <si>
    <t>Mar 28 2019 10:59</t>
  </si>
  <si>
    <t>R90SQZZL</t>
  </si>
  <si>
    <t>Apr 03 2019 10:50</t>
  </si>
  <si>
    <t>Autodesk -
Stand Alone License</t>
  </si>
  <si>
    <t>Checked</t>
  </si>
  <si>
    <t>Unchecked</t>
  </si>
  <si>
    <t>Dallel</t>
  </si>
  <si>
    <t>Alem</t>
  </si>
  <si>
    <t>Betzer</t>
  </si>
  <si>
    <t>Chloe</t>
  </si>
  <si>
    <t>Blottman</t>
  </si>
  <si>
    <t>Melvin, Frances Victoria</t>
  </si>
  <si>
    <t>Edens</t>
  </si>
  <si>
    <t>Volkova, Mila</t>
  </si>
  <si>
    <t>Huffman, Kimberly</t>
  </si>
  <si>
    <t>Devon</t>
  </si>
  <si>
    <t>Jefferson</t>
  </si>
  <si>
    <t>Natalie</t>
  </si>
  <si>
    <t>Kester</t>
  </si>
  <si>
    <t>Katlyn</t>
  </si>
  <si>
    <t>Lakie</t>
  </si>
  <si>
    <t>Beatriz</t>
  </si>
  <si>
    <t>Ali</t>
  </si>
  <si>
    <t>Nabi</t>
  </si>
  <si>
    <t>Pollock</t>
  </si>
  <si>
    <t>Carlos Eduardo</t>
  </si>
  <si>
    <t>Quirino Macin</t>
  </si>
  <si>
    <t>Zinayda</t>
  </si>
  <si>
    <t>Scheitler</t>
  </si>
  <si>
    <t>Survey Manager</t>
  </si>
  <si>
    <t>mvanomen@waremalcomb.com</t>
  </si>
  <si>
    <t>Van Omen</t>
  </si>
  <si>
    <t>Emailaddress</t>
  </si>
  <si>
    <t>displayname</t>
  </si>
  <si>
    <t>Exchange Service User</t>
  </si>
  <si>
    <t>Internet Guest Account</t>
  </si>
  <si>
    <t>Carlos Franco - From OCB</t>
  </si>
  <si>
    <t>Carlos Franco - From ARC</t>
  </si>
  <si>
    <t>Moses M. Gonzales Jr</t>
  </si>
  <si>
    <t>Boris Shevelev</t>
  </si>
  <si>
    <t>ScriptLogic</t>
  </si>
  <si>
    <t>Deltek Vision</t>
  </si>
  <si>
    <t>Svc Veeam</t>
  </si>
  <si>
    <t>Svc Spiceworks</t>
  </si>
  <si>
    <t>SL Installer</t>
  </si>
  <si>
    <t>Nathan A. Dean</t>
  </si>
  <si>
    <t>Johnny Coelho</t>
  </si>
  <si>
    <t>Mark Bartolone</t>
  </si>
  <si>
    <t>Launch IIS Process Account</t>
  </si>
  <si>
    <t>Powerchute UPS monitor access account</t>
  </si>
  <si>
    <t>FTS Mexico</t>
  </si>
  <si>
    <t>Ruth Brajevich</t>
  </si>
  <si>
    <t>Maureen Bissonnette</t>
  </si>
  <si>
    <t>CAD Admin</t>
  </si>
  <si>
    <t>Lon Stephenson</t>
  </si>
  <si>
    <t>Anita Makwana</t>
  </si>
  <si>
    <t>Jinger Tapia</t>
  </si>
  <si>
    <t>Jung Kim</t>
  </si>
  <si>
    <t>Heather Shreve</t>
  </si>
  <si>
    <t>Ilyes Nouizi</t>
  </si>
  <si>
    <t>Carolina Weidler</t>
  </si>
  <si>
    <t>Sarah Walker</t>
  </si>
  <si>
    <t>Debra Bryant</t>
  </si>
  <si>
    <t>Katie Rodriguez</t>
  </si>
  <si>
    <t>Andrew Dzulynsky</t>
  </si>
  <si>
    <t>Jim Terry</t>
  </si>
  <si>
    <t>Gary Drew</t>
  </si>
  <si>
    <t>Jan Davis</t>
  </si>
  <si>
    <t>Tiffany English</t>
  </si>
  <si>
    <t>Lawrence R. Armstrong</t>
  </si>
  <si>
    <t>Ted Heisler</t>
  </si>
  <si>
    <t>_Irvine Template_</t>
  </si>
  <si>
    <t>Paul Norcross</t>
  </si>
  <si>
    <t>xerox Scan</t>
  </si>
  <si>
    <t>oce scan</t>
  </si>
  <si>
    <t>John Thomas</t>
  </si>
  <si>
    <t>Michael K. Bennett</t>
  </si>
  <si>
    <t>Dawn Riegel</t>
  </si>
  <si>
    <t>Tom Myers</t>
  </si>
  <si>
    <t>Radwan Madani</t>
  </si>
  <si>
    <t>OCB Scans</t>
  </si>
  <si>
    <t>Kirsten Lien</t>
  </si>
  <si>
    <t>Andrea Poltorak</t>
  </si>
  <si>
    <t>Henry Hong</t>
  </si>
  <si>
    <t>Matt Chaiken</t>
  </si>
  <si>
    <t>Mary Waits</t>
  </si>
  <si>
    <t>Matt Brady</t>
  </si>
  <si>
    <t>Timmie Furay-Aragon</t>
  </si>
  <si>
    <t>Joy Perez-Tsai</t>
  </si>
  <si>
    <t>Nelson Tello</t>
  </si>
  <si>
    <t>Carl Willmann</t>
  </si>
  <si>
    <t>Michael Martin</t>
  </si>
  <si>
    <t>Frank Di Roma</t>
  </si>
  <si>
    <t>Cameron M. Trefry</t>
  </si>
  <si>
    <t>Brad Mathias</t>
  </si>
  <si>
    <t>Alfredo Vite</t>
  </si>
  <si>
    <t>Andres Galvis</t>
  </si>
  <si>
    <t>_Toronto Template_</t>
  </si>
  <si>
    <t>Junior Gonzalez</t>
  </si>
  <si>
    <t>Robert A. van het Hof</t>
  </si>
  <si>
    <t>SystemMailbox{89E37C28-461A-4926-856C-EF509B774B55}</t>
  </si>
  <si>
    <t>aspnet_wp account</t>
  </si>
  <si>
    <t>SystemMailbox{06C49A01-380E-4A3E-9894-EF54A62CF417}</t>
  </si>
  <si>
    <t>SystemMailbox{5CC296DC-5C68-440F-B998-4C1E95BCFF33}</t>
  </si>
  <si>
    <t>SystemMailbox{52C0E2CF-4A4E-41F5-B03E-B9B06A7B0C92}</t>
  </si>
  <si>
    <t>ISS Sync</t>
  </si>
  <si>
    <t>Ware Malcomb</t>
  </si>
  <si>
    <t>SystemMailbox{ECF643DA-339D-44F6-BFAD-7B534C3A2E8B}</t>
  </si>
  <si>
    <t>Exchange_Restore</t>
  </si>
  <si>
    <t>Jessica McInnis</t>
  </si>
  <si>
    <t>Public Tester</t>
  </si>
  <si>
    <t>Revit User</t>
  </si>
  <si>
    <t>_Panama Template_</t>
  </si>
  <si>
    <t>Panadmin</t>
  </si>
  <si>
    <t>Newforma Project Center</t>
  </si>
  <si>
    <t>_Chicago Template_</t>
  </si>
  <si>
    <t>_NewJersey Template_</t>
  </si>
  <si>
    <t>LA Template</t>
  </si>
  <si>
    <t>Denver Template</t>
  </si>
  <si>
    <t>_Pleasanton Template_</t>
  </si>
  <si>
    <t>Nor Cal Xerox</t>
  </si>
  <si>
    <t>_SanDiego Template_</t>
  </si>
  <si>
    <t>SystemMailbox{62138FA8-EE62-4C30-B715-F207B69AF6E1}</t>
  </si>
  <si>
    <t>SystemMailbox{55312996-E692-4899-ADD6-2D732547ADDC}</t>
  </si>
  <si>
    <t>Christopher Setchell</t>
  </si>
  <si>
    <t>Revit Server Service</t>
  </si>
  <si>
    <t>Kevin Evernham</t>
  </si>
  <si>
    <t>Michael Murphy</t>
  </si>
  <si>
    <t>Kelly Leanos</t>
  </si>
  <si>
    <t>Shenine Hooshmand</t>
  </si>
  <si>
    <t>_Houston Template_</t>
  </si>
  <si>
    <t>Christina Robles</t>
  </si>
  <si>
    <t>James Armstrong</t>
  </si>
  <si>
    <t>William E. Malcomb</t>
  </si>
  <si>
    <t>_Phoenix Template_</t>
  </si>
  <si>
    <t>SR Front Desk</t>
  </si>
  <si>
    <t>Juan Alanis</t>
  </si>
  <si>
    <t>Cowan Edelman</t>
  </si>
  <si>
    <t>Savana Batt</t>
  </si>
  <si>
    <t>Jonathan Thomas</t>
  </si>
  <si>
    <t>Tracy S. Morran</t>
  </si>
  <si>
    <t>Stephen Placido</t>
  </si>
  <si>
    <t>Eric Zitny</t>
  </si>
  <si>
    <t>Kerem Espejel</t>
  </si>
  <si>
    <t>Darryl J. Strouse</t>
  </si>
  <si>
    <t>Eric Kauffman</t>
  </si>
  <si>
    <t>Carolina Vanderpoel</t>
  </si>
  <si>
    <t>Marketing Candidate</t>
  </si>
  <si>
    <t>Jessica Cole</t>
  </si>
  <si>
    <t>Luis Ibanez</t>
  </si>
  <si>
    <t>Nicholas Manalo</t>
  </si>
  <si>
    <t>Chicago Ipad</t>
  </si>
  <si>
    <t>Adam Smith</t>
  </si>
  <si>
    <t>Deidre Small</t>
  </si>
  <si>
    <t>Michael Petersen</t>
  </si>
  <si>
    <t>Roxana Miu</t>
  </si>
  <si>
    <t>Brandon Cruz</t>
  </si>
  <si>
    <t>Helen Geller</t>
  </si>
  <si>
    <t>LA FAX</t>
  </si>
  <si>
    <t>Catharine Hughes</t>
  </si>
  <si>
    <t>Eric Namisniak</t>
  </si>
  <si>
    <t>Ramon Salcido</t>
  </si>
  <si>
    <t>Phoenix Ipad</t>
  </si>
  <si>
    <t>Janine Sherwood</t>
  </si>
  <si>
    <t>OCB Temp</t>
  </si>
  <si>
    <t>Victor Colmenares</t>
  </si>
  <si>
    <t>Nicholas S. DeTorres</t>
  </si>
  <si>
    <t>Mike Mladenoff</t>
  </si>
  <si>
    <t>Angelique Lestienne</t>
  </si>
  <si>
    <t>Erik Sanchez</t>
  </si>
  <si>
    <t>Rene Sanchez</t>
  </si>
  <si>
    <t>Claudia Torres</t>
  </si>
  <si>
    <t>Fernando Pena</t>
  </si>
  <si>
    <t>Fausto Retamoza</t>
  </si>
  <si>
    <t>Enrique Giles</t>
  </si>
  <si>
    <t>Panama User</t>
  </si>
  <si>
    <t>Diana Gaeta</t>
  </si>
  <si>
    <t>Erika Martinez</t>
  </si>
  <si>
    <t>Grant Brandenburg</t>
  </si>
  <si>
    <t>Maria Reyes</t>
  </si>
  <si>
    <t>Front Desk</t>
  </si>
  <si>
    <t>Ocb Color</t>
  </si>
  <si>
    <t>Microsoft Exchange Federation Mailbox</t>
  </si>
  <si>
    <t>Shoretel Demo</t>
  </si>
  <si>
    <t>apple tv chicago</t>
  </si>
  <si>
    <t>Microsoft Exchange Approval Assistant</t>
  </si>
  <si>
    <t>Microsoft Exchange</t>
  </si>
  <si>
    <t>Discovery Search Mailbox</t>
  </si>
  <si>
    <t>Mail Restores</t>
  </si>
  <si>
    <t>Test User</t>
  </si>
  <si>
    <t>*DEN Red Rocks Conference Room</t>
  </si>
  <si>
    <t>*DEN Garden of the Gods Conference Room</t>
  </si>
  <si>
    <t>*DEN Digital Camera1</t>
  </si>
  <si>
    <t>*DEN Digital Camera2</t>
  </si>
  <si>
    <t>*DEN Spare Laptop</t>
  </si>
  <si>
    <t>*DEN Projector</t>
  </si>
  <si>
    <t>Jon Zimmerman</t>
  </si>
  <si>
    <t>*TOR Conference Room</t>
  </si>
  <si>
    <t>Pan Canon</t>
  </si>
  <si>
    <t>Phoenix TV</t>
  </si>
  <si>
    <t>Phoenix TV Bar</t>
  </si>
  <si>
    <t>*PHX Projector</t>
  </si>
  <si>
    <t>Blair Gillespie</t>
  </si>
  <si>
    <t>IT Helpdesk</t>
  </si>
  <si>
    <t>Kimberly Huffman</t>
  </si>
  <si>
    <t>Leslie Espiritu</t>
  </si>
  <si>
    <t>Rachel Whitehill</t>
  </si>
  <si>
    <t>*PAN Zoom</t>
  </si>
  <si>
    <t>*LA Projector</t>
  </si>
  <si>
    <t>*LA Conference Room</t>
  </si>
  <si>
    <t>*PLS Conference Room Williams</t>
  </si>
  <si>
    <t>*PLS Conference Room Mt. Diablo</t>
  </si>
  <si>
    <t>*PLS Kit-1</t>
  </si>
  <si>
    <t>NorCal iPad</t>
  </si>
  <si>
    <t>*PLS Enclave</t>
  </si>
  <si>
    <t>*PLS Kit-2</t>
  </si>
  <si>
    <t>*PLS Sony Camera</t>
  </si>
  <si>
    <t>*PLS Projector</t>
  </si>
  <si>
    <t>*SD Digital Camera</t>
  </si>
  <si>
    <t>*SD Hilti</t>
  </si>
  <si>
    <t>*SD Projector</t>
  </si>
  <si>
    <t>*SD Spare Laptop (ws-1412)</t>
  </si>
  <si>
    <t>Caroline McNulty</t>
  </si>
  <si>
    <t>Iglika Georgieva</t>
  </si>
  <si>
    <t>Svc Sophos</t>
  </si>
  <si>
    <t>Denver Front Desk</t>
  </si>
  <si>
    <t>NorCal Frontdesk</t>
  </si>
  <si>
    <t>*IRV Camera 2</t>
  </si>
  <si>
    <t>*IRV Camera 1</t>
  </si>
  <si>
    <t>*IRV Camera 3</t>
  </si>
  <si>
    <t>*IRV Enclave</t>
  </si>
  <si>
    <t>apple tv exec</t>
  </si>
  <si>
    <t>Irvine WatchDog</t>
  </si>
  <si>
    <t>*IRV Conference Room Hansen</t>
  </si>
  <si>
    <t>*IRV Mobile Hostpot 1</t>
  </si>
  <si>
    <t>*IRV Projector</t>
  </si>
  <si>
    <t>*IRV Malcomb Conference</t>
  </si>
  <si>
    <t>WM Helpdesk</t>
  </si>
  <si>
    <t>San Diego Front Desk</t>
  </si>
  <si>
    <t>apple tv phoenix</t>
  </si>
  <si>
    <t>*IRV Conference Room Russell</t>
  </si>
  <si>
    <t>*IRV Ware Conference</t>
  </si>
  <si>
    <t>*IRV Voit Conference</t>
  </si>
  <si>
    <t>*CHI Camera</t>
  </si>
  <si>
    <t>*CHI Projector</t>
  </si>
  <si>
    <t>*CHI Conference Room</t>
  </si>
  <si>
    <t>Emily Mariani</t>
  </si>
  <si>
    <t>Good Admin</t>
  </si>
  <si>
    <t>*PHX Conference Room</t>
  </si>
  <si>
    <t>Accounts Payable</t>
  </si>
  <si>
    <t>Job Fair</t>
  </si>
  <si>
    <t>Svc SophosAvUpdates</t>
  </si>
  <si>
    <t>SanDiego AV</t>
  </si>
  <si>
    <t>Joshua Thompson</t>
  </si>
  <si>
    <t>Mila Volkova</t>
  </si>
  <si>
    <t>*PLS Go To Meeting</t>
  </si>
  <si>
    <t>Svc Azure</t>
  </si>
  <si>
    <t>*SD Conference Room Swamis</t>
  </si>
  <si>
    <t>*SD Conference Room Moonlight</t>
  </si>
  <si>
    <t>*SD Conference Room Blacks</t>
  </si>
  <si>
    <t>ARC Guest</t>
  </si>
  <si>
    <t>*IRV Lumion License</t>
  </si>
  <si>
    <t>Scott Brands</t>
  </si>
  <si>
    <t>Svc Skype</t>
  </si>
  <si>
    <t>*PLS Office Calendar</t>
  </si>
  <si>
    <t>*SD Office Calendar</t>
  </si>
  <si>
    <t>Angie Cervantez</t>
  </si>
  <si>
    <t>Catalina Rocha</t>
  </si>
  <si>
    <t>Maria Rodgers</t>
  </si>
  <si>
    <t>Marsa Moghaddam</t>
  </si>
  <si>
    <t>Marilyn Honor</t>
  </si>
  <si>
    <t>Svc DcAgent</t>
  </si>
  <si>
    <t>Civil Test</t>
  </si>
  <si>
    <t>Ana Cervantes</t>
  </si>
  <si>
    <t>Ruben Reyes</t>
  </si>
  <si>
    <t>Svc SophosInstaller</t>
  </si>
  <si>
    <t>_Mexico Template_</t>
  </si>
  <si>
    <t>Alan Herrera Vega</t>
  </si>
  <si>
    <t>Test Account</t>
  </si>
  <si>
    <t>Rhea Butler</t>
  </si>
  <si>
    <t>Cindy Kang</t>
  </si>
  <si>
    <t>Davina Williams Duerr</t>
  </si>
  <si>
    <t>Kate Wittenbrook-Horne</t>
  </si>
  <si>
    <t>Summer Fernquist</t>
  </si>
  <si>
    <t>Svc Dhcp</t>
  </si>
  <si>
    <t>Benny Tanusaputra</t>
  </si>
  <si>
    <t>Tanya Daly</t>
  </si>
  <si>
    <t>Veronica Rodriguez</t>
  </si>
  <si>
    <t>Zeshan Malik</t>
  </si>
  <si>
    <t>Svc Cloudberry</t>
  </si>
  <si>
    <t>*IRV Lunch &amp; Learn</t>
  </si>
  <si>
    <t>TJ Ipad</t>
  </si>
  <si>
    <t>Bryan Shimoda</t>
  </si>
  <si>
    <t>Antonio Medina Lopez</t>
  </si>
  <si>
    <t>Richard Gardner</t>
  </si>
  <si>
    <t>*IRV Portable Projector</t>
  </si>
  <si>
    <t>Joe Dirt</t>
  </si>
  <si>
    <t>RSC Admin</t>
  </si>
  <si>
    <t>Bill Sotomayor</t>
  </si>
  <si>
    <t>Toronto Test</t>
  </si>
  <si>
    <t>Open Asset</t>
  </si>
  <si>
    <t>Gino Becerra Hernandez</t>
  </si>
  <si>
    <t>Svc StatsLogFive</t>
  </si>
  <si>
    <t>Alejandra Velasco</t>
  </si>
  <si>
    <t>Post Master</t>
  </si>
  <si>
    <t>*LTM Conference Bridge</t>
  </si>
  <si>
    <t>Ana Delgado</t>
  </si>
  <si>
    <t>Doreen Sachse</t>
  </si>
  <si>
    <t>John Mitros</t>
  </si>
  <si>
    <t>Andrew Zertuche</t>
  </si>
  <si>
    <t>Aileen Velasco</t>
  </si>
  <si>
    <t>Sofia Chagolla</t>
  </si>
  <si>
    <t>Svc Crashplan</t>
  </si>
  <si>
    <t>Diana Riba</t>
  </si>
  <si>
    <t>Rizalyn Corciega Bismonte</t>
  </si>
  <si>
    <t>Janice Siu</t>
  </si>
  <si>
    <t>Alicia Zaro</t>
  </si>
  <si>
    <t>Adam Burrows</t>
  </si>
  <si>
    <t>Annie Gonzales</t>
  </si>
  <si>
    <t>Manuel E. Cubilla</t>
  </si>
  <si>
    <t>Heather Groff</t>
  </si>
  <si>
    <t>Faulizbeth Vallejo</t>
  </si>
  <si>
    <t>Canon Mexico</t>
  </si>
  <si>
    <t>*NJ Conference Room</t>
  </si>
  <si>
    <t>Julie Dalga</t>
  </si>
  <si>
    <t>Dianne Carrasco</t>
  </si>
  <si>
    <t>*IRV Conference Room Lobby</t>
  </si>
  <si>
    <t>Henry Chan</t>
  </si>
  <si>
    <t>Mario Hernandez</t>
  </si>
  <si>
    <t>Anahi Robles</t>
  </si>
  <si>
    <t>Interiors Intern</t>
  </si>
  <si>
    <t>Nolan Mathias</t>
  </si>
  <si>
    <t>Katinka Garcia</t>
  </si>
  <si>
    <t>Leonardo Morales</t>
  </si>
  <si>
    <t>Iris Anzaldo</t>
  </si>
  <si>
    <t>Nylssa Carranza</t>
  </si>
  <si>
    <t>Sucet Araujo</t>
  </si>
  <si>
    <t>Jacqueline Ortega</t>
  </si>
  <si>
    <t>WM Announcements</t>
  </si>
  <si>
    <t>CC Mex</t>
  </si>
  <si>
    <t>Jon Anderson</t>
  </si>
  <si>
    <t>Juan P. Zapata</t>
  </si>
  <si>
    <t>Michele Triantafillidis</t>
  </si>
  <si>
    <t>Dennis Edgett</t>
  </si>
  <si>
    <t>Diego Mendoza</t>
  </si>
  <si>
    <t>Christopher Hahn</t>
  </si>
  <si>
    <t>Troy J. Flick</t>
  </si>
  <si>
    <t>Niki Ward</t>
  </si>
  <si>
    <t>Katie Day</t>
  </si>
  <si>
    <t>Micah Deitz</t>
  </si>
  <si>
    <t>Jesus A. Urena</t>
  </si>
  <si>
    <t>Enrique Gonzales</t>
  </si>
  <si>
    <t>Chelsea Chamra</t>
  </si>
  <si>
    <t>Brian Nguyen</t>
  </si>
  <si>
    <t>Amanda Wells</t>
  </si>
  <si>
    <t>Svc TvPc</t>
  </si>
  <si>
    <t>Martin Garcia</t>
  </si>
  <si>
    <t>Robert Sutton</t>
  </si>
  <si>
    <t>Delia Farrell</t>
  </si>
  <si>
    <t>Svc HPSim</t>
  </si>
  <si>
    <t>adm moses</t>
  </si>
  <si>
    <t>Rosa Rocha</t>
  </si>
  <si>
    <t>Svc Sql</t>
  </si>
  <si>
    <t>Leticia De Brito</t>
  </si>
  <si>
    <t>Martin Camacho</t>
  </si>
  <si>
    <t>*PAN Conference Room</t>
  </si>
  <si>
    <t>*LA Survey Equipment</t>
  </si>
  <si>
    <t>Oscar Salcedo</t>
  </si>
  <si>
    <t>LRA Art</t>
  </si>
  <si>
    <t>Adam Nichol</t>
  </si>
  <si>
    <t>Christopher Polaski</t>
  </si>
  <si>
    <t>Jack Waddles</t>
  </si>
  <si>
    <t>Abril Martinez</t>
  </si>
  <si>
    <t>Fernando Perez</t>
  </si>
  <si>
    <t>Xtabay Rivera</t>
  </si>
  <si>
    <t>Yanin Corella</t>
  </si>
  <si>
    <t>*MEX iPad</t>
  </si>
  <si>
    <t>Irvine Design</t>
  </si>
  <si>
    <t>Gregory Spon</t>
  </si>
  <si>
    <t>Diane Guo</t>
  </si>
  <si>
    <t>Javier Rodriguez</t>
  </si>
  <si>
    <t>Alejandra Aboytes</t>
  </si>
  <si>
    <t>_FTM Template_</t>
  </si>
  <si>
    <t>Tania Arvizu</t>
  </si>
  <si>
    <t>Tania Juangorena</t>
  </si>
  <si>
    <t>Daniel Schnizler</t>
  </si>
  <si>
    <t>Debbie Easley</t>
  </si>
  <si>
    <t>Alex Chan</t>
  </si>
  <si>
    <t>Ana Moreno</t>
  </si>
  <si>
    <t>*CHI Town Hall</t>
  </si>
  <si>
    <t>*CHI Work Room</t>
  </si>
  <si>
    <t>Svc Mimecast</t>
  </si>
  <si>
    <t>Robert Park</t>
  </si>
  <si>
    <t>Sergio Delgado</t>
  </si>
  <si>
    <t>Wayne Lin</t>
  </si>
  <si>
    <t>Erica Godun</t>
  </si>
  <si>
    <t>Lynne Orlowski</t>
  </si>
  <si>
    <t>Ehsan Tahghighi</t>
  </si>
  <si>
    <t>Dennis Phan</t>
  </si>
  <si>
    <t>Thomas Wallen</t>
  </si>
  <si>
    <t>Anthony Labastida</t>
  </si>
  <si>
    <t>Test ForJung</t>
  </si>
  <si>
    <t>Adrian Gutierrez</t>
  </si>
  <si>
    <t>Autumn Herzog</t>
  </si>
  <si>
    <t>Nicole Temple</t>
  </si>
  <si>
    <t>Mary Cheval</t>
  </si>
  <si>
    <t>Karla Parra</t>
  </si>
  <si>
    <t>Paola Castro</t>
  </si>
  <si>
    <t>Alexandro Gaxiola</t>
  </si>
  <si>
    <t>Oscar Castro</t>
  </si>
  <si>
    <t>Stephanie Fox</t>
  </si>
  <si>
    <t>Reinaldo Gomez</t>
  </si>
  <si>
    <t>*CHI iPad</t>
  </si>
  <si>
    <t>Kara Matthies</t>
  </si>
  <si>
    <t>Brett R. Webster</t>
  </si>
  <si>
    <t>Jason Dooley</t>
  </si>
  <si>
    <t>*WM Civil Engineering</t>
  </si>
  <si>
    <t>*Design WM</t>
  </si>
  <si>
    <t>Mona Valencia</t>
  </si>
  <si>
    <t>Edward M Mayer II</t>
  </si>
  <si>
    <t>Ivan Gil</t>
  </si>
  <si>
    <t>Elian Barajas</t>
  </si>
  <si>
    <t>Mohammad Hatahet</t>
  </si>
  <si>
    <t>Bill C. Weeman III</t>
  </si>
  <si>
    <t>Gabriela Morales</t>
  </si>
  <si>
    <t>Mariana Serratos</t>
  </si>
  <si>
    <t>Rob Kiester</t>
  </si>
  <si>
    <t>Svc WM-Community</t>
  </si>
  <si>
    <t>Steve Russo</t>
  </si>
  <si>
    <t>Svc Bomgar</t>
  </si>
  <si>
    <t>Esmeralda Villanueva</t>
  </si>
  <si>
    <t>Gabriela Anchondo</t>
  </si>
  <si>
    <t>Kelsey Grundman</t>
  </si>
  <si>
    <t>Alfredo Rugerio</t>
  </si>
  <si>
    <t>Edna Gonzalez</t>
  </si>
  <si>
    <t>Alberto Lagunes</t>
  </si>
  <si>
    <t>*NYC Conference Room</t>
  </si>
  <si>
    <t>*NJ Collaboration Area</t>
  </si>
  <si>
    <t>*MEX MXCD Room</t>
  </si>
  <si>
    <t>*MEX Acapulco Room</t>
  </si>
  <si>
    <t>*MEX Puerto Escondido Room</t>
  </si>
  <si>
    <t>Marlyn Zucosky</t>
  </si>
  <si>
    <t>Maira Vega</t>
  </si>
  <si>
    <t>BOMGAR Administrator</t>
  </si>
  <si>
    <t>Christian Zeitler</t>
  </si>
  <si>
    <t>Amy Magee</t>
  </si>
  <si>
    <t>Andrew Jordan</t>
  </si>
  <si>
    <t>Brian Muller</t>
  </si>
  <si>
    <t>Clay Carr</t>
  </si>
  <si>
    <t>Daniel Allen</t>
  </si>
  <si>
    <t>David Nighswonger</t>
  </si>
  <si>
    <t>Ian Crawford</t>
  </si>
  <si>
    <t>Jeff Lofquist</t>
  </si>
  <si>
    <t>Jessica Johns</t>
  </si>
  <si>
    <t>Justin Ehart</t>
  </si>
  <si>
    <t>Karl Schwab</t>
  </si>
  <si>
    <t>Mike Jones</t>
  </si>
  <si>
    <t>Samuel Lessard</t>
  </si>
  <si>
    <t>Shawn Krebs</t>
  </si>
  <si>
    <t>Ted Swan</t>
  </si>
  <si>
    <t>Tom Jansen</t>
  </si>
  <si>
    <t>Chris Strawn</t>
  </si>
  <si>
    <t>Isaac Hulin</t>
  </si>
  <si>
    <t>Pack ToSchool</t>
  </si>
  <si>
    <t>*SD Go To Meeting</t>
  </si>
  <si>
    <t>Jamesson Pena</t>
  </si>
  <si>
    <t>Angela Ryan</t>
  </si>
  <si>
    <t>Rebecca LeTiecq</t>
  </si>
  <si>
    <t>*DCS Vacation Calendar</t>
  </si>
  <si>
    <t>*DCS Conference Room</t>
  </si>
  <si>
    <t>*IRV Interiors Vacation Calendar</t>
  </si>
  <si>
    <t>Payroll</t>
  </si>
  <si>
    <t>Chris Huaracha</t>
  </si>
  <si>
    <t>Joe Cool</t>
  </si>
  <si>
    <t>*IRV Design Laptop</t>
  </si>
  <si>
    <t>Juan Luna</t>
  </si>
  <si>
    <t>Liz De La Cruz</t>
  </si>
  <si>
    <t>Angelo F.P.  Rapallo</t>
  </si>
  <si>
    <t>Eliseo Landin</t>
  </si>
  <si>
    <t>Jennifer Liotta</t>
  </si>
  <si>
    <t>Bob van het Hof</t>
  </si>
  <si>
    <t>Samantha Lopez</t>
  </si>
  <si>
    <t>Alexandra Neujahr</t>
  </si>
  <si>
    <t>Cassie Vaughn</t>
  </si>
  <si>
    <t>Brittany Mariana</t>
  </si>
  <si>
    <t>Fara Tajadod</t>
  </si>
  <si>
    <t>Christy Fahilga</t>
  </si>
  <si>
    <t>Juan Rubio</t>
  </si>
  <si>
    <t>Christopher Jimenez</t>
  </si>
  <si>
    <t>*MEX 2 Zoom</t>
  </si>
  <si>
    <t>*NYC Team Calendar</t>
  </si>
  <si>
    <t>Oscar Martinez</t>
  </si>
  <si>
    <t>Yamel Grijalva</t>
  </si>
  <si>
    <t>Studio_A</t>
  </si>
  <si>
    <t>IT</t>
  </si>
  <si>
    <t>Marketing</t>
  </si>
  <si>
    <t>HR</t>
  </si>
  <si>
    <t>Roam Profile</t>
  </si>
  <si>
    <t>Kim Havnes</t>
  </si>
  <si>
    <t>Eric Gomez</t>
  </si>
  <si>
    <t>Irene Connor</t>
  </si>
  <si>
    <t>Marlen Ojeda</t>
  </si>
  <si>
    <t>Melissa Ruvalcaba</t>
  </si>
  <si>
    <t>Martha Urias</t>
  </si>
  <si>
    <t>Sergio Aragon</t>
  </si>
  <si>
    <t>Zachary Barton</t>
  </si>
  <si>
    <t>Heather Moore</t>
  </si>
  <si>
    <t>Adam Obert</t>
  </si>
  <si>
    <t>Matthew Burns</t>
  </si>
  <si>
    <t>Victor Guzman</t>
  </si>
  <si>
    <t>Diana Melendez</t>
  </si>
  <si>
    <t>Jessica Shedarowich</t>
  </si>
  <si>
    <t>Maria Fernanda Cabrera</t>
  </si>
  <si>
    <t>Efren Murillo</t>
  </si>
  <si>
    <t>Karen S. Flores</t>
  </si>
  <si>
    <t>Shi Chen</t>
  </si>
  <si>
    <t>Svc VISION SQL</t>
  </si>
  <si>
    <t>Josh Kiddle</t>
  </si>
  <si>
    <t>Gerry Parco</t>
  </si>
  <si>
    <t>Vy Dang</t>
  </si>
  <si>
    <t>David Fernandez</t>
  </si>
  <si>
    <t>Evonne Feeder</t>
  </si>
  <si>
    <t>Erika P. Munoz</t>
  </si>
  <si>
    <t>Miro Moro</t>
  </si>
  <si>
    <t>*PHX Team Calendar</t>
  </si>
  <si>
    <t>Akanksha Singh</t>
  </si>
  <si>
    <t>Loryelle De La Pena</t>
  </si>
  <si>
    <t>Viviana Orio</t>
  </si>
  <si>
    <t>Brian Weiss</t>
  </si>
  <si>
    <t>Amanda Vasquez</t>
  </si>
  <si>
    <t>Paige Parrish</t>
  </si>
  <si>
    <t>Kelly Teenor</t>
  </si>
  <si>
    <t>Isaac Sawatzky</t>
  </si>
  <si>
    <t>Laura Fowler</t>
  </si>
  <si>
    <t>*SDG Go2mtg - Tiffany English</t>
  </si>
  <si>
    <t>*SDG Go2mtg - Nathan Dean</t>
  </si>
  <si>
    <t>*SDG Go2mtg - Greg Spon</t>
  </si>
  <si>
    <t>*SDD Go2mtg - Roxana Miu</t>
  </si>
  <si>
    <t>*SDG Go2mtg - Robert Park</t>
  </si>
  <si>
    <t>Ryan Bullock</t>
  </si>
  <si>
    <t>Michael Cody</t>
  </si>
  <si>
    <t>Deltek Vision Test</t>
  </si>
  <si>
    <t>Taylor Wilson</t>
  </si>
  <si>
    <t>adm steve</t>
  </si>
  <si>
    <t>Carolina Benitez</t>
  </si>
  <si>
    <t>NJ IG</t>
  </si>
  <si>
    <t>Damian A. Melo</t>
  </si>
  <si>
    <t>Sync360</t>
  </si>
  <si>
    <t>Kevin Lieberman</t>
  </si>
  <si>
    <t>*NYC Large Conference Room</t>
  </si>
  <si>
    <t>Andy Al-Sannaa</t>
  </si>
  <si>
    <t>Guillermo Peregrina</t>
  </si>
  <si>
    <t>Yin Zhang</t>
  </si>
  <si>
    <t>Remy Fukuda</t>
  </si>
  <si>
    <t>Adly Maldonado</t>
  </si>
  <si>
    <t>Diego Rodriguez</t>
  </si>
  <si>
    <t>Gionanny Montiel</t>
  </si>
  <si>
    <t>Daniela Garcia</t>
  </si>
  <si>
    <t>Lili Koyama</t>
  </si>
  <si>
    <t>Thomas Schneider</t>
  </si>
  <si>
    <t>*DCS Huddle</t>
  </si>
  <si>
    <t>*DCS Enclave</t>
  </si>
  <si>
    <t>Cait Marolf</t>
  </si>
  <si>
    <t>Jacob Tersigni</t>
  </si>
  <si>
    <t>Bryan Maeda</t>
  </si>
  <si>
    <t>Dalia Tawil</t>
  </si>
  <si>
    <t>Carolina Franco</t>
  </si>
  <si>
    <t>Arturo Ponciano</t>
  </si>
  <si>
    <t>*TOR Main Conference Room</t>
  </si>
  <si>
    <t>*TOR Small Conference Room</t>
  </si>
  <si>
    <t>*TOR Lobby Conference Room</t>
  </si>
  <si>
    <t>CHI iPad Pro</t>
  </si>
  <si>
    <t>*MEX Shared Laptop (WS-2248)</t>
  </si>
  <si>
    <t>Marek Pula</t>
  </si>
  <si>
    <t>Temp Admin</t>
  </si>
  <si>
    <t>Scott McKee</t>
  </si>
  <si>
    <t>Christina J. Chambers</t>
  </si>
  <si>
    <t>Christina Kolkas</t>
  </si>
  <si>
    <t>Molly Boyle</t>
  </si>
  <si>
    <t>Abby Seyfang</t>
  </si>
  <si>
    <t>NJ iPad</t>
  </si>
  <si>
    <t>LA iPad</t>
  </si>
  <si>
    <t>Zachary Peterson</t>
  </si>
  <si>
    <t>Joshua Durkee</t>
  </si>
  <si>
    <t>Joshua Huckleberry-Wright</t>
  </si>
  <si>
    <t>CHD iPad</t>
  </si>
  <si>
    <t>Ryan Kane</t>
  </si>
  <si>
    <t>Ebbie Azimi</t>
  </si>
  <si>
    <t>Kirt A Neal</t>
  </si>
  <si>
    <t>Max Fischer</t>
  </si>
  <si>
    <t>Nick Taylor</t>
  </si>
  <si>
    <t>Jonathan Arreola Tuda</t>
  </si>
  <si>
    <t>Eric Ulkloss</t>
  </si>
  <si>
    <t>Pricilla Dang</t>
  </si>
  <si>
    <t>Adrian Helton</t>
  </si>
  <si>
    <t>Kevin Bowman</t>
  </si>
  <si>
    <t>Paula Padilla-Bozyk</t>
  </si>
  <si>
    <t>*East Coast Vacation Calendar</t>
  </si>
  <si>
    <t>Luis G. Rodriguez</t>
  </si>
  <si>
    <t>Kristen Lazatin</t>
  </si>
  <si>
    <t>Aliza Kamrun</t>
  </si>
  <si>
    <t>Hector Bello</t>
  </si>
  <si>
    <t>NYC Ipad</t>
  </si>
  <si>
    <t>PRI Ipad</t>
  </si>
  <si>
    <t>Michael Noiles</t>
  </si>
  <si>
    <t>Patricia Valero</t>
  </si>
  <si>
    <t>SF Ipad</t>
  </si>
  <si>
    <t>Daniel Lopez</t>
  </si>
  <si>
    <t>Vassanti Bribiesca</t>
  </si>
  <si>
    <t>Samantha Sternick</t>
  </si>
  <si>
    <t>Loren Vine</t>
  </si>
  <si>
    <t>Luke Corsbie</t>
  </si>
  <si>
    <t>*IRV Marketing Conference Line</t>
  </si>
  <si>
    <t>Ana Paula Guzman Aceves</t>
  </si>
  <si>
    <t>Francisco Oliva</t>
  </si>
  <si>
    <t>*DEN Vacation Calendar</t>
  </si>
  <si>
    <t>*PRI Office Calendar</t>
  </si>
  <si>
    <t>Ileana Contreras</t>
  </si>
  <si>
    <t>Aimee Shimizu</t>
  </si>
  <si>
    <t>Josh Paradis</t>
  </si>
  <si>
    <t>*MEX Zoom</t>
  </si>
  <si>
    <t>Aida de la Rosa</t>
  </si>
  <si>
    <t>Matthew Johnston</t>
  </si>
  <si>
    <t>*DEN Ipad</t>
  </si>
  <si>
    <t>*NYC Mobile Hotspot 1</t>
  </si>
  <si>
    <t>Konstantina Mitrovgenis</t>
  </si>
  <si>
    <t>phx ipad</t>
  </si>
  <si>
    <t>Jonathan Ruffin</t>
  </si>
  <si>
    <t>Zoom Rooms</t>
  </si>
  <si>
    <t>Zoom Voit</t>
  </si>
  <si>
    <t>IT iPad</t>
  </si>
  <si>
    <t>Greg Blount</t>
  </si>
  <si>
    <t>Matt Pepin</t>
  </si>
  <si>
    <t>Seth Brown</t>
  </si>
  <si>
    <t>*SEA Small Conference Room</t>
  </si>
  <si>
    <t>*SEA Lambert</t>
  </si>
  <si>
    <t>ZOOM</t>
  </si>
  <si>
    <t>*DCS Training Calendar</t>
  </si>
  <si>
    <t>I.T. Candidate</t>
  </si>
  <si>
    <t>Tom Berenger</t>
  </si>
  <si>
    <t>Mike Barlund</t>
  </si>
  <si>
    <t>Consultants Payable</t>
  </si>
  <si>
    <t>*IRV Kitchen</t>
  </si>
  <si>
    <t>Calvin F. Evans II</t>
  </si>
  <si>
    <t>Holli Wagenaar</t>
  </si>
  <si>
    <t>ADFS Admin</t>
  </si>
  <si>
    <t>Clarissa Buendia</t>
  </si>
  <si>
    <t>Ericka Cuellar</t>
  </si>
  <si>
    <t>*SD Intern Schedule</t>
  </si>
  <si>
    <t>John Johnson</t>
  </si>
  <si>
    <t>Heather Griffin</t>
  </si>
  <si>
    <t>Daniela Villagran</t>
  </si>
  <si>
    <t>Design Ipad</t>
  </si>
  <si>
    <t>*IRV ZOOM Large Meeting</t>
  </si>
  <si>
    <t>Jasmine Dosanjh</t>
  </si>
  <si>
    <t>Vincent Massaro</t>
  </si>
  <si>
    <t>Christina Piper</t>
  </si>
  <si>
    <t>Shoretel Training</t>
  </si>
  <si>
    <t>SecurityAudit</t>
  </si>
  <si>
    <t>*DCS Surface Pro</t>
  </si>
  <si>
    <t>Peach Magsombol</t>
  </si>
  <si>
    <t>*DEN Conference Call Line</t>
  </si>
  <si>
    <t>Task Schedge</t>
  </si>
  <si>
    <t>Michelle S. Prado Banos</t>
  </si>
  <si>
    <t>Vertical Solutions</t>
  </si>
  <si>
    <t>Zoom Room</t>
  </si>
  <si>
    <t>Oakbrook Zoom</t>
  </si>
  <si>
    <t>Chicago Zoom</t>
  </si>
  <si>
    <t>Irvine Voit</t>
  </si>
  <si>
    <t>Laura Chevalier</t>
  </si>
  <si>
    <t>Patrick Gunn</t>
  </si>
  <si>
    <t>*DEN Flatirons Conference Room</t>
  </si>
  <si>
    <t>Niraj Patel</t>
  </si>
  <si>
    <t>Ashley O'Byrne</t>
  </si>
  <si>
    <t>*LA Zoom</t>
  </si>
  <si>
    <t>Jamie Vicars</t>
  </si>
  <si>
    <t>*SD iPad</t>
  </si>
  <si>
    <t>Zoom calendar</t>
  </si>
  <si>
    <t>NYC ZoomRoom</t>
  </si>
  <si>
    <t>David Newson</t>
  </si>
  <si>
    <t>Mike Piraino</t>
  </si>
  <si>
    <t>Ruben Jaime</t>
  </si>
  <si>
    <t>Peter Agnello</t>
  </si>
  <si>
    <t>Anna Jones</t>
  </si>
  <si>
    <t>Khalissa Surghani</t>
  </si>
  <si>
    <t>TuAnh Nguyen</t>
  </si>
  <si>
    <t>Stephanie Heiple</t>
  </si>
  <si>
    <t>DoNotReply</t>
  </si>
  <si>
    <t>Freedom</t>
  </si>
  <si>
    <t>David Tisshaw</t>
  </si>
  <si>
    <t>*NJ Zoom - Michael Bennett</t>
  </si>
  <si>
    <t>*NJ Zoom - Adam Smith</t>
  </si>
  <si>
    <t>*NJ Zoom - Matthew Burns</t>
  </si>
  <si>
    <t>Angel Morales II</t>
  </si>
  <si>
    <t>Sam Yowakim</t>
  </si>
  <si>
    <t>Velveth Alarcon</t>
  </si>
  <si>
    <t>*SFO Conference Room Fog City</t>
  </si>
  <si>
    <t>Stephanie Rivera</t>
  </si>
  <si>
    <t>Katrina Veneziano Shea</t>
  </si>
  <si>
    <t>Michael Gee</t>
  </si>
  <si>
    <t>I.T. Security</t>
  </si>
  <si>
    <t>*DEN Zoom</t>
  </si>
  <si>
    <t>*NYC Zoom - HGroff</t>
  </si>
  <si>
    <t>Sandra Vaccari</t>
  </si>
  <si>
    <t>Genaro Mendoza</t>
  </si>
  <si>
    <t>Carlos Marquez</t>
  </si>
  <si>
    <t>Jake Ross</t>
  </si>
  <si>
    <t>Julio Gutierrez</t>
  </si>
  <si>
    <t>Frank Salas Helguera</t>
  </si>
  <si>
    <t>Omid Jahanbozorgi</t>
  </si>
  <si>
    <t>Test User 2</t>
  </si>
  <si>
    <t>Jill Burns</t>
  </si>
  <si>
    <t>Kim Arial</t>
  </si>
  <si>
    <t>Kenric Billy</t>
  </si>
  <si>
    <t>Zach Motsinger</t>
  </si>
  <si>
    <t>Jim Babine</t>
  </si>
  <si>
    <t>DA Test</t>
  </si>
  <si>
    <t>Lauren Huckleberry-Wright</t>
  </si>
  <si>
    <t>Tessa Robertson</t>
  </si>
  <si>
    <t>Jessica Mulligan</t>
  </si>
  <si>
    <t>Jeff Plecha</t>
  </si>
  <si>
    <t>Recruitment</t>
  </si>
  <si>
    <t>*WM Enscape License</t>
  </si>
  <si>
    <t>Christen Jaromin</t>
  </si>
  <si>
    <t>Andy Nguyen</t>
  </si>
  <si>
    <t>Robert Ross</t>
  </si>
  <si>
    <t>Trevor Wells</t>
  </si>
  <si>
    <t>Brian Holmes</t>
  </si>
  <si>
    <t>Shauna Dack</t>
  </si>
  <si>
    <t>Sample User</t>
  </si>
  <si>
    <t>Anousha Ghoorchian</t>
  </si>
  <si>
    <t>Verizon Signage WM</t>
  </si>
  <si>
    <t>wm design</t>
  </si>
  <si>
    <t>Zeenat Insaf</t>
  </si>
  <si>
    <t>Jennifer Euyoqui</t>
  </si>
  <si>
    <t>Scott Kruse</t>
  </si>
  <si>
    <t>Abigail Ng</t>
  </si>
  <si>
    <t>Mimi Dobbins</t>
  </si>
  <si>
    <t>PRI Zoom Ipad</t>
  </si>
  <si>
    <t>Vi Madrazo</t>
  </si>
  <si>
    <t>NJZoom Room</t>
  </si>
  <si>
    <t>Nabil Ainouche</t>
  </si>
  <si>
    <t>Fang Fang</t>
  </si>
  <si>
    <t>Contracts</t>
  </si>
  <si>
    <t>Deborah Lajiness</t>
  </si>
  <si>
    <t>Ali Panditrao</t>
  </si>
  <si>
    <t>Michelle Morgan</t>
  </si>
  <si>
    <t>Hanna Abdolahpour</t>
  </si>
  <si>
    <t>Ryan Mu</t>
  </si>
  <si>
    <t>Jim Stanard</t>
  </si>
  <si>
    <t>Toronto IPad</t>
  </si>
  <si>
    <t>Ryan Nubling</t>
  </si>
  <si>
    <t>Accounting</t>
  </si>
  <si>
    <t>Starbucks Ware Malcomb</t>
  </si>
  <si>
    <t>Cat Vann</t>
  </si>
  <si>
    <t>Andrea Spencer</t>
  </si>
  <si>
    <t>Lawrence Ng</t>
  </si>
  <si>
    <t>Nony Rivera</t>
  </si>
  <si>
    <t>sea ipad</t>
  </si>
  <si>
    <t>*LA Events and Vacations Calendar</t>
  </si>
  <si>
    <t>*LA Huddle Room</t>
  </si>
  <si>
    <t>Megan Young</t>
  </si>
  <si>
    <t>Kelly Thompson</t>
  </si>
  <si>
    <t>Microsoft Exchange Migration</t>
  </si>
  <si>
    <t>E4E Encryption Store - Active</t>
  </si>
  <si>
    <t>SystemMailbox{8cc370d3-822a-4ab8-a926-bb94bd0641a9}</t>
  </si>
  <si>
    <t>HealthMailbox-IRVEXCH01-Mailbox-Database-1420791368</t>
  </si>
  <si>
    <t>HealthMailbox-IRVEXCH01-001</t>
  </si>
  <si>
    <t>HealthMailbox-IRVEXCH01-002</t>
  </si>
  <si>
    <t>HealthMailbox-IRVEXCH01-003</t>
  </si>
  <si>
    <t>HealthMailbox-IRVEXCH01-004</t>
  </si>
  <si>
    <t>HealthMailbox-IRVEXCH01-005</t>
  </si>
  <si>
    <t>HealthMailbox-IRVEXCH01-006</t>
  </si>
  <si>
    <t>HealthMailbox-IRVEXCH01-007</t>
  </si>
  <si>
    <t>HealthMailbox-IRVEXCH01-008</t>
  </si>
  <si>
    <t>HealthMailbox-IRVEXCH01-009</t>
  </si>
  <si>
    <t>HealthMailbox-IRVEXCH01-010</t>
  </si>
  <si>
    <t>HealthMailbox-IRVMAIL01-Mailbox-Database-0594970437</t>
  </si>
  <si>
    <t>HealthMailbox-IRVMAIL01-002</t>
  </si>
  <si>
    <t>HealthMailbox-IRVMAIL01-004</t>
  </si>
  <si>
    <t>HealthMailbox-IRVMAIL01-006</t>
  </si>
  <si>
    <t>HealthMailbox-IRVMAIL01-008</t>
  </si>
  <si>
    <t>HealthMailbox-IRVMAIL01-010</t>
  </si>
  <si>
    <t>HealthMailbox-IRVMAIL01-003</t>
  </si>
  <si>
    <t>HealthMailbox-IRVMAIL01-007</t>
  </si>
  <si>
    <t>Cloud Admin</t>
  </si>
  <si>
    <t>HealthMailbox-IRVMAIL01-001</t>
  </si>
  <si>
    <t>HealthMailbox-IRVMAIL01-009</t>
  </si>
  <si>
    <t>Monica Munoz</t>
  </si>
  <si>
    <t>HealthMailbox-IRVMAIL01-005</t>
  </si>
  <si>
    <t>Tayla Neugarten</t>
  </si>
  <si>
    <t>Ernesto Encinas</t>
  </si>
  <si>
    <t>*NYC Zoom - AJones</t>
  </si>
  <si>
    <t>Marek Borzym</t>
  </si>
  <si>
    <t>NYCTest Box</t>
  </si>
  <si>
    <t>Ryan Kirtley</t>
  </si>
  <si>
    <t>John Svechovsky</t>
  </si>
  <si>
    <t>CFA Team</t>
  </si>
  <si>
    <t>Cynthia Milota</t>
  </si>
  <si>
    <t>Chris Shem</t>
  </si>
  <si>
    <t>Luis Fernando Navarro</t>
  </si>
  <si>
    <t>Haleigh Pritchett</t>
  </si>
  <si>
    <t>Jeff McCue</t>
  </si>
  <si>
    <t>Mike Donahue</t>
  </si>
  <si>
    <t>Keyvan Falahati</t>
  </si>
  <si>
    <t>Kayla Bosarge</t>
  </si>
  <si>
    <t>Dana Rabat</t>
  </si>
  <si>
    <t>Bob Snyder</t>
  </si>
  <si>
    <t>Steve Stoddard</t>
  </si>
  <si>
    <t>Nicholas Clody</t>
  </si>
  <si>
    <t>Diego De Arco</t>
  </si>
  <si>
    <t>*IRV Marketing Calendar</t>
  </si>
  <si>
    <t>Taylor Mack</t>
  </si>
  <si>
    <t>Michelle Fortuna</t>
  </si>
  <si>
    <t>Braden Blake</t>
  </si>
  <si>
    <t>Jordan Ligon</t>
  </si>
  <si>
    <t>Ruba Fatani</t>
  </si>
  <si>
    <t>Nancy Streeter</t>
  </si>
  <si>
    <t>phx resource</t>
  </si>
  <si>
    <t>Sara Ruiz</t>
  </si>
  <si>
    <t>*SDD Zoom</t>
  </si>
  <si>
    <t>Lindsay Suprenant</t>
  </si>
  <si>
    <t>Hope Knuckles</t>
  </si>
  <si>
    <t>Genevieve Guoin</t>
  </si>
  <si>
    <t>Melody Lee</t>
  </si>
  <si>
    <t>Lynn Murray</t>
  </si>
  <si>
    <t>Gregory Kimmins</t>
  </si>
  <si>
    <t>Alejandra Oscco</t>
  </si>
  <si>
    <t>*PHX Resource Calendar</t>
  </si>
  <si>
    <t>Callie Bergin</t>
  </si>
  <si>
    <t>O365_PF_Proxy_Mailbox</t>
  </si>
  <si>
    <t>Eric Zuniga</t>
  </si>
  <si>
    <t>Raya Salsany</t>
  </si>
  <si>
    <t>Catherine Quintero</t>
  </si>
  <si>
    <t>Alejandro Nila</t>
  </si>
  <si>
    <t>Wayne Bastrup</t>
  </si>
  <si>
    <t>Melissa Watkins</t>
  </si>
  <si>
    <t>Brittany Montgomery</t>
  </si>
  <si>
    <t>Maryam Tronco</t>
  </si>
  <si>
    <t>Angel Alberto Garcia Cerda</t>
  </si>
  <si>
    <t>Andrea Reyes</t>
  </si>
  <si>
    <t>Arlen Hizon</t>
  </si>
  <si>
    <t>Erik Randa</t>
  </si>
  <si>
    <t>Laci Derks</t>
  </si>
  <si>
    <t>WM Survey</t>
  </si>
  <si>
    <t>Laura Brooks</t>
  </si>
  <si>
    <t>Ola Almeski</t>
  </si>
  <si>
    <t>Sarah Lee</t>
  </si>
  <si>
    <t>Kim Stone</t>
  </si>
  <si>
    <t>*CHI Phone Room</t>
  </si>
  <si>
    <t>*CHI Huddle Room</t>
  </si>
  <si>
    <t>*CHI Conference Room 2</t>
  </si>
  <si>
    <t>Erik Morse</t>
  </si>
  <si>
    <t>Nihal Zahran</t>
  </si>
  <si>
    <t>Jacq Marquez</t>
  </si>
  <si>
    <t>Brittaney Lee</t>
  </si>
  <si>
    <t>Mariana Jimenez</t>
  </si>
  <si>
    <t>Ayman Morsy</t>
  </si>
  <si>
    <t>David Page</t>
  </si>
  <si>
    <t>HealthMailbox-IRVMAIL01-IRVMAIL01-N-Principals-and-Directors</t>
  </si>
  <si>
    <t>HealthMailbox-IRVMAIL01-IRVMAIL01-O-Medium-Mailbox</t>
  </si>
  <si>
    <t>Jonathan Zhou</t>
  </si>
  <si>
    <t>Keith Martinez</t>
  </si>
  <si>
    <t>HealthMailbox-IRVMAIL01-IRVMAIL01-M-Standard-Mailbox</t>
  </si>
  <si>
    <t>Maryam Iranmanesh</t>
  </si>
  <si>
    <t>Jessica Park</t>
  </si>
  <si>
    <t>Douglas Gullo</t>
  </si>
  <si>
    <t>Simon Zhang</t>
  </si>
  <si>
    <t>Tami Green</t>
  </si>
  <si>
    <t>Ruth Garibaldi</t>
  </si>
  <si>
    <t>Jordan Dean</t>
  </si>
  <si>
    <t>JoAnn Schultz</t>
  </si>
  <si>
    <t>Kevin Strohfus</t>
  </si>
  <si>
    <t>Madeline Beck</t>
  </si>
  <si>
    <t>*East Cost Interiors Scheduling</t>
  </si>
  <si>
    <t>*SD Peer Reviews</t>
  </si>
  <si>
    <t>HealthMailbox-IRVMAIL01-IRVMAIL01-R-Resource-Mailbox</t>
  </si>
  <si>
    <t>Martha Breed</t>
  </si>
  <si>
    <t>Amanda Casteel</t>
  </si>
  <si>
    <t>Brianna Cochran</t>
  </si>
  <si>
    <t>Matt Cornelius</t>
  </si>
  <si>
    <t>Tiffany Ramli</t>
  </si>
  <si>
    <t>Kate McCracken</t>
  </si>
  <si>
    <t>Alicia Resendes</t>
  </si>
  <si>
    <t>Saatchi Kishnani</t>
  </si>
  <si>
    <t>*Charter Page Turn Calendar</t>
  </si>
  <si>
    <t>Erika Sanchez</t>
  </si>
  <si>
    <t>*WM Holiday Party Calendar</t>
  </si>
  <si>
    <t>Jorge L. Mendoza</t>
  </si>
  <si>
    <t>Eric Kania</t>
  </si>
  <si>
    <t>Michael Mattie</t>
  </si>
  <si>
    <t>Adam Guadagnoli</t>
  </si>
  <si>
    <t>Christopher Centeno</t>
  </si>
  <si>
    <t>Maj Zaheda</t>
  </si>
  <si>
    <t>Kristin Haase</t>
  </si>
  <si>
    <t>Neal Dawes</t>
  </si>
  <si>
    <t>Edward Hanbicki</t>
  </si>
  <si>
    <t>Cate Waligora</t>
  </si>
  <si>
    <t>Britney Maddox</t>
  </si>
  <si>
    <t>Leonora Binitie-Cassidy</t>
  </si>
  <si>
    <t>Kayla Wallace</t>
  </si>
  <si>
    <t>Angelica Alonso</t>
  </si>
  <si>
    <t>Richard McCullagh</t>
  </si>
  <si>
    <t>WM Civil</t>
  </si>
  <si>
    <t>WM Arch</t>
  </si>
  <si>
    <t>Francesca Leventis</t>
  </si>
  <si>
    <t>Kelly Douglas</t>
  </si>
  <si>
    <t>Abigail Sanchez</t>
  </si>
  <si>
    <t>Trevor Strohm</t>
  </si>
  <si>
    <t>Oakbrook Zoom 1</t>
  </si>
  <si>
    <t>Sabrina Ramsay</t>
  </si>
  <si>
    <t>*PHX Huddle Room</t>
  </si>
  <si>
    <t>Matthew Kuehn</t>
  </si>
  <si>
    <t>Keith Bryant</t>
  </si>
  <si>
    <t>Khue Trinh</t>
  </si>
  <si>
    <t>*SD Conference Room Stone Steps</t>
  </si>
  <si>
    <t>Hao Xu</t>
  </si>
  <si>
    <t>Ashley Persad</t>
  </si>
  <si>
    <t>Ameerah Ali</t>
  </si>
  <si>
    <t>Nicolas Haddad</t>
  </si>
  <si>
    <t>BIM360Davita</t>
  </si>
  <si>
    <t>Linh Phan</t>
  </si>
  <si>
    <t>Jordan Eggers</t>
  </si>
  <si>
    <t>*SD Downtown Office Calendar</t>
  </si>
  <si>
    <t>Felipe Bermudez</t>
  </si>
  <si>
    <t>Arthur Osorio</t>
  </si>
  <si>
    <t>Jacqueline Roman</t>
  </si>
  <si>
    <t>Chris Neitzel</t>
  </si>
  <si>
    <t>Brian Izzo</t>
  </si>
  <si>
    <t>Michelle Olivo</t>
  </si>
  <si>
    <t>Benjamin Blakeman</t>
  </si>
  <si>
    <t>Sang Jin Lee</t>
  </si>
  <si>
    <t>test shared</t>
  </si>
  <si>
    <t>Howie Long</t>
  </si>
  <si>
    <t>2010 ExchangeUser</t>
  </si>
  <si>
    <t>Sabreen Madden</t>
  </si>
  <si>
    <t>Jessica Chang</t>
  </si>
  <si>
    <t>Tatyana Epstein</t>
  </si>
  <si>
    <t>Sara Jazra</t>
  </si>
  <si>
    <t>Reporting</t>
  </si>
  <si>
    <t>Nassoro Ally</t>
  </si>
  <si>
    <t>Andrea J. Aguirre</t>
  </si>
  <si>
    <t>*NYC Zoom - BSotomayor</t>
  </si>
  <si>
    <t>Anthony Simon</t>
  </si>
  <si>
    <t>Alexa Seidenfeld</t>
  </si>
  <si>
    <t>Juan Oviedo</t>
  </si>
  <si>
    <t>Karla Middleton</t>
  </si>
  <si>
    <t>Santiago Caballero Mendiola</t>
  </si>
  <si>
    <t>Sarit Stelung</t>
  </si>
  <si>
    <t>Nicole Ruzbasan</t>
  </si>
  <si>
    <t>Chris Mavros</t>
  </si>
  <si>
    <t>Leah Crowe</t>
  </si>
  <si>
    <t>Michael Peck</t>
  </si>
  <si>
    <t>Andrea Stylianou</t>
  </si>
  <si>
    <t>Newforma Project Center SF</t>
  </si>
  <si>
    <t>Victoria Melvin</t>
  </si>
  <si>
    <t>Gorham Hom</t>
  </si>
  <si>
    <t>Brad Sundheimer</t>
  </si>
  <si>
    <t>Beatriz Martinez</t>
  </si>
  <si>
    <t>Office 365 API Admin</t>
  </si>
  <si>
    <t>Michael Janulewicz</t>
  </si>
  <si>
    <t>Newforma Project Center NJ</t>
  </si>
  <si>
    <t>Hayden Prillwitz</t>
  </si>
  <si>
    <t>Jaelyne Kirkpatrick</t>
  </si>
  <si>
    <t>Tamer Youakim</t>
  </si>
  <si>
    <t>Jen Pollock</t>
  </si>
  <si>
    <t>Chloe Blottman</t>
  </si>
  <si>
    <t>Devon Jefferson</t>
  </si>
  <si>
    <t>Julie Wyand</t>
  </si>
  <si>
    <t>Ali Nabi</t>
  </si>
  <si>
    <t>Newforma Project Center DEN</t>
  </si>
  <si>
    <t>Johnny Betzer</t>
  </si>
  <si>
    <t>Justin C. Scheitler</t>
  </si>
  <si>
    <t>Heath Harris</t>
  </si>
  <si>
    <t>Carlos Quirino</t>
  </si>
  <si>
    <t>Stephen Nguyen</t>
  </si>
  <si>
    <t>Natalie Kester</t>
  </si>
  <si>
    <t>Katlyn Lakie</t>
  </si>
  <si>
    <t>Zinayda Reyes</t>
  </si>
  <si>
    <t>*LA Zoom 2</t>
  </si>
  <si>
    <t>Mohit Gyawali</t>
  </si>
  <si>
    <t>Dallel Alem</t>
  </si>
  <si>
    <t>verizonzoomaccount@waremalcomb.com</t>
  </si>
  <si>
    <t>verizonzoomaccount</t>
  </si>
  <si>
    <t>*Verizon Zoom Account</t>
  </si>
  <si>
    <t>Assigned Computer</t>
  </si>
  <si>
    <t>DisplayName</t>
  </si>
  <si>
    <t>command</t>
  </si>
  <si>
    <t xml:space="preserve"> -Description "</t>
  </si>
  <si>
    <t xml:space="preserve">Set-ADComputer -Identity  </t>
  </si>
  <si>
    <t>"</t>
  </si>
  <si>
    <t xml:space="preserve"> - </t>
  </si>
  <si>
    <t>Hector Bello - ThinkStation S30</t>
  </si>
  <si>
    <t>Clarissa Buendia - ThinkPad S30</t>
  </si>
  <si>
    <t>Christopher Setchell - ThinkStation S30</t>
  </si>
  <si>
    <t>Janine Sherwood - ThinkPad W540</t>
  </si>
  <si>
    <t>Velveth Alarcon - ThinkStation S30</t>
  </si>
  <si>
    <t>James Armstrong - ThinkStation S30</t>
  </si>
  <si>
    <t>Joy Perez-Tsai - ThinkPad W530</t>
  </si>
  <si>
    <t>Holli Wagenaar - ThinkPad X1 Carbon 3rd</t>
  </si>
  <si>
    <t>Yamel Grijalva - ThinkPad W530</t>
  </si>
  <si>
    <t>Micah Deitz - ThinkStation P500</t>
  </si>
  <si>
    <t>Juan P. Zapata - ThinkPad W541</t>
  </si>
  <si>
    <t>Mohammad Hatahet - ThinkStation P500</t>
  </si>
  <si>
    <t>Jung Kim - ThinkStation P500</t>
  </si>
  <si>
    <t>Bryan Shimoda - ThinkStation P500</t>
  </si>
  <si>
    <t>Martin Garcia - ThinkStation P500</t>
  </si>
  <si>
    <t>Alicia Zaro - ThinkPad X1 Carbon 4th</t>
  </si>
  <si>
    <t>Angela Ryan - ThinkPad P50</t>
  </si>
  <si>
    <t>Jinger Tapia - ThinkPad X1 Carbon 4th</t>
  </si>
  <si>
    <t>Debra Bryant - ThinkPad X1 Carbon 4th</t>
  </si>
  <si>
    <t>Jessica Cole - ThinkPad X1 Carbon 4th</t>
  </si>
  <si>
    <t>Thomas Wallen - ThinkPad X1 Carbon 4th</t>
  </si>
  <si>
    <t>Laura Fowler - ThinkPad P50</t>
  </si>
  <si>
    <t>Michelle Fortuna - ThinkPad P50</t>
  </si>
  <si>
    <t>Roxana Miu - ThinkPad P50</t>
  </si>
  <si>
    <t>Adam Obert - ThinkPad P50</t>
  </si>
  <si>
    <t>Jan Davis - ThinkPad X1 Carbon 4th</t>
  </si>
  <si>
    <t>Molly Boyle - ThinkPad X1 Carbon 4th</t>
  </si>
  <si>
    <t>Kelly Teenor - ThinkPad X1 Carbon 4th</t>
  </si>
  <si>
    <t>Sarah Walker - ThinkPad P50</t>
  </si>
  <si>
    <t>Leticia De Brito - ThinkPad P50</t>
  </si>
  <si>
    <t>Troy J. Flick - ThinkPad P50</t>
  </si>
  <si>
    <t>John Thomas - ThinkPad X1 Carbon 4th</t>
  </si>
  <si>
    <t>Loryelle De La Pena - HP Z2 Mini G3 Workstation</t>
  </si>
  <si>
    <t>Andrea Spencer - ThinkPad X1 Carbon 4th</t>
  </si>
  <si>
    <t>Pricilla Dang - HP Z2 Mini G3 Workstation</t>
  </si>
  <si>
    <t>Joshua Huckleberry-Wright - ThinkPad P50</t>
  </si>
  <si>
    <t>Matt Chaiken - ThinkPad X1 Carbon 4th</t>
  </si>
  <si>
    <t>Maureen Bissonnette - ThinkPad X1 Carbon 4th</t>
  </si>
  <si>
    <t>Victor Colmenares - HP Z2 Mini G3 Workstation</t>
  </si>
  <si>
    <t>Andrea J. Aguirre - HP Z2 Mini G3 Workstation</t>
  </si>
  <si>
    <t>Ryan Kane - HP Z2 Mini G3 Workstation</t>
  </si>
  <si>
    <t>Zachary Barton - ThinkPad P51</t>
  </si>
  <si>
    <t>Brandon Cruz - ThinkPad X1 Carbon 4th</t>
  </si>
  <si>
    <t>Heather Groff - ThinkPad X1 Carbon 3rd</t>
  </si>
  <si>
    <t>Amanda Wells - HP Z2 Mini G3 Workstation</t>
  </si>
  <si>
    <t>Maira Vega - Blade</t>
  </si>
  <si>
    <t>Sabrina Ramsay - z2 mini</t>
  </si>
  <si>
    <t>Rachel Whitehill - Blade</t>
  </si>
  <si>
    <t>Jonathan Thomas - ThinkPad X1 Yoga 2nd</t>
  </si>
  <si>
    <t>Adam Burrows - ThinkPad P51</t>
  </si>
  <si>
    <t>Laci Derks - ThinkPad X1 Carbon 5th</t>
  </si>
  <si>
    <t>Maria Rodgers - ThinkPad X1 Carbon 4th</t>
  </si>
  <si>
    <t>Ruth Brajevich - ThinkPad X1 Carbon 4th</t>
  </si>
  <si>
    <t>Christopher Hahn - Blade</t>
  </si>
  <si>
    <t>Hao Xu - ThinkStation S30</t>
  </si>
  <si>
    <t>Ruben Jaime - ThinkPad W540</t>
  </si>
  <si>
    <t>Shauna Dack - ThinkPad P51</t>
  </si>
  <si>
    <t>Abby Seyfang - ThinkPad P51</t>
  </si>
  <si>
    <t>Summer Fernquist - Blade</t>
  </si>
  <si>
    <t>Ryan Mu - HP Z400 Workstation</t>
  </si>
  <si>
    <t>Christopher Polaski - ThinkPad P52s</t>
  </si>
  <si>
    <t>Stephen Placido - ThinkPad P52</t>
  </si>
  <si>
    <t>Nicholas Clody - ThinkPad P52</t>
  </si>
  <si>
    <t>Genevieve Guoin - ThinkPad X1 Carbon 5th</t>
  </si>
  <si>
    <t>Wendys Guardia - ThinkPad P52</t>
  </si>
  <si>
    <t>Laura Chevalier - ThinkPad P1</t>
  </si>
  <si>
    <t>Douglas Gullo - ThinkPad P52</t>
  </si>
  <si>
    <t>Tracy S. Morran - ThinkPad P52</t>
  </si>
  <si>
    <t>Clay Carr - ThinkPad P52</t>
  </si>
  <si>
    <t>Diana Riba - ThinkPad P1</t>
  </si>
  <si>
    <t>Alexa Seidenfeld - ThinkPad P52</t>
  </si>
  <si>
    <t>Cate Waligora - ThinkPad P52</t>
  </si>
  <si>
    <t>Alex Chan - ThinkPad X1 Extreme</t>
  </si>
  <si>
    <t>Santiago Caballero Mendiola - ThinkPad X1 Extreme</t>
  </si>
  <si>
    <t>Chelsea Chamra - ThinkPad X1 Extreme</t>
  </si>
  <si>
    <t>Anthony Simon - ThinkPad X1 Extreme</t>
  </si>
  <si>
    <t>Julie Wyand - ThinkStation P500</t>
  </si>
  <si>
    <t>Natalie Kester - X1 Extreme</t>
  </si>
  <si>
    <t>WS-3201</t>
  </si>
  <si>
    <t>WS-3203</t>
  </si>
  <si>
    <t xml:space="preserve">
Status</t>
  </si>
  <si>
    <t>Active</t>
  </si>
  <si>
    <t>achoudhary@waremalcomb.com</t>
  </si>
  <si>
    <t>Afraz</t>
  </si>
  <si>
    <t>Choudhary</t>
  </si>
  <si>
    <t>mchristensen@waremalcomb.com</t>
  </si>
  <si>
    <t>Christensen</t>
  </si>
  <si>
    <t>sdaniel@waremalcomb.com</t>
  </si>
  <si>
    <t>cgrandolfo@waremalcomb.com</t>
  </si>
  <si>
    <t>Cara</t>
  </si>
  <si>
    <t>Grandolfo</t>
  </si>
  <si>
    <t>Mohit</t>
  </si>
  <si>
    <t>Gyawali</t>
  </si>
  <si>
    <t>Janulewicz</t>
  </si>
  <si>
    <t>jlovell@waremalcomb.com</t>
  </si>
  <si>
    <t>Jeremy</t>
  </si>
  <si>
    <t>Lovell</t>
  </si>
  <si>
    <t>Studio Manager, Regional Interior Design</t>
  </si>
  <si>
    <t>Dallas Commercial</t>
  </si>
  <si>
    <t>kmendez@waremalcomb.com</t>
  </si>
  <si>
    <t>Mikysha</t>
  </si>
  <si>
    <t>Mendez</t>
  </si>
  <si>
    <t>San Diego Building Measurement Services</t>
  </si>
  <si>
    <t>almorales@waremalcomb.com</t>
  </si>
  <si>
    <t>dnguyen@waremalcomb.com</t>
  </si>
  <si>
    <t>Dien</t>
  </si>
  <si>
    <t>tniaronava</t>
  </si>
  <si>
    <t>Tatsiana</t>
  </si>
  <si>
    <t>Niaronava</t>
  </si>
  <si>
    <t>sparedes@waremalcomb.com</t>
  </si>
  <si>
    <t>Paredes</t>
  </si>
  <si>
    <t>Hayden</t>
  </si>
  <si>
    <t>Prillwitz</t>
  </si>
  <si>
    <t>isiedlak@waremalcomb.com</t>
  </si>
  <si>
    <t>Siedlak</t>
  </si>
  <si>
    <t>fstevens@waremalcomb.com</t>
  </si>
  <si>
    <t>Stevens</t>
  </si>
  <si>
    <t>asuta@waremalcomb.com</t>
  </si>
  <si>
    <t>Suta</t>
  </si>
  <si>
    <t>Farnoosh</t>
  </si>
  <si>
    <t>otellez@waremalcomb.com</t>
  </si>
  <si>
    <t>Omar</t>
  </si>
  <si>
    <t>Tellez Valdez</t>
  </si>
  <si>
    <t>Apr 24 2019 11:30</t>
  </si>
  <si>
    <t>R90SREZ1</t>
  </si>
  <si>
    <t>WS-3214</t>
  </si>
  <si>
    <t>Apr 24 2019 10:56</t>
  </si>
  <si>
    <t>R90SRF0H</t>
  </si>
  <si>
    <t>WS-3213</t>
  </si>
  <si>
    <t>Apr 23 2019 10:44</t>
  </si>
  <si>
    <t>R90SREZ0</t>
  </si>
  <si>
    <t>WS-3211</t>
  </si>
  <si>
    <t>Apr 26 2019 12:22</t>
  </si>
  <si>
    <t>R90SRF00</t>
  </si>
  <si>
    <t>10.1.0.43</t>
  </si>
  <si>
    <t>WS-3209</t>
  </si>
  <si>
    <t>almorales</t>
  </si>
  <si>
    <t>Apr 25 2019 10:35</t>
  </si>
  <si>
    <t>10.1.0.119</t>
  </si>
  <si>
    <t>WS-3208</t>
  </si>
  <si>
    <t>jlovell</t>
  </si>
  <si>
    <t>Apr 17 2019 13:34</t>
  </si>
  <si>
    <t>R90SQZTT</t>
  </si>
  <si>
    <t>192.168.3.161</t>
  </si>
  <si>
    <t>WS-3207</t>
  </si>
  <si>
    <t>Apr 12 2019 16:03</t>
  </si>
  <si>
    <t>R90T7SLM</t>
  </si>
  <si>
    <t>WS-3206</t>
  </si>
  <si>
    <t>Apr 09 2019 13:12</t>
  </si>
  <si>
    <t>R90SQZWM</t>
  </si>
  <si>
    <t>10.1.0.108</t>
  </si>
  <si>
    <t>Apr 11 2019 09:21</t>
  </si>
  <si>
    <t>R90SQZVW</t>
  </si>
  <si>
    <t>WS-3202</t>
  </si>
  <si>
    <t>asuta</t>
  </si>
  <si>
    <t>Cicero, IL</t>
  </si>
  <si>
    <t>Apr 09 2019 12:59</t>
  </si>
  <si>
    <t>R90SQZW9</t>
  </si>
  <si>
    <t>10.1.0.79</t>
  </si>
  <si>
    <t>192.168.1.16</t>
  </si>
  <si>
    <t>192.168.1.75</t>
  </si>
  <si>
    <t>10.1.0.125</t>
  </si>
  <si>
    <t>10.1.0.94</t>
  </si>
  <si>
    <t>192.168.16.68</t>
  </si>
  <si>
    <t>192.168.15.71</t>
  </si>
  <si>
    <t>dnguyen</t>
  </si>
  <si>
    <t>192.168.3.130</t>
  </si>
  <si>
    <t>192.168.3.138</t>
  </si>
  <si>
    <t>192.168.0.30</t>
  </si>
  <si>
    <t>192.168.9.58</t>
  </si>
  <si>
    <t>Jul 30 2018</t>
  </si>
  <si>
    <t>192.168.1.74</t>
  </si>
  <si>
    <t>192.168.16.81</t>
  </si>
  <si>
    <t>FStevens</t>
  </si>
  <si>
    <t>Jul 27 2018</t>
  </si>
  <si>
    <t>Aug 02 2018</t>
  </si>
  <si>
    <t>Jul 26 2018</t>
  </si>
  <si>
    <t>192.168.1.98</t>
  </si>
  <si>
    <t>Woburn, MA, US</t>
  </si>
  <si>
    <t>Aug 06 2018</t>
  </si>
  <si>
    <t>192.168.13.83</t>
  </si>
  <si>
    <t>172.20.10.7</t>
  </si>
  <si>
    <t>sfernquist</t>
  </si>
  <si>
    <t>192.168.6.29</t>
  </si>
  <si>
    <t>Jul 20 2018</t>
  </si>
  <si>
    <t>192.168.16.90</t>
  </si>
  <si>
    <t>172.16.0.4</t>
  </si>
  <si>
    <t>192.168.3.158</t>
  </si>
  <si>
    <t>192.168.5.97</t>
  </si>
  <si>
    <t>192.168.1.159</t>
  </si>
  <si>
    <t>192.168.0.187</t>
  </si>
  <si>
    <t>192.168.9.56</t>
  </si>
  <si>
    <t>192.168.25.79</t>
  </si>
  <si>
    <t>192.168.16.134</t>
  </si>
  <si>
    <t>192.168.8.83</t>
  </si>
  <si>
    <t>Rockville, MD, US</t>
  </si>
  <si>
    <t>192.168.1.187</t>
  </si>
  <si>
    <t>mchristensen</t>
  </si>
  <si>
    <t>192.168.16.99</t>
  </si>
  <si>
    <t>Aug 01 2018</t>
  </si>
  <si>
    <t>Aug 08 2018</t>
  </si>
  <si>
    <t>192.168.8.62</t>
  </si>
  <si>
    <t>dmelendez</t>
  </si>
  <si>
    <t>192.168.6.56</t>
  </si>
  <si>
    <t>Apr 24 2019 13:45</t>
  </si>
  <si>
    <t>R90SREYS</t>
  </si>
  <si>
    <t>192.168.1.167</t>
  </si>
  <si>
    <t>WS-2567</t>
  </si>
  <si>
    <t>Apr 24 2019 13:23</t>
  </si>
  <si>
    <t>R90SREYY</t>
  </si>
  <si>
    <t>WS-2566</t>
  </si>
  <si>
    <t>192.168.5.147</t>
  </si>
  <si>
    <t>192.168.24.64</t>
  </si>
  <si>
    <t>192.168.20.66</t>
  </si>
  <si>
    <t>Apr 23 2019 13:11</t>
  </si>
  <si>
    <t>MJ08LMWV</t>
  </si>
  <si>
    <t>192.168.11.98</t>
  </si>
  <si>
    <t>WS-2538</t>
  </si>
  <si>
    <t>Apr 23 2019 13:53</t>
  </si>
  <si>
    <t>MJ08FWHM</t>
  </si>
  <si>
    <t>192.168.11.88</t>
  </si>
  <si>
    <t>WS-2537</t>
  </si>
  <si>
    <t>isiedlak</t>
  </si>
  <si>
    <t>Apr 23 2019 13:45</t>
  </si>
  <si>
    <t>MJ08LMWT</t>
  </si>
  <si>
    <t>WS-2536</t>
  </si>
  <si>
    <t>achoudhary</t>
  </si>
  <si>
    <t>Apr 23 2019 14:05</t>
  </si>
  <si>
    <t>MJ08FWHP</t>
  </si>
  <si>
    <t>WS-2535</t>
  </si>
  <si>
    <t>192.168.1.95</t>
  </si>
  <si>
    <t>192.168.154.50</t>
  </si>
  <si>
    <t>otellez</t>
  </si>
  <si>
    <t>192.168.1.8</t>
  </si>
  <si>
    <t>192.168.4.174</t>
  </si>
  <si>
    <t>192.168.5.84</t>
  </si>
  <si>
    <t>arobles</t>
  </si>
  <si>
    <t>10.1.0.91</t>
  </si>
  <si>
    <t>Chico, CA, US</t>
  </si>
  <si>
    <t>192.168.1.113</t>
  </si>
  <si>
    <t>192.168.2.24</t>
  </si>
  <si>
    <t>192.168.15.101</t>
  </si>
  <si>
    <t>May 07 2019 07:08</t>
  </si>
  <si>
    <t>192.168.6.118</t>
  </si>
  <si>
    <t>192.168.11.134</t>
  </si>
  <si>
    <t>Jul 25 2018</t>
  </si>
  <si>
    <t>192.168.16.96</t>
  </si>
  <si>
    <t>192.168.8.68</t>
  </si>
  <si>
    <t>sdaniel</t>
  </si>
  <si>
    <t>192.168.21.69</t>
  </si>
  <si>
    <t>192.168.16.117</t>
  </si>
  <si>
    <t>sparedes</t>
  </si>
  <si>
    <t>192.168.11.136</t>
  </si>
  <si>
    <t>192.168.11.92</t>
  </si>
  <si>
    <t>192.168.5.137</t>
  </si>
  <si>
    <t>10.1.0.66</t>
  </si>
  <si>
    <t>192.168.21.68</t>
  </si>
  <si>
    <t>192.168.16.176</t>
  </si>
  <si>
    <t>mvanomen</t>
  </si>
  <si>
    <t>192.168.8.98</t>
  </si>
  <si>
    <t>192.168.4.107</t>
  </si>
  <si>
    <t>192.168.1.15</t>
  </si>
  <si>
    <t>192.168.8.78</t>
  </si>
  <si>
    <t>172.20.9.43</t>
  </si>
  <si>
    <t>Petal, MS, US</t>
  </si>
  <si>
    <t>10.1.0.122</t>
  </si>
  <si>
    <t>10.1.0.123</t>
  </si>
  <si>
    <t>192.168.2.158</t>
  </si>
  <si>
    <t>192.168.21.54</t>
  </si>
  <si>
    <t>192.168.200.6</t>
  </si>
  <si>
    <t>192.168.9.90</t>
  </si>
  <si>
    <t>cgrandolfo</t>
  </si>
  <si>
    <t>192.168.5.103</t>
  </si>
  <si>
    <t>dmendoza</t>
  </si>
  <si>
    <t>czeitler</t>
  </si>
  <si>
    <t>192.168.23.62</t>
  </si>
  <si>
    <t>192.168.3.83</t>
  </si>
  <si>
    <t>192.168.6.127</t>
  </si>
  <si>
    <t>10.1.0.55</t>
  </si>
  <si>
    <t>192.168.16.136</t>
  </si>
  <si>
    <t>10.1.0.115</t>
  </si>
  <si>
    <t>192.168.3.77</t>
  </si>
  <si>
    <t>192.168.3.149</t>
  </si>
  <si>
    <t>192.168.3.142</t>
  </si>
  <si>
    <t>10.1.50.100</t>
  </si>
  <si>
    <t>WS-3200 greg spon</t>
  </si>
  <si>
    <t>192.168.0.20</t>
  </si>
  <si>
    <t>May 02 2019 12:49</t>
  </si>
  <si>
    <t>10.0.0.148</t>
  </si>
  <si>
    <t>Highlands Ranch, CO, US</t>
  </si>
  <si>
    <t>10.0.0.79</t>
  </si>
  <si>
    <t>Englewood, CO, US</t>
  </si>
  <si>
    <t>RMadani</t>
  </si>
  <si>
    <t>10.1.0.120</t>
  </si>
  <si>
    <t>192.168.2.137</t>
  </si>
  <si>
    <t>Apr 12 2019 09:45</t>
  </si>
  <si>
    <t>192.168.3.173</t>
  </si>
  <si>
    <t>192.168.13.72</t>
  </si>
  <si>
    <t>192.168.3.126</t>
  </si>
  <si>
    <t>192.168.11.121</t>
  </si>
  <si>
    <t>May 02 2019 12:51</t>
  </si>
  <si>
    <t>R90SRF10</t>
  </si>
  <si>
    <t>WS-3210</t>
  </si>
  <si>
    <t>192.168.1.93</t>
  </si>
  <si>
    <t>May 06 2019 11:40</t>
  </si>
  <si>
    <t>May 06 2019 10:59</t>
  </si>
  <si>
    <t>10.1.50.162</t>
  </si>
  <si>
    <t>192.168.16.127</t>
  </si>
  <si>
    <t>Apr 10 2019 11:32</t>
  </si>
  <si>
    <t>May 06 2019 09:10</t>
  </si>
  <si>
    <t>R90SQZVP</t>
  </si>
  <si>
    <t>172.16.15.15</t>
  </si>
  <si>
    <t>WS-3204</t>
  </si>
  <si>
    <t>May 06 2019 08:46</t>
  </si>
  <si>
    <t>May 06 2019 08:27</t>
  </si>
  <si>
    <t>May 06 2019 07:23</t>
  </si>
  <si>
    <t>May 06 2019 05:53</t>
  </si>
  <si>
    <t>May 06 2019 00:33</t>
  </si>
  <si>
    <t>192.168.1.226</t>
  </si>
  <si>
    <t>May 04 2019 08:59</t>
  </si>
  <si>
    <t>192.168.100.94</t>
  </si>
  <si>
    <t>192.168.3.176</t>
  </si>
  <si>
    <t>May 03 2019 16:52</t>
  </si>
  <si>
    <t>May 03 2019 16:07</t>
  </si>
  <si>
    <t>May 03 2019 15:34</t>
  </si>
  <si>
    <t>May 03 2019 14:38</t>
  </si>
  <si>
    <t>10.1.50.152</t>
  </si>
  <si>
    <t>May 03 2019 12:14</t>
  </si>
  <si>
    <t>May 02 2019 17:00</t>
  </si>
  <si>
    <t>May 02 2019 16:05</t>
  </si>
  <si>
    <t>May 02 2019 14:34</t>
  </si>
  <si>
    <t>10.1.10.210</t>
  </si>
  <si>
    <t>May 02 2019 13:30</t>
  </si>
  <si>
    <t>192.168.6.152</t>
  </si>
  <si>
    <t>May 02 2019 10:32</t>
  </si>
  <si>
    <t>10.1.50.150</t>
  </si>
  <si>
    <t>May 01 2019 23:43</t>
  </si>
  <si>
    <t>Walnut Creek, CA, US</t>
  </si>
  <si>
    <t>May 01 2019 10:31</t>
  </si>
  <si>
    <t>192.168.11.123</t>
  </si>
  <si>
    <t>WS-2688</t>
  </si>
  <si>
    <t>May 01 2019 08:35</t>
  </si>
  <si>
    <t>May 01 2019 08:20</t>
  </si>
  <si>
    <t>May 01 2019 08:10</t>
  </si>
  <si>
    <t>Apr 30 2019 17:28</t>
  </si>
  <si>
    <t>Pomona, CA, US</t>
  </si>
  <si>
    <t>Apr 30 2019 16:44</t>
  </si>
  <si>
    <t>Apr 30 2019 16:33</t>
  </si>
  <si>
    <t>Apr 30 2019 07:27</t>
  </si>
  <si>
    <t>192.168.11.125</t>
  </si>
  <si>
    <t>Apr 29 2019 22:43</t>
  </si>
  <si>
    <t>10.0.0.134</t>
  </si>
  <si>
    <t>Apr 29 2019 15:20</t>
  </si>
  <si>
    <t>192.168.12.62</t>
  </si>
  <si>
    <t>Apr 10 2019 11:27</t>
  </si>
  <si>
    <t>Apr 29 2019 10:48</t>
  </si>
  <si>
    <t>R90SQZVG</t>
  </si>
  <si>
    <t>192.168.21.84</t>
  </si>
  <si>
    <t>WS-3205</t>
  </si>
  <si>
    <t>Apr 27 2019 19:54</t>
  </si>
  <si>
    <t>Apr 27 2019 13:30</t>
  </si>
  <si>
    <t>10.1.50.155</t>
  </si>
  <si>
    <t>Demo</t>
  </si>
  <si>
    <t>Apr 26 2019 16:59</t>
  </si>
  <si>
    <t>Apr 26 2019 01:27</t>
  </si>
  <si>
    <t>Apr 25 2019 15:06</t>
  </si>
  <si>
    <t>192.168.24.74</t>
  </si>
  <si>
    <t>Apr 24 2019 17:15</t>
  </si>
  <si>
    <t>192.168.4.145</t>
  </si>
  <si>
    <t>Apr 23 2019 10:53</t>
  </si>
  <si>
    <t>Apr 24 2019 09:08</t>
  </si>
  <si>
    <t>R90SREZN</t>
  </si>
  <si>
    <t>WS-3212</t>
  </si>
  <si>
    <t>Apr 24 2019 03:03</t>
  </si>
  <si>
    <t>172.16.0.101</t>
  </si>
  <si>
    <t>Apr 23 2019 11:39</t>
  </si>
  <si>
    <t>Apr 22 2019 17:10</t>
  </si>
  <si>
    <t>10.1.50.68</t>
  </si>
  <si>
    <t>mattb</t>
  </si>
  <si>
    <t>Apr 22 2019 14:14</t>
  </si>
  <si>
    <t>Apr 19 2019 22:05</t>
  </si>
  <si>
    <t>Apr 19 2019 14:40</t>
  </si>
  <si>
    <t>192.168.2.108</t>
  </si>
  <si>
    <t>Apr 19 2019 14:12</t>
  </si>
  <si>
    <t>Apr 19 2019 12:13</t>
  </si>
  <si>
    <t>Apr 18 2019 12:15</t>
  </si>
  <si>
    <t>192.168.8.93</t>
  </si>
  <si>
    <t>Apr 18 2019 09:55</t>
  </si>
  <si>
    <t>192.168.3.180</t>
  </si>
  <si>
    <t>Apr 18 2019 08:29</t>
  </si>
  <si>
    <t>Apr 17 2019 16:01</t>
  </si>
  <si>
    <t>Apr 17 2019 12:09</t>
  </si>
  <si>
    <t>Apr 15 2019 04:09</t>
  </si>
  <si>
    <t>mcubilla</t>
  </si>
  <si>
    <t>Apr 14 2019 10:58</t>
  </si>
  <si>
    <t>192.168.12.58</t>
  </si>
  <si>
    <t>3911 Sorrento Valley Blvd, Sorrento Valley Blvd, San Diego, CA, United States</t>
  </si>
  <si>
    <t>Apr 12 2019 13:36</t>
  </si>
  <si>
    <t>192.168.3.133</t>
  </si>
  <si>
    <t>Apr 11 2019 15:19</t>
  </si>
  <si>
    <t>Apr 10 2019 19:11</t>
  </si>
  <si>
    <t>Apr 10 2019 17:23</t>
  </si>
  <si>
    <t>192.168.13.86</t>
  </si>
  <si>
    <t>Apr 09 2019 16:37</t>
  </si>
  <si>
    <t>Apr 09 2019 08:18</t>
  </si>
  <si>
    <t>Aug 10 2018</t>
  </si>
  <si>
    <t>Aug 09 2018</t>
  </si>
  <si>
    <t>Jul 24 2018</t>
  </si>
  <si>
    <t>Jul 13 2018</t>
  </si>
  <si>
    <t>MBrady</t>
  </si>
  <si>
    <t>Kelsey Rosentreter-Edens</t>
  </si>
  <si>
    <t>Omar Tellez</t>
  </si>
  <si>
    <t>Aida Suta</t>
  </si>
  <si>
    <t>Michael Van Omen</t>
  </si>
  <si>
    <t>Cara Grandolfo</t>
  </si>
  <si>
    <t>zoomverizon@waremalcomb.com</t>
  </si>
  <si>
    <t>zoomverizon</t>
  </si>
  <si>
    <t>*zoom verizon</t>
  </si>
  <si>
    <t>MJanulewicz</t>
  </si>
  <si>
    <t>Scott Daniel</t>
  </si>
  <si>
    <t>Frank Stevens</t>
  </si>
  <si>
    <t>Dzien Nguyen</t>
  </si>
  <si>
    <t>Mike Christensen</t>
  </si>
  <si>
    <t>Steven Paredes</t>
  </si>
  <si>
    <t>nmodi@waremalcomb.com</t>
  </si>
  <si>
    <t>nmodi</t>
  </si>
  <si>
    <t>Nirali Modi</t>
  </si>
  <si>
    <t>kiseman@waremalcomb.com</t>
  </si>
  <si>
    <t>kiseman</t>
  </si>
  <si>
    <t>Karli Iseman</t>
  </si>
  <si>
    <t>ekristoferson@waremalcomb.com</t>
  </si>
  <si>
    <t>ekristoferson</t>
  </si>
  <si>
    <t>Emma Kristoferson</t>
  </si>
  <si>
    <t>klam@waremalcomb.com</t>
  </si>
  <si>
    <t>klam</t>
  </si>
  <si>
    <t>Kit Lam</t>
  </si>
  <si>
    <t>Jeremy Lovell</t>
  </si>
  <si>
    <t>Alex Morales</t>
  </si>
  <si>
    <t>mmendez@waremalcomb.com</t>
  </si>
  <si>
    <t>mmendez</t>
  </si>
  <si>
    <t>Keasha Mendez</t>
  </si>
  <si>
    <t>Afraz Choudhary</t>
  </si>
  <si>
    <t>Isaac Siedlak</t>
  </si>
  <si>
    <t>JGruzinsky@waremalcomb.com</t>
  </si>
  <si>
    <t>JGruzinsky</t>
  </si>
  <si>
    <t>Joe Gruzinsky</t>
  </si>
  <si>
    <t>acctng</t>
  </si>
  <si>
    <t>tniaronava@waremalcomb.com</t>
  </si>
  <si>
    <t>Tatsiana Niaronava</t>
  </si>
  <si>
    <t>mramos@waremalcomb.com</t>
  </si>
  <si>
    <t>mramos</t>
  </si>
  <si>
    <t>Melissa Ramos</t>
  </si>
  <si>
    <t>JSlivka@waremalcomb.com</t>
  </si>
  <si>
    <t>JSlivka</t>
  </si>
  <si>
    <t>Janelle Slivka</t>
  </si>
  <si>
    <t>relliott@waremalcomb.com</t>
  </si>
  <si>
    <t>relliott</t>
  </si>
  <si>
    <t>Reghan Elliott</t>
  </si>
  <si>
    <t>sbhakta@waremalcomb.com</t>
  </si>
  <si>
    <t>sbhakta</t>
  </si>
  <si>
    <t>Simran Bhakta</t>
  </si>
  <si>
    <t>JStryker@waremalcomb.com</t>
  </si>
  <si>
    <t>JStryker</t>
  </si>
  <si>
    <t>Joseph R. Stryker</t>
  </si>
  <si>
    <t>EWaste - 8560w</t>
  </si>
  <si>
    <t>EWaste - 8540w</t>
  </si>
  <si>
    <t>RETIRED JAN 30 2019</t>
  </si>
  <si>
    <t>Tatsiana Niaronava - X1 Carbon</t>
  </si>
  <si>
    <t>Dallel Alem - ThinkStation S30</t>
  </si>
  <si>
    <t>Trevor Strohm - ThinkPad W541</t>
  </si>
  <si>
    <t>Michael Janulewicz - P50</t>
  </si>
  <si>
    <t>Scott Daniel - P50</t>
  </si>
  <si>
    <t>Ali Panditrao NEW - X1 Carbon</t>
  </si>
  <si>
    <t>Zachary Peterson - ThinkStation P510</t>
  </si>
  <si>
    <t>Katlyn Lakie - HP Z2 Mini G3 Workstation</t>
  </si>
  <si>
    <t>Nirali Modi - ThinkStation P510</t>
  </si>
  <si>
    <t>Diana Melendez NEW - ThinkPad P51</t>
  </si>
  <si>
    <t>Zeenat Insaf - ThinkPad P51</t>
  </si>
  <si>
    <t>Beatriz Martinez - ThinkPad P52</t>
  </si>
  <si>
    <t>Jacob Tersigni - ThinkPad P52</t>
  </si>
  <si>
    <t>Steven Paredes - P320 Tiny</t>
  </si>
  <si>
    <t>Unassigned - P320 Tiny</t>
  </si>
  <si>
    <t>Chris Mavros - ThinkPad X1 Carbon 6th</t>
  </si>
  <si>
    <t>Ameerah Ali - ThinkPad X1 Extreme</t>
  </si>
  <si>
    <t>X1 Extreme</t>
  </si>
  <si>
    <t>Aida Suta - X1 Extreme</t>
  </si>
  <si>
    <t>Zinayda Reyes - X1 Extreme</t>
  </si>
  <si>
    <t>Cara Grandolfo - X1 Carbon</t>
  </si>
  <si>
    <t>Old Michael Piraino - P51</t>
  </si>
  <si>
    <t>Afraz Choudhary - P330 Tiny</t>
  </si>
  <si>
    <t>Kayla Wallace - P330 Tiny</t>
  </si>
  <si>
    <t>Mohit Gyawali - P330 Tiny</t>
  </si>
  <si>
    <t>Troy J. Flick - ThinkPad X1 Extreme</t>
  </si>
  <si>
    <t>Keasha Mendez - X1 Extreme</t>
  </si>
  <si>
    <t>jslivka@waremalcomb.com</t>
  </si>
  <si>
    <t>Active Employees</t>
  </si>
  <si>
    <t>dduncan@waremalcomb.com</t>
  </si>
  <si>
    <t>ilindshield@waremalcomb.com</t>
  </si>
  <si>
    <t>spadilla@waremalcomb.com</t>
  </si>
  <si>
    <t>nruzbasan@waremalcomb.com</t>
  </si>
  <si>
    <t>jstryker@waremalcomb.com</t>
  </si>
  <si>
    <t>mwong@waremalcomb.com</t>
  </si>
  <si>
    <t>Hire Date</t>
  </si>
  <si>
    <t>Title</t>
  </si>
  <si>
    <t>command2</t>
  </si>
  <si>
    <t xml:space="preserve"> -Managedby "</t>
  </si>
  <si>
    <t>WS-3382</t>
  </si>
  <si>
    <t>Kevin Evernham - X1 Extreme</t>
  </si>
  <si>
    <t>WS-3381</t>
  </si>
  <si>
    <t>Mariana Serratos - ThinkPad X1 Extreme</t>
  </si>
  <si>
    <t>Mohammad Hatahet - ThinkPad X1 Extreme</t>
  </si>
  <si>
    <t>Maria Reyes - XPS 15 9570</t>
  </si>
  <si>
    <t>Samantha Lopez - ThinkStation P520</t>
  </si>
  <si>
    <t>Raya Salsany - ThinkStation P520</t>
  </si>
  <si>
    <t>Guillermo Peregrina - ThinkPad X1 Carbon 4th</t>
  </si>
  <si>
    <t>Frank Stevens - ThinkPad P52</t>
  </si>
  <si>
    <t>Mike Piraino - ThinkPad P51</t>
  </si>
  <si>
    <t>Juan Luna - ThinkStation P320 Tiny</t>
  </si>
  <si>
    <t>Tessa Robertson - Blade</t>
  </si>
  <si>
    <t>Katinka Garcia - ThinkStation P320 Tiny</t>
  </si>
  <si>
    <t>Adam Burrows - ThinkPad W540</t>
  </si>
  <si>
    <t>Michael Petersen - ThinkPad X1 Carbon 4th</t>
  </si>
  <si>
    <t>Josh Paradis - ThinkStation P500</t>
  </si>
  <si>
    <t>Anousha Ghoorchian - ThinkStation S30</t>
  </si>
  <si>
    <t>Caroline McNulty - ThinkPad X1 Carbon 4th</t>
  </si>
  <si>
    <t>Niraj Patel - ThinkPad W520</t>
  </si>
  <si>
    <t>TV PC - New York- Lobby</t>
  </si>
  <si>
    <t>Ali Panditrao - ThinkPad X1 Carbon 4th</t>
  </si>
  <si>
    <t>Christopher Hahn - ThinkPad W520</t>
  </si>
  <si>
    <t>Jasmine Dosanjh - ThinkStation E20</t>
  </si>
  <si>
    <t>Robert A. van het Hof - ThinkPad W530</t>
  </si>
  <si>
    <t>Frank Salas Helguera - ThinkStation P500</t>
  </si>
  <si>
    <t>Sara Ruiz - ThinkPad W540</t>
  </si>
  <si>
    <t>Micah Deitz - ThinkPad W530</t>
  </si>
  <si>
    <t>Cate Waligora - ThinkPad W541</t>
  </si>
  <si>
    <t>Wendys Guardia - ThinkPad W540</t>
  </si>
  <si>
    <t>UNASSIGNED - ThinkPad W541</t>
  </si>
  <si>
    <t>Zachary Peterson - ThinkStation S30</t>
  </si>
  <si>
    <t>distinguishedname</t>
  </si>
  <si>
    <t>CN=WS-MAC-VM,OU=Laptops,OU=Irvine,DC=wma-arch,DC=com</t>
  </si>
  <si>
    <t>CN=WS-1622,OU=Laptops,OU=Test_OU,DC=wma-arch,DC=com</t>
  </si>
  <si>
    <t>CN=ws-mac,CN=Computers,DC=wma-arch,DC=com</t>
  </si>
  <si>
    <t>CN=WS-RESOURCE1,OU=BIM9VBW,OU=BIM9,DC=wma-arch,DC=com</t>
  </si>
  <si>
    <t>CN=WS-1758,OU=Computers,OU=Northern California,DC=wma-arch,DC=com</t>
  </si>
  <si>
    <t>CN=WS-1764,OU=Laptops,OU=Toronto,DC=wma-arch,DC=com</t>
  </si>
  <si>
    <t>CN=WS-1720,OU=Laptops,OU=Toronto,DC=wma-arch,DC=com</t>
  </si>
  <si>
    <t>CN=WS-1846,OU=Computers,OU=San Francisco,DC=wma-arch,DC=com</t>
  </si>
  <si>
    <t>CN=WS-1849,OU=Computers,OU=Northern California,DC=wma-arch,DC=com</t>
  </si>
  <si>
    <t>CN=WS-1853,OU=Computers,OU=Irvine,DC=wma-arch,DC=com</t>
  </si>
  <si>
    <t>CN=WS-1763,OU=Spares,OU=Denver-JS,DC=wma-arch,DC=com</t>
  </si>
  <si>
    <t>CN=WS-1844,OU=Laptops,OU=LA,DC=wma-arch,DC=com</t>
  </si>
  <si>
    <t>CN=WS-1717,OU=Laptops,OU=Toronto,DC=wma-arch,DC=com</t>
  </si>
  <si>
    <t>CN=WS-1824,OU=Laptops,OU=New York,DC=wma-arch,DC=com</t>
  </si>
  <si>
    <t>CN=WS-1829,OU=Laptops,OU=Miami,DC=wma-arch,DC=com</t>
  </si>
  <si>
    <t>CN=WS-1728,OU=Laptops,OU=Mexico,DC=wma-arch,DC=com</t>
  </si>
  <si>
    <t>CN=WS-1852,OU=Laptops,OU=Northern California,DC=wma-arch,DC=com</t>
  </si>
  <si>
    <t>CN=WS-1870,OU=Laptops,OU=Irvine,DC=wma-arch,DC=com</t>
  </si>
  <si>
    <t>CN=WS-1871,OU=Laptops,OU=Mexico,DC=wma-arch,DC=com</t>
  </si>
  <si>
    <t>CN=WS-1614,OU=Computers,OU=Irvine,DC=wma-arch,DC=com</t>
  </si>
  <si>
    <t>CN=WS-1701,OU=Computers,OU=Irvine,DC=wma-arch,DC=com</t>
  </si>
  <si>
    <t>CN=WS-1909,OU=Laptops,OU=Panama,DC=wma-arch,DC=com</t>
  </si>
  <si>
    <t>CN=WS-1919,OU=Laptops,OU=LA,DC=wma-arch,DC=com</t>
  </si>
  <si>
    <t>CN=WS-1888,OU=Laptops,OU=Mexico,DC=wma-arch,DC=com</t>
  </si>
  <si>
    <t>CN=WS-1901,OU=Computers,OU=Irvine,DC=wma-arch,DC=com</t>
  </si>
  <si>
    <t>CN=WS-1887,OU=Laptops,OU=Irvine,DC=wma-arch,DC=com</t>
  </si>
  <si>
    <t>CN=WS-1923,OU=Laptops,OU=Mexico,DC=wma-arch,DC=com</t>
  </si>
  <si>
    <t>CN=WS-1914,OU=Computers,OU=Irvine,DC=wma-arch,DC=com</t>
  </si>
  <si>
    <t>CN=WS-1952,OU=Laptops,OU=Panama,DC=wma-arch,DC=com</t>
  </si>
  <si>
    <t>CN=WS-1931,OU=Laptops,OU=Irvine,DC=wma-arch,DC=com</t>
  </si>
  <si>
    <t>CN=WS-1995,OU=Computers,OU=Mexico,DC=wma-arch,DC=com</t>
  </si>
  <si>
    <t>CN=WS-1745,OU=Computers,OU=Northern California,DC=wma-arch,DC=com</t>
  </si>
  <si>
    <t>CN=WS-1972,OU=Computers,OU=Northern California,DC=wma-arch,DC=com</t>
  </si>
  <si>
    <t>CN=WS-1917,OU=Computers,OU=LA,DC=wma-arch,DC=com</t>
  </si>
  <si>
    <t>CN=WS-2022,OU=Computers,OU=Mexico,DC=wma-arch,DC=com</t>
  </si>
  <si>
    <t>CN=WS-2014,OU=Computers,OU=Toronto,DC=wma-arch,DC=com</t>
  </si>
  <si>
    <t>CN=WS-2006,OU=Laptops,OU=New Jersey,DC=wma-arch,DC=com</t>
  </si>
  <si>
    <t>CN=WS-1809,OU=Computers,OU=LA,DC=wma-arch,DC=com</t>
  </si>
  <si>
    <t>CN=WS-1938,OU=Laptops,OU=Toronto,DC=wma-arch,DC=com</t>
  </si>
  <si>
    <t>CN=WS-2023,OU=Computers,OU=Mexico,DC=wma-arch,DC=com</t>
  </si>
  <si>
    <t>CN=WS-1746,OU=Computers,OU=Irvine,DC=wma-arch,DC=com</t>
  </si>
  <si>
    <t>CN=WS-1856,OU=Laptops,OU=Irvine,DC=wma-arch,DC=com</t>
  </si>
  <si>
    <t>CN=WS-1872,OU=Laptops,OU=LA,DC=wma-arch,DC=com</t>
  </si>
  <si>
    <t>CN=WS-2011,OU=Laptops,OU=Toronto,DC=wma-arch,DC=com</t>
  </si>
  <si>
    <t>CN=WS-2107,OU=Laptops,OU=Panama,DC=wma-arch,DC=com</t>
  </si>
  <si>
    <t>CN=WS-2025,OU=Laptops,OU=LA,DC=wma-arch,DC=com</t>
  </si>
  <si>
    <t>CN=WS-1867,OU=Spares,OU=Northern California,DC=wma-arch,DC=com</t>
  </si>
  <si>
    <t>CN=WS-2125,OU=Laptops,OU=New Jersey,DC=wma-arch,DC=com</t>
  </si>
  <si>
    <t>CN=WS-2012,OU=Computers,OU=Toronto,DC=wma-arch,DC=com</t>
  </si>
  <si>
    <t>CN=WS-2147,OU=Laptops,OU=Panama,DC=wma-arch,DC=com</t>
  </si>
  <si>
    <t>CN=WS-2096,OU=Laptops,OU=New York,DC=wma-arch,DC=com</t>
  </si>
  <si>
    <t>CN=WS-2029,OU=Computers,OU=Miami,DC=wma-arch,DC=com</t>
  </si>
  <si>
    <t>CN=WS-1949,OU=Laptops,OU=Seattle,DC=wma-arch,DC=com</t>
  </si>
  <si>
    <t>CN=WS-1904,OU=Computers,OU=Miami,DC=wma-arch,DC=com</t>
  </si>
  <si>
    <t>CN=WS-2026,OU=Laptops,OU=Phoenix,DC=wma-arch,DC=com</t>
  </si>
  <si>
    <t>CN=WS-1877,OU=Laptops,OU=Irvine,DC=wma-arch,DC=com</t>
  </si>
  <si>
    <t>CN=WS-1793,OU=Laptops,OU=Miami,DC=wma-arch,DC=com</t>
  </si>
  <si>
    <t>CN=WS-2015,OU=Computers,OU=Toronto,DC=wma-arch,DC=com</t>
  </si>
  <si>
    <t>CN=WS-2010,OU=Computers,OU=Panama,DC=wma-arch,DC=com</t>
  </si>
  <si>
    <t>CN=WS-1969,OU=Computers,OU=San Diego,DC=wma-arch,DC=com</t>
  </si>
  <si>
    <t>CN=WS-1702,OU=Computers,OU=Irvine,DC=wma-arch,DC=com</t>
  </si>
  <si>
    <t>CN=WS-1945,OU=Laptops,OU=Panama,DC=wma-arch,DC=com</t>
  </si>
  <si>
    <t>CN=WS-1817,OU=Computers,OU=Toronto,DC=wma-arch,DC=com</t>
  </si>
  <si>
    <t>CN=WS-1814,OU=Computers,OU=Toronto,DC=wma-arch,DC=com</t>
  </si>
  <si>
    <t>CN=WS-1967,OU=Computers,OU=San Diego,DC=wma-arch,DC=com</t>
  </si>
  <si>
    <t>CN=WS-2145,OU=Laptops,OU=Atlanta,DC=wma-arch,DC=com</t>
  </si>
  <si>
    <t>CN=WS-1971,OU=Laptops,OU=Houston,DC=wma-arch,DC=com</t>
  </si>
  <si>
    <t>CN=WS-1959,OU=Computers,OU=Irvine,DC=wma-arch,DC=com</t>
  </si>
  <si>
    <t>CN=WS-1752,OU=Computers,OU=Irvine,DC=wma-arch,DC=com</t>
  </si>
  <si>
    <t>CN=WS-2057,OU=Laptops,OU=Phoenix,DC=wma-arch,DC=com</t>
  </si>
  <si>
    <t>CN=WS-1991,OU=Laptops,OU=Irvine,DC=wma-arch,DC=com</t>
  </si>
  <si>
    <t>CN=WS-1885,OU=Laptops,OU=Irvine,DC=wma-arch,DC=com</t>
  </si>
  <si>
    <t>CN=WS-1905,OU=Laptops,OU=Irvine,DC=wma-arch,DC=com</t>
  </si>
  <si>
    <t>CN=WS-1942,OU=Laptops,OU=Phoenix,DC=wma-arch,DC=com</t>
  </si>
  <si>
    <t>CN=WS-1837,OU=Laptops,OU=Denver,DC=wma-arch,DC=com</t>
  </si>
  <si>
    <t>CN=WS-2097,OU=Laptops,OU=New Jersey,DC=wma-arch,DC=com</t>
  </si>
  <si>
    <t>CN=WS-1930,OU=Laptops,OU=San Diego,DC=wma-arch,DC=com</t>
  </si>
  <si>
    <t>CN=WS-1802,OU=Laptops,OU=Northern California,DC=wma-arch,DC=com</t>
  </si>
  <si>
    <t>CN=WS-1936,OU=Laptops,OU=Denver,DC=wma-arch,DC=com</t>
  </si>
  <si>
    <t>CN=WS-2002,OU=Laptops,OU=Atlanta,DC=wma-arch,DC=com</t>
  </si>
  <si>
    <t>CN=WS-2063,OU=Laptops,OU=Mexico,DC=wma-arch,DC=com</t>
  </si>
  <si>
    <t>CN=WS-1710,OU=Computers,OU=Seattle,DC=wma-arch,DC=com</t>
  </si>
  <si>
    <t>CN=WS-1998,OU=Laptops,OU=New Jersey,DC=wma-arch,DC=com</t>
  </si>
  <si>
    <t>CN=WS-1951,OU=Computers,OU=Irvine,DC=wma-arch,DC=com</t>
  </si>
  <si>
    <t>CN=WS-1974,OU=Laptops,OU=Irvine,DC=wma-arch,DC=com</t>
  </si>
  <si>
    <t>CN=WS-2017,OU=Laptops,OU=Irvine,DC=wma-arch,DC=com</t>
  </si>
  <si>
    <t>CN=WS-1714,OU=Computers,OU=Seattle,DC=wma-arch,DC=com</t>
  </si>
  <si>
    <t>CN=WS-2004,OU=Laptops,OU=San Diego,DC=wma-arch,DC=com</t>
  </si>
  <si>
    <t>CN=ws-2093,OU=Laptops,OU=San Diego,DC=wma-arch,DC=com</t>
  </si>
  <si>
    <t>CN=WS-2262,OU=Computers,OU=Northern California,DC=wma-arch,DC=com</t>
  </si>
  <si>
    <t>CN=WS-2020,OU=Laptops,OU=Northern California,DC=wma-arch,DC=com</t>
  </si>
  <si>
    <t>CN=WS-2124,OU=Laptops,OU=Denver,DC=wma-arch,DC=com</t>
  </si>
  <si>
    <t>CN=WS-1891,OU=Computers,OU=Seattle,DC=wma-arch,DC=com</t>
  </si>
  <si>
    <t>CN=WS-1821,OU=Laptops,OU=New York,DC=wma-arch,DC=com</t>
  </si>
  <si>
    <t>CN=WS-2009,OU=Computers,OU=Mexico,DC=wma-arch,DC=com</t>
  </si>
  <si>
    <t>CN=WS-1785,OU=Computers,OU=Irvine,DC=wma-arch,DC=com</t>
  </si>
  <si>
    <t>CN=WS-2028,OU=Computers,OU=LA,DC=wma-arch,DC=com</t>
  </si>
  <si>
    <t>CN=ws-2109,OU=Computers,OU=Northern California,DC=wma-arch,DC=com</t>
  </si>
  <si>
    <t>CN=WS-1886,OU=Spares,OU=Denver-JS,DC=wma-arch,DC=com</t>
  </si>
  <si>
    <t>CN=WS-1948,OU=Computers,OU=Irvine,DC=wma-arch,DC=com</t>
  </si>
  <si>
    <t>CN=WS-1981,OU=Computers,OU=Mexico,DC=wma-arch,DC=com</t>
  </si>
  <si>
    <t>CN=WS-2030,OU=Computers,OU=Irvine,DC=wma-arch,DC=com</t>
  </si>
  <si>
    <t>CN=WS-1737,OU=Computers,OU=Irvine,DC=wma-arch,DC=com</t>
  </si>
  <si>
    <t>CN=ws-1958,OU=Laptops,OU=Northern California,DC=wma-arch,DC=com</t>
  </si>
  <si>
    <t>CN=WS-1860,OU=Laptops,OU=San Diego-Downtown,DC=wma-arch,DC=com</t>
  </si>
  <si>
    <t>CN=WS-2083,OU=Laptops,OU=Chicago,DC=wma-arch,DC=com</t>
  </si>
  <si>
    <t>CN=WS-1980,OU=Computers,OU=Mexico,DC=wma-arch,DC=com</t>
  </si>
  <si>
    <t>CN=WS-1955,OU=Computers,OU=Mexico,DC=wma-arch,DC=com</t>
  </si>
  <si>
    <t>CN=WS-2119,OU=Computers,OU=Denver-JS,DC=wma-arch,DC=com</t>
  </si>
  <si>
    <t>CN=WS-1859,OU=Computers,OU=San Diego,DC=wma-arch,DC=com</t>
  </si>
  <si>
    <t>CN=WS-1765,OU=Computers,OU=Irvine,DC=wma-arch,DC=com</t>
  </si>
  <si>
    <t>CN=WS-2047,OU=Laptops,OU=San Diego,DC=wma-arch,DC=com</t>
  </si>
  <si>
    <t>CN=WS-1977,OU=Computers,OU=Mexico,DC=wma-arch,DC=com</t>
  </si>
  <si>
    <t>CN=WS-2021,OU=Laptops,OU=Panama,DC=wma-arch,DC=com</t>
  </si>
  <si>
    <t>CN=WS-2013,OU=Laptops,OU=New York,DC=wma-arch,DC=com</t>
  </si>
  <si>
    <t>CN=WS-1964,OU=Computers,OU=Chicago,DC=wma-arch,DC=com</t>
  </si>
  <si>
    <t>CN=WS-1866,OU=Laptops,OU=Mexico,DC=wma-arch,DC=com</t>
  </si>
  <si>
    <t>CN=WS-2178,OU=Laptops,OU=Panama,DC=wma-arch,DC=com</t>
  </si>
  <si>
    <t>CN=WS-2224,OU=Laptops,OU=Denver,DC=wma-arch,DC=com</t>
  </si>
  <si>
    <t>CN=WS-2227,OU=Laptops,OU=Irvine,DC=wma-arch,DC=com</t>
  </si>
  <si>
    <t>CN=WS-2286,OU=Laptops,OU=Denver,DC=wma-arch,DC=com</t>
  </si>
  <si>
    <t>CN=WS-2284,OU=Computers,OU=Northern California,DC=wma-arch,DC=com</t>
  </si>
  <si>
    <t>CN=WS-1862,OU=Spares,OU=Northern California,DC=wma-arch,DC=com</t>
  </si>
  <si>
    <t>CN=WS-1989,OU=Computers,OU=Irvine,DC=wma-arch,DC=com</t>
  </si>
  <si>
    <t>CN=WS-2116,OU=Computers,OU=Irvine,DC=wma-arch,DC=com</t>
  </si>
  <si>
    <t>CN=WS-2266,OU=Computers,OU=Mexico,DC=wma-arch,DC=com</t>
  </si>
  <si>
    <t>CN=WS-2019,OU=Laptops,OU=LA,DC=wma-arch,DC=com</t>
  </si>
  <si>
    <t>CN=WS-2174,OU=Laptops,OU=New Jersey,DC=wma-arch,DC=com</t>
  </si>
  <si>
    <t>CN=WS-1861,OU=Laptops,OU=Irvine,DC=wma-arch,DC=com</t>
  </si>
  <si>
    <t>CN=WS-2123,OU=Computers,OU=Irvine,DC=wma-arch,DC=com</t>
  </si>
  <si>
    <t>CN=WS-1740,OU=Computers,OU=LA,DC=wma-arch,DC=com</t>
  </si>
  <si>
    <t>CN=WS-1895,OU=Computers,OU=San Diego,DC=wma-arch,DC=com</t>
  </si>
  <si>
    <t>CN=WS-1735,OU=Laptops,OU=Denver,DC=wma-arch,DC=com</t>
  </si>
  <si>
    <t>CN=WS-1903,OU=Laptops,OU=Irvine,DC=wma-arch,DC=com</t>
  </si>
  <si>
    <t>CN=WS-2171,OU=Laptops,OU=Atlanta,DC=wma-arch,DC=com</t>
  </si>
  <si>
    <t>CN=WS-1999,OU=Laptops,OU=Irvine,DC=wma-arch,DC=com</t>
  </si>
  <si>
    <t>CN=WS-1836,OU=Laptops,OU=San Diego,DC=wma-arch,DC=com</t>
  </si>
  <si>
    <t>CN=WS-1788,OU=Computers,OU=Northern California,DC=wma-arch,DC=com</t>
  </si>
  <si>
    <t>CN=WS-2270,OU=Computers,OU=Mexico,DC=wma-arch,DC=com</t>
  </si>
  <si>
    <t>CN=WS-2285,OU=Computers,OU=Phoenix,DC=wma-arch,DC=com</t>
  </si>
  <si>
    <t>CN=WS-2269,OU=Computers,OU=Mexico,DC=wma-arch,DC=com</t>
  </si>
  <si>
    <t>CN=WS-2183,OU=Laptops,OU=Miami,DC=wma-arch,DC=com</t>
  </si>
  <si>
    <t>CN=WS-2210,OU=Laptops,OU=Irvine,DC=wma-arch,DC=com</t>
  </si>
  <si>
    <t>CN=WS-1880,OU=Laptops,OU=Princeton,DC=wma-arch,DC=com</t>
  </si>
  <si>
    <t>CN=WS-2182,OU=Laptops,OU=Phoenix,DC=wma-arch,DC=com</t>
  </si>
  <si>
    <t>CN=WS-1845,OU=Laptops,OU=San Diego,DC=wma-arch,DC=com</t>
  </si>
  <si>
    <t>CN=WS-1808,OU=Computers,OU=San Diego-Downtown,DC=wma-arch,DC=com</t>
  </si>
  <si>
    <t>CN=WS-1965,OU=Computers,OU=Irvine,DC=wma-arch,DC=com</t>
  </si>
  <si>
    <t>CN=WS-1928,OU=Laptops,OU=Irvine,DC=wma-arch,DC=com</t>
  </si>
  <si>
    <t>CN=WS-2027,OU=Laptops,OU=Irvine,DC=wma-arch,DC=com</t>
  </si>
  <si>
    <t>CN=WS-2046,OU=Laptops,OU=Miami,DC=wma-arch,DC=com</t>
  </si>
  <si>
    <t>CN=WS-2166,OU=Laptops,OU=New Jersey,DC=wma-arch,DC=com</t>
  </si>
  <si>
    <t>CN=WS-1881,OU=Laptops,OU=Irvine,DC=wma-arch,DC=com</t>
  </si>
  <si>
    <t>CN=WS-2267,OU=Computers,OU=Mexico,DC=wma-arch,DC=com</t>
  </si>
  <si>
    <t>CN=WS-1988,OU=Laptops,OU=LA,DC=wma-arch,DC=com</t>
  </si>
  <si>
    <t>CN=WS-2177,OU=Laptops,OU=Northern California,DC=wma-arch,DC=com</t>
  </si>
  <si>
    <t>CN=WS-1933,OU=Laptops,OU=Irvine,DC=wma-arch,DC=com</t>
  </si>
  <si>
    <t>CN=WS-1947,OU=Computers,OU=Chicago,DC=wma-arch,DC=com</t>
  </si>
  <si>
    <t>CN=WS-2052,OU=Laptops,OU=Irvine,DC=wma-arch,DC=com</t>
  </si>
  <si>
    <t>CN=WS-1996,OU=Computers,OU=San Diego,DC=wma-arch,DC=com</t>
  </si>
  <si>
    <t>CN=WS-2045,OU=Laptops,OU=Denver-JS,DC=wma-arch,DC=com</t>
  </si>
  <si>
    <t>CN=WS-2244,OU=Laptops,OU=San Francisco,DC=wma-arch,DC=com</t>
  </si>
  <si>
    <t>CN=WS-1992,OU=Laptops,OU=Irvine,DC=wma-arch,DC=com</t>
  </si>
  <si>
    <t>CN=ws-2118,OU=Spares,OU=Northern California,DC=wma-arch,DC=com</t>
  </si>
  <si>
    <t>CN=WS-1875,OU=Computers,OU=San Diego-Downtown,DC=wma-arch,DC=com</t>
  </si>
  <si>
    <t>CN=WS-2268,OU=Computers,OU=Mexico,DC=wma-arch,DC=com</t>
  </si>
  <si>
    <t>CN=WS-2222,OU=Laptops,OU=Irvine,DC=wma-arch,DC=com</t>
  </si>
  <si>
    <t>CN=WS-1865,OU=Laptops,OU=Denver,DC=wma-arch,DC=com</t>
  </si>
  <si>
    <t>CN=WS-2173,OU=Computers,OU=Chicago-DT,DC=wma-arch,DC=com</t>
  </si>
  <si>
    <t>CN=WS-2001,OU=Laptops,OU=Miami,DC=wma-arch,DC=com</t>
  </si>
  <si>
    <t>CN=WS-2200,OU=Laptops,OU=Phoenix,DC=wma-arch,DC=com</t>
  </si>
  <si>
    <t>CN=WS-2091,OU=Laptops,OU=Irvine,DC=wma-arch,DC=com</t>
  </si>
  <si>
    <t>CN=WS-2241,OU=Laptops,OU=New Jersey,DC=wma-arch,DC=com</t>
  </si>
  <si>
    <t>CN=WS-1874,OU=Laptops,OU=San Diego-Downtown,DC=wma-arch,DC=com</t>
  </si>
  <si>
    <t>CN=WS-1759,OU=Computers,OU=New Jersey,DC=wma-arch,DC=com</t>
  </si>
  <si>
    <t>CN=WS-2187,OU=Laptops,OU=New Jersey,DC=wma-arch,DC=com</t>
  </si>
  <si>
    <t>CN=ws-2110,OU=Computers,OU=LA,DC=wma-arch,DC=com</t>
  </si>
  <si>
    <t>CN=WS-2221,OU=Computers,OU=Irvine,DC=wma-arch,DC=com</t>
  </si>
  <si>
    <t>CN=WS-1834,OU=Laptops,OU=San Diego,DC=wma-arch,DC=com</t>
  </si>
  <si>
    <t>CN=WS-1757,OU=Laptops,OU=Irvine,DC=wma-arch,DC=com</t>
  </si>
  <si>
    <t>CN=WS-2245,OU=Laptops,OU=Denver,DC=wma-arch,DC=com</t>
  </si>
  <si>
    <t>CN=WS-2198,OU=Laptops,OU=Princeton,DC=wma-arch,DC=com</t>
  </si>
  <si>
    <t>CN=WS-2088,OU=Laptops,OU=Northern California,DC=wma-arch,DC=com</t>
  </si>
  <si>
    <t>CN=WS-2163,OU=Laptops,OU=Northern California,DC=wma-arch,DC=com</t>
  </si>
  <si>
    <t>CN=WS-1898,OU=Computers,OU=Irvine,DC=wma-arch,DC=com</t>
  </si>
  <si>
    <t>CN=WS-1868,OU=Spares,OU=Northern California,DC=wma-arch,DC=com</t>
  </si>
  <si>
    <t>CN=WS-2144,OU=Laptops,OU=San Diego-Downtown,DC=wma-arch,DC=com</t>
  </si>
  <si>
    <t>CN=WS-2169,OU=Laptops,OU=San Diego,DC=wma-arch,DC=com</t>
  </si>
  <si>
    <t>CN=WS-1766,OU=Computers,OU=San Diego,DC=wma-arch,DC=com</t>
  </si>
  <si>
    <t>CN=WS-2049,OU=Laptops,OU=Denver,DC=wma-arch,DC=com</t>
  </si>
  <si>
    <t>CN=WS-2041,OU=Laptops,OU=New Jersey,DC=wma-arch,DC=com</t>
  </si>
  <si>
    <t>CN=WS-2218,OU=Computers,OU=Irvine,DC=wma-arch,DC=com</t>
  </si>
  <si>
    <t>CN=WS-2181,OU=Laptops,OU=Denver,DC=wma-arch,DC=com</t>
  </si>
  <si>
    <t>CN=WS-2231,OU=Computers,OU=Toronto,DC=wma-arch,DC=com</t>
  </si>
  <si>
    <t>CN=WS-2068,OU=Computers,OU=Irvine,DC=wma-arch,DC=com</t>
  </si>
  <si>
    <t>CN=WS-1790,OU=Laptops,OU=Irvine,DC=wma-arch,DC=com</t>
  </si>
  <si>
    <t>CN=WS-1899,OU=Laptops,OU=New Jersey,DC=wma-arch,DC=com</t>
  </si>
  <si>
    <t>CN=WS-1994,OU=Laptops,OU=Seattle,DC=wma-arch,DC=com</t>
  </si>
  <si>
    <t>CN=WS-2126,OU=Laptops,OU=New York,DC=wma-arch,DC=com</t>
  </si>
  <si>
    <t>CN=WS-2214,OU=Laptops,OU=Irvine,DC=wma-arch,DC=com</t>
  </si>
  <si>
    <t>CN=WS-1987,OU=Computers,OU=San Francisco,DC=wma-arch,DC=com</t>
  </si>
  <si>
    <t>CN=WS-2115,OU=Computers,OU=Irvine,DC=wma-arch,DC=com</t>
  </si>
  <si>
    <t>CN=WS-1963,OU=Computers,OU=Irvine,DC=wma-arch,DC=com</t>
  </si>
  <si>
    <t>CN=WS-1983,OU=Spares,OU=Denver-JS,DC=wma-arch,DC=com</t>
  </si>
  <si>
    <t>CN=WS-1768,OU=Computers,OU=LA,DC=wma-arch,DC=com</t>
  </si>
  <si>
    <t>CN=WS-1920,OU=Laptops,OU=Northern California,DC=wma-arch,DC=com</t>
  </si>
  <si>
    <t>CN=WS-2242,OU=Laptops,OU=Atlanta,DC=wma-arch,DC=com</t>
  </si>
  <si>
    <t>CN=WS-1890,OU=Laptops,OU=Mexico,DC=wma-arch,DC=com</t>
  </si>
  <si>
    <t>CN=WS-2188,OU=Laptops,OU=Northern California,DC=wma-arch,DC=com</t>
  </si>
  <si>
    <t>CN=WS-2199,OU=Laptops,OU=Irvine,DC=wma-arch,DC=com</t>
  </si>
  <si>
    <t>CN=WS-2076,OU=Laptops,OU=San Diego,DC=wma-arch,DC=com</t>
  </si>
  <si>
    <t>CN=WS-1776,OU=Computers,OU=Irvine,DC=wma-arch,DC=com</t>
  </si>
  <si>
    <t>CN=ws-2062,OU=Computers,OU=Irvine,DC=wma-arch,DC=com</t>
  </si>
  <si>
    <t>CN=WS-1756,OU=Computers,OU=San Diego,DC=wma-arch,DC=com</t>
  </si>
  <si>
    <t>CN=WS-2193,OU=Laptops,OU=New York,DC=wma-arch,DC=com</t>
  </si>
  <si>
    <t>CN=ws-2069,OU=Laptops,OU=New York,DC=wma-arch,DC=com</t>
  </si>
  <si>
    <t>CN=WS-2204,OU=Computers,OU=Northern California,DC=wma-arch,DC=com</t>
  </si>
  <si>
    <t>CN=WS-2186,OU=Laptops,OU=New Jersey,DC=wma-arch,DC=com</t>
  </si>
  <si>
    <t>CN=WS-2073,OU=Computers,OU=Irvine,DC=wma-arch,DC=com</t>
  </si>
  <si>
    <t>CN=ws-2039,OU=Laptops,OU=Irvine,DC=wma-arch,DC=com</t>
  </si>
  <si>
    <t>CN=WS-2213,OU=Computers,OU=Irvine,DC=wma-arch,DC=com</t>
  </si>
  <si>
    <t>CN=ws-2061,OU=Computers,OU=Irvine,DC=wma-arch,DC=com</t>
  </si>
  <si>
    <t>CN=WS-2075,OU=Laptops,OU=Irvine,DC=wma-arch,DC=com</t>
  </si>
  <si>
    <t>CN=WS-1954,OU=Laptops,OU=Denver,DC=wma-arch,DC=com</t>
  </si>
  <si>
    <t>CN=WS-1978,OU=Laptops,OU=New York,DC=wma-arch,DC=com</t>
  </si>
  <si>
    <t>CN=WS-1976,OU=Laptops,OU=Chicago,DC=wma-arch,DC=com</t>
  </si>
  <si>
    <t>CN=WS-1960,OU=Computers,OU=New Jersey,DC=wma-arch,DC=com</t>
  </si>
  <si>
    <t>CN=WS-2089,OU=Laptops,OU=Denver,DC=wma-arch,DC=com</t>
  </si>
  <si>
    <t>CN=ws-2142,OU=Computers,OU=Irvine,DC=wma-arch,DC=com</t>
  </si>
  <si>
    <t>CN=WS-2059,OU=Laptops,OU=New York,DC=wma-arch,DC=com</t>
  </si>
  <si>
    <t>CN=WS-2051,OU=Laptops,OU=New York,DC=wma-arch,DC=com</t>
  </si>
  <si>
    <t>CN=WS-1984,OU=Laptops,OU=Atlanta,DC=wma-arch,DC=com</t>
  </si>
  <si>
    <t>CN=ws-2077,OU=Computers,OU=Mexico,DC=wma-arch,DC=com</t>
  </si>
  <si>
    <t>CN=ws-2092,OU=Laptops,OU=New Jersey,DC=wma-arch,DC=com</t>
  </si>
  <si>
    <t>CN=WS-1718,OU=Computers,OU=Toronto,DC=wma-arch,DC=com</t>
  </si>
  <si>
    <t>CN=WS-1950,OU=Laptops,OU=Houston,DC=wma-arch,DC=com</t>
  </si>
  <si>
    <t>CN=WS-2033,OU=Laptops,OU=San Diego,DC=wma-arch,DC=com</t>
  </si>
  <si>
    <t>CN=WS-1709,OU=Computers,OU=Northern California,DC=wma-arch,DC=com</t>
  </si>
  <si>
    <t>CN=WS-1827,OU=Computers,OU=Irvine,DC=wma-arch,DC=com</t>
  </si>
  <si>
    <t>CN=WS-2208,OU=Laptops,OU=Irvine,DC=wma-arch,DC=com</t>
  </si>
  <si>
    <t>CN=WS-2175,OU=Laptops,OU=Miami,DC=wma-arch,DC=com</t>
  </si>
  <si>
    <t>CN=WS-2150,OU=Laptops,OU=Chicago,DC=wma-arch,DC=com</t>
  </si>
  <si>
    <t>CN=WS-1985,OU=Spares,OU=Northern California,DC=wma-arch,DC=com</t>
  </si>
  <si>
    <t>CN=WS-1941,OU=Computers,OU=San Diego,DC=wma-arch,DC=com</t>
  </si>
  <si>
    <t>CN=WS-2084,OU=Laptops,OU=Irvine,DC=wma-arch,DC=com</t>
  </si>
  <si>
    <t>CN=WS-2250,OU=Laptops,OU=Denver-JS,DC=wma-arch,DC=com</t>
  </si>
  <si>
    <t>CN=WS-2307,OU=Computers,OU=Denver-JS,DC=wma-arch,DC=com</t>
  </si>
  <si>
    <t>CN=WS-2380,OU=Laptops,OU=Denver-JS,DC=wma-arch,DC=com</t>
  </si>
  <si>
    <t>CN=WS-2420,OU=Laptops,OU=Irvine,DC=wma-arch,DC=com</t>
  </si>
  <si>
    <t>CN=WS-2422,OU=Laptops,OU=New York,DC=wma-arch,DC=com</t>
  </si>
  <si>
    <t>CN=WS-2365,OU=Laptops,OU=LA,DC=wma-arch,DC=com</t>
  </si>
  <si>
    <t>CN=WS-2412,OU=Computers,OU=Northern California,DC=wma-arch,DC=com</t>
  </si>
  <si>
    <t>CN=WS-2474,OU=Laptops,OU=Seattle,DC=wma-arch,DC=com</t>
  </si>
  <si>
    <t>CN=WS-2287,OU=Laptops,OU=LA,DC=wma-arch,DC=com</t>
  </si>
  <si>
    <t>CN=WS-2416,OU=Computers,OU=Irvine,DC=wma-arch,DC=com</t>
  </si>
  <si>
    <t>CN=WS-2411,OU=Computers,OU=Northern California,DC=wma-arch,DC=com</t>
  </si>
  <si>
    <t>CN=WS-2406,OU=Laptops,OU=San Diego,DC=wma-arch,DC=com</t>
  </si>
  <si>
    <t>CN=WS-2427,OU=Laptops,OU=Irvine,DC=wma-arch,DC=com</t>
  </si>
  <si>
    <t>CN=WS-2364,OU=Laptops,OU=Toronto,DC=wma-arch,DC=com</t>
  </si>
  <si>
    <t>CN=WS-1811,OU=Computers,OU=Irvine,DC=wma-arch,DC=com</t>
  </si>
  <si>
    <t>CN=WS-2409,OU=Laptops,OU=San Francisco,DC=wma-arch,DC=com</t>
  </si>
  <si>
    <t>CN=WS-2401,OU=Laptops,OU=Toronto,DC=wma-arch,DC=com</t>
  </si>
  <si>
    <t>CN=WS-2355,OU=Laptops,OU=Irvine,DC=wma-arch,DC=com</t>
  </si>
  <si>
    <t>CN=WS-2293,OU=Computers,OU=Irvine,DC=wma-arch,DC=com</t>
  </si>
  <si>
    <t>CN=WS-2353,OU=Computers,OU=Irvine,DC=wma-arch,DC=com</t>
  </si>
  <si>
    <t>CN=WS-2360,OU=Laptops,OU=LA,DC=wma-arch,DC=com</t>
  </si>
  <si>
    <t>CN=WS-2419,OU=Computers,OU=Irvine,DC=wma-arch,DC=com</t>
  </si>
  <si>
    <t>CN=WS-1956,OU=Computers,OU=Irvine,DC=wma-arch,DC=com</t>
  </si>
  <si>
    <t>CN=WS-2417,OU=Laptops,OU=Irvine,DC=wma-arch,DC=com</t>
  </si>
  <si>
    <t>CN=WS-2421,OU=Laptops,OU=Denver,DC=wma-arch,DC=com</t>
  </si>
  <si>
    <t>CN=WS-2292,OU=Laptops,OU=San Diego,DC=wma-arch,DC=com</t>
  </si>
  <si>
    <t>CN=WS-1925,OU=Computers,OU=Northern California,DC=wma-arch,DC=com</t>
  </si>
  <si>
    <t>CN=WS-2289,OU=Laptops,OU=Seattle,DC=wma-arch,DC=com</t>
  </si>
  <si>
    <t>CN=WS-2288,OU=Laptops,OU=New York,DC=wma-arch,DC=com</t>
  </si>
  <si>
    <t>CN=WS-2463,OU=Laptops,OU=San Diego,DC=wma-arch,DC=com</t>
  </si>
  <si>
    <t>CN=WS-2370,OU=Laptops,OU=New Jersey,DC=wma-arch,DC=com</t>
  </si>
  <si>
    <t>CN=WS-2451,OU=Laptops,OU=Chicago,DC=wma-arch,DC=com</t>
  </si>
  <si>
    <t>CN=WS-1715,OU=Computers,OU=Irvine,DC=wma-arch,DC=com</t>
  </si>
  <si>
    <t>CN=WS-2393,OU=Laptops,OU=Chicago,DC=wma-arch,DC=com</t>
  </si>
  <si>
    <t>CN=WS-2259,OU=Laptops,OU=New York,DC=wma-arch,DC=com</t>
  </si>
  <si>
    <t>CN=WS-2361,OU=Laptops,OU=Miami,DC=wma-arch,DC=com</t>
  </si>
  <si>
    <t>CN=WS-2257,OU=Laptops,OU=Princeton,DC=wma-arch,DC=com</t>
  </si>
  <si>
    <t>CN=WS-2418,OU=Laptops,OU=Northern California,DC=wma-arch,DC=com</t>
  </si>
  <si>
    <t>CN=WS-2260,OU=Laptops,OU=Houston,DC=wma-arch,DC=com</t>
  </si>
  <si>
    <t>CN=WS-2340,OU=Laptops,OU=Denver-JS,DC=wma-arch,DC=com</t>
  </si>
  <si>
    <t>CN=WS-2408,OU=Laptops,OU=San Diego,DC=wma-arch,DC=com</t>
  </si>
  <si>
    <t>CN=WS-2247,OU=Laptops,OU=Chicago,DC=wma-arch,DC=com</t>
  </si>
  <si>
    <t>CN=WS-2405,OU=Laptops,OU=Mexico,DC=wma-arch,DC=com</t>
  </si>
  <si>
    <t>CN=WS-2252,OU=Laptops,OU=Chicago,DC=wma-arch,DC=com</t>
  </si>
  <si>
    <t>CN=WS-2413,OU=Laptops,OU=Houston,DC=wma-arch,DC=com</t>
  </si>
  <si>
    <t>CN=WS-2256,OU=Laptops,OU=Chicago,DC=wma-arch,DC=com</t>
  </si>
  <si>
    <t>CN=WS-1748,OU=Computers,OU=San Diego-Downtown,DC=wma-arch,DC=com</t>
  </si>
  <si>
    <t>CN=WS-2254,OU=Laptops,OU=New Jersey,DC=wma-arch,DC=com</t>
  </si>
  <si>
    <t>CN=WS-2366,OU=Computers,OU=New Jersey,DC=wma-arch,DC=com</t>
  </si>
  <si>
    <t>CN=WS-2248,OU=Laptops,OU=New York,DC=wma-arch,DC=com</t>
  </si>
  <si>
    <t>CN=WS-2300,OU=Laptops,OU=Irvine,DC=wma-arch,DC=com</t>
  </si>
  <si>
    <t>CN=WS-2251,OU=Laptops,OU=Princeton,DC=wma-arch,DC=com</t>
  </si>
  <si>
    <t>CN=WS-2369,OU=Laptops,OU=Chicago,DC=wma-arch,DC=com</t>
  </si>
  <si>
    <t>CN=WS-1840,OU=Computers,OU=San Francisco,DC=wma-arch,DC=com</t>
  </si>
  <si>
    <t>CN=WS-2249,OU=Laptops,OU=Chicago,DC=wma-arch,DC=com</t>
  </si>
  <si>
    <t>CN=WS-2403,OU=Laptops,OU=Mexico,DC=wma-arch,DC=com</t>
  </si>
  <si>
    <t>CN=WS-2258,OU=Laptops,OU=New Jersey,DC=wma-arch,DC=com</t>
  </si>
  <si>
    <t>CN=WS-2362,OU=Laptops,OU=Chicago,DC=wma-arch,DC=com</t>
  </si>
  <si>
    <t>CN=WS-2290,OU=Laptops,OU=Northern California,DC=wma-arch,DC=com</t>
  </si>
  <si>
    <t>CN=WS-1848,OU=Laptops,OU=Toronto,DC=wma-arch,DC=com</t>
  </si>
  <si>
    <t>CN=WS-2414,OU=Laptops,OU=Houston,DC=wma-arch,DC=com</t>
  </si>
  <si>
    <t>CN=WS-2296,OU=Laptops,OU=Irvine,DC=wma-arch,DC=com</t>
  </si>
  <si>
    <t>CN=WS-2389,OU=Computers,OU=Denver-JS,DC=wma-arch,DC=com</t>
  </si>
  <si>
    <t>CN=WS-2315,OU=Laptops,OU=Test_OU,DC=wma-arch,DC=com</t>
  </si>
  <si>
    <t>CN=WS-2461,OU=Computers,OU=Denver-JS,DC=wma-arch,DC=com</t>
  </si>
  <si>
    <t>CN=WS-2358,OU=Laptops,OU=Northern California,DC=wma-arch,DC=com</t>
  </si>
  <si>
    <t>CN=WS-2368,OU=Laptops,OU=New Jersey,DC=wma-arch,DC=com</t>
  </si>
  <si>
    <t>CN=WS-2452,OU=Laptops,OU=Toronto,DC=wma-arch,DC=com</t>
  </si>
  <si>
    <t>CN=WS-2479,OU=Computers,OU=Denver-JS,DC=wma-arch,DC=com</t>
  </si>
  <si>
    <t>CN=WS-2255,OU=Laptops,OU=Irvine,DC=wma-arch,DC=com</t>
  </si>
  <si>
    <t>CN=WS-2197,OU=Laptops,OU=Phoenix,DC=wma-arch,DC=com</t>
  </si>
  <si>
    <t>CN=WS-2309,OU=Computers,OU=Denver-JS,DC=wma-arch,DC=com</t>
  </si>
  <si>
    <t>CN=WS-2304,OU=Computers,OU=Denver-JS,DC=wma-arch,DC=com</t>
  </si>
  <si>
    <t>CN=WS-2320,OU=Computers,OU=Denver-JS,DC=wma-arch,DC=com</t>
  </si>
  <si>
    <t>CN=WS-2272,OU=Computers,OU=Northern California,DC=wma-arch,DC=com</t>
  </si>
  <si>
    <t>CN=WS-2273,OU=Laptops,OU=Denver-JS,DC=wma-arch,DC=com</t>
  </si>
  <si>
    <t>CN=WS-2423,OU=Laptops,OU=San Diego,DC=wma-arch,DC=com</t>
  </si>
  <si>
    <t>CN=WS-2274,OU=Computers,OU=Northern California,DC=wma-arch,DC=com</t>
  </si>
  <si>
    <t>CN=WS-2382,OU=Computers,OU=Northern California,DC=wma-arch,DC=com</t>
  </si>
  <si>
    <t>CN=WS-2720,OU=Laptops,OU=Seattle,DC=wma-arch,DC=com</t>
  </si>
  <si>
    <t>CN=WS-2016,OU=Laptops,OU=Atlanta,DC=wma-arch,DC=com</t>
  </si>
  <si>
    <t>CN=WS-2455,OU=Laptops,OU=Atlanta,DC=wma-arch,DC=com</t>
  </si>
  <si>
    <t>CN=WS-2754,OU=Laptops,OU=Irvine,DC=wma-arch,DC=com</t>
  </si>
  <si>
    <t>CN=WS-2261,OU=Computers,OU=Northern California,DC=wma-arch,DC=com</t>
  </si>
  <si>
    <t>CN=WS-2253,OU=Laptops,OU=Chicago,DC=wma-arch,DC=com</t>
  </si>
  <si>
    <t>CN=WS-1962,OU=Computers,OU=Northern California,DC=wma-arch,DC=com</t>
  </si>
  <si>
    <t>CN=WS-2450,OU=Computers,OU=Seattle,DC=wma-arch,DC=com</t>
  </si>
  <si>
    <t>CN=WS-2265,OU=Spares,OU=Denver-JS,DC=wma-arch,DC=com</t>
  </si>
  <si>
    <t>CN=WS-2458,OU=Laptops,OU=Chicago,DC=wma-arch,DC=com</t>
  </si>
  <si>
    <t>CN=WS-2086,OU=Laptops,OU=Phoenix,DC=wma-arch,DC=com</t>
  </si>
  <si>
    <t>CN=WS-2707,OU=Computers,OU=Irvine,DC=wma-arch,DC=com</t>
  </si>
  <si>
    <t>CN=WS-2447,OU=Laptops,OU=Irvine,DC=wma-arch,DC=com</t>
  </si>
  <si>
    <t>CN=WS-2441,OU=Laptops,OU=Irvine,DC=wma-arch,DC=com</t>
  </si>
  <si>
    <t>CN=WS-2760,OU=Computers,OU=Denver,DC=wma-arch,DC=com</t>
  </si>
  <si>
    <t>CN=WS-2466,OU=Computers,OU=Northern California,DC=wma-arch,DC=com</t>
  </si>
  <si>
    <t>CN=WS-2359,OU=Computers,OU=New Jersey,DC=wma-arch,DC=com</t>
  </si>
  <si>
    <t>CN=WS-2356,OU=Laptops,OU=Irvine,DC=wma-arch,DC=com</t>
  </si>
  <si>
    <t>CN=WS-2706,OU=Laptops,OU=Irvine,DC=wma-arch,DC=com</t>
  </si>
  <si>
    <t>CN=WS-2443,OU=Computers,OU=Irvine,DC=wma-arch,DC=com</t>
  </si>
  <si>
    <t>CN=WS-2445,OU=Computers,OU=Mexico,DC=wma-arch,DC=com</t>
  </si>
  <si>
    <t>CN=WS-2453,OU=Computers,OU=Mexico,DC=wma-arch,DC=com</t>
  </si>
  <si>
    <t>CN=WS-2762,OU=Computers,OU=Irvine,DC=wma-arch,DC=com</t>
  </si>
  <si>
    <t>CN=WS-2444,OU=Computers,OU=Mexico,DC=wma-arch,DC=com</t>
  </si>
  <si>
    <t>CN=WS-2756,OU=Computers,OU=Mexico,DC=wma-arch,DC=com</t>
  </si>
  <si>
    <t>CN=WS-2702,OU=Computers,OU=San Diego,DC=wma-arch,DC=com</t>
  </si>
  <si>
    <t>CN=WS-2396,OU=Computers,OU=New Jersey,DC=wma-arch,DC=com</t>
  </si>
  <si>
    <t>CN=WS-2703,OU=Spares,OU=Northern California,DC=wma-arch,DC=com</t>
  </si>
  <si>
    <t>CN=WS-2704,OU=Computers,OU=Irvine,DC=wma-arch,DC=com</t>
  </si>
  <si>
    <t>CN=WS-2758,OU=Computers,OU=Mexico,DC=wma-arch,DC=com</t>
  </si>
  <si>
    <t>CN=WS-2397,OU=Computers,OU=Irvine,DC=wma-arch,DC=com</t>
  </si>
  <si>
    <t>CN=WS-2763,OU=Computers,OU=Irvine,DC=wma-arch,DC=com</t>
  </si>
  <si>
    <t>CN=WS-2375,OU=Laptops,OU=LA,DC=wma-arch,DC=com</t>
  </si>
  <si>
    <t>CN=WS-2448,OU=Laptops,OU=Mexico,DC=wma-arch,DC=com</t>
  </si>
  <si>
    <t>CN=WS-2755,OU=Laptops,OU=Seattle,DC=wma-arch,DC=com</t>
  </si>
  <si>
    <t>CN=WS-2351,OU=Laptops,OU=Irvine,DC=wma-arch,DC=com</t>
  </si>
  <si>
    <t>CN=WS-2352,OU=Laptops,OU=Irvine,DC=wma-arch,DC=com</t>
  </si>
  <si>
    <t>CN=WS-2464,OU=Laptops,OU=New York,DC=wma-arch,DC=com</t>
  </si>
  <si>
    <t>CN=ws-2071,OU=Laptops,OU=Northern California,DC=wma-arch,DC=com</t>
  </si>
  <si>
    <t>CN=WS-1769,OU=Computers,OU=Irvine,DC=wma-arch,DC=com</t>
  </si>
  <si>
    <t>CN=WS-2102,OU=Laptops,OU=Miami,DC=wma-arch,DC=com</t>
  </si>
  <si>
    <t>CN=WS-2038,OU=Computers,OU=Irvine,DC=wma-arch,DC=com</t>
  </si>
  <si>
    <t>CN=WS-2709,OU=Laptops,OU=Irvine,DC=wma-arch,DC=com</t>
  </si>
  <si>
    <t>CN=WS-2385,OU=Laptops,OU=Denver,DC=wma-arch,DC=com</t>
  </si>
  <si>
    <t>CN=WS-2465,OU=Laptops,OU=Houston,DC=wma-arch,DC=com</t>
  </si>
  <si>
    <t>CN=WS-2705,OU=Computers,OU=Irvine,DC=wma-arch,DC=com</t>
  </si>
  <si>
    <t>CN=WS-2054,OU=Laptops,OU=Toronto,DC=wma-arch,DC=com</t>
  </si>
  <si>
    <t>CN=WS-2469,OU=Laptops,OU=Irvine,DC=wma-arch,DC=com</t>
  </si>
  <si>
    <t>CN=WS-2752,OU=Laptops,OU=Irvine,DC=wma-arch,DC=com</t>
  </si>
  <si>
    <t>CN=WS-2701,OU=Computers,OU=Irvine,DC=wma-arch,DC=com</t>
  </si>
  <si>
    <t>CN=WS-2759,OU=Computers,OU=Panama,DC=wma-arch,DC=com</t>
  </si>
  <si>
    <t>CN=WS-2757,OU=Laptops,OU=Denver-JS,DC=wma-arch,DC=com</t>
  </si>
  <si>
    <t>CN=WS-2381,OU=Laptops,OU=Denver,DC=wma-arch,DC=com</t>
  </si>
  <si>
    <t>CN=WS-2398,OU=Laptops,OU=New Jersey,DC=wma-arch,DC=com</t>
  </si>
  <si>
    <t>CN=WS-2243,OU=Laptops,OU=New York,DC=wma-arch,DC=com</t>
  </si>
  <si>
    <t>CN=WS-1907,OU=Laptops,OU=San Diego,DC=wma-arch,DC=com</t>
  </si>
  <si>
    <t>CN=WS-2357,OU=Laptops,OU=San Diego,DC=wma-arch,DC=com</t>
  </si>
  <si>
    <t>CN=WS-1906,OU=Computers,OU=San Diego,DC=wma-arch,DC=com</t>
  </si>
  <si>
    <t>CN=WS-2402,OU=Laptops,OU=San Diego,DC=wma-arch,DC=com</t>
  </si>
  <si>
    <t>CN=WS-2708,OU=Laptops,OU=Denver,DC=wma-arch,DC=com</t>
  </si>
  <si>
    <t>CN=WS-2363,OU=Laptops,OU=New York,DC=wma-arch,DC=com</t>
  </si>
  <si>
    <t>CN=WS-2410,OU=Laptops,OU=Denver,DC=wma-arch,DC=com</t>
  </si>
  <si>
    <t>CN=WS-1841,OU=Laptops,OU=San Diego-Downtown,DC=wma-arch,DC=com</t>
  </si>
  <si>
    <t>CN=WS-2751,OU=Laptops,OU=LA,DC=wma-arch,DC=com</t>
  </si>
  <si>
    <t>CN=WS-2117,OU=Laptops,OU=San Diego,DC=wma-arch,DC=com</t>
  </si>
  <si>
    <t>CN=WS-2374,OU=Laptops,OU=Denver,DC=wma-arch,DC=com</t>
  </si>
  <si>
    <t>CN=WS-2236,OU=Laptops,OU=Toronto,DC=wma-arch,DC=com</t>
  </si>
  <si>
    <t>CN=WS-2024,OU=Laptops,OU=Northern California,DC=wma-arch,DC=com</t>
  </si>
  <si>
    <t>CN=WS-2233,OU=Computers,OU=Toronto,DC=wma-arch,DC=com</t>
  </si>
  <si>
    <t>CN=WS-2424,OU=Computers,OU=Seattle,DC=wma-arch,DC=com</t>
  </si>
  <si>
    <t>CN=WS-2442,OU=Laptops,OU=Irvine,DC=wma-arch,DC=com</t>
  </si>
  <si>
    <t>CN=WS-1986,OU=Computers,OU=Irvine,DC=wma-arch,DC=com</t>
  </si>
  <si>
    <t>CN=WS-2235,OU=Laptops,OU=Toronto,DC=wma-arch,DC=com</t>
  </si>
  <si>
    <t>CN=WS-2234,OU=Computers,OU=Toronto,DC=wma-arch,DC=com</t>
  </si>
  <si>
    <t>CN=WS-2502,OU=Computers,OU=Mexico,DC=wma-arch,DC=com</t>
  </si>
  <si>
    <t>CN=WS-1894,OU=Computers,OU=Phoenix,DC=wma-arch,DC=com</t>
  </si>
  <si>
    <t>CN=WS-2298,OU=Computers,OU=Northern California,DC=wma-arch,DC=com</t>
  </si>
  <si>
    <t>CN=WS-1935,OU=Computers,OU=Mexico,DC=wma-arch,DC=com</t>
  </si>
  <si>
    <t>CN=WS-2503,OU=Computers,OU=Mexico,DC=wma-arch,DC=com</t>
  </si>
  <si>
    <t>CN=WS-2425,OU=Computers,OU=Mexico,DC=wma-arch,DC=com</t>
  </si>
  <si>
    <t>CN=WS-2501,OU=Computers,OU=Mexico,DC=wma-arch,DC=com</t>
  </si>
  <si>
    <t>CN=WS-2454,OU=Computers,OU=Mexico,DC=wma-arch,DC=com</t>
  </si>
  <si>
    <t>CN=WS-2468,OU=Computers,OU=Mexico,DC=wma-arch,DC=com</t>
  </si>
  <si>
    <t>CN=WS-2765,OU=Laptops,OU=Irvine,DC=wma-arch,DC=com</t>
  </si>
  <si>
    <t>CN=WS-2072,OU=Computers,OU=Denver-JS,DC=wma-arch,DC=com</t>
  </si>
  <si>
    <t>CN=WS-2297,OU=Laptops,OU=Seattle,DC=wma-arch,DC=com</t>
  </si>
  <si>
    <t>CN=WS-2371,OU=Laptops,OU=Seattle,DC=wma-arch,DC=com</t>
  </si>
  <si>
    <t>CN=WS-2215,OU=Laptops,OU=San Diego,DC=wma-arch,DC=com</t>
  </si>
  <si>
    <t>CN=WS-2429,OU=Laptops,OU=Northern California,DC=wma-arch,DC=com</t>
  </si>
  <si>
    <t>CN=WS-2391,OU=Laptops,OU=New Jersey,DC=wma-arch,DC=com</t>
  </si>
  <si>
    <t>CN=WS-2379,OU=Laptops,OU=Denver-JS,DC=wma-arch,DC=com</t>
  </si>
  <si>
    <t>CN=WS-2263,OU=Laptops,OU=Irvine,DC=wma-arch,DC=com</t>
  </si>
  <si>
    <t>CN=WS-2149,OU=Computers,OU=Irvine,DC=wma-arch,DC=com</t>
  </si>
  <si>
    <t>CN=WS-2331,OU=Laptops,OU=Irvine,DC=wma-arch,DC=com</t>
  </si>
  <si>
    <t>CN=WS-2430,OU=Laptops,OU=Northern California,DC=wma-arch,DC=com</t>
  </si>
  <si>
    <t>CN=WS-2378,OU=Laptops,OU=Denver-JS,DC=wma-arch,DC=com</t>
  </si>
  <si>
    <t>CN=ws-2108,OU=Computers,OU=Northern California,DC=wma-arch,DC=com</t>
  </si>
  <si>
    <t>CN=WS-1902,OU=Computers,OU=Phoenix,DC=wma-arch,DC=com</t>
  </si>
  <si>
    <t>CN=WS-2276,OU=Computers,OU=Northern California,DC=wma-arch,DC=com</t>
  </si>
  <si>
    <t>CN=WS-1771,OU=Computers,OU=Irvine,DC=wma-arch,DC=com</t>
  </si>
  <si>
    <t>CN=WS-2426,OU=Computers,OU=San Diego,DC=wma-arch,DC=com</t>
  </si>
  <si>
    <t>CN=WS-2478,OU=Computers,OU=Denver-JS,DC=wma-arch,DC=com</t>
  </si>
  <si>
    <t>CN=WS-1900,OU=Computers,OU=Irvine,DC=wma-arch,DC=com</t>
  </si>
  <si>
    <t>CN=WS-1593,OU=Computers,OU=Phoenix,DC=wma-arch,DC=com</t>
  </si>
  <si>
    <t>CN=WS-2388,OU=Computers,OU=Denver,DC=wma-arch,DC=com</t>
  </si>
  <si>
    <t>CN=WS-2481,OU=Computers,OU=Denver-JS,DC=wma-arch,DC=com</t>
  </si>
  <si>
    <t>CN=WS-2776,OU=Laptops,OU=Irvine,DC=wma-arch,DC=com</t>
  </si>
  <si>
    <t>CN=WS-1744,OU=Computers,OU=Phoenix,DC=wma-arch,DC=com</t>
  </si>
  <si>
    <t>CN=WS-2785,OU=Computers,OU=Irvine,DC=wma-arch,DC=com</t>
  </si>
  <si>
    <t>CN=WS-2783,OU=Computers,OU=Phoenix,DC=wma-arch,DC=com</t>
  </si>
  <si>
    <t>CN=WS-2773,OU=Laptops,OU=Denver,DC=wma-arch,DC=com</t>
  </si>
  <si>
    <t>CN=WS-2781,OU=Laptops,OU=Irvine,DC=wma-arch,DC=com</t>
  </si>
  <si>
    <t>CN=WS-2788,OU=Laptops,OU=Irvine,DC=wma-arch,DC=com</t>
  </si>
  <si>
    <t>CN=WS-2787,OU=Computers,OU=San Diego,DC=wma-arch,DC=com</t>
  </si>
  <si>
    <t>CN=WS-2786,OU=Computers,OU=San Diego,DC=wma-arch,DC=com</t>
  </si>
  <si>
    <t>CN=WS-2777,OU=Laptops,OU=Irvine,DC=wma-arch,DC=com</t>
  </si>
  <si>
    <t>CN=WS-2602,OU=Laptops,OU=San Diego,DC=wma-arch,DC=com</t>
  </si>
  <si>
    <t>CN=WS-2395,OU=Computers,OU=Princeton,DC=wma-arch,DC=com</t>
  </si>
  <si>
    <t>CN=WS-2604,OU=Laptops,OU=New Jersey,DC=wma-arch,DC=com</t>
  </si>
  <si>
    <t>CN=WS-2792,OU=Laptops,OU=Northern California,DC=wma-arch,DC=com</t>
  </si>
  <si>
    <t>CN=WS-2246,OU=Laptops,OU=New York,DC=wma-arch,DC=com</t>
  </si>
  <si>
    <t>CN=WS-2711,OU=Computers,OU=Denver-JS,DC=wma-arch,DC=com</t>
  </si>
  <si>
    <t>CN=WS-2774,OU=Laptops,OU=Denver,DC=wma-arch,DC=com</t>
  </si>
  <si>
    <t>CN=WS-2761,OU=Computers,OU=Panama,DC=wma-arch,DC=com</t>
  </si>
  <si>
    <t>CN=WS-2230,OU=Computers,OU=Denver-JS,DC=wma-arch,DC=com</t>
  </si>
  <si>
    <t>CN=WS-2784,OU=Laptops,OU=Irvine,DC=wma-arch,DC=com</t>
  </si>
  <si>
    <t>CN=WS-2043,OU=Laptops,OU=LA,DC=wma-arch,DC=com</t>
  </si>
  <si>
    <t>CN=WS-2780,OU=Laptops,OU=Irvine,DC=wma-arch,DC=com</t>
  </si>
  <si>
    <t>CN=WS-2167,OU=Laptops,OU=Phoenix,DC=wma-arch,DC=com</t>
  </si>
  <si>
    <t>CN=WS-2496,OU=Computers,OU=Denver-JS,DC=wma-arch,DC=com</t>
  </si>
  <si>
    <t>CN=WS-2335,OU=Laptops,OU=Denver,DC=wma-arch,DC=com</t>
  </si>
  <si>
    <t>CN=WS-1775,OU=Computers,OU=Irvine,DC=wma-arch,DC=com</t>
  </si>
  <si>
    <t>CN=WS-2498,OU=Computers,OU=Denver-JS,DC=wma-arch,DC=com</t>
  </si>
  <si>
    <t>CN=WS-2342,OU=Computers,OU=Denver-JS,DC=wma-arch,DC=com</t>
  </si>
  <si>
    <t>CN=WS-2494,OU=Computers,OU=Denver-JS,DC=wma-arch,DC=com</t>
  </si>
  <si>
    <t>CN=WS-2476,OU=Computers,OU=Denver-JS,DC=wma-arch,DC=com</t>
  </si>
  <si>
    <t>CN=WS-2791,OU=Laptops,OU=Denver,DC=wma-arch,DC=com</t>
  </si>
  <si>
    <t>CN=WS-2710,OU=Laptops,OU=Irvine,DC=wma-arch,DC=com</t>
  </si>
  <si>
    <t>CN=WS-2764,OU=Laptops,OU=Phoenix,DC=wma-arch,DC=com</t>
  </si>
  <si>
    <t>CN=WS-2779,OU=Computers,OU=San Diego,DC=wma-arch,DC=com</t>
  </si>
  <si>
    <t>CN=ws-1832,CN=Computers,DC=wma-arch,DC=com</t>
  </si>
  <si>
    <t>CN=WS-2794,OU=Laptops,OU=Irvine,DC=wma-arch,DC=com</t>
  </si>
  <si>
    <t>CN=WS-2715,OU=Laptops,OU=Denver-JS,DC=wma-arch,DC=com</t>
  </si>
  <si>
    <t>CN=WS-2308,OU=Laptops,OU=Denver-JS,DC=wma-arch,DC=com</t>
  </si>
  <si>
    <t>CN=WS-1910,OU=Laptops,OU=Mexico,DC=wma-arch,DC=com</t>
  </si>
  <si>
    <t>CN=WS-2790,OU=Laptops,OU=Irvine,DC=wma-arch,DC=com</t>
  </si>
  <si>
    <t>CN=WS-2815,OU=Computers,OU=Irvine,DC=wma-arch,DC=com</t>
  </si>
  <si>
    <t>CN=WS-2813,OU=Laptops,OU=Irvine,DC=wma-arch,DC=com</t>
  </si>
  <si>
    <t>CN=WS-2164,OU=Laptops,OU=LA,DC=wma-arch,DC=com</t>
  </si>
  <si>
    <t>CN=WS-2007,OU=Laptops,OU=Seattle,DC=wma-arch,DC=com</t>
  </si>
  <si>
    <t>CN=WS-2799,OU=Laptops,OU=Northern California,DC=wma-arch,DC=com</t>
  </si>
  <si>
    <t>CN=WS-2216,OU=Laptops,OU=Northern California,DC=wma-arch,DC=com</t>
  </si>
  <si>
    <t>CN=WS-2275,OU=Computers,OU=Seattle,DC=wma-arch,DC=com</t>
  </si>
  <si>
    <t>CN=WS-2040,OU=Computers,OU=Irvine,DC=wma-arch,DC=com</t>
  </si>
  <si>
    <t>CN=WS-2795,OU=Laptops,OU=Seattle,DC=wma-arch,DC=com</t>
  </si>
  <si>
    <t>CN=WS-1934,OU=Computers,OU=Denver-JS,DC=wma-arch,DC=com</t>
  </si>
  <si>
    <t>CN=WS-1855,OU=Computers,OU=Irvine,DC=wma-arch,DC=com</t>
  </si>
  <si>
    <t>CN=WS-2399,OU=Computers,OU=Princeton,DC=wma-arch,DC=com</t>
  </si>
  <si>
    <t>CN=WS-2196,OU=Laptops,OU=Irvine,DC=wma-arch,DC=com</t>
  </si>
  <si>
    <t>CN=WS-2170,OU=Laptops,OU=Seattle,DC=wma-arch,DC=com</t>
  </si>
  <si>
    <t>CN=WS-1968,OU=Laptops,OU=Phoenix,DC=wma-arch,DC=com</t>
  </si>
  <si>
    <t>CN=WS-2392,OU=Laptops,OU=Chicago,DC=wma-arch,DC=com</t>
  </si>
  <si>
    <t>CN=WS-2394,OU=Laptops,OU=Irvine,DC=wma-arch,DC=com</t>
  </si>
  <si>
    <t>CN=WS-2497,OU=Computers,OU=Denver-JS,DC=wma-arch,DC=com</t>
  </si>
  <si>
    <t>CN=WS-2326,OU=Computers,OU=Denver-JS,DC=wma-arch,DC=com</t>
  </si>
  <si>
    <t>CN=WS-2753,OU=Computers,OU=Denver-JS,DC=wma-arch,DC=com</t>
  </si>
  <si>
    <t>CN=WS-2428,OU=Computers,OU=Denver-JS,DC=wma-arch,DC=com</t>
  </si>
  <si>
    <t>CN=WS-2495,OU=Computers,OU=Denver-JS,DC=wma-arch,DC=com</t>
  </si>
  <si>
    <t>CN=WS-2500,OU=Computers,OU=Denver-JS,DC=wma-arch,DC=com</t>
  </si>
  <si>
    <t>CN=WS-2797,OU=Laptops,OU=Irvine,DC=wma-arch,DC=com</t>
  </si>
  <si>
    <t>CN=WS-2310,OU=Laptops,OU=Chicago,DC=wma-arch,DC=com</t>
  </si>
  <si>
    <t>CN=WS-2775,OU=Laptops,OU=Denver-JS,DC=wma-arch,DC=com</t>
  </si>
  <si>
    <t>CN=WS-2823,OU=Laptops,OU=Irvine,DC=wma-arch,DC=com</t>
  </si>
  <si>
    <t>CN=WS-2719,OU=Computers,OU=Denver-JS,DC=wma-arch,DC=com</t>
  </si>
  <si>
    <t>CN=WS-2493,OU=Computers,OU=Seattle,DC=wma-arch,DC=com</t>
  </si>
  <si>
    <t>CN=WS-2446,OU=Computers,OU=Denver-JS,DC=wma-arch,DC=com</t>
  </si>
  <si>
    <t>CN=WS-2330,OU=Computers,OU=Denver-JS,DC=wma-arch,DC=com</t>
  </si>
  <si>
    <t>CN=WS-2321,OU=Computers,OU=Test_OU,DC=wma-arch,DC=com</t>
  </si>
  <si>
    <t>CN=WS-1882,OU=Computers,OU=Irvine,DC=wma-arch,DC=com</t>
  </si>
  <si>
    <t>CN=WS-2349,OU=Computers,OU=Denver-JS,DC=wma-arch,DC=com</t>
  </si>
  <si>
    <t>CN=WS-2341,OU=Laptops,OU=Denver-JS,DC=wma-arch,DC=com</t>
  </si>
  <si>
    <t>CN=WS-2347,OU=Laptops,OU=Denver-JS,DC=wma-arch,DC=com</t>
  </si>
  <si>
    <t>CN=WS-2473,OU=Computers,OU=Denver-JS,DC=wma-arch,DC=com</t>
  </si>
  <si>
    <t>CN=WS-2277,OU=Laptops,OU=Denver-JS,DC=wma-arch,DC=com</t>
  </si>
  <si>
    <t>CN=WS-2475,OU=Computers,OU=Denver-JS,DC=wma-arch,DC=com</t>
  </si>
  <si>
    <t>CN=WS-2477,OU=Computers,OU=Denver-JS,DC=wma-arch,DC=com</t>
  </si>
  <si>
    <t>CN=ws-2718,OU=Computers,OU=Denver-JS,DC=wma-arch,DC=com</t>
  </si>
  <si>
    <t>CN=WS-2350,OU=Computers,OU=Denver-JS,DC=wma-arch,DC=com</t>
  </si>
  <si>
    <t>CN=WS-1993,OU=Laptops,OU=Irvine,DC=wma-arch,DC=com</t>
  </si>
  <si>
    <t>CN=WS-1731,OU=Computers,OU=Irvine,DC=wma-arch,DC=com</t>
  </si>
  <si>
    <t>CN=WS-2005,OU=Laptops,OU=Irvine,DC=wma-arch,DC=com</t>
  </si>
  <si>
    <t>CN=WS-2294,OU=Laptops,OU=Irvine,DC=wma-arch,DC=com</t>
  </si>
  <si>
    <t>CN=WS-2384,OU=Computers,OU=Denver-JS,DC=wma-arch,DC=com</t>
  </si>
  <si>
    <t>CN=WS-1767,OU=Computers,OU=Irvine,DC=wma-arch,DC=com</t>
  </si>
  <si>
    <t>CN=WS-2492,OU=Computers,OU=Denver-JS,DC=wma-arch,DC=com</t>
  </si>
  <si>
    <t>CN=WS-2712,OU=Computers,OU=Denver-JS,DC=wma-arch,DC=com</t>
  </si>
  <si>
    <t>CN=WS-2449,OU=Computers,OU=Denver-JS,DC=wma-arch,DC=com</t>
  </si>
  <si>
    <t>CN=WS-2008,OU=Laptops,OU=Irvine,DC=wma-arch,DC=com</t>
  </si>
  <si>
    <t>CN=WS-1929,OU=Laptops,OU=Irvine,DC=wma-arch,DC=com</t>
  </si>
  <si>
    <t>CN=WS-2480,OU=Computers,OU=Denver-JS,DC=wma-arch,DC=com</t>
  </si>
  <si>
    <t>CN=WS-2344,OU=Laptops,OU=Denver-JS,DC=wma-arch,DC=com</t>
  </si>
  <si>
    <t>CN=WS-2312,OU=Computers,OU=Denver-JS,DC=wma-arch,DC=com</t>
  </si>
  <si>
    <t>CN=WS-1822,OU=Laptops,OU=Chicago,DC=wma-arch,DC=com</t>
  </si>
  <si>
    <t>CN=WS-2404,OU=Laptops,OU=Northern California,DC=wma-arch,DC=com</t>
  </si>
  <si>
    <t>CN=WS-1916,OU=Laptops,OU=Mexico,DC=wma-arch,DC=com</t>
  </si>
  <si>
    <t>CN=WS-2825,OU=Laptops,OU=Northern California,DC=wma-arch,DC=com</t>
  </si>
  <si>
    <t>CN=WS-2793,OU=Computers,OU=San Diego,DC=wma-arch,DC=com</t>
  </si>
  <si>
    <t>CN=WS-2816,OU=Computers,OU=Mexico,DC=wma-arch,DC=com</t>
  </si>
  <si>
    <t>CN=WS-2467,OU=Computers,OU=Irvine,DC=wma-arch,DC=com</t>
  </si>
  <si>
    <t>CN=WS-1739,OU=Computers,OU=Irvine,DC=wma-arch,DC=com</t>
  </si>
  <si>
    <t>CN=WS-2821,OU=Computers,OU=Mexico,DC=wma-arch,DC=com</t>
  </si>
  <si>
    <t>CN=WS-2798,OU=Laptops,OU=San Francisco,DC=wma-arch,DC=com</t>
  </si>
  <si>
    <t>CN=WS-2811,OU=Laptops,OU=Northern California,DC=wma-arch,DC=com</t>
  </si>
  <si>
    <t>CN=WS-2778,OU=Laptops,OU=Phoenix,DC=wma-arch,DC=com</t>
  </si>
  <si>
    <t>CN=WS-2772,OU=Laptops,OU=Irvine,DC=wma-arch,DC=com</t>
  </si>
  <si>
    <t>CN=WS-2771,OU=Laptops,OU=Irvine,DC=wma-arch,DC=com</t>
  </si>
  <si>
    <t>CN=WS-2800,OU=Laptops,OU=San Diego,DC=wma-arch,DC=com</t>
  </si>
  <si>
    <t>CN=WS-2609,OU=Laptops,OU=Chicago-DT,DC=wma-arch,DC=com</t>
  </si>
  <si>
    <t>CN=WS-2606,OU=Laptops,OU=Princeton,DC=wma-arch,DC=com</t>
  </si>
  <si>
    <t>CN=WS-2608,OU=Laptops,OU=Chicago,DC=wma-arch,DC=com</t>
  </si>
  <si>
    <t>CN=WS-2552,OU=Laptops,OU=Chicago,DC=wma-arch,DC=com</t>
  </si>
  <si>
    <t>CN=WS-2610,OU=Laptops,OU=Toronto,DC=wma-arch,DC=com</t>
  </si>
  <si>
    <t>CN=WS-2812,OU=Laptops,OU=LA,DC=wma-arch,DC=com</t>
  </si>
  <si>
    <t>CN=WS-2843,OU=Computers,OU=Mexico,DC=wma-arch,DC=com</t>
  </si>
  <si>
    <t>CN=WS-1939,OU=Computers,OU=Panama,DC=wma-arch,DC=com</t>
  </si>
  <si>
    <t>CN=WS-2818,OU=Laptops,OU=Irvine,DC=wma-arch,DC=com</t>
  </si>
  <si>
    <t>CN=WS-2652,OU=Laptops,OU=New York,DC=wma-arch,DC=com</t>
  </si>
  <si>
    <t>CN=WS-1774,OU=Computers,OU=Irvine,DC=wma-arch,DC=com</t>
  </si>
  <si>
    <t>CN=WS-2820,OU=Laptops,OU=Denver,DC=wma-arch,DC=com</t>
  </si>
  <si>
    <t>CN=WS-2831,OU=Laptops,OU=San Diego,DC=wma-arch,DC=com</t>
  </si>
  <si>
    <t>CN=WS-2651,OU=Laptops,OU=Irvine,DC=wma-arch,DC=com</t>
  </si>
  <si>
    <t>CN=WS-1772,OU=Computers,OU=Irvine,DC=wma-arch,DC=com</t>
  </si>
  <si>
    <t>CN=WS-2841,OU=Laptops,OU=Toronto,DC=wma-arch,DC=com</t>
  </si>
  <si>
    <t>CN=WS-2044,OU=Laptops,OU=Northern California,DC=wma-arch,DC=com</t>
  </si>
  <si>
    <t>CN=WS-2842,OU=Computers,OU=Mexico,DC=wma-arch,DC=com</t>
  </si>
  <si>
    <t>CN=WS-2817,OU=Laptops,OU=Houston,DC=wma-arch,DC=com</t>
  </si>
  <si>
    <t>CN=WS-2819,OU=Laptops,OU=Irvine,DC=wma-arch,DC=com</t>
  </si>
  <si>
    <t>CN=WS-1864,OU=Laptops,OU=San Diego,DC=wma-arch,DC=com</t>
  </si>
  <si>
    <t>CN=WS-2387,OU=Laptops,OU=Northern California,DC=wma-arch,DC=com</t>
  </si>
  <si>
    <t>CN=WS-2849,OU=Laptops,OU=Denver-JS,DC=wma-arch,DC=com</t>
  </si>
  <si>
    <t>CN=WS-2601,OU=Laptops,OU=Chicago,DC=wma-arch,DC=com</t>
  </si>
  <si>
    <t>CN=WS-2058,OU=Laptops,OU=San Francisco,DC=wma-arch,DC=com</t>
  </si>
  <si>
    <t>CN=WS-2555,OU=Laptops,OU=Atlanta,DC=wma-arch,DC=com</t>
  </si>
  <si>
    <t>CN=WS-2557,OU=Laptops,OU=Chicago,DC=wma-arch,DC=com</t>
  </si>
  <si>
    <t>CN=WS-2728,OU=Computers,OU=Denver-JS,DC=wma-arch,DC=com</t>
  </si>
  <si>
    <t>CN=WS-2844,OU=Laptops,OU=San Francisco,DC=wma-arch,DC=com</t>
  </si>
  <si>
    <t>CN=WS-2717,OU=Laptops,OU=Northern California,DC=wma-arch,DC=com</t>
  </si>
  <si>
    <t>CN=WS-2716,OU=Laptops,OU=Northern California,DC=wma-arch,DC=com</t>
  </si>
  <si>
    <t>CN=WS-2095,OU=Laptops,OU=San Francisco,DC=wma-arch,DC=com</t>
  </si>
  <si>
    <t>CN=WS-1741,OU=Computers,OU=Irvine,DC=wma-arch,DC=com</t>
  </si>
  <si>
    <t>CN=WS-2850,OU=Laptops,OU=Irvine,DC=wma-arch,DC=com</t>
  </si>
  <si>
    <t>CN=WS-2847,OU=Laptops,OU=Phoenix,DC=wma-arch,DC=com</t>
  </si>
  <si>
    <t>CN=WS-1997,OU=Laptops,OU=San Diego-Downtown,DC=wma-arch,DC=com</t>
  </si>
  <si>
    <t>CN=WS-2729,OU=Laptops,OU=Seattle,DC=wma-arch,DC=com</t>
  </si>
  <si>
    <t>CN=WS-2848,OU=Laptops,OU=Irvine,DC=wma-arch,DC=com</t>
  </si>
  <si>
    <t>CN=WS-2554,OU=Laptops,OU=Chicago,DC=wma-arch,DC=com</t>
  </si>
  <si>
    <t>CN=WS-2653,OU=Laptops,OU=New York,DC=wma-arch,DC=com</t>
  </si>
  <si>
    <t>CN=WS-1805,OU=Computers,OU=New York,DC=wma-arch,DC=com</t>
  </si>
  <si>
    <t>CN=WS-1830,OU=Laptops,OU=Northern California,DC=wma-arch,DC=com</t>
  </si>
  <si>
    <t>CN=WS-2603,OU=Laptops,OU=New York,DC=wma-arch,DC=com</t>
  </si>
  <si>
    <t>CN=WS-2400,OU=Laptops,OU=New York,DC=wma-arch,DC=com</t>
  </si>
  <si>
    <t>CN=WS-2556,OU=Laptops,OU=Chicago,DC=wma-arch,DC=com</t>
  </si>
  <si>
    <t>CN=WS-1729,OU=Computers,OU=Irvine,DC=wma-arch,DC=com</t>
  </si>
  <si>
    <t>CN=WS-2852,OU=Laptops,OU=Irvine,DC=wma-arch,DC=com</t>
  </si>
  <si>
    <t>CN=WS-2857,OU=Laptops,OU=San Francisco,DC=wma-arch,DC=com</t>
  </si>
  <si>
    <t>CN=WS-2851,OU=Laptops,OU=Seattle,DC=wma-arch,DC=com</t>
  </si>
  <si>
    <t>CN=WS-2558,OU=Laptops,OU=Toronto,DC=wma-arch,DC=com</t>
  </si>
  <si>
    <t>CN=WS-2859,OU=Laptops,OU=Mexico,DC=wma-arch,DC=com</t>
  </si>
  <si>
    <t>CN=WS-2860,OU=Laptops,OU=New York,DC=wma-arch,DC=com</t>
  </si>
  <si>
    <t>CN=WS-2861,OU=Laptops,OU=Denver-JS,DC=wma-arch,DC=com</t>
  </si>
  <si>
    <t>CN=WS-2829,OU=Laptops,OU=Chicago,DC=wma-arch,DC=com</t>
  </si>
  <si>
    <t>CN=WS-2559,OU=Laptops,OU=Chicago,DC=wma-arch,DC=com</t>
  </si>
  <si>
    <t>CN=WS-2654,OU=Laptops,OU=New Jersey,DC=wma-arch,DC=com</t>
  </si>
  <si>
    <t>CN=WS-2856,OU=Computers,OU=Irvine,DC=wma-arch,DC=com</t>
  </si>
  <si>
    <t>CN=WS-2656,OU=Laptops,OU=New York,DC=wma-arch,DC=com</t>
  </si>
  <si>
    <t>CN=WS-2655,OU=Laptops,OU=New York,DC=wma-arch,DC=com</t>
  </si>
  <si>
    <t>CN=WS-2560,OU=Laptops,OU=Houston,DC=wma-arch,DC=com</t>
  </si>
  <si>
    <t>CN=WS-2561,OU=Laptops,OU=Toronto,DC=wma-arch,DC=com</t>
  </si>
  <si>
    <t>CN=WS-2858,OU=Laptops,OU=Mexico,DC=wma-arch,DC=com</t>
  </si>
  <si>
    <t>CN=WS-2462,OU=Laptops,OU=Mexico,DC=wma-arch,DC=com</t>
  </si>
  <si>
    <t>CN=WS-2504,OU=Computers,OU=Mexico,DC=wma-arch,DC=com</t>
  </si>
  <si>
    <t>CN=WS-2830,OU=Laptops,OU=Phoenix,DC=wma-arch,DC=com</t>
  </si>
  <si>
    <t>CN=WS-2871,OU=Laptops,OU=Irvine,DC=wma-arch,DC=com</t>
  </si>
  <si>
    <t>CN=WS-2872,OU=Laptops,OU=Phoenix,DC=wma-arch,DC=com</t>
  </si>
  <si>
    <t>CN=WS-2873,OU=Laptops,OU=Mexico,DC=wma-arch,DC=com</t>
  </si>
  <si>
    <t>CN=WS-2105,OU=Computers,OU=Irvine,DC=wma-arch,DC=com</t>
  </si>
  <si>
    <t>CN=WS-2657,OU=Laptops,OU=New York,DC=wma-arch,DC=com</t>
  </si>
  <si>
    <t>CN=WS-2875,OU=Laptops,OU=Irvine,DC=wma-arch,DC=com</t>
  </si>
  <si>
    <t>CN=WS-2237,OU=Computers,OU=Toronto,DC=wma-arch,DC=com</t>
  </si>
  <si>
    <t>CN=WS-2367,OU=Laptops,OU=Chicago,DC=wma-arch,DC=com</t>
  </si>
  <si>
    <t>CN=WS-2658,OU=Laptops,OU=New York,DC=wma-arch,DC=com</t>
  </si>
  <si>
    <t>CN=WS-2562,OU=Laptops,OU=Chicago,DC=wma-arch,DC=com</t>
  </si>
  <si>
    <t>CN=WS-2828,OU=Computers,OU=Irvine,DC=wma-arch,DC=com</t>
  </si>
  <si>
    <t>CN=WS-2877,OU=Laptops,OU=San Diego,DC=wma-arch,DC=com</t>
  </si>
  <si>
    <t>CN=WS-2878,OU=Laptops,OU=Irvine,DC=wma-arch,DC=com</t>
  </si>
  <si>
    <t>CN=WS-2727,OU=Laptops,OU=Denver,DC=wma-arch,DC=com</t>
  </si>
  <si>
    <t>CN=WS-2879,OU=Laptops,OU=San Diego,DC=wma-arch,DC=com</t>
  </si>
  <si>
    <t>CN=WS-2880,OU=Laptops,OU=Panama,DC=wma-arch,DC=com</t>
  </si>
  <si>
    <t>CN=WS-2881,OU=Laptops,OU=San Diego,DC=wma-arch,DC=com</t>
  </si>
  <si>
    <t>CN=WS-2415,OU=Laptops,OU=Irvine,DC=wma-arch,DC=com</t>
  </si>
  <si>
    <t>CN=WS-2882,OU=Laptops,OU=Irvine,DC=wma-arch,DC=com</t>
  </si>
  <si>
    <t>CN=WS-2883,OU=Laptops,OU=Phoenix,DC=wma-arch,DC=com</t>
  </si>
  <si>
    <t>CN=WS-2884,OU=Laptops,OU=LA,DC=wma-arch,DC=com</t>
  </si>
  <si>
    <t>CN=WS-2066,OU=Laptops,OU=Irvine,DC=wma-arch,DC=com</t>
  </si>
  <si>
    <t>CN=WS-2354,OU=Computers,OU=Irvine,DC=wma-arch,DC=com</t>
  </si>
  <si>
    <t>CN=WS-2659,OU=Laptops,OU=Miami,DC=wma-arch,DC=com</t>
  </si>
  <si>
    <t>CN=WS-2660,OU=Laptops,OU=New Jersey,DC=wma-arch,DC=com</t>
  </si>
  <si>
    <t>CN=WS-2824,OU=Laptops,OU=New York,DC=wma-arch,DC=com</t>
  </si>
  <si>
    <t>CN=WS-2223,OU=Computers,OU=Irvine,DC=wma-arch,DC=com</t>
  </si>
  <si>
    <t>CN=WS-2663,OU=Laptops,OU=New York,DC=wma-arch,DC=com</t>
  </si>
  <si>
    <t>CN=WS-2886,OU=Laptops,OU=San Diego,DC=wma-arch,DC=com</t>
  </si>
  <si>
    <t>CN=WS-2034,OU=Laptops,OU=San Diego,DC=wma-arch,DC=com</t>
  </si>
  <si>
    <t>CN=WS-2407,OU=Laptops,OU=San Diego,DC=wma-arch,DC=com</t>
  </si>
  <si>
    <t>CN=WS-2887,OU=Laptops,OU=San Diego,DC=wma-arch,DC=com</t>
  </si>
  <si>
    <t>CN=WS-2888,OU=Laptops,OU=San Diego,DC=wma-arch,DC=com</t>
  </si>
  <si>
    <t>CN=WS-2239,OU=Laptops,OU=Toronto,DC=wma-arch,DC=com</t>
  </si>
  <si>
    <t>CN=WS-2238,OU=Computers,OU=Toronto,DC=wma-arch,DC=com</t>
  </si>
  <si>
    <t>CN=WS-2240,OU=Computers,OU=Toronto,DC=wma-arch,DC=com</t>
  </si>
  <si>
    <t>CN=WS-2889,OU=Laptops,OU=LA,DC=wma-arch,DC=com</t>
  </si>
  <si>
    <t>CN=WS-2721,OU=Laptops,OU=Denver,DC=wma-arch,DC=com</t>
  </si>
  <si>
    <t>CN=WS-2722,OU=Laptops,OU=Denver,DC=wma-arch,DC=com</t>
  </si>
  <si>
    <t>CN=WS-2890,OU=Laptops,OU=Phoenix,DC=wma-arch,DC=com</t>
  </si>
  <si>
    <t>CN=WS-2106,OU=Computers,OU=Irvine,DC=wma-arch,DC=com</t>
  </si>
  <si>
    <t>CN=WS-3151,OU=Laptops,OU=Chicago,DC=wma-arch,DC=com</t>
  </si>
  <si>
    <t>CN=WS-2891,OU=Laptops,OU=Seattle,DC=wma-arch,DC=com</t>
  </si>
  <si>
    <t>CN=WS-2892,OU=Laptops,OU=New York,DC=wma-arch,DC=com</t>
  </si>
  <si>
    <t>CN=WS-2893,OU=Computers,OU=Irvine,DC=wma-arch,DC=com</t>
  </si>
  <si>
    <t>CN=WS-2894,OU=Computers,OU=Irvine,DC=wma-arch,DC=com</t>
  </si>
  <si>
    <t>CN=WS-2531,OU=Computers,OU=Toronto,DC=wma-arch,DC=com</t>
  </si>
  <si>
    <t>CN=WS-2723,OU=Laptops,OU=Houston,DC=wma-arch,DC=com</t>
  </si>
  <si>
    <t>CN=WS-2833,OU=Laptops,OU=Chicago,DC=wma-arch,DC=com</t>
  </si>
  <si>
    <t>CN=WS-2832,OU=Laptops,OU=Chicago,DC=wma-arch,DC=com</t>
  </si>
  <si>
    <t>CN=WS-2042,OU=Laptops,OU=Chicago,DC=wma-arch,DC=com</t>
  </si>
  <si>
    <t>CN=WS-2897,OU=Laptops,OU=LA,DC=wma-arch,DC=com</t>
  </si>
  <si>
    <t>CN=WS-2665,OU=Laptops,OU=New York,DC=wma-arch,DC=com</t>
  </si>
  <si>
    <t>CN=WS-2834,OU=Laptops,OU=Northern California,DC=wma-arch,DC=com</t>
  </si>
  <si>
    <t>CN=WS-2664,OU=Computers,OU=New York,DC=wma-arch,DC=com</t>
  </si>
  <si>
    <t>CN=WS-1944,OU=Laptops,OU=LA,DC=wma-arch,DC=com</t>
  </si>
  <si>
    <t>CN=WS-2726,OU=Computers,OU=Denver-JS,DC=wma-arch,DC=com</t>
  </si>
  <si>
    <t>CN=WS-3153,OU=Laptops,OU=San Diego,DC=wma-arch,DC=com</t>
  </si>
  <si>
    <t>CN=WS-3154,OU=Laptops,OU=Northern California,DC=wma-arch,DC=com</t>
  </si>
  <si>
    <t>CN=WS-2161,OU=Laptops,OU=Irvine,DC=wma-arch,DC=com</t>
  </si>
  <si>
    <t>CN=WS-2837,OU=Laptops,OU=Irvine,DC=wma-arch,DC=com</t>
  </si>
  <si>
    <t>CN=WS-2796,OU=Laptops,OU=LA,DC=wma-arch,DC=com</t>
  </si>
  <si>
    <t>CN=WS-2838,OU=Laptops,OU=Irvine,DC=wma-arch,DC=com</t>
  </si>
  <si>
    <t>CN=WS-3157,OU=Computers,OU=Irvine,DC=wma-arch,DC=com</t>
  </si>
  <si>
    <t>CN=WS-2725,OU=Laptops,OU=Phoenix,DC=wma-arch,DC=com</t>
  </si>
  <si>
    <t>CN=WS-2724,OU=Laptops,OU=Seattle,DC=wma-arch,DC=com</t>
  </si>
  <si>
    <t>CN=WS-2731,OU=Laptops,OU=Denver,DC=wma-arch,DC=com</t>
  </si>
  <si>
    <t>CN=WS-3184,OU=Laptops,OU=Irvine,DC=wma-arch,DC=com</t>
  </si>
  <si>
    <t>CN=WS-3159,OU=Laptops,OU=San Diego,DC=wma-arch,DC=com</t>
  </si>
  <si>
    <t>CN=WS-2671,OU=Laptops,OU=Panama,DC=wma-arch,DC=com</t>
  </si>
  <si>
    <t>CN=WS-3181,OU=Laptops,OU=Irvine,DC=wma-arch,DC=com</t>
  </si>
  <si>
    <t>CN=WS-3182,OU=Laptops,OU=LA,DC=wma-arch,DC=com</t>
  </si>
  <si>
    <t>CN=WS-2666,OU=Laptops,OU=New York,DC=wma-arch,DC=com</t>
  </si>
  <si>
    <t>CN=WS-2667,OU=Laptops,OU=Chicago,DC=wma-arch,DC=com</t>
  </si>
  <si>
    <t>CN=WS-2732,OU=Laptops,OU=Phoenix,DC=wma-arch,DC=com</t>
  </si>
  <si>
    <t>CN=WS-2900,OU=Laptops,OU=Irvine,DC=wma-arch,DC=com</t>
  </si>
  <si>
    <t>CN=WS-3161,OU=Laptops,OU=Irvine,DC=wma-arch,DC=com</t>
  </si>
  <si>
    <t>CN=WS-2733,OU=Laptops,OU=Denver-JS,DC=wma-arch,DC=com</t>
  </si>
  <si>
    <t>CN=WS-3163,OU=Computers,OU=San Diego,DC=wma-arch,DC=com</t>
  </si>
  <si>
    <t>CN=WS-2734,OU=Laptops,OU=Denver-JS,DC=wma-arch,DC=com</t>
  </si>
  <si>
    <t>CN=WS-2532,OU=Laptops,OU=Toronto,DC=wma-arch,DC=com</t>
  </si>
  <si>
    <t>CN=WS-2735,OU=Laptops,OU=Seattle,DC=wma-arch,DC=com</t>
  </si>
  <si>
    <t>CN=WS-2505,OU=Laptops,OU=Mexico,DC=wma-arch,DC=com</t>
  </si>
  <si>
    <t>CN=WS-2506,OU=Laptops,OU=Mexico,DC=wma-arch,DC=com</t>
  </si>
  <si>
    <t>CN=WS-3183,OU=Laptops,OU=Phoenix,DC=wma-arch,DC=com</t>
  </si>
  <si>
    <t>CN=WS-3164,OU=Laptops,OU=Phoenix,DC=wma-arch,DC=com</t>
  </si>
  <si>
    <t>CN=WS-3165,OU=Laptops,OU=Irvine,DC=wma-arch,DC=com</t>
  </si>
  <si>
    <t>CN=WS-2669,OU=Laptops,OU=New York,DC=wma-arch,DC=com</t>
  </si>
  <si>
    <t>CN=WS-2661,OU=Computers,OU=New York,DC=wma-arch,DC=com</t>
  </si>
  <si>
    <t>CN=WS-3171,OU=Laptops,OU=Mexico,DC=wma-arch,DC=com</t>
  </si>
  <si>
    <t>CN=WS-3172,OU=Laptops,OU=LA,DC=wma-arch,DC=com</t>
  </si>
  <si>
    <t>CN=WS-2563,OU=Laptops,OU=Northern California,DC=wma-arch,DC=com</t>
  </si>
  <si>
    <t>CN=WS-2737,OU=Laptops,OU=Chicago,DC=wma-arch,DC=com</t>
  </si>
  <si>
    <t>CN=WS-2736,OU=Laptops,OU=Denver,DC=wma-arch,DC=com</t>
  </si>
  <si>
    <t>CN=WS-3173,OU=Laptops,OU=Irvine,DC=wma-arch,DC=com</t>
  </si>
  <si>
    <t>CN=WS-3176,OU=Laptops,OU=Irvine,DC=wma-arch,DC=com</t>
  </si>
  <si>
    <t>CN=WS-3174,OU=Laptops,OU=New Jersey,DC=wma-arch,DC=com</t>
  </si>
  <si>
    <t>CN=WS-2739,OU=Laptops,OU=Denver,DC=wma-arch,DC=com</t>
  </si>
  <si>
    <t>CN=WS-3166,OU=Laptops,OU=Mexico,DC=wma-arch,DC=com</t>
  </si>
  <si>
    <t>CN=WS-3177,OU=Laptops,OU=Irvine,DC=wma-arch,DC=com</t>
  </si>
  <si>
    <t>CN=WS-3178,OU=Laptops,OU=Irvine,DC=wma-arch,DC=com</t>
  </si>
  <si>
    <t>CN=WS-3179,OU=Computers,OU=Irvine,DC=wma-arch,DC=com</t>
  </si>
  <si>
    <t>CN=WS-2670,OU=Laptops,OU=New York,DC=wma-arch,DC=com</t>
  </si>
  <si>
    <t>CN=WS-3180,OU=Laptops,OU=New York,DC=wma-arch,DC=com</t>
  </si>
  <si>
    <t>CN=WS-2740,OU=Laptops,OU=San Diego,DC=wma-arch,DC=com</t>
  </si>
  <si>
    <t>CN=WS-3175,OU=Laptops,OU=Atlanta,DC=wma-arch,DC=com</t>
  </si>
  <si>
    <t>CN=WS-2533,OU=Laptops,OU=Toronto,DC=wma-arch,DC=com</t>
  </si>
  <si>
    <t>CN=WS-3192,OU=Laptops,OU=Mexico,DC=wma-arch,DC=com</t>
  </si>
  <si>
    <t>CN=WS-2682,OU=Laptops,OU=Miami,DC=wma-arch,DC=com</t>
  </si>
  <si>
    <t>CN=WS-3193,OU=Laptops,OU=Houston,DC=wma-arch,DC=com</t>
  </si>
  <si>
    <t>CN=WS-3194,OU=Laptops,OU=Irvine,DC=wma-arch,DC=com</t>
  </si>
  <si>
    <t>CN=WS-3195,OU=Laptops,OU=Phoenix,DC=wma-arch,DC=com</t>
  </si>
  <si>
    <t>CN=WS-2683,OU=Laptops,OU=New Jersey,DC=wma-arch,DC=com</t>
  </si>
  <si>
    <t>CN=WS-2684,OU=Laptops,OU=New Jersey,DC=wma-arch,DC=com</t>
  </si>
  <si>
    <t>CN=WS-3196,OU=Laptops,OU=Irvine,DC=wma-arch,DC=com</t>
  </si>
  <si>
    <t>CN=WS-2074,OU=Laptops,OU=Irvine,DC=wma-arch,DC=com</t>
  </si>
  <si>
    <t>CN=WS-2685,OU=Laptops,OU=New Jersey,DC=wma-arch,DC=com</t>
  </si>
  <si>
    <t>CN=WS-2055,OU=Laptops,OU=Irvine,DC=wma-arch,DC=com</t>
  </si>
  <si>
    <t>CN=WS-2056,OU=Laptops,OU=Phoenix,DC=wma-arch,DC=com</t>
  </si>
  <si>
    <t>CN=WS-2686,OU=Laptops,OU=New York,DC=wma-arch,DC=com</t>
  </si>
  <si>
    <t>CN=WS-2687,OU=Laptops,OU=New York,DC=wma-arch,DC=com</t>
  </si>
  <si>
    <t>CN=WS-2205,OU=Computers,OU=Irvine,DC=wma-arch,DC=com</t>
  </si>
  <si>
    <t>CN=WS-3197,OU=Laptops,OU=Irvine,DC=wma-arch,DC=com</t>
  </si>
  <si>
    <t>CN=WS-2738,OU=Laptops,OU=Seattle,DC=wma-arch,DC=com</t>
  </si>
  <si>
    <t>CN=WS-2564,OU=Laptops,OU=Denver-JS,DC=wma-arch,DC=com</t>
  </si>
  <si>
    <t>CN=WS-2565,OU=Laptops,OU=Denver,DC=wma-arch,DC=com</t>
  </si>
  <si>
    <t>CN=WS-2534,OU=Laptops,OU=Toronto,DC=wma-arch,DC=com</t>
  </si>
  <si>
    <t>CN=WS-3198,OU=Laptops,OU=Irvine,DC=wma-arch,DC=com</t>
  </si>
  <si>
    <t>CN=WS-3199,OU=Laptops,OU=Irvine,DC=wma-arch,DC=com</t>
  </si>
  <si>
    <t>CN=WS-3201,OU=Laptops,OU=Chicago,DC=wma-arch,DC=com</t>
  </si>
  <si>
    <t>CN=WS-3203,OU=Laptops,OU=Irvine,DC=wma-arch,DC=com</t>
  </si>
  <si>
    <t>CN=WS-3205,OU=Laptops,OU=Irvine,DC=wma-arch,DC=com</t>
  </si>
  <si>
    <t>CN=WS-3204,OU=Laptops,OU=Irvine,DC=wma-arch,DC=com</t>
  </si>
  <si>
    <t>CN=WS-3202,OU=Laptops,OU=Atlanta,DC=wma-arch,DC=com</t>
  </si>
  <si>
    <t>CN=WS-3206,OU=Laptops,OU=LA,DC=wma-arch,DC=com</t>
  </si>
  <si>
    <t>CN=WS-2094,OU=Laptops,OU=San Diego,DC=wma-arch,DC=com</t>
  </si>
  <si>
    <t>CN=WS-1946,OU=Laptops,OU=Irvine,DC=wma-arch,DC=com</t>
  </si>
  <si>
    <t>CN=WS-2553,OU=Laptops,OU=Chicago,DC=wma-arch,DC=com</t>
  </si>
  <si>
    <t>CN=WS-3207,OU=Laptops,OU=San Diego,DC=wma-arch,DC=com</t>
  </si>
  <si>
    <t>CN=WS-3211,OU=Laptops,OU=Mexico,DC=wma-arch,DC=com</t>
  </si>
  <si>
    <t>CN=WS-3212,OU=Laptops,OU=Mexico,DC=wma-arch,DC=com</t>
  </si>
  <si>
    <t>CN=WS-2536,OU=Computers,OU=Toronto,DC=wma-arch,DC=com</t>
  </si>
  <si>
    <t>CN=WS-2537,OU=Computers,OU=Toronto,DC=wma-arch,DC=com</t>
  </si>
  <si>
    <t>CN=WS-2538,OU=Computers,OU=Toronto,DC=wma-arch,DC=com</t>
  </si>
  <si>
    <t>CN=WS-2535,OU=Computers,OU=Toronto,DC=wma-arch,DC=com</t>
  </si>
  <si>
    <t>CN=WS-3213,OU=Laptops,OU=Chicago,DC=wma-arch,DC=com</t>
  </si>
  <si>
    <t>CN=WS-3214,OU=Laptops,OU=Chicago,DC=wma-arch,DC=com</t>
  </si>
  <si>
    <t>CN=WS-2566,OU=Laptops,OU=Seattle,DC=wma-arch,DC=com</t>
  </si>
  <si>
    <t>CN=WS-2567,OU=Laptops,OU=Denver-JS,DC=wma-arch,DC=com</t>
  </si>
  <si>
    <t>CN=WS-3208,OU=Laptops,OU=Irvine,DC=wma-arch,DC=com</t>
  </si>
  <si>
    <t>CN=WS-3209,OU=Laptops,OU=Irvine,DC=wma-arch,DC=com</t>
  </si>
  <si>
    <t>CN=WS-2688,OU=Laptops,OU=Toronto,DC=wma-arch,DC=com</t>
  </si>
  <si>
    <t>CN=WS-3210,OU=Laptops,OU=San Diego,DC=wma-arch,DC=com</t>
  </si>
  <si>
    <t>CN=WS-3381,OU=Laptops,OU=Phoenix,DC=wma-arch,DC=com</t>
  </si>
  <si>
    <t>CN=WS-3382,OU=Computers,OU=San Diego,DC=wma-arch,DC=com</t>
  </si>
  <si>
    <t>CN=WS-2840,OU=New Computers,OU=ADMIN,DC=wma-arch,DC=com</t>
  </si>
  <si>
    <t>CN=WS-2232,OU=New Computers,OU=ADMIN,DC=wma-arch,DC=com</t>
  </si>
  <si>
    <t>CN=WS-2899,OU=New Computers,OU=ADMIN,DC=wma-arch,DC=com</t>
  </si>
  <si>
    <t>CN=WS-3158,OU=New Computers,OU=ADMIN,DC=wma-arch,DC=com</t>
  </si>
  <si>
    <t>CN=WS-1918,OU=New Computers,OU=ADMIN,DC=wma-arch,DC=com</t>
  </si>
  <si>
    <t>CN=WS-2839,OU=TV PCs,OU=Service Computers,OU=ADMIN,DC=wma-arch,DC=com</t>
  </si>
  <si>
    <t>CN=WS-2835,OU=TV PCs,OU=Service Computers,OU=ADMIN,DC=wma-arch,DC=com</t>
  </si>
  <si>
    <t>CN=WS-2219,OU=BOMGAR Jumpoints,OU=Service Computers,OU=ADMIN,DC=wma-arch,DC=com</t>
  </si>
  <si>
    <t>CN=WS-2225,OU=BOMGAR Jumpoints,OU=Service Computers,OU=ADMIN,DC=wma-arch,DC=com</t>
  </si>
  <si>
    <t>CN=WS-2228,OU=BOMGAR Jumpoints,OU=Service Computers,OU=ADMIN,DC=wma-arch,DC=com</t>
  </si>
  <si>
    <t>CN=WS-2281,OU=BOMGAR Jumpoints,OU=Service Computers,OU=ADMIN,DC=wma-arch,DC=com</t>
  </si>
  <si>
    <t>CN=WS-2814,OU=New Computers,OU=ADMIN,DC=wma-arch,DC=com</t>
  </si>
  <si>
    <t>CN=WS-2087,OU=Available Computers,OU=ADMIN,DC=wma-arch,DC=com</t>
  </si>
  <si>
    <t>CN=WS-2283,OU=New Computers,OU=ADMIN,DC=wma-arch,DC=com</t>
  </si>
  <si>
    <t>CN=WS-2782,OU=New Computers,OU=ADMIN,DC=wma-arch,DC=com</t>
  </si>
  <si>
    <t>CN=WS-2220,OU=BOMGAR Jumpoints,OU=Service Computers,OU=ADMIN,DC=wma-arch,DC=com</t>
  </si>
  <si>
    <t>CN=WS-2081,OU=TV PCs,OU=Service Computers,OU=ADMIN,DC=wma-arch,DC=com</t>
  </si>
  <si>
    <t>CN=WS-2282,OU=BOMGAR Jumpoints,OU=Service Computers,OU=ADMIN,DC=wma-arch,DC=com</t>
  </si>
  <si>
    <t>CN=WS-2080,OU=TV PCs,OU=Service Computers,OU=ADMIN,DC=wma-arch,DC=com</t>
  </si>
  <si>
    <t>CN=WS-2053,OU=TV PCs,OU=Service Computers,OU=ADMIN,DC=wma-arch,DC=com</t>
  </si>
  <si>
    <t>CN=WS-2098,OU=TV PCs,OU=Service Computers,OU=ADMIN,DC=wma-arch,DC=com</t>
  </si>
  <si>
    <t>CN=WS-2179,OU=TV PCs,OU=Service Computers,OU=ADMIN,DC=wma-arch,DC=com</t>
  </si>
  <si>
    <t>CN=WS-2291,OU=TV PCs,OU=Service Computers,OU=ADMIN,DC=wma-arch,DC=com</t>
  </si>
  <si>
    <t>CN=WS-2060,OU=TV PCs,OU=Service Computers,OU=ADMIN,DC=wma-arch,DC=com</t>
  </si>
  <si>
    <t>CN=WS-2104,OU=TV PCs,OU=Service Computers,OU=ADMIN,DC=wma-arch,DC=com</t>
  </si>
  <si>
    <t>CN=ws-2079,OU=TV PCs,OU=Service Computers,OU=ADMIN,DC=wma-arch,DC=com</t>
  </si>
  <si>
    <t>CN=WS-2103,OU=TV PCs,OU=Service Computers,OU=ADMIN,DC=wma-arch,DC=com</t>
  </si>
  <si>
    <t>CN=WS-2082,OU=TV PCs,OU=Service Computers,OU=ADMIN,DC=wma-arch,DC=com</t>
  </si>
  <si>
    <t>CN=WS-2605,OU=New Computers,OU=ADMIN,DC=wma-arch,DC=com</t>
  </si>
  <si>
    <t>CN=WS-2100,OU=TV PCs,OU=Service Computers,OU=ADMIN,DC=wma-arch,DC=com</t>
  </si>
  <si>
    <t>CN=WS-2229,OU=TV PCs,OU=Service Computers,OU=ADMIN,DC=wma-arch,DC=com</t>
  </si>
  <si>
    <t>CN=WS-YC,OU=Available Computers,OU=ADMIN,DC=wma-arch,DC=com</t>
  </si>
  <si>
    <t>CN=ws-1975,OU=Retired Computers,OU=ADMIN,DC=wma-arch,DC=com</t>
  </si>
  <si>
    <t>CN=WS-1889,OU=Available Computers,OU=ADMIN,DC=wma-arch,DC=com</t>
  </si>
  <si>
    <t>CN=WS-1749,OU=Available Computers,OU=ADMIN,DC=wma-arch,DC=com</t>
  </si>
  <si>
    <t>CN=WS-1823,OU=Available Computers,OU=ADMIN,DC=wma-arch,DC=com</t>
  </si>
  <si>
    <t>CN=WS-2730,OU=New Computers,OU=ADMIN,DC=wma-arch,DC=com</t>
  </si>
  <si>
    <t>CN=WS-1850,OU=Available Computers,OU=ADMIN,DC=wma-arch,DC=com</t>
  </si>
  <si>
    <t>CN=WS-2226,OU=TV PCs,OU=Service Computers,OU=ADMIN,DC=wma-arch,DC=com</t>
  </si>
  <si>
    <t>CN=ws-1760,OU=Available Computers,OU=ADMIN,DC=wma-arch,DC=com</t>
  </si>
  <si>
    <t>CN=WS-2377,OU=Available Computers,OU=ADMIN,DC=wma-arch,DC=com</t>
  </si>
  <si>
    <t>CN=WS-1684,OU=Available Computers,OU=ADMIN,DC=wma-arch,DC=com</t>
  </si>
  <si>
    <t>CN=WS-1761,OU=Available Computers,OU=ADMIN,DC=wma-arch,DC=com</t>
  </si>
  <si>
    <t>CN=WS-1803,OU=Available Computers,OU=ADMIN,DC=wma-arch,DC=com</t>
  </si>
  <si>
    <t>CN=WS-2386,OU=Available Computers,OU=ADMIN,DC=wma-arch,DC=com</t>
  </si>
  <si>
    <t>CN=WS-2376,OU=Available Computers,OU=ADMIN,DC=wma-arch,DC=com</t>
  </si>
  <si>
    <t>CN=WS-1608,OU=Retired Computers,OU=ADMIN,DC=wma-arch,DC=com</t>
  </si>
  <si>
    <t>CN=WS-2373,OU=Available Computers,OU=ADMIN,DC=wma-arch,DC=com</t>
  </si>
  <si>
    <t>CN=WS-2295,OU=Available Computers,OU=ADMIN,DC=wma-arch,DC=com</t>
  </si>
  <si>
    <t>CN=WS-1892,OU=Retired Computers,OU=ADMIN,DC=wma-arch,DC=com</t>
  </si>
  <si>
    <t>CN=WS-1791,OU=Retired Computers,OU=ADMIN,DC=wma-arch,DC=com</t>
  </si>
  <si>
    <t>CN=WS-2180,OU=TV PCs,OU=Service Computers,OU=ADMIN,DC=wma-arch,DC=com</t>
  </si>
  <si>
    <t>CN=WS-1957,OU=Retired Computers,OU=ADMIN,DC=wma-arch,DC=com</t>
  </si>
  <si>
    <t>CN=WS-2050,OU=Retired Computers,OU=ADMIN,DC=wma-arch,DC=com</t>
  </si>
  <si>
    <t>CN=WS-1858,OU=Available Computers,OU=ADMIN,DC=wma-arch,DC=com</t>
  </si>
  <si>
    <t>CN=WS-1457,OU=Available Computers,OU=ADMIN,DC=wma-arch,DC=com</t>
  </si>
  <si>
    <t>CN=WS-1863,OU=Available Computers,OU=ADMIN,DC=wma-arch,DC=com</t>
  </si>
  <si>
    <t>CN=WS-1671,OU=Retired Computers,OU=ADMIN,DC=wma-arch,DC=com</t>
  </si>
  <si>
    <t>CN=WS-1751,OU=Retired Computers,OU=ADMIN,DC=wma-arch,DC=com</t>
  </si>
  <si>
    <t>CN=WS-2217,OU=BOMGAR Jumpoints,OU=Service Computers,OU=ADMIN,DC=wma-arch,DC=com</t>
  </si>
  <si>
    <t>CN=WS-2112,OU=TV PCs,OU=Service Computers,OU=ADMIN,DC=wma-arch,DC=com</t>
  </si>
  <si>
    <t>CN=WS-2209,OU=TV PCs,OU=Service Computers,OU=ADMIN,DC=wma-arch,DC=com</t>
  </si>
  <si>
    <t>CN=WS-2202,OU=TV PCs,OU=Service Computers,OU=ADMIN,DC=wma-arch,DC=com</t>
  </si>
  <si>
    <t>CN=WS-2211,OU=TV PCs,OU=Service Computers,OU=ADMIN,DC=wma-arch,DC=com</t>
  </si>
  <si>
    <t>CN=WS-2035,OU=TV PCs,OU=Service Computers,OU=ADMIN,DC=wma-arch,DC=com</t>
  </si>
  <si>
    <t>CN=WS-2206,OU=TV PCs,OU=Service Computers,OU=ADMIN,DC=wma-arch,DC=com</t>
  </si>
  <si>
    <t>CN=WS-2194,OU=Available Computers,OU=ADMIN,DC=wma-arch,DC=com</t>
  </si>
  <si>
    <t>CN=WS-1908,OU=Available Computers,OU=ADMIN,DC=wma-arch,DC=com</t>
  </si>
  <si>
    <t>CN=WS-2184,OU=TV PCs,OU=Service Computers,OU=ADMIN,DC=wma-arch,DC=com</t>
  </si>
  <si>
    <t>CN=WS-2190,OU=Available Computers,OU=ADMIN,DC=wma-arch,DC=com</t>
  </si>
  <si>
    <t>CN=WS-2168,OU=TV PCs,OU=Service Computers,OU=ADMIN,DC=wma-arch,DC=com</t>
  </si>
  <si>
    <t>CN=WS-1970,OU=Retired Computers,OU=ADMIN,DC=wma-arch,DC=com</t>
  </si>
  <si>
    <t>CN=WS-2207,OU=Available Computers,OU=ADMIN,DC=wma-arch,DC=com</t>
  </si>
  <si>
    <t>CN=ws-2113,OU=TV PCs,OU=Service Computers,OU=ADMIN,DC=wma-arch,DC=com</t>
  </si>
  <si>
    <t>CN=WS-2191,OU=TV PCs,OU=Service Computers,OU=ADMIN,DC=wma-arch,DC=com</t>
  </si>
  <si>
    <t>CN=WS-2192,OU=TV PCs,OU=Service Computers,OU=ADMIN,DC=wma-arch,DC=com</t>
  </si>
  <si>
    <t>CN=WS-2195,OU=TV PCs,OU=Service Computers,OU=ADMIN,DC=wma-arch,DC=com</t>
  </si>
  <si>
    <t>CN=WS-2176,OU=Retired Computers,OU=ADMIN,DC=wma-arch,DC=com</t>
  </si>
  <si>
    <t>CN=WS-1884,OU=Available Computers,OU=ADMIN,DC=wma-arch,DC=com</t>
  </si>
  <si>
    <t>CN=WS-1873,OU=Available Computers,OU=ADMIN,DC=wma-arch,DC=com</t>
  </si>
  <si>
    <t>CN=WS-1927,OU=Retired Computers,OU=ADMIN,DC=wma-arch,DC=com</t>
  </si>
  <si>
    <t>CN=WS-1736,OU=New Computers,OU=ADMIN,DC=wma-arch,DC=com</t>
  </si>
  <si>
    <t>CN=WS-1857,OU=Retired Computers,OU=ADMIN,DC=wma-arch,DC=com</t>
  </si>
  <si>
    <t>CN=WS-2048,OU=Retired Computers,OU=ADMIN,DC=wma-arch,DC=com</t>
  </si>
  <si>
    <t>CN=WS-1966,OU=Retired Computers,OU=ADMIN,DC=wma-arch,DC=com</t>
  </si>
  <si>
    <t>CN=WS-2172,OU=Retired Computers,OU=ADMIN,DC=wma-arch,DC=com</t>
  </si>
  <si>
    <t>CN=WS-1732,OU=Available Computers,OU=ADMIN,DC=wma-arch,DC=com</t>
  </si>
  <si>
    <t>CN=WS-2099,OU=TV PCs,OU=Service Computers,OU=ADMIN,DC=wma-arch,DC=com</t>
  </si>
  <si>
    <t>CN=WS-1787,OU=Retired Computers,OU=ADMIN,DC=wma-arch,DC=com</t>
  </si>
  <si>
    <t>CN=WS-2114,OU=TV PCs,OU=Service Computers,OU=ADMIN,DC=wma-arch,DC=com</t>
  </si>
  <si>
    <t>CN=WS-2078,OU=TV PCs,OU=Service Computers,OU=ADMIN,DC=wma-arch,DC=com</t>
  </si>
  <si>
    <t>CN=WS-1602,OU=Retired Computers,OU=ADMIN,DC=wma-arch,DC=com</t>
  </si>
  <si>
    <t>CN=WS-1754,OU=Retired Computers,OU=ADMIN,DC=wma-arch,DC=com</t>
  </si>
  <si>
    <t>CN=WS-2065,OU=Retired Computers,OU=ADMIN,DC=wma-arch,DC=com</t>
  </si>
  <si>
    <t>CN=WS-1173,OU=Retired Computers,OU=ADMIN,DC=wma-arch,DC=com</t>
  </si>
  <si>
    <t>CN=WS-1734,OU=Retired Computers,OU=ADMIN,DC=wma-arch,DC=com</t>
  </si>
  <si>
    <t>CN=WS-1679,OU=Retired Computers,OU=ADMIN,DC=wma-arch,DC=com</t>
  </si>
  <si>
    <t>CN=WS-1646,OU=Retired Computers,OU=ADMIN,DC=wma-arch,DC=com</t>
  </si>
  <si>
    <t>CN=WS-1649,OU=Retired Computers,OU=ADMIN,DC=wma-arch,DC=com</t>
  </si>
  <si>
    <t>CN=WS-1171,OU=Retired Computers,OU=ADMIN,DC=wma-arch,DC=com</t>
  </si>
  <si>
    <t>CN=WS-1382,OU=Retired Computers,OU=ADMIN,DC=wma-arch,DC=com</t>
  </si>
  <si>
    <t>CN=WS-1553,OU=Retired Computers,OU=ADMIN,DC=wma-arch,DC=com</t>
  </si>
  <si>
    <t>CN=WS-1572,OU=Retired Computers,OU=ADMIN,DC=wma-arch,DC=com</t>
  </si>
  <si>
    <t>CN=WS-1354,OU=Retired Computers,OU=ADMIN,DC=wma-arch,DC=com</t>
  </si>
  <si>
    <t>CN=WS-1378,OU=Retired Computers,OU=ADMIN,DC=wma-arch,DC=com</t>
  </si>
  <si>
    <t>CN=WS-1589,OU=Retired Computers,OU=ADMIN,DC=wma-arch,DC=com</t>
  </si>
  <si>
    <t>CN=WS-1707,OU=Retired Computers,OU=ADMIN,DC=wma-arch,DC=com</t>
  </si>
  <si>
    <t>CN=WS-1625,OU=Retired Computers,OU=ADMIN,DC=wma-arch,DC=com</t>
  </si>
  <si>
    <t>CN=WS-1613,OU=Retired Computers,OU=ADMIN,DC=wma-arch,DC=com</t>
  </si>
  <si>
    <t>CN=WS-1623,OU=Retired Computers,OU=ADMIN,DC=wma-arch,DC=com</t>
  </si>
  <si>
    <t>CN=WS-1408,OU=Retired Computers,OU=ADMIN,DC=wma-arch,DC=com</t>
  </si>
  <si>
    <t>CN=WS-1461,OU=Retired Computers,OU=ADMIN,DC=wma-arch,DC=com</t>
  </si>
  <si>
    <t>CN=WS-1481,OU=Retired Computers,OU=ADMIN,DC=wma-arch,DC=com</t>
  </si>
  <si>
    <t>CN=WS-1370,OU=Retired Computers,OU=ADMIN,DC=wma-arch,DC=com</t>
  </si>
  <si>
    <t>CN=WS-1440,OU=Retired Computers,OU=ADMIN,DC=wma-arch,DC=com</t>
  </si>
  <si>
    <t>CN=WS-1453,OU=Retired Computers,OU=ADMIN,DC=wma-arch,DC=com</t>
  </si>
  <si>
    <t>CN=WS-1427,OU=Retired Computers,OU=ADMIN,DC=wma-arch,DC=com</t>
  </si>
  <si>
    <t>CN=WS-1460,OU=Retired Computers,OU=ADMIN,DC=wma-arch,DC=com</t>
  </si>
  <si>
    <t>CN=WS-1469,OU=Retired Computers,OU=ADMIN,DC=wma-arch,DC=com</t>
  </si>
  <si>
    <t>CN=WS-1558,OU=Retired Computers,OU=ADMIN,DC=wma-arch,DC=com</t>
  </si>
  <si>
    <t>CN=WS-1559,OU=Retired Computers,OU=ADMIN,DC=wma-arch,DC=com</t>
  </si>
  <si>
    <t>CN=WS-1568,OU=Retired Computers,OU=ADMIN,DC=wma-arch,DC=com</t>
  </si>
  <si>
    <t>CN=WS-1675,OU=Retired Computers,OU=ADMIN,DC=wma-arch,DC=com</t>
  </si>
  <si>
    <t>CN=ws-1575,OU=Retired Computers,OU=ADMIN,DC=wma-arch,DC=com</t>
  </si>
  <si>
    <t>CN=WS-1620,OU=Retired Computers,OU=ADMIN,DC=wma-arch,DC=com</t>
  </si>
  <si>
    <t>CN=WS-1655,OU=Retired Computers,OU=ADMIN,DC=wma-arch,DC=com</t>
  </si>
  <si>
    <t>CN=WS-1979,OU=Retired Computers,OU=ADMIN,DC=wma-arch,DC=com</t>
  </si>
  <si>
    <t>CN=WS-1781,OU=Retired Computers,OU=ADMIN,DC=wma-arch,DC=com</t>
  </si>
  <si>
    <t>CN=ws-2032,OU=TV PCs,OU=Service Computers,OU=ADMIN,DC=wma-arch,DC=com</t>
  </si>
  <si>
    <t>CN=WS-1673,OU=Available Computers,OU=ADMIN,DC=wma-arch,DC=com</t>
  </si>
  <si>
    <t>CN=ws-2037,OU=TV PCs,OU=Service Computers,OU=ADMIN,DC=wma-arch,DC=com</t>
  </si>
  <si>
    <t>CN=ws-2036,OU=Retired Computers,OU=ADMIN,DC=wma-arch,DC=com</t>
  </si>
  <si>
    <t>CN=WS-2070,OU=TV PCs,OU=Service Computers,OU=ADMIN,DC=wma-arch,DC=com</t>
  </si>
  <si>
    <t>CN=WS-2031,OU=TV PCs,OU=Service Computers,OU=ADMIN,DC=wma-arch,DC=com</t>
  </si>
  <si>
    <t>CN=WS-1615,OU=Retired Computers,OU=ADMIN,DC=wma-arch,DC=com</t>
  </si>
  <si>
    <t>CN=WS-1624,OU=Retired Computers,OU=ADMIN,DC=wma-arch,DC=com</t>
  </si>
  <si>
    <t>CN=WS-1713,OU=Available Computers,OU=ADMIN,DC=wma-arch,DC=com</t>
  </si>
  <si>
    <t>CN=WS-2148,OU=Retired Computers,OU=ADMIN,DC=wma-arch,DC=com</t>
  </si>
  <si>
    <t>CN=WS-1943,OU=Retired Computers,OU=ADMIN,DC=wma-arch,DC=com</t>
  </si>
  <si>
    <t>CN=WS-2120,OU=Retired Computers,OU=ADMIN,DC=wma-arch,DC=com</t>
  </si>
  <si>
    <t>CN=WS-1676,OU=Available Computers,OU=ADMIN,DC=wma-arch,DC=com</t>
  </si>
  <si>
    <t>CN=WS-1876,OU=Available Computers,OU=ADMIN,DC=wma-arch,DC=com</t>
  </si>
  <si>
    <t>CN=WS-1813,OU=Retired Computers,OU=ADMIN,DC=wma-arch,DC=com</t>
  </si>
  <si>
    <t>CN=WS-2111,OU=TV PCs,OU=Service Computers,OU=ADMIN,DC=wma-arch,DC=com</t>
  </si>
  <si>
    <t>CN=WS-2067,OU=Retired Computers,OU=ADMIN,DC=wma-arch,DC=com</t>
  </si>
  <si>
    <t>CN=WS-2085,OU=Retired Computers,OU=ADMIN,DC=wma-arch,DC=com</t>
  </si>
  <si>
    <t>CN=WS-1667,OU=Available Computers,OU=ADMIN,DC=wma-arch,DC=com</t>
  </si>
  <si>
    <t>CN=WS-1712,OU=Available Computers,OU=ADMIN,DC=wma-arch,DC=com</t>
  </si>
  <si>
    <t>CN=WS-1706,OU=Retired Computers,OU=ADMIN,DC=wma-arch,DC=com</t>
  </si>
  <si>
    <t>CN=WS-1670,OU=Available Computers,OU=ADMIN,DC=wma-arch,DC=com</t>
  </si>
  <si>
    <t>CN=WS-1743,OU=Available Computers,OU=ADMIN,DC=wma-arch,DC=com</t>
  </si>
  <si>
    <t>CN=WS-1587,OU=Retired Computers,OU=ADMIN,DC=wma-arch,DC=com</t>
  </si>
  <si>
    <t>CN=WS-1912,OU=Retired Computers,OU=ADMIN,DC=wma-arch,DC=com</t>
  </si>
  <si>
    <t>CN=WS-1842,OU=Retired Computers,OU=ADMIN,DC=wma-arch,DC=com</t>
  </si>
  <si>
    <t>CN=WS-1533,OU=Retired Computers,OU=ADMIN,DC=wma-arch,DC=com</t>
  </si>
  <si>
    <t>CN=WS-1692,OU=Retired Computers,OU=ADMIN,DC=wma-arch,DC=com</t>
  </si>
  <si>
    <t>CN=WS-1672,OU=Retired Computers,OU=ADMIN,DC=wma-arch,DC=com</t>
  </si>
  <si>
    <t>CN=WS-1545,OU=Retired Computers,OU=ADMIN,DC=wma-arch,DC=com</t>
  </si>
  <si>
    <t>CN=WS-1413,OU=Retired Computers,OU=ADMIN,DC=wma-arch,DC=com</t>
  </si>
  <si>
    <t>CN=WS-1414,OU=Retired Computers,OU=ADMIN,DC=wma-arch,DC=com</t>
  </si>
  <si>
    <t>CN=WS-1595,OU=Retired Computers,OU=ADMIN,DC=wma-arch,DC=com</t>
  </si>
  <si>
    <t>CN=WS-1640,OU=Retired Computers,OU=ADMIN,DC=wma-arch,DC=com</t>
  </si>
  <si>
    <t>CN=WS-1711,OU=Available Computers,OU=ADMIN,DC=wma-arch,DC=com</t>
  </si>
  <si>
    <t>CN=WS-1571,OU=Retired Computers,OU=ADMIN,DC=wma-arch,DC=com</t>
  </si>
  <si>
    <t>CN=WS-1472,OU=Retired Computers,OU=ADMIN,DC=wma-arch,DC=com</t>
  </si>
  <si>
    <t>CN=WS-1665,OU=Retired Computers,OU=ADMIN,DC=wma-arch,DC=com</t>
  </si>
  <si>
    <t>CN=WS-1921,OU=Retired Computers,OU=ADMIN,DC=wma-arch,DC=com</t>
  </si>
  <si>
    <t>CN=WS-1924,OU=Available Computers,OU=ADMIN,DC=wma-arch,DC=com</t>
  </si>
  <si>
    <t>CN=WS-1812,OU=Retired Computers,OU=ADMIN,DC=wma-arch,DC=com</t>
  </si>
  <si>
    <t>CN=WS-1896,OU=Available Computers,OU=ADMIN,DC=wma-arch,DC=com</t>
  </si>
  <si>
    <t>CN=WS-1913,OU=Retired Computers,OU=ADMIN,DC=wma-arch,DC=com</t>
  </si>
  <si>
    <t>CN=WS-1915,OU=Retired Computers,OU=ADMIN,DC=wma-arch,DC=com</t>
  </si>
  <si>
    <t>CN=WS-1922,OU=Available Computers,OU=ADMIN,DC=wma-arch,DC=com</t>
  </si>
  <si>
    <t>CN=WS-1478,OU=Retired Computers,OU=ADMIN,DC=wma-arch,DC=com</t>
  </si>
  <si>
    <t>CN=WS-1567,OU=Retired Computers,OU=ADMIN,DC=wma-arch,DC=com</t>
  </si>
  <si>
    <t>CN=WS-1574,OU=Retired Computers,OU=ADMIN,DC=wma-arch,DC=com</t>
  </si>
  <si>
    <t>CN=WS-1680,OU=Retired Computers,OU=ADMIN,DC=wma-arch,DC=com</t>
  </si>
  <si>
    <t>CN=WS-1738,OU=Retired Computers,OU=ADMIN,DC=wma-arch,DC=com</t>
  </si>
  <si>
    <t>CN=WS-1597,OU=Retired Computers,OU=ADMIN,DC=wma-arch,DC=com</t>
  </si>
  <si>
    <t>CN=WS-1482,OU=Retired Computers,OU=ADMIN,DC=wma-arch,DC=com</t>
  </si>
  <si>
    <t>CN=WS-1431,OU=Retired Computers,OU=ADMIN,DC=wma-arch,DC=com</t>
  </si>
  <si>
    <t>CN=WS-1582,OU=Retired Computers,OU=ADMIN,DC=wma-arch,DC=com</t>
  </si>
  <si>
    <t>CN=WS-1585,OU=Retired Computers,OU=ADMIN,DC=wma-arch,DC=com</t>
  </si>
  <si>
    <t>CN=WS-1611,OU=Retired Computers,OU=ADMIN,DC=wma-arch,DC=com</t>
  </si>
  <si>
    <t>CN=WS-1465,OU=Retired Computers,OU=ADMIN,DC=wma-arch,DC=com</t>
  </si>
  <si>
    <t>CN=WS-1570,OU=Retired Computers,OU=ADMIN,DC=wma-arch,DC=com</t>
  </si>
  <si>
    <t>CN=WS-1433,OU=Retired Computers,OU=ADMIN,DC=wma-arch,DC=com</t>
  </si>
  <si>
    <t>CN=WS-1551,OU=Retired Computers,OU=ADMIN,DC=wma-arch,DC=com</t>
  </si>
  <si>
    <t>CN=WS-1434,OU=Retired Computers,OU=ADMIN,DC=wma-arch,DC=com</t>
  </si>
  <si>
    <t>CN=WS-1556,OU=Retired Computers,OU=ADMIN,DC=wma-arch,DC=com</t>
  </si>
  <si>
    <t>CN=WS-1466,OU=Retired Computers,OU=ADMIN,DC=wma-arch,DC=com</t>
  </si>
  <si>
    <t>CN=WS-1451,OU=Retired Computers,OU=ADMIN,DC=wma-arch,DC=com</t>
  </si>
  <si>
    <t>CN=WS-1430,OU=Retired Computers,OU=ADMIN,DC=wma-arch,DC=com</t>
  </si>
  <si>
    <t>CN=WS-1409,OU=Retired Computers,OU=ADMIN,DC=wma-arch,DC=com</t>
  </si>
  <si>
    <t>CN=WS-1584,OU=Retired Computers,OU=ADMIN,DC=wma-arch,DC=com</t>
  </si>
  <si>
    <t>CN=WS-1616,OU=Retired Computers,OU=ADMIN,DC=wma-arch,DC=com</t>
  </si>
  <si>
    <t>CN=WS-1458,OU=Retired Computers,OU=ADMIN,DC=wma-arch,DC=com</t>
  </si>
  <si>
    <t>CN=WS-1403,OU=Retired Computers,OU=ADMIN,DC=wma-arch,DC=com</t>
  </si>
  <si>
    <t>CN=WS-1704,OU=Retired Computers,OU=ADMIN,DC=wma-arch,DC=com</t>
  </si>
  <si>
    <t>CN=WS-1719,OU=Available Computers,OU=ADMIN,DC=wma-arch,DC=com</t>
  </si>
  <si>
    <t>CN=WS-1668,OU=Retired Computers,OU=ADMIN,DC=wma-arch,DC=com</t>
  </si>
  <si>
    <t>CN=WS-1708,OU=Retired Computers,OU=ADMIN,DC=wma-arch,DC=com</t>
  </si>
  <si>
    <t>CN=WS-1590,OU=Retired Computers,OU=ADMIN,DC=wma-arch,DC=com</t>
  </si>
  <si>
    <t>CN=WS-1594,OU=Retired Computers,OU=ADMIN,DC=wma-arch,DC=com</t>
  </si>
  <si>
    <t>CN=WS-1688,OU=Retired Computers,OU=ADMIN,DC=wma-arch,DC=com</t>
  </si>
  <si>
    <t>CN=WS-1588,OU=Retired Computers,OU=ADMIN,DC=wma-arch,DC=com</t>
  </si>
  <si>
    <t>CN=WS-1683,OU=Retired Computers,OU=ADMIN,DC=wma-arch,DC=com</t>
  </si>
  <si>
    <t>CN=WS-1629,OU=Retired Computers,OU=ADMIN,DC=wma-arch,DC=com</t>
  </si>
  <si>
    <t>CN=WS-1669,OU=Retired Computers,OU=ADMIN,DC=wma-arch,DC=com</t>
  </si>
  <si>
    <t>CN=WS-1697,OU=Retired Computers,OU=ADMIN,DC=wma-arch,DC=com</t>
  </si>
  <si>
    <t>CN=WS-1733,OU=Retired Computers,OU=ADMIN,DC=wma-arch,DC=com</t>
  </si>
  <si>
    <t>CN=WS-1634,OU=New Computers,OU=ADMIN,DC=wma-arch,DC=com</t>
  </si>
  <si>
    <t>CN=WS-1780,OU=Retired Computers,OU=ADMIN,DC=wma-arch,DC=com</t>
  </si>
  <si>
    <t>CN=WS-1778,OU=Retired Computers,OU=ADMIN,DC=wma-arch,DC=com</t>
  </si>
  <si>
    <t>CN=WS-1419,OU=Retired Computers,OU=ADMIN,DC=wma-arch,DC=com</t>
  </si>
  <si>
    <t>CN=WS-1854,OU=Retired Computers,OU=ADMIN,DC=wma-arch,DC=com</t>
  </si>
  <si>
    <t>CN=WS-1878,OU=Available Computers,OU=ADMIN,DC=wma-arch,DC=com</t>
  </si>
  <si>
    <t>CN=WS-1869,OU=Available Computers,OU=ADMIN,DC=wma-arch,DC=com</t>
  </si>
  <si>
    <t>CN=WS-1804,OU=Retired Computers,OU=ADMIN,DC=wma-arch,DC=com</t>
  </si>
  <si>
    <t>CN=WS-1700,OU=Retired Computers,OU=ADMIN,DC=wma-arch,DC=com</t>
  </si>
  <si>
    <t>CN=WS-1727,OU=Available Computers,OU=ADMIN,DC=wma-arch,DC=com</t>
  </si>
  <si>
    <t>CN=WS-1839,OU=Available Computers,OU=ADMIN,DC=wma-arch,DC=com</t>
  </si>
  <si>
    <t>CN=WS-1797,OU=Available Computers,OU=ADMIN,DC=wma-arch,DC=com</t>
  </si>
  <si>
    <t>CN=WS-1796,OU=Available Computers,OU=ADMIN,DC=wma-arch,DC=com</t>
  </si>
  <si>
    <t>CN=WS-1789,OU=Available Computers,OU=ADMIN,DC=wma-arch,DC=com</t>
  </si>
  <si>
    <t>CN=WS-1703,OU=Retired Computers,OU=ADMIN,DC=wma-arch,DC=com</t>
  </si>
  <si>
    <t>CN=WS-1794,OU=Retired Computers,OU=ADMIN,DC=wma-arch,DC=com</t>
  </si>
  <si>
    <t>CN=WS-1786,OU=Retired Computers,OU=ADMIN,DC=wma-arch,DC=com</t>
  </si>
  <si>
    <t>CN=WS-1784,OU=Retired Computers,OU=ADMIN,DC=wma-arch,DC=com</t>
  </si>
  <si>
    <t>CN=WS-1777,OU=Retired Computers,OU=ADMIN,DC=wma-arch,DC=com</t>
  </si>
  <si>
    <t>CN=WS-1773,OU=Retired Computers,OU=ADMIN,DC=wma-arch,DC=com</t>
  </si>
  <si>
    <t>CN=WS-1753,OU=Available Computers,OU=ADMIN,DC=wma-arch,DC=com</t>
  </si>
  <si>
    <t>CN=WS-1750,OU=Retired Computers,OU=ADMIN,DC=wma-arch,DC=com</t>
  </si>
  <si>
    <t>CN=WS-1742,OU=Retired Computers,OU=ADMIN,DC=wma-arch,DC=com</t>
  </si>
  <si>
    <t>CN=WS-1601,OU=Retired Computers,OU=ADMIN,DC=wma-arch,DC=com</t>
  </si>
  <si>
    <t>CN=WS-1699,OU=Retired Computers,OU=ADMIN,DC=wma-arch,DC=com</t>
  </si>
  <si>
    <t>CN=WS-1501,OU=Retired Computers,OU=ADMIN,DC=wma-arch,DC=com</t>
  </si>
  <si>
    <t>CN=WS-1618,OU=Available Computers,OU=ADMIN,DC=wma-arch,DC=com</t>
  </si>
  <si>
    <t>CN=WS-1445,OU=Retired Computers,OU=ADMIN,DC=wma-arch,DC=com</t>
  </si>
  <si>
    <t>CN=WS-1631,OU=Retired Computers,OU=ADMIN,DC=wma-arch,DC=com</t>
  </si>
  <si>
    <t>CN=WS-1612,OU=Retired Computers,OU=ADMIN,DC=wma-arch,DC=com</t>
  </si>
  <si>
    <t>CN=WS-1619,OU=Retired Computers,OU=ADMIN,DC=wma-arch,DC=com</t>
  </si>
  <si>
    <t>CN=WS-1628,OU=Retired Computers,OU=ADMIN,DC=wma-arch,DC=com</t>
  </si>
  <si>
    <t>CN=WS-1630,OU=Retired Computers,OU=ADMIN,DC=wma-arch,DC=com</t>
  </si>
  <si>
    <t>CN=WS-1682,OU=Retired Computers,OU=ADMIN,DC=wma-arch,DC=com</t>
  </si>
  <si>
    <t>CN=WS-1633,OU=Retired Computers,OU=ADMIN,DC=wma-arch,DC=com</t>
  </si>
  <si>
    <t>CN=WS-1603,OU=Retired Computers,OU=ADMIN,DC=wma-arch,DC=com</t>
  </si>
  <si>
    <t>CN=WS-1609,OU=Retired Computers,OU=ADMIN,DC=wma-arch,DC=com</t>
  </si>
  <si>
    <t>CN=WS-1610,OU=Retired Computers,OU=ADMIN,DC=wma-arch,DC=com</t>
  </si>
  <si>
    <t>CN=WS-1604,OU=Available Computers,OU=ADMIN,DC=wma-arch,DC=com</t>
  </si>
  <si>
    <t>managedby</t>
  </si>
  <si>
    <t>CN=Paul Norcross,OU=Users,OU=Northern California,DC=wma-arch,DC=com</t>
  </si>
  <si>
    <t>CN=Brittaney Lee,OU=Users,OU=Irvine,DC=wma-arch,DC=com</t>
  </si>
  <si>
    <t>CN=Jennifer Euyoqui,OU=Users,OU=Irvine,DC=wma-arch,DC=com</t>
  </si>
  <si>
    <t>WS-1770</t>
  </si>
  <si>
    <t>RESOURCE - Los Angeles</t>
  </si>
  <si>
    <t>CN=WS-1770,OU=Laptops,OU=LA,DC=wma-arch,DC=com</t>
  </si>
  <si>
    <t>CN=Marsa Moghaddam,OU=Users,OU=Irvine,DC=wma-arch,DC=com</t>
  </si>
  <si>
    <t>Enrique Gonzales - ThinkPad W520</t>
  </si>
  <si>
    <t>CN=Enrique Gonzales,OU=Users,OU=Irvine,DC=wma-arch,DC=com</t>
  </si>
  <si>
    <t>CN=Christina J. Chambers,OU=Users,OU=Miami,DC=wma-arch,DC=com</t>
  </si>
  <si>
    <t>Devon Jefferson - HP Z200 Workstation</t>
  </si>
  <si>
    <t>CN=Devon Jefferson,OU=Users,OU=Irvine,DC=wma-arch,DC=com</t>
  </si>
  <si>
    <t>CN=Maryam Iranmanesh,OU=Users,OU=Irvine,DC=wma-arch,DC=com</t>
  </si>
  <si>
    <t>CN=Abigail Ng,OU=Users,OU=Irvine,DC=wma-arch,DC=com</t>
  </si>
  <si>
    <t>Pleasanton Resource - Z400</t>
  </si>
  <si>
    <t>CN=WS-1716,OU=BIM9VBW,OU=BIM9,DC=wma-arch,DC=com</t>
  </si>
  <si>
    <t>CN=Tami Green,OU=Users,OU=LA,DC=wma-arch,DC=com</t>
  </si>
  <si>
    <t>CN=Daniel Lopez,OU=Users,OU=Irvine,DC=wma-arch,DC=com</t>
  </si>
  <si>
    <t>CN=Dennis Edgett,OU=Users,OU=Irvine,DC=wma-arch,DC=com</t>
  </si>
  <si>
    <t>CN=Stephanie Rivera,OU=Users,OU=Irvine,DC=wma-arch,DC=com</t>
  </si>
  <si>
    <t>Adobe Suite Resource Laptop - W520</t>
  </si>
  <si>
    <t>CN=WS-1847,OU=Laptops,OU=Chicago,DC=wma-arch,DC=com</t>
  </si>
  <si>
    <t>Debbie Easley - ThinkStation S30</t>
  </si>
  <si>
    <t>CN=Debbie Easley,OU=Users,OU=San Diego,DC=wma-arch,DC=com</t>
  </si>
  <si>
    <t>CN=Kerem Espejel,OU=Users,OU=San Diego-Downtown,DC=wma-arch,DC=com</t>
  </si>
  <si>
    <t>CN=Ryan Nubling,OU=Users,OU=San Diego,DC=wma-arch,DC=com</t>
  </si>
  <si>
    <t>CN=Luis Ibanez,OU=Users,OU=Irvine,DC=wma-arch,DC=com</t>
  </si>
  <si>
    <t>Timmie Furay-Aragon - ThinkPad W530</t>
  </si>
  <si>
    <t>CN=Timmie Furay-Aragon,OU=Users,OU=Denver,DC=wma-arch,DC=com</t>
  </si>
  <si>
    <t>CN=Lon Stephenson,OU=Users,OU=Irvine,DC=wma-arch,DC=com</t>
  </si>
  <si>
    <t>CN=Britney Maddox,OU=Users,OU=San Diego,DC=wma-arch,DC=com</t>
  </si>
  <si>
    <t>CN=Hector Bello,OU=Users,OU=Irvine,DC=wma-arch,DC=com</t>
  </si>
  <si>
    <t>CN=Richard Gardner,OU=Users,OU=Irvine,DC=wma-arch,DC=com</t>
  </si>
  <si>
    <t>CN=Ernesto Encinas,OU=Users,OU=Phoenix,DC=wma-arch,DC=com</t>
  </si>
  <si>
    <t>CN=Clarissa Buendia,OU=Users,OU=San Diego,DC=wma-arch,DC=com</t>
  </si>
  <si>
    <t>CN=Dennis Phan,OU=Users,OU=Irvine,DC=wma-arch,DC=com</t>
  </si>
  <si>
    <t>Abigail Sanchez - ThinkStation E31</t>
  </si>
  <si>
    <t>CN=Abigail Sanchez,OU=Users,OU=San Diego,DC=wma-arch,DC=com</t>
  </si>
  <si>
    <t>CN=Madeline Beck,OU=Users,OU=Seattle,DC=wma-arch,DC=com</t>
  </si>
  <si>
    <t>CN=Ola Almeski,OU=Users,OU=Irvine,DC=wma-arch,DC=com</t>
  </si>
  <si>
    <t>CN=Christopher Setchell,OU=Users,OU=Irvine,DC=wma-arch,DC=com</t>
  </si>
  <si>
    <t>CN=Hanna Abdolahpour,OU=Users,OU=Irvine,DC=wma-arch,DC=com</t>
  </si>
  <si>
    <t>Pri Resource Station - S30</t>
  </si>
  <si>
    <t>CN=WS-1961,OU=Computers,OU=Princeton,DC=wma-arch,DC=com</t>
  </si>
  <si>
    <t>CN=Michael Gee,OU=Users,OU=Irvine,DC=wma-arch,DC=com</t>
  </si>
  <si>
    <t>CN=Daniel Schnizler,OU=Users,OU=San Diego,DC=wma-arch,DC=com</t>
  </si>
  <si>
    <t>Zach Motsinger - ThinkPad W540</t>
  </si>
  <si>
    <t>CN=Zach Motsinger,OU=Users,OU=Houston,DC=wma-arch,DC=com</t>
  </si>
  <si>
    <t>CN=Jordan Ligon,OU=Users,OU=Atlanta,DC=wma-arch,DC=com</t>
  </si>
  <si>
    <t>CN=Haleigh Pritchett,OU=Users,OU=San Francisco,DC=wma-arch,DC=com</t>
  </si>
  <si>
    <t>Ruth Garibaldi - ThinkPad W540</t>
  </si>
  <si>
    <t>CN=Ruth Garibaldi,OU=Users,OU=LA,DC=wma-arch,DC=com</t>
  </si>
  <si>
    <t>CN=Joshua Durkee,OU=Users,OU=Northern California,DC=wma-arch,DC=com</t>
  </si>
  <si>
    <t>CN=Stephanie Fox,OU=Users,OU=Irvine,DC=wma-arch,DC=com</t>
  </si>
  <si>
    <t>CN=Ana Paula Guzman Aceves,OU=Users,OU=San Diego,DC=wma-arch,DC=com</t>
  </si>
  <si>
    <t>CN=Nolan Mathias,OU=Users,OU=Irvine,DC=wma-arch,DC=com</t>
  </si>
  <si>
    <t>CN=Khue Trinh,OU=Users,OU=New York,DC=wma-arch,DC=com</t>
  </si>
  <si>
    <t>CN=Angel Alberto Garcia Cerda,OU=Users,OU=Mexico,DC=wma-arch,DC=com</t>
  </si>
  <si>
    <t>CN=Claudia Torres,OU=Users,OU=Irvine,DC=wma-arch,DC=com</t>
  </si>
  <si>
    <t>CN=Samantha Sternick,OU=Users,OU=Atlanta,DC=wma-arch,DC=com</t>
  </si>
  <si>
    <t>CN=Richard McCullagh,OU=Users,OU=Irvine,DC=wma-arch,DC=com</t>
  </si>
  <si>
    <t>CN=Reinaldo Gomez,OU=Users,OU=Miami,DC=wma-arch,DC=com</t>
  </si>
  <si>
    <t>CN=Jonathan Ruffin,OU=Users,OU=Atlanta,DC=wma-arch,DC=com</t>
  </si>
  <si>
    <t>CN=Alicia Resendes,OU=Users,OU=San Diego,DC=wma-arch,DC=com</t>
  </si>
  <si>
    <t>CN=Janine Sherwood,OU=Users,OU=Northern California,DC=wma-arch,DC=com</t>
  </si>
  <si>
    <t>CN=Velveth Alarcon,OU=Users,OU=Irvine,DC=wma-arch,DC=com</t>
  </si>
  <si>
    <t>CN=Zeshan Malik,OU=Users,OU=New Jersey,DC=wma-arch,DC=com</t>
  </si>
  <si>
    <t>Steve Stoddard - ThinkPad W540</t>
  </si>
  <si>
    <t>CN=Steven Stoddard,OU=Users,OU=LA,DC=wma-arch,DC=com</t>
  </si>
  <si>
    <t>CN=Liz De La Cruz,OU=Users,OU=Irvine,DC=wma-arch,DC=com</t>
  </si>
  <si>
    <t>CN=Carolina Vanderpoel,OU=Users,OU=San Diego-Downtown,DC=wma-arch,DC=com</t>
  </si>
  <si>
    <t>CN=Deidre Small,OU=Users,OU=Toronto,DC=wma-arch,DC=com</t>
  </si>
  <si>
    <t>CN=Kimberly Huffman,OU=Users,OU=Irvine,DC=wma-arch,DC=com</t>
  </si>
  <si>
    <t>Rizalyn Corciega Bismonte - ThinkPad X1 Carbon 2nd</t>
  </si>
  <si>
    <t>CN=Rizalyn Corciega,OU=Users,OU=Toronto,DC=wma-arch,DC=com</t>
  </si>
  <si>
    <t>CN=Mike Jones,OU=Users,OU=Denver-JS,DC=wma-arch,DC=com</t>
  </si>
  <si>
    <t>CN=James Armstrong,OU=Users,OU=Irvine,DC=wma-arch,DC=com</t>
  </si>
  <si>
    <t>CN=Mary Waits,OU=Users,OU=Northern California,DC=wma-arch,DC=com</t>
  </si>
  <si>
    <t>CN=Julio Gutierrez,OU=Users,OU=San Francisco,DC=wma-arch,DC=com</t>
  </si>
  <si>
    <t>CN=Vincent Massaro Jr.,OU=Users,OU=Irvine,DC=wma-arch,DC=com</t>
  </si>
  <si>
    <t>CN=Matthew Burns,OU=Users,OU=New Jersey,DC=wma-arch,DC=com</t>
  </si>
  <si>
    <t>CN=Darryl J. Strouse,OU=Users,OU=Chicago,DC=wma-arch,DC=com</t>
  </si>
  <si>
    <t>CN=Leslie Espiritu,OU=Users,OU=Irvine,DC=wma-arch,DC=com</t>
  </si>
  <si>
    <t>CN=Eric Zitny,OU=Users,OU=Phoenix,DC=wma-arch,DC=com</t>
  </si>
  <si>
    <t>CN=Kirsten Lien,OU=Users,OU=Northern California,DC=wma-arch,DC=com</t>
  </si>
  <si>
    <t>CN=Janice Siu,OU=Users,OU=New Jersey,DC=wma-arch,DC=com</t>
  </si>
  <si>
    <t>CN=Alan Herrera Vega,OU=Users,OU=Irvine,DC=wma-arch,DC=com</t>
  </si>
  <si>
    <t>CN=Tiffany Ramli,OU=Users,OU=Irvine,DC=wma-arch,DC=com</t>
  </si>
  <si>
    <t>CN=Delia Farrell,OU=Users,OU=Panama,DC=wma-arch,DC=com</t>
  </si>
  <si>
    <t>CN=Josh Paradis,OU=Users,OU=Northern California,DC=wma-arch,DC=com</t>
  </si>
  <si>
    <t>CN=Michelle Morgan,OU=Users,OU=San Diego-Downtown,DC=wma-arch,DC=com</t>
  </si>
  <si>
    <t>CN=Alfredo Vite,OU=Users,OU=Irvine,DC=wma-arch,DC=com</t>
  </si>
  <si>
    <t>NJY Resource Computer - P500</t>
  </si>
  <si>
    <t>CN=WS-2141,OU=Computers,OU=New Jersey,DC=wma-arch,DC=com</t>
  </si>
  <si>
    <t>CN=Jamesson Pena,OU=Users,OU=Denver-JS,DC=wma-arch,DC=com</t>
  </si>
  <si>
    <t>CN=Helen Geller,OU=Users,OU=New Jersey,DC=wma-arch,DC=com</t>
  </si>
  <si>
    <t>CN=Holli Wagenaar,OU=Users,OU=Chicago,DC=wma-arch,DC=com</t>
  </si>
  <si>
    <t>CN=Henry Chan,OU=Users,OU=Phoenix,DC=wma-arch,DC=com</t>
  </si>
  <si>
    <t>CN=Paige Parrish,OU=Users,OU=Irvine,DC=wma-arch,DC=com</t>
  </si>
  <si>
    <t>CN=Braden Blake,OU=Users,OU=Phoenix,DC=wma-arch,DC=com</t>
  </si>
  <si>
    <t>CN=Mila Volkova,OU=Users,OU=Irvine,DC=wma-arch,DC=com</t>
  </si>
  <si>
    <t>CN=Yamel Grijalva,OU=Users,OU=San Diego-Downtown,DC=wma-arch,DC=com</t>
  </si>
  <si>
    <t>CN=Micah Deitz,OU=Users,OU=Irvine,DC=wma-arch,DC=com</t>
  </si>
  <si>
    <t>CN=Andrew Zertuche,OU=Users,OU=Irvine,DC=wma-arch,DC=com</t>
  </si>
  <si>
    <t>CN=Juan P. Zapata,OU=Users,OU=Miami,DC=wma-arch,DC=com</t>
  </si>
  <si>
    <t>CN=Wayne Lin,OU=Users,OU=LA,DC=wma-arch,DC=com</t>
  </si>
  <si>
    <t>CN=Boris Shevelev,OU=Users,OU=Irvine,DC=wma-arch,DC=com</t>
  </si>
  <si>
    <t>CN=Erica Godun,OU=Users,OU=New Jersey,DC=wma-arch,DC=com</t>
  </si>
  <si>
    <t>CN=Catharine Hughes,OU=Users,OU=San Diego-Downtown,DC=wma-arch,DC=com</t>
  </si>
  <si>
    <t>CN=Dallel Alem,OU=Users,OU=Irvine,DC=wma-arch,DC=com</t>
  </si>
  <si>
    <t>CN=Eric Kania,OU=Users,OU=New Jersey,DC=wma-arch,DC=com</t>
  </si>
  <si>
    <t>CN=Brian Izzo,OU=Users,OU=New Jersey,DC=wma-arch,DC=com</t>
  </si>
  <si>
    <t>CN=Brittany Mariana,OU=Users,OU=Princeton,DC=wma-arch,DC=com</t>
  </si>
  <si>
    <t>CN=Kevin Evernham,OU=Users,OU=Phoenix,DC=wma-arch,DC=com</t>
  </si>
  <si>
    <t>CN=Kara Matthies,OU=Users,OU=San Diego,DC=wma-arch,DC=com</t>
  </si>
  <si>
    <t>CN=Jennifer Liotta,OU=Users,OU=Northern California,DC=wma-arch,DC=com</t>
  </si>
  <si>
    <t>CN=Thomas Schneider,OU=Users,OU=Atlanta,DC=wma-arch,DC=com</t>
  </si>
  <si>
    <t>Edward M Mayer II - ThinkPad X1 Carbon 3rd</t>
  </si>
  <si>
    <t>CN=Edward Mayer,OU=Users,OU=New Jersey,DC=wma-arch,DC=com</t>
  </si>
  <si>
    <t>CN=Ana Cervantes,OU=Users,OU=Irvine,DC=wma-arch,DC=com</t>
  </si>
  <si>
    <t>CN=Rebecca LeTiecq,OU=Users,OU=Miami,DC=wma-arch,DC=com</t>
  </si>
  <si>
    <t>CN=Ehsan Tahghighi,OU=Users,OU=Toronto,DC=wma-arch,DC=com</t>
  </si>
  <si>
    <t>CN=Kelly Leanos,OU=Users,OU=Northern California,DC=wma-arch,DC=com</t>
  </si>
  <si>
    <t>CN=Gino M. Becerra Hernandez,OU=Users,OU=Panama,DC=wma-arch,DC=com</t>
  </si>
  <si>
    <t>CN=Jung Kim,OU=Users,OU=Irvine,DC=wma-arch,DC=com</t>
  </si>
  <si>
    <t>CN=Blair Gillespie,OU=Users,OU=Irvine,DC=wma-arch,DC=com</t>
  </si>
  <si>
    <t>CN=Matthew Johnston,OU=Users,OU=San Diego,DC=wma-arch,DC=com</t>
  </si>
  <si>
    <t>CN=Kristin Haase,OU=Users,OU=New Jersey,DC=wma-arch,DC=com</t>
  </si>
  <si>
    <t>CN=John Mitros,OU=Users,OU=Atlanta,DC=wma-arch,DC=com</t>
  </si>
  <si>
    <t>NYC Resource Tower - S30</t>
  </si>
  <si>
    <t>CN=WS-2668,OU=Computers,OU=New York,DC=wma-arch,DC=com</t>
  </si>
  <si>
    <t>CN=Jessica Chang,OU=Users,OU=New York,DC=wma-arch,DC=com</t>
  </si>
  <si>
    <t>CN=Bryan Shimoda,OU=Users,OU=Irvine,DC=wma-arch,DC=com</t>
  </si>
  <si>
    <t>CN=Martin Garcia,OU=Users,OU=Irvine,DC=wma-arch,DC=com</t>
  </si>
  <si>
    <t>CN=Nelson Tello,OU=Users,OU=Irvine,DC=wma-arch,DC=com</t>
  </si>
  <si>
    <t>Annie Gonzales - ThinkPad X1 Carbon 4th</t>
  </si>
  <si>
    <t>CN=Anesi Huff,OU=Users,OU=Denver,DC=wma-arch,DC=com</t>
  </si>
  <si>
    <t>CN=Christina Robles,OU=Users,OU=Irvine,DC=wma-arch,DC=com</t>
  </si>
  <si>
    <t>CN=Erik Randa,OU=Users,OU=Denver,DC=wma-arch,DC=com</t>
  </si>
  <si>
    <t>CN=Alicia Zaro,OU=Users,OU=LA,DC=wma-arch,DC=com</t>
  </si>
  <si>
    <t>CN=Angela Ryan,OU=Users,OU=San Diego,DC=wma-arch,DC=com</t>
  </si>
  <si>
    <t>CN=Michael Janulewicz,OU=Users,OU=New York,DC=wma-arch,DC=com</t>
  </si>
  <si>
    <t>CN=Diane Guo,OU=Users,OU=LA,DC=wma-arch,DC=com</t>
  </si>
  <si>
    <t>CN=Jinger Tapia,OU=Users,OU=Irvine,DC=wma-arch,DC=com</t>
  </si>
  <si>
    <t>CN=Anna Jones,OU=Users,OU=New York,DC=wma-arch,DC=com</t>
  </si>
  <si>
    <t>CN=Debra Bryant,OU=Users,OU=Irvine,DC=wma-arch,DC=com</t>
  </si>
  <si>
    <t>CN=Jesus A. Urena,OU=Users,OU=Irvine,DC=wma-arch,DC=com</t>
  </si>
  <si>
    <t>Deborah Duncan - ThinkPad X1 Carbon 4th</t>
  </si>
  <si>
    <t>CN=Arturo Ponciano,OU=Users,OU=Princeton,DC=wma-arch,DC=com</t>
  </si>
  <si>
    <t>Hayden Prillwitz - HP Z420 Workstation</t>
  </si>
  <si>
    <t>CN=Hayden Prillwitz,OU=Users,OU=Chicago,DC=wma-arch,DC=com</t>
  </si>
  <si>
    <t>CN=Lindsay Suprenant,OU=Users,OU=Chicago-DT,DC=wma-arch,DC=com</t>
  </si>
  <si>
    <t>Neal Dawes - ThinkPad P50</t>
  </si>
  <si>
    <t>CN=Neal Dawes,OU=Users,OU=Denver-JS,DC=wma-arch,DC=com</t>
  </si>
  <si>
    <t>CN=Justin Ehart,OU=Users,OU=Denver-JS,DC=wma-arch,DC=com</t>
  </si>
  <si>
    <t>CN=Isaac Hulin,OU=Users,OU=Denver-JS,DC=wma-arch,DC=com</t>
  </si>
  <si>
    <t>CN=David Nighswonger,OU=Users,OU=Denver-JS,DC=wma-arch,DC=com</t>
  </si>
  <si>
    <t>CN=Andy Nguyen,OU=Users,OU=Irvine,DC=wma-arch,DC=com</t>
  </si>
  <si>
    <t>CN=Scott Daniel,OU=Users,OU=New Jersey,DC=wma-arch,DC=com</t>
  </si>
  <si>
    <t>CN=Michael Murphy,OU=Users,OU=Northern California,DC=wma-arch,DC=com</t>
  </si>
  <si>
    <t>Cassie Vaughn - ThinkPad X1 Carbon 4th</t>
  </si>
  <si>
    <t>CN=Cassandra Vaughn,OU=Users,OU=Irvine,DC=wma-arch,DC=com</t>
  </si>
  <si>
    <t>Matt Pepin - OptiPlex 9020</t>
  </si>
  <si>
    <t>CN=Matt Pepin,OU=Users,OU=Denver-JS,DC=wma-arch,DC=com</t>
  </si>
  <si>
    <t>CN=Jessica Cole,OU=Users,OU=Irvine,DC=wma-arch,DC=com</t>
  </si>
  <si>
    <t>CN=Thomas Wallen,OU=Users,OU=Irvine,DC=wma-arch,DC=com</t>
  </si>
  <si>
    <t>Katrina Veneziano Shea - HP Z400 Workstation</t>
  </si>
  <si>
    <t>CN=Katrina Veneziano Shea,OU=Users,OU=San Diego-Downtown,DC=wma-arch,DC=com</t>
  </si>
  <si>
    <t>CN=Salena Streenz,OU=Users,OU=Irvine,DC=wma-arch,DC=com</t>
  </si>
  <si>
    <t>Brian Holmes - ThinkStation P510</t>
  </si>
  <si>
    <t>CN=Brian Holmes,OU=Users,OU=Denver-JS,DC=wma-arch,DC=com</t>
  </si>
  <si>
    <t>CN=Julie Dalga,OU=Users,OU=Chicago,DC=wma-arch,DC=com</t>
  </si>
  <si>
    <t>CN=Laura Fowler,OU=Users,OU=Princeton,DC=wma-arch,DC=com</t>
  </si>
  <si>
    <t>CN=Michelle Fortuna,OU=Users,OU=Irvine,DC=wma-arch,DC=com</t>
  </si>
  <si>
    <t>CN=Brian Muller,OU=Users,OU=Denver-JS,DC=wma-arch,DC=com</t>
  </si>
  <si>
    <t>CN=Faulizbeth Vallejo,OU=Users,OU=New Jersey,DC=wma-arch,DC=com</t>
  </si>
  <si>
    <t>CN=Ryan Kirtley,OU=Users,OU=Denver-JS,DC=wma-arch,DC=com</t>
  </si>
  <si>
    <t>CN=Eric Gomez,OU=Users,OU=New York,DC=wma-arch,DC=com</t>
  </si>
  <si>
    <t>Amanda Casteel - ThinkStation P510</t>
  </si>
  <si>
    <t>CN=Amanda Casteel,OU=Users,OU=Denver-JS,DC=wma-arch,DC=com</t>
  </si>
  <si>
    <t>CN=Cindy Kang,OU=Users,OU=Seattle,DC=wma-arch,DC=com</t>
  </si>
  <si>
    <t>CN=Heather Griffin,OU=Users,OU=Houston,DC=wma-arch,DC=com</t>
  </si>
  <si>
    <t>CN=Irene Connor,OU=Users,OU=Seattle,DC=wma-arch,DC=com</t>
  </si>
  <si>
    <t>CN=Shenine Hooshmand,OU=Users,OU=Northern California,DC=wma-arch,DC=com</t>
  </si>
  <si>
    <t>CN=Luis Rodriguez,OU=Users,OU=Miami,DC=wma-arch,DC=com</t>
  </si>
  <si>
    <t>CN=Roxana Flores,OU=Users,OU=San Diego,DC=wma-arch,DC=com</t>
  </si>
  <si>
    <t>CN=Heather Moore,OU=Users,OU=San Diego,DC=wma-arch,DC=com</t>
  </si>
  <si>
    <t>CN=Adam Obert,OU=Users,OU=New York,DC=wma-arch,DC=com</t>
  </si>
  <si>
    <t>CN=Ayman Morsy,OU=Users,OU=Toronto,DC=wma-arch,DC=com</t>
  </si>
  <si>
    <t>CN=Kim Havnes,OU=Users,OU=Chicago,DC=wma-arch,DC=com</t>
  </si>
  <si>
    <t>CN=Maria Fernanda Cabrera,OU=Users,OU=San Diego,DC=wma-arch,DC=com</t>
  </si>
  <si>
    <t>Daniel Allen - ThinkPad P50</t>
  </si>
  <si>
    <t>CN=Daniel Allen,OU=Users,OU=Denver-JS,DC=wma-arch,DC=com</t>
  </si>
  <si>
    <t>Jessica Johns - ThinkPad P50</t>
  </si>
  <si>
    <t>CN=Jessica Johns,OU=Users,OU=Denver-JS,DC=wma-arch,DC=com</t>
  </si>
  <si>
    <t>Resource Computer - HP Z420</t>
  </si>
  <si>
    <t>CN=WS-2390,OU=Computers,OU=Denver,DC=wma-arch,DC=com</t>
  </si>
  <si>
    <t>CN=Ramon Salcido,OU=Users,OU=Northern California,DC=wma-arch,DC=com</t>
  </si>
  <si>
    <t>CN=Johnny Coelho,OU=Users,OU=Northern California,DC=wma-arch,DC=com</t>
  </si>
  <si>
    <t>CN=Gerry Parco,OU=Users,OU=Northern California,DC=wma-arch,DC=com</t>
  </si>
  <si>
    <t>CN=Stephen Nguyen,OU=Users,OU=Irvine,DC=wma-arch,DC=com</t>
  </si>
  <si>
    <t>CN=Jan Davis,OU=Users,OU=Denver,DC=wma-arch,DC=com</t>
  </si>
  <si>
    <t>CN=Sergio Delgado Castro,OU=Users,OU=Houston,DC=wma-arch,DC=com</t>
  </si>
  <si>
    <t>CN=Josh Kiddle,OU=Users,OU=Houston,DC=wma-arch,DC=com</t>
  </si>
  <si>
    <t>CN=Molly Boyle,OU=Users,OU=Irvine,DC=wma-arch,DC=com</t>
  </si>
  <si>
    <t>CN=Scott McKee,OU=Users,OU=Irvine,DC=wma-arch,DC=com</t>
  </si>
  <si>
    <t>CN=Kelly Teenor,OU=Users,OU=Irvine,DC=wma-arch,DC=com</t>
  </si>
  <si>
    <t>CN=Kevin Strohfus,OU=Users,OU=Denver,DC=wma-arch,DC=com</t>
  </si>
  <si>
    <t>CN=Andrew Dzulynsky,OU=Users,OU=San Diego,DC=wma-arch,DC=com</t>
  </si>
  <si>
    <t>Leah Crowe - ThinkPad W530</t>
  </si>
  <si>
    <t>CN=Leah Crowe,OU=Users,OU=Denver,DC=wma-arch,DC=com</t>
  </si>
  <si>
    <t>CN=Taylor Wilson,OU=Users,OU=San Diego,DC=wma-arch,DC=com</t>
  </si>
  <si>
    <t>CN=Sarah Walker,OU=Users,OU=Irvine,DC=wma-arch,DC=com</t>
  </si>
  <si>
    <t>CN=Aliza Kamrun,OU=Users,OU=Irvine,DC=wma-arch,DC=com</t>
  </si>
  <si>
    <t>CN=Michael Cody,OU=Users,OU=Chicago,DC=wma-arch,DC=com</t>
  </si>
  <si>
    <t>CN=Adam Smith,OU=Users,OU=New Jersey,DC=wma-arch,DC=com</t>
  </si>
  <si>
    <t>CN=Leticia De Brito,OU=Users,OU=Northern California,DC=wma-arch,DC=com</t>
  </si>
  <si>
    <t>CN=David Newson,OU=Users,OU=Toronto,DC=wma-arch,DC=com</t>
  </si>
  <si>
    <t>CN=Akanksha Singh,OU=Users,OU=Northern California,DC=wma-arch,DC=com</t>
  </si>
  <si>
    <t>CN=Doreen Sachse,OU=Users,OU=Irvine,DC=wma-arch,DC=com</t>
  </si>
  <si>
    <t>CN=Brian Weiss,OU=Users,OU=Denver,DC=wma-arch,DC=com</t>
  </si>
  <si>
    <t>CN=Michael Van Omen,OU=Users,OU=Phoenix,DC=wma-arch,DC=com</t>
  </si>
  <si>
    <t>CN=Remy Fukuda,OU=Users,OU=Irvine,DC=wma-arch,DC=com</t>
  </si>
  <si>
    <t>CN=Katlyn Lakie,OU=Users,OU=Irvine,DC=wma-arch,DC=com</t>
  </si>
  <si>
    <t>CN=Fang Fang,OU=Users,OU=Northern California,DC=wma-arch,DC=com</t>
  </si>
  <si>
    <t>Damian A. Melo - ThinkPad X1 Carbon 4th</t>
  </si>
  <si>
    <t>CN=Damian Melo,OU=Users,OU=New York,DC=wma-arch,DC=com</t>
  </si>
  <si>
    <t>Angel Morales II - ThinkPad P50</t>
  </si>
  <si>
    <t>CN=Angel Morales,OU=Users,OU=Irvine,DC=wma-arch,DC=com</t>
  </si>
  <si>
    <t>CN=Ian Crawford,OU=Users,OU=Denver-JS,DC=wma-arch,DC=com</t>
  </si>
  <si>
    <t>Davina Williams Duerr - HP Z2 Mini G3 Workstation</t>
  </si>
  <si>
    <t>CN=Davina Williams Duerr,OU=Users,OU=Seattle,DC=wma-arch,DC=com</t>
  </si>
  <si>
    <t>CN=Ileana Contreras,OU=Users,OU=Denver-JS,DC=wma-arch,DC=com</t>
  </si>
  <si>
    <t>CN=Zachary Peterson,OU=Users,OU=Northern California,DC=wma-arch,DC=com</t>
  </si>
  <si>
    <t>CN=Kelly Thompson,OU=Users,OU=Northern California,DC=wma-arch,DC=com</t>
  </si>
  <si>
    <t>CN=John Thomas,OU=Users,OU=Irvine,DC=wma-arch,DC=com</t>
  </si>
  <si>
    <t>Lawrence R. Armstrong - HP Z2 Mini G3 Workstation</t>
  </si>
  <si>
    <t>CN=Lawrence R. Armstrong,OU=Users,OU=Irvine,DC=wma-arch,DC=com</t>
  </si>
  <si>
    <t>CN=Loryelle De La Pena,OU=Users,OU=San Diego,DC=wma-arch,DC=com</t>
  </si>
  <si>
    <t>CN=Andrea Spencer,OU=Users,OU=Toronto,DC=wma-arch,DC=com</t>
  </si>
  <si>
    <t>CN=Eric Namisniak,OU=Users,OU=Irvine,DC=wma-arch,DC=com</t>
  </si>
  <si>
    <t>CN=Pricilla Dang,OU=Users,OU=Irvine,DC=wma-arch,DC=com</t>
  </si>
  <si>
    <t>CN=WS-2551,OU=Laptops,OU=Chicago-DT,DC=wma-arch,DC=com</t>
  </si>
  <si>
    <t>CN=Caroline McNulty,OU=Users,OU=Chicago-DT,DC=wma-arch,DC=com</t>
  </si>
  <si>
    <t>CN=Joshua Huckleberry-Wright,OU=Users,OU=Irvine,DC=wma-arch,DC=com</t>
  </si>
  <si>
    <t>CN=Nihal Zahran,OU=Users,OU=Northern California,DC=wma-arch,DC=com</t>
  </si>
  <si>
    <t>CN=David Page,OU=Users,OU=Irvine,DC=wma-arch,DC=com</t>
  </si>
  <si>
    <t>CN=Mary Cheval,OU=Users,OU=Irvine,DC=wma-arch,DC=com</t>
  </si>
  <si>
    <t>CN=Jay Todisco,OU=Users,OU=Irvine,DC=wma-arch,DC=com</t>
  </si>
  <si>
    <t>CN=Jon Anderson,OU=Users,OU=New Jersey,DC=wma-arch,DC=com</t>
  </si>
  <si>
    <t>Nicholas Manalo - ThinkPad X1 Carbon 4th</t>
  </si>
  <si>
    <t>CN=Nicholas Manalo,OU=Users,OU=LA,DC=wma-arch,DC=com</t>
  </si>
  <si>
    <t>CN=Loren Vine,OU=Users,OU=Seattle,DC=wma-arch,DC=com</t>
  </si>
  <si>
    <t>CN=Maureen Bissonnette,OU=Users,OU=Irvine,DC=wma-arch,DC=com</t>
  </si>
  <si>
    <t>CN=Carl Willmann,OU=Users,OU=Irvine,DC=wma-arch,DC=com</t>
  </si>
  <si>
    <t>Samuel Lessard - ThinkStation P510</t>
  </si>
  <si>
    <t>CN=Samuel Lessard,OU=Users,OU=Denver-JS,DC=wma-arch,DC=com</t>
  </si>
  <si>
    <t>Andrew Jordan - ThinkStation P510</t>
  </si>
  <si>
    <t>CN=Andrew Jordan,OU=Users,OU=Denver-JS,DC=wma-arch,DC=com</t>
  </si>
  <si>
    <t>Kelsey Rosentreter-Edens - ThinkPad X1 Carbon 2nd</t>
  </si>
  <si>
    <t>CN=Kelsey Rosentreter,OU=Users,OU=Seattle,DC=wma-arch,DC=com</t>
  </si>
  <si>
    <t>CN=Victor Colmenares,OU=Users,OU=Panama,DC=wma-arch,DC=com</t>
  </si>
  <si>
    <t>Seth Brown - ThinkPad P51</t>
  </si>
  <si>
    <t>CN=Seth Brown,OU=Users,OU=Denver-JS,DC=wma-arch,DC=com</t>
  </si>
  <si>
    <t>CN=Ryan Kane,OU=Users,OU=Denver,DC=wma-arch,DC=com</t>
  </si>
  <si>
    <t>Brett R. Webster - ThinkPad X1 Carbon 4th</t>
  </si>
  <si>
    <t>CN=Brett Webster,OU=Users,OU=Chicago,DC=wma-arch,DC=com</t>
  </si>
  <si>
    <t>CN=Kristen Lazatin,OU=Users,OU=Irvine,DC=wma-arch,DC=com</t>
  </si>
  <si>
    <t>CN=Tanya Daly,OU=Users,OU=Irvine,DC=wma-arch,DC=com</t>
  </si>
  <si>
    <t>CN=Zachary Barton,OU=Users,OU=Phoenix,DC=wma-arch,DC=com</t>
  </si>
  <si>
    <t>CN=Trevor Wells,OU=Users,OU=San Diego,DC=wma-arch,DC=com</t>
  </si>
  <si>
    <t>CN=Tatyana Epstein,OU=Users,OU=New York,DC=wma-arch,DC=com</t>
  </si>
  <si>
    <t>CN=Diana Melendez,OU=Users,OU=New Jersey,DC=wma-arch,DC=com</t>
  </si>
  <si>
    <t>CN=Michael Petersen,OU=Users,OU=Irvine,DC=wma-arch,DC=com</t>
  </si>
  <si>
    <t>CN=Isaac Sawatzky,OU=Users,OU=Denver,DC=wma-arch,DC=com</t>
  </si>
  <si>
    <t>CN=Erika Sanchez,OU=Users,OU=Denver,DC=wma-arch,DC=com</t>
  </si>
  <si>
    <t>CN=Brandon Cruz,OU=Users,OU=Irvine,DC=wma-arch,DC=com</t>
  </si>
  <si>
    <t>CN=Aida de la Rosa,OU=Users,OU=Irvine,DC=wma-arch,DC=com</t>
  </si>
  <si>
    <t>CN=Savana Batt,OU=Users,OU=San Diego,DC=wma-arch,DC=com</t>
  </si>
  <si>
    <t>CN=Heather Groff,OU=Users,OU=New York,DC=wma-arch,DC=com</t>
  </si>
  <si>
    <t>CN=Angelique Lestienne,OU=Users,OU=Irvine,DC=wma-arch,DC=com</t>
  </si>
  <si>
    <t>CN=Amanda Wells,OU=Users,OU=Phoenix,DC=wma-arch,DC=com</t>
  </si>
  <si>
    <t>CN=Maira Vega,OU=Users,OU=Irvine,DC=wma-arch,DC=com</t>
  </si>
  <si>
    <t>CN=Eric Kauffman,OU=Users,OU=Northern California,DC=wma-arch,DC=com</t>
  </si>
  <si>
    <t>CN=Marlyn Zucosky,OU=Users,OU=Princeton,DC=wma-arch,DC=com</t>
  </si>
  <si>
    <t>CN=Karl Schwab,OU=Users,OU=Denver-JS,DC=wma-arch,DC=com</t>
  </si>
  <si>
    <t>CN=Amy Magee,OU=Users,OU=Denver-JS,DC=wma-arch,DC=com</t>
  </si>
  <si>
    <t>CN=Dalia Tawil,OU=Users,OU=San Diego,DC=wma-arch,DC=com</t>
  </si>
  <si>
    <t>CN=Sabrina Ramsay,OU=Users,OU=San Diego,DC=wma-arch,DC=com</t>
  </si>
  <si>
    <t>Ilyes Nouizi - ThinkPad X1 Carbon 2nd</t>
  </si>
  <si>
    <t>CN=Ilyes Nouizi,OU=Users,OU=Irvine,DC=wma-arch,DC=com</t>
  </si>
  <si>
    <t>Cameron M. Trefry - ThinkPad X1 Carbon 4th</t>
  </si>
  <si>
    <t>CN=Cameron M. Trefry,OU=Users,OU=Chicago,DC=wma-arch,DC=com</t>
  </si>
  <si>
    <t>CN=Tayla Neugarten,OU=Users,OU=Irvine,DC=wma-arch,DC=com</t>
  </si>
  <si>
    <t>CN=Rachel Whitehill,OU=Users,OU=Irvine,DC=wma-arch,DC=com</t>
  </si>
  <si>
    <t>CN=Tobin Sloane,OU=Users,OU=Irvine,DC=wma-arch,DC=com</t>
  </si>
  <si>
    <t>LUMION Resource- Chicago</t>
  </si>
  <si>
    <t>CN=WS-2607,OU=Computers,OU=Chicago,DC=wma-arch,DC=com</t>
  </si>
  <si>
    <t>CN=Michelle Olivo,OU=Users,OU=New York,DC=wma-arch,DC=com</t>
  </si>
  <si>
    <t>CN=Francisco Oliva,OU=Users,OU=San Diego,DC=wma-arch,DC=com</t>
  </si>
  <si>
    <t>CN=Jonathan Thomas,OU=Users,OU=Seattle,DC=wma-arch,DC=com</t>
  </si>
  <si>
    <t>CN=Evonne Feeder,OU=Users,OU=Irvine,DC=wma-arch,DC=com</t>
  </si>
  <si>
    <t>CN=Robert Sutton,OU=Users,OU=Irvine,DC=wma-arch,DC=com</t>
  </si>
  <si>
    <t>CN=Michael Noiles,OU=Users,OU=Chicago,DC=wma-arch,DC=com</t>
  </si>
  <si>
    <t>CN=Adam Burrows,OU=Users,OU=Irvine,DC=wma-arch,DC=com</t>
  </si>
  <si>
    <t>CN=Christina Piper,OU=Users,OU=Chicago-DT,DC=wma-arch,DC=com</t>
  </si>
  <si>
    <t>Frank Di Roma - ThinkPad X1 Carbon 5th</t>
  </si>
  <si>
    <t>CN=Frank Di Roma,OU=Users,OU=Toronto,DC=wma-arch,DC=com</t>
  </si>
  <si>
    <t>CN=Anita Makwana,OU=Users,OU=Irvine,DC=wma-arch,DC=com</t>
  </si>
  <si>
    <t>CN=Radwan Madani,OU=Users,OU=LA,DC=wma-arch,DC=com</t>
  </si>
  <si>
    <t>CN=Gary Drew,OU=Users,OU=Northern California,DC=wma-arch,DC=com</t>
  </si>
  <si>
    <t>CN=Laci Derks,OU=Users,OU=Northern California,DC=wma-arch,DC=com</t>
  </si>
  <si>
    <t>Lynne Orlowski - ThinkPad W540</t>
  </si>
  <si>
    <t>CN=Lynne Jasinski,OU=Users,OU=Phoenix,DC=wma-arch,DC=com</t>
  </si>
  <si>
    <t>Nicholas S. DeTorres - ThinkPad X1 Carbon 5th</t>
  </si>
  <si>
    <t>CN=Nicholas DeTorres,OU=Users,OU=Northern California,DC=wma-arch,DC=com</t>
  </si>
  <si>
    <t>CN=Maria Rodgers,OU=Users,OU=Irvine,DC=wma-arch,DC=com</t>
  </si>
  <si>
    <t>CN=Patrick Gunn,OU=Users,OU=Denver-JS,DC=wma-arch,DC=com</t>
  </si>
  <si>
    <t>CN=Ruth Brajevich,OU=Users,OU=Irvine,DC=wma-arch,DC=com</t>
  </si>
  <si>
    <t>CN=Iglika Georgieva,OU=Users,OU=Chicago,DC=wma-arch,DC=com</t>
  </si>
  <si>
    <t>CN=TuAnh Nguyen,OU=Users,OU=Northern California,DC=wma-arch,DC=com</t>
  </si>
  <si>
    <t>CN=Christopher Hahn,OU=Users,OU=Irvine,DC=wma-arch,DC=com</t>
  </si>
  <si>
    <t>CN=Hao Xu,OU=Users,OU=Irvine,DC=wma-arch,DC=com</t>
  </si>
  <si>
    <t>Nabil Ainouche - ThinkStation S30</t>
  </si>
  <si>
    <t>CN=Nabil Ainouche,OU=Users,OU=Irvine,DC=wma-arch,DC=com</t>
  </si>
  <si>
    <t>CN=Ruben Jaime,OU=Users,OU=Irvine,DC=wma-arch,DC=com</t>
  </si>
  <si>
    <t>CN=Khalissa Surghani,OU=Users,OU=Denver-JS,DC=wma-arch,DC=com</t>
  </si>
  <si>
    <t>CN=Niraj Patel,OU=Users,OU=Irvine,DC=wma-arch,DC=com</t>
  </si>
  <si>
    <t>CN=Erik Sanchez,OU=Users,OU=Irvine,DC=wma-arch,DC=com</t>
  </si>
  <si>
    <t>CN=Joshua Thompson,OU=Users,OU=San Diego-Downtown,DC=wma-arch,DC=com</t>
  </si>
  <si>
    <t>CN=Nancy Streeter,OU=Users,OU=Irvine,DC=wma-arch,DC=com</t>
  </si>
  <si>
    <t>CN=Konstantina Mitrovgenis,OU=Users,OU=Northern California,DC=wma-arch,DC=com</t>
  </si>
  <si>
    <t>CN=Sandra Vaccari,OU=Users,OU=Houston,DC=wma-arch,DC=com</t>
  </si>
  <si>
    <t>CN=Jill Burns,OU=Users,OU=Irvine,DC=wma-arch,DC=com</t>
  </si>
  <si>
    <t>Kim Arial - ThinkPad X1 Carbon 5th</t>
  </si>
  <si>
    <t>CN=Kimberly Arial,OU=Users,OU=Irvine,DC=wma-arch,DC=com</t>
  </si>
  <si>
    <t>CN=Shauna Dack,OU=Users,OU=New York,DC=wma-arch,DC=com</t>
  </si>
  <si>
    <t>CN=Laura Brooks,OU=Users,OU=Atlanta,DC=wma-arch,DC=com</t>
  </si>
  <si>
    <t>CN=Christen Seelander,OU=Users,OU=Chicago,DC=wma-arch,DC=com</t>
  </si>
  <si>
    <t>CN=Kelsey Grundman,OU=Users,OU=Denver,DC=wma-arch,DC=com</t>
  </si>
  <si>
    <t>CN=Summer Fernquist,OU=Users,OU=San Diego,DC=wma-arch,DC=com</t>
  </si>
  <si>
    <t>CN=Lawrence Ng,OU=Users,OU=Toronto,DC=wma-arch,DC=com</t>
  </si>
  <si>
    <t>CN=Zeenat Insaf,OU=Users,OU=New York,DC=wma-arch,DC=com</t>
  </si>
  <si>
    <t>CN=Scott Kruse,OU=Users,OU=Toronto,DC=wma-arch,DC=com</t>
  </si>
  <si>
    <t>CN=Juan Luna,OU=Users,OU=Mexico,DC=wma-arch,DC=com</t>
  </si>
  <si>
    <t>CN=Katinka Garcia,OU=Users,OU=Mexico,DC=wma-arch,DC=com</t>
  </si>
  <si>
    <t>CN=Megan Young,OU=Users,OU=Irvine,DC=wma-arch,DC=com</t>
  </si>
  <si>
    <t>CN=Deborah Lajiness,OU=Users,OU=Seattle,DC=wma-arch,DC=com</t>
  </si>
  <si>
    <t>Jim Stanard - ThinkPad P52s</t>
  </si>
  <si>
    <t>CN=James Stanard,OU=Users,OU=Irvine,DC=wma-arch,DC=com</t>
  </si>
  <si>
    <t>CN=Ryan Mu,OU=Users,OU=Irvine,DC=wma-arch,DC=com</t>
  </si>
  <si>
    <t>CN=Kenric Billy,OU=Users,OU=Denver-JS,DC=wma-arch,DC=com</t>
  </si>
  <si>
    <t>CN=Christopher Polaski,OU=Users,OU=Irvine,DC=wma-arch,DC=com</t>
  </si>
  <si>
    <t>CN=Kate McCracken,OU=Users,OU=Irvine,DC=wma-arch,DC=com</t>
  </si>
  <si>
    <t>CN=Beatriz Martinez,OU=Users,OU=San Francisco,DC=wma-arch,DC=com</t>
  </si>
  <si>
    <t>CN=Monica Munoz-Diaz,OU=Users,OU=Irvine,DC=wma-arch,DC=com</t>
  </si>
  <si>
    <t>CN=Viviana Orio,OU=Users,OU=Mexico,DC=wma-arch,DC=com</t>
  </si>
  <si>
    <t>CN=Frank Stevens,OU=Users,OU=New York,DC=wma-arch,DC=com</t>
  </si>
  <si>
    <t>Kevin Bowman - ThinkPad P52</t>
  </si>
  <si>
    <t>CN=Kevin Bowman,OU=Users,OU=Denver-JS,DC=wma-arch,DC=com</t>
  </si>
  <si>
    <t>CN=Cynthia Milota,OU=Users,OU=Chicago,DC=wma-arch,DC=com</t>
  </si>
  <si>
    <t>CN=Dawn Riegel,OU=Users,OU=Chicago,DC=wma-arch,DC=com</t>
  </si>
  <si>
    <t>Michael K. Bennett - ThinkPad X1 Carbon 5th</t>
  </si>
  <si>
    <t>CN=Michael K. Bennett,OU=Users,OU=New Jersey,DC=wma-arch,DC=com</t>
  </si>
  <si>
    <t>CN=Dana Rabat,OU=Users,OU=Irvine,DC=wma-arch,DC=com</t>
  </si>
  <si>
    <t>CN=Kayla Bosarge,OU=Users,OU=New York,DC=wma-arch,DC=com</t>
  </si>
  <si>
    <t>Chris Shem - ThinkPad X1 Carbon 5th</t>
  </si>
  <si>
    <t>CN=Christopher Shem,OU=Users,OU=Houston,DC=wma-arch,DC=com</t>
  </si>
  <si>
    <t>Angelo F.P.  Rapallo - ThinkPad X1 Carbon 5th</t>
  </si>
  <si>
    <t>CN=Angelo Rapallo,OU=Users,OU=Toronto,DC=wma-arch,DC=com</t>
  </si>
  <si>
    <t>CN=Guillermo Peregrina,OU=Users,OU=Mexico,DC=wma-arch,DC=com</t>
  </si>
  <si>
    <t>CN=Stephen Placido,OU=Users,OU=Irvine,DC=wma-arch,DC=com</t>
  </si>
  <si>
    <t>CN=Veronica Rodriguez,OU=Users,OU=Mexico,DC=wma-arch,DC=com</t>
  </si>
  <si>
    <t>CN=Nicholas Clody,OU=Users,OU=New York,DC=wma-arch,DC=com</t>
  </si>
  <si>
    <t>Jessica Shedarowich - ThinkPad X1 Carbon 6th</t>
  </si>
  <si>
    <t>CN=Jessica Shedarowich,OU=Users,OU=Irvine,DC=wma-arch,DC=com</t>
  </si>
  <si>
    <t>CN=Raya Salsany,OU=Users,OU=Toronto,DC=wma-arch,DC=com</t>
  </si>
  <si>
    <t>CN=Robert van het Hof,OU=Users,OU=Chicago,DC=wma-arch,DC=com</t>
  </si>
  <si>
    <t>CN=Taylor Mack,OU=Users,OU=Chicago-DT,DC=wma-arch,DC=com</t>
  </si>
  <si>
    <t>CN=Ruba Fatani,OU=Users,OU=Irvine,DC=wma-arch,DC=com</t>
  </si>
  <si>
    <t>CN=Genevieve Guoin,OU=Users,OU=San Diego,DC=wma-arch,DC=com</t>
  </si>
  <si>
    <t>CN=Melody Lee,OU=Users,OU=Irvine,DC=wma-arch,DC=com</t>
  </si>
  <si>
    <t>CN=Scott Brands,OU=Users,OU=Denver,DC=wma-arch,DC=com</t>
  </si>
  <si>
    <t>CN=Lynn Murray,OU=Users,OU=San Diego,DC=wma-arch,DC=com</t>
  </si>
  <si>
    <t>Moses M. Gonzales Jr - ThinkPad P1</t>
  </si>
  <si>
    <t>CN=Moses M. Gonzales Jr.,OU=Users,OU=Irvine,DC=wma-arch,DC=com</t>
  </si>
  <si>
    <t>CN=Wendys Guardia,OU=Users,OU=Panama,DC=wma-arch,DC=com</t>
  </si>
  <si>
    <t>CN=Ana Moreno,OU=Users,OU=San Diego,DC=wma-arch,DC=com</t>
  </si>
  <si>
    <t>CN=Melissa Watkins,OU=Users,OU=Phoenix,DC=wma-arch,DC=com</t>
  </si>
  <si>
    <t>CN=Wayne Bastrup,OU=Users,OU=LA,DC=wma-arch,DC=com</t>
  </si>
  <si>
    <t>CN=Arlen Hizon,OU=Users,OU=Irvine,DC=wma-arch,DC=com</t>
  </si>
  <si>
    <t>CN=Andrea Reyes,OU=Users,OU=Irvine,DC=wma-arch,DC=com</t>
  </si>
  <si>
    <t>CN=Chris Centeno,OU=Users,OU=Miami,DC=wma-arch,DC=com</t>
  </si>
  <si>
    <t>CN=Maryam Tronco,OU=Users,OU=New Jersey,DC=wma-arch,DC=com</t>
  </si>
  <si>
    <t>CN=Sarah Lee,OU=Users,OU=Irvine,DC=wma-arch,DC=com</t>
  </si>
  <si>
    <t>CN=Laura Chevalier,OU=Users,OU=New York,DC=wma-arch,DC=com</t>
  </si>
  <si>
    <t>CN=Kim Stone,OU=Users,OU=San Diego,DC=wma-arch,DC=com</t>
  </si>
  <si>
    <t>Efren Murillo - ThinkPad W540</t>
  </si>
  <si>
    <t>CN=Efren Murillo,OU=Users,OU=San Diego,DC=wma-arch,DC=com</t>
  </si>
  <si>
    <t>CN=Robert Park,OU=Users,OU=San Diego,DC=wma-arch,DC=com</t>
  </si>
  <si>
    <t>Dzien Nguyen - ThinkPad P52</t>
  </si>
  <si>
    <t>CN=Dien Nguyen,OU=Users,OU=Northern California,DC=wma-arch,DC=com</t>
  </si>
  <si>
    <t>Nathan A. Dean - ThinkPad P52</t>
  </si>
  <si>
    <t>CN=Nathan Dean,OU=Users,OU=San Diego,DC=wma-arch,DC=com</t>
  </si>
  <si>
    <t>CN=Jacob Tersigni,OU=Users,OU=Toronto,DC=wma-arch,DC=com</t>
  </si>
  <si>
    <t>CN=Jasmine Dosanjh,OU=Users,OU=Toronto,DC=wma-arch,DC=com</t>
  </si>
  <si>
    <t>CN=Steven Paredes,OU=Users,OU=Toronto,DC=wma-arch,DC=com</t>
  </si>
  <si>
    <t>Keith Martinez - ThinkPad P52</t>
  </si>
  <si>
    <t>CN=Keith Martinez,OU=Users,OU=LA,DC=wma-arch,DC=com</t>
  </si>
  <si>
    <t>CN=Douglas Gullo,OU=Users,OU=Phoenix,DC=wma-arch,DC=com</t>
  </si>
  <si>
    <t>CN=Jessica Park,OU=Users,OU=Irvine,DC=wma-arch,DC=com</t>
  </si>
  <si>
    <t>CN=Patricia Valero,OU=Users,OU=Chicago,DC=wma-arch,DC=com</t>
  </si>
  <si>
    <t>Kirt A Neal - ThinkPad P1</t>
  </si>
  <si>
    <t>CN=Kirt Neal,OU=Users,OU=Seattle,DC=wma-arch,DC=com</t>
  </si>
  <si>
    <t>Linh Phan - ThinkPad P1</t>
  </si>
  <si>
    <t>CN=Lihn Phan,OU=Users,OU=New York,DC=wma-arch,DC=com</t>
  </si>
  <si>
    <t>CN=Carolina Benitez,OU=Users,OU=Irvine,DC=wma-arch,DC=com</t>
  </si>
  <si>
    <t>CN=Brianna Cochran,OU=Users,OU=Houston,DC=wma-arch,DC=com</t>
  </si>
  <si>
    <t>CN=Jessica Mulligan,OU=Users,OU=Chicago,DC=wma-arch,DC=com</t>
  </si>
  <si>
    <t>CN=Jamie Vicars,OU=Users,OU=Chicago,DC=wma-arch,DC=com</t>
  </si>
  <si>
    <t>CN=Marek Pula,OU=Users,OU=Chicago,DC=wma-arch,DC=com</t>
  </si>
  <si>
    <t>CN=Jordan Dean,OU=Users,OU=LA,DC=wma-arch,DC=com</t>
  </si>
  <si>
    <t>CN=Michael Mattie,OU=Users,OU=New York,DC=wma-arch,DC=com</t>
  </si>
  <si>
    <t>Matt Cornelius - ThinkPad P52</t>
  </si>
  <si>
    <t>CN=Matthew Cornelius,OU=Users,OU=Northern California,DC=wma-arch,DC=com</t>
  </si>
  <si>
    <t>CN=Saatchi Kishnani,OU=Users,OU=New York,DC=wma-arch,DC=com</t>
  </si>
  <si>
    <t>CN=JoAnn Schultz,OU=Users,OU=LA,DC=wma-arch,DC=com</t>
  </si>
  <si>
    <t>CN=Samantha Lopez,OU=Users,OU=Denver-JS,DC=wma-arch,DC=com</t>
  </si>
  <si>
    <t>CN=Tracy S. Morran,OU=Users,OU=San Diego,DC=wma-arch,DC=com</t>
  </si>
  <si>
    <t>Mark Bartolone - ThinkPad P52</t>
  </si>
  <si>
    <t>CN=Mark Bartolone,OU=Users,OU=Northern California,DC=wma-arch,DC=com</t>
  </si>
  <si>
    <t>CN=Aimee Shimizu,OU=Users,OU=Irvine,DC=wma-arch,DC=com</t>
  </si>
  <si>
    <t>CN=Jessica McInnis,OU=Users,OU=Irvine,DC=wma-arch,DC=com</t>
  </si>
  <si>
    <t>CN=Adrian Helton,OU=Users,OU=LA,DC=wma-arch,DC=com</t>
  </si>
  <si>
    <t>CN=Omid Jahanbozorgi,OU=Users,OU=Irvine,DC=wma-arch,DC=com</t>
  </si>
  <si>
    <t>Nassoro Ally - ThinkStation P320 Tiny</t>
  </si>
  <si>
    <t>CN=Nassoro Ally,OU=Users,OU=Chicago,DC=wma-arch,DC=com</t>
  </si>
  <si>
    <t>CN=Christian Zeitler,OU=Users,OU=Phoenix,DC=wma-arch,DC=com</t>
  </si>
  <si>
    <t>CN=Edward Hanbicki,OU=Users,OU=Seattle,DC=wma-arch,DC=com</t>
  </si>
  <si>
    <t>CN=Maria Reyes,OU=Users,OU=Irvine,DC=wma-arch,DC=com</t>
  </si>
  <si>
    <t>CN=Adam Nichol,OU=Users,OU=San Diego,DC=wma-arch,DC=com</t>
  </si>
  <si>
    <t>Manuel E. Cubilla - ThinkPad P52</t>
  </si>
  <si>
    <t>CN=Manuel E. Cubilla,OU=Users,OU=Panama,DC=wma-arch,DC=com</t>
  </si>
  <si>
    <t>CN=Stephanie Heiple,OU=Users,OU=Irvine,DC=wma-arch,DC=com</t>
  </si>
  <si>
    <t>CN=Angelica Lucia Alonso Zamudio,OU=Users,OU=New York,DC=wma-arch,DC=com</t>
  </si>
  <si>
    <t>Brad Mathias - ThinkPad X1 Carbon 6th</t>
  </si>
  <si>
    <t>CN=Brad Mathias,OU=Users,OU=Irvine,DC=wma-arch,DC=com</t>
  </si>
  <si>
    <t>CN=Grant Brandenburg,OU=Users,OU=Chicago,DC=wma-arch,DC=com</t>
  </si>
  <si>
    <t>CN=Matthew Kuehn,OU=Users,OU=Phoenix,DC=wma-arch,DC=com</t>
  </si>
  <si>
    <t>CN=Keith Bryant,OU=Users,OU=Irvine,DC=wma-arch,DC=com</t>
  </si>
  <si>
    <t>CN=Robert Ross,OU=Users,OU=Irvine,DC=wma-arch,DC=com</t>
  </si>
  <si>
    <t>CN=Erik Morse,OU=Users,OU=Denver-JS,DC=wma-arch,DC=com</t>
  </si>
  <si>
    <t>CN=Ashley Persad,OU=Users,OU=San Diego,DC=wma-arch,DC=com</t>
  </si>
  <si>
    <t>CN=Clay Carr,OU=Users,OU=Denver-JS,DC=wma-arch,DC=com</t>
  </si>
  <si>
    <t>CN=Christina Kolkas,OU=Users,OU=Toronto,DC=wma-arch,DC=com</t>
  </si>
  <si>
    <t>CN=Diana Riba,OU=Users,OU=Mexico,DC=wma-arch,DC=com</t>
  </si>
  <si>
    <t>CN=Nicolas Haddad,OU=Users,OU=Phoenix,DC=wma-arch,DC=com</t>
  </si>
  <si>
    <t>CN=Gregory Spon,OU=Users,OU=Irvine,DC=wma-arch,DC=com</t>
  </si>
  <si>
    <t>CN=Tessa Robertson,OU=Users,OU=New York,DC=wma-arch,DC=com</t>
  </si>
  <si>
    <t>CN=Jordan Eggers,OU=Users,OU=New York,DC=wma-arch,DC=com</t>
  </si>
  <si>
    <t>CN=Rene Sanchez,OU=Users,OU=Mexico,DC=wma-arch,DC=com</t>
  </si>
  <si>
    <t>CN=Jacqueline Roman,OU=Users,OU=LA,DC=wma-arch,DC=com</t>
  </si>
  <si>
    <t>CN=Ali Nabi,OU=Users,OU=Northern California,DC=wma-arch,DC=com</t>
  </si>
  <si>
    <t>CN=Sabreen Madden,OU=Users,OU=Chicago,DC=wma-arch,DC=com</t>
  </si>
  <si>
    <t>CN=Vassanti Bribiesca,OU=Users,OU=Denver,DC=wma-arch,DC=com</t>
  </si>
  <si>
    <t>CN=Vy Dang,OU=Users,OU=Irvine,DC=wma-arch,DC=com</t>
  </si>
  <si>
    <t>CN=Sang Jin Lee,OU=Users,OU=New Jersey,DC=wma-arch,DC=com</t>
  </si>
  <si>
    <t>CN=Alexandra Neujahr,OU=Users,OU=Denver,DC=wma-arch,DC=com</t>
  </si>
  <si>
    <t>CN=Benny Tanusaputra,OU=Users,OU=Irvine,DC=wma-arch,DC=com</t>
  </si>
  <si>
    <t>CN=Sara Jazra,OU=Users,OU=Irvine,DC=wma-arch,DC=com</t>
  </si>
  <si>
    <t>Mike Christensen - ThinkPad X1 Carbon 6th</t>
  </si>
  <si>
    <t>CN=Michael Christensen,OU=Users,OU=Irvine,DC=wma-arch,DC=com</t>
  </si>
  <si>
    <t>CN=Alexa Seidenfeld,OU=Users,OU=New York,DC=wma-arch,DC=com</t>
  </si>
  <si>
    <t>CN=Karla Middleton,OU=Users,OU=San Diego,DC=wma-arch,DC=com</t>
  </si>
  <si>
    <t>CN=Santiago Caballero,OU=Users,OU=Mexico,DC=wma-arch,DC=com</t>
  </si>
  <si>
    <t>CN=Juan Oviedo,OU=Users,OU=Miami,DC=wma-arch,DC=com</t>
  </si>
  <si>
    <t>CN=Arthur Osorio,OU=Users,OU=Irvine,DC=wma-arch,DC=com</t>
  </si>
  <si>
    <t>CN=Michael Peck,OU=Users,OU=Phoenix,DC=wma-arch,DC=com</t>
  </si>
  <si>
    <t>CN=Andrea Stylianou,OU=Users,OU=New Jersey,DC=wma-arch,DC=com</t>
  </si>
  <si>
    <t>CN=Gorham Hom,OU=Users,OU=New Jersey,DC=wma-arch,DC=com</t>
  </si>
  <si>
    <t>Brad Sundheimer - ThinkPad X1 Extreme</t>
  </si>
  <si>
    <t>CN=Bradley Sundheimer,OU=Users,OU=Irvine,DC=wma-arch,DC=com</t>
  </si>
  <si>
    <t>CN=Sarit Stelung,OU=Users,OU=Irvine,DC=wma-arch,DC=com</t>
  </si>
  <si>
    <t>CN=Chelsea Chamra,OU=Users,OU=Princeton,DC=wma-arch,DC=com</t>
  </si>
  <si>
    <t>CN=Heather Shreve,OU=Users,OU=Irvine,DC=wma-arch,DC=com</t>
  </si>
  <si>
    <t>CN=Anthony Simon,OU=Users,OU=New York,DC=wma-arch,DC=com</t>
  </si>
  <si>
    <t>CN=Julie Wyand,OU=Users,OU=Irvine,DC=wma-arch,DC=com</t>
  </si>
  <si>
    <t>Jen Pollock - ThinkPad X1 Extreme</t>
  </si>
  <si>
    <t>CN=Jennifer Pollock,OU=Users,OU=Irvine,DC=wma-arch,DC=com</t>
  </si>
  <si>
    <t>CN=Benjamin Blakeman,OU=Users,OU=Seattle,DC=wma-arch,DC=com</t>
  </si>
  <si>
    <t>Justin C. Scheitler - ThinkPad X1 Extreme</t>
  </si>
  <si>
    <t>CN=Justin C. Scheitler,OU=Users,OU=Denver-JS,DC=wma-arch,DC=com</t>
  </si>
  <si>
    <t>CN=Ryan Bullock,OU=Users,OU=Denver,DC=wma-arch,DC=com</t>
  </si>
  <si>
    <t>CN=Ameerah Ali,OU=Users,OU=Toronto,DC=wma-arch,DC=com</t>
  </si>
  <si>
    <t>CN=Natalie Kester,OU=Users,OU=Irvine,DC=wma-arch,DC=com</t>
  </si>
  <si>
    <t>Johnny Betzer - ThinkPad X1 Extreme</t>
  </si>
  <si>
    <t>CN=John Betzer,OU=Users,OU=Irvine,DC=wma-arch,DC=com</t>
  </si>
  <si>
    <t>CN=Abby Seyfang,OU=Users,OU=Chicago,DC=wma-arch,DC=com</t>
  </si>
  <si>
    <t>CN=Mariana Serratos,OU=Users,OU=Irvine,DC=wma-arch,DC=com</t>
  </si>
  <si>
    <t>CN=Aida Suta,OU=Users,OU=Atlanta,DC=wma-arch,DC=com</t>
  </si>
  <si>
    <t>CN=Zinayda Reyes,OU=Users,OU=LA,DC=wma-arch,DC=com</t>
  </si>
  <si>
    <t>CN=Brittany Montgomery,OU=Users,OU=San Diego,DC=wma-arch,DC=com</t>
  </si>
  <si>
    <t>CN=Cara Grandolfo,OU=Users,OU=Irvine,DC=wma-arch,DC=com</t>
  </si>
  <si>
    <t>Andres Galvis - ThinkPad X1 Extreme</t>
  </si>
  <si>
    <t>CN=Andres Galvis,OU=Users,OU=Mexico,DC=wma-arch,DC=com</t>
  </si>
  <si>
    <t>CN=Afraz Choudhary,OU=Users,OU=Toronto,DC=wma-arch,DC=com</t>
  </si>
  <si>
    <t>CN=Kayla Wallace,OU=Users,OU=Toronto,DC=wma-arch,DC=com</t>
  </si>
  <si>
    <t>CN=Mohit Gyawali,OU=Users,OU=Toronto,DC=wma-arch,DC=com</t>
  </si>
  <si>
    <t>CN=Troy J. Flick,OU=Users,OU=Chicago,DC=wma-arch,DC=com</t>
  </si>
  <si>
    <t>Jeremy Lovell - ThinkPad X1 Extreme</t>
  </si>
  <si>
    <t>CN=Jeremy Lovell,OU=Users,OU=Irvine,DC=wma-arch,DC=com</t>
  </si>
  <si>
    <t>WS-3215</t>
  </si>
  <si>
    <t>CN=WS-3215,OU=Laptops,OU=Atlanta,DC=wma-arch,DC=com</t>
  </si>
  <si>
    <t>Managed By</t>
  </si>
  <si>
    <t>Ken Wink - Lenovo Product</t>
  </si>
  <si>
    <t>CN=Ken Wink,OU=Users,OU=Irvine,DC=wma-arch,DC=com</t>
  </si>
  <si>
    <t>Christy Fahilga - ThinkPad Edge E531</t>
  </si>
  <si>
    <t>CN=Christina Fahilga,OU=Users,OU=Irvine,DC=wma-arch,DC=com</t>
  </si>
  <si>
    <t>CN=Anousha Ghorchian,OU=Users,OU=Northern California,DC=wma-arch,DC=com</t>
  </si>
  <si>
    <t>CN=Katie Day,OU=Users,OU=Chicago,DC=wma-arch,DC=com</t>
  </si>
  <si>
    <t>Jack Waddles - ThinkPad X1 Carbon 2nd</t>
  </si>
  <si>
    <t>CN=Jack Waddles,OU=Users,OU=Miami,DC=wma-arch,DC=com</t>
  </si>
  <si>
    <t>CN=Frank Salas Helguera,OU=Users,OU=Northern California,DC=wma-arch,DC=com</t>
  </si>
  <si>
    <t>CN=Joy Perez,OU=Users,OU=Irvine,DC=wma-arch,DC=com</t>
  </si>
  <si>
    <t>CN=Alyssa Knuckles,OU=Users,OU=Irvine,DC=wma-arch,DC=com</t>
  </si>
  <si>
    <t>Peter Agnello - ThinkPad W541</t>
  </si>
  <si>
    <t>CN=Pietro Agnello,OU=Users,OU=New York,DC=wma-arch,DC=com</t>
  </si>
  <si>
    <t>Jim Terry - ThinkPad X1 Carbon 3rd</t>
  </si>
  <si>
    <t>CN=Jim Terry,OU=Users,OU=Northern California,DC=wma-arch,DC=com</t>
  </si>
  <si>
    <t>Bill Sotomayor - ThinkPad X1 Carbon 3rd</t>
  </si>
  <si>
    <t>CN=Bill Sotomayor,OU=Users,OU=New York,DC=wma-arch,DC=com</t>
  </si>
  <si>
    <t>Angie Cervantez - ThinkPad E560</t>
  </si>
  <si>
    <t>CN=Angie Cervantez,OU=Users,OU=Irvine,DC=wma-arch,DC=com</t>
  </si>
  <si>
    <t>CN=Bryan Maeda,OU=Users,OU=Irvine,DC=wma-arch,DC=com</t>
  </si>
  <si>
    <t>CN=Martin Camacho,OU=Users,OU=San Francisco,DC=wma-arch,DC=com</t>
  </si>
  <si>
    <t>Tom Jansen - Surface Pro 4</t>
  </si>
  <si>
    <t>CN=Thomas Jansen,OU=Users,OU=Denver-JS,DC=wma-arch,DC=com</t>
  </si>
  <si>
    <t>Lili Koyama - ThinkCentre M900</t>
  </si>
  <si>
    <t>CN=Lili Koyama,OU=Users,OU=Irvine,DC=wma-arch,DC=com</t>
  </si>
  <si>
    <t>Jeff Plecha - ThinkPad X1 Carbon 4th</t>
  </si>
  <si>
    <t>CN=Jeffrey Plecha,OU=Users,OU=Chicago-DT,DC=wma-arch,DC=com</t>
  </si>
  <si>
    <t>Catalina Rocha - ThinkPad X1 Carbon 4th</t>
  </si>
  <si>
    <t>CN=Catalina Rocha,OU=Users,OU=Toronto,DC=wma-arch,DC=com</t>
  </si>
  <si>
    <t>Peach Magsombol - ThinkPad P50</t>
  </si>
  <si>
    <t>CN=Peachy Magsombol,OU=Users,OU=LA,DC=wma-arch,DC=com</t>
  </si>
  <si>
    <t>CN=Shawnene Krebs,OU=Users,OU=Denver-JS,DC=wma-arch,DC=com</t>
  </si>
  <si>
    <t>CN=Andy Al-Sannaa,OU=Users,OU=Northern California,DC=wma-arch,DC=com</t>
  </si>
  <si>
    <t>Cait Marolf - ThinkPad P50</t>
  </si>
  <si>
    <t>CN=Caitlin Marolf,OU=Users,OU=San Diego,DC=wma-arch,DC=com</t>
  </si>
  <si>
    <t>Henry Hong - ThinkStation P510</t>
  </si>
  <si>
    <t>CN=Henry Hong,OU=Users,OU=Irvine,DC=wma-arch,DC=com</t>
  </si>
  <si>
    <t>Miro Moro - 20FB002LUS</t>
  </si>
  <si>
    <t>CN=Miro Moro,OU=Users,OU=Chicago,DC=wma-arch,DC=com</t>
  </si>
  <si>
    <t>CN=Alisha Panditrao,OU=Users,OU=New Jersey,DC=wma-arch,DC=com</t>
  </si>
  <si>
    <t>CN=Callie Bergin,OU=Users,OU=Denver,DC=wma-arch,DC=com</t>
  </si>
  <si>
    <t>Chris Huaracha - ThinkPad X1 Carbon 4th</t>
  </si>
  <si>
    <t>CN=Chris Huaracha,OU=Users,OU=Irvine,DC=wma-arch,DC=com</t>
  </si>
  <si>
    <t>CN=Xingyi Zhou,OU=Users,OU=Toronto,DC=wma-arch,DC=com</t>
  </si>
  <si>
    <t>Jason Dooley - ThinkPad X1 Carbon 4th</t>
  </si>
  <si>
    <t>CN=Anthony Jason Dooley,OU=Users,OU=Atlanta,DC=wma-arch,DC=com</t>
  </si>
  <si>
    <t>CN=Max Fischer,OU=Users,OU=Northern California,DC=wma-arch,DC=com</t>
  </si>
  <si>
    <t>CN=Mathew Chaiken,OU=Users,OU=Denver,DC=wma-arch,DC=com</t>
  </si>
  <si>
    <t>Luke Corsbie - ThinkPad P51</t>
  </si>
  <si>
    <t>CN=Luke Corsbie,OU=Users,OU=Irvine,DC=wma-arch,DC=com</t>
  </si>
  <si>
    <t>Greg Blount - ThinkPad P51</t>
  </si>
  <si>
    <t>CN=Greg Blount,OU=Users,OU=Denver-JS,DC=wma-arch,DC=com</t>
  </si>
  <si>
    <t>Tom Myers - ThinkPad X1 Yoga 2nd</t>
  </si>
  <si>
    <t>CN=Tom Myers,OU=Users,OU=Irvine,DC=wma-arch,DC=com</t>
  </si>
  <si>
    <t>Catherine Quintero - ThinkPad X1 Carbon 5th</t>
  </si>
  <si>
    <t>CN=Catherine Quintero,OU=Users,OU=Denver,DC=wma-arch,DC=com</t>
  </si>
  <si>
    <t>Steve Smith - ThinkPad X1 Carbon 2nd</t>
  </si>
  <si>
    <t>CN=Steve Smith,OU=Users,OU=Denver,DC=wma-arch,DC=com</t>
  </si>
  <si>
    <t>Junior Gonzalez - ThinkPad P51</t>
  </si>
  <si>
    <t>CN=Junior Gonzalez,OU=Users,OU=Irvine,DC=wma-arch,DC=com</t>
  </si>
  <si>
    <t>Matt Brady - ThinkPad X1 Yoga 2nd</t>
  </si>
  <si>
    <t>CN=Matt Brady,OU=Users,OU=San Diego,DC=wma-arch,DC=com</t>
  </si>
  <si>
    <t>Brian Nguyen - ThinkPad P51</t>
  </si>
  <si>
    <t>CN=Brian L. Nguyen,OU=Users,OU=Northern California,DC=wma-arch,DC=com</t>
  </si>
  <si>
    <t>CN=Grace Dobbins,OU=Users,OU=Princeton,DC=wma-arch,DC=com</t>
  </si>
  <si>
    <t>Sam Yowakim - ThinkPad P51</t>
  </si>
  <si>
    <t>CN=Samir Yowakim,OU=Users,OU=Northern California,DC=wma-arch,DC=com</t>
  </si>
  <si>
    <t>Ted Heisler - ThinkPad X1 Carbon 5th</t>
  </si>
  <si>
    <t>CN=Ted Heisler,OU=Users,OU=Irvine,DC=wma-arch,DC=com</t>
  </si>
  <si>
    <t>Jim Babine - ThinkPad W540</t>
  </si>
  <si>
    <t>CN=Jim Babine,OU=Users,OU=Northern California,DC=wma-arch,DC=com</t>
  </si>
  <si>
    <t>CN=Michael Piraino,OU=Users,OU=Chicago,DC=wma-arch,DC=com</t>
  </si>
  <si>
    <t>Ted Swan - ThinkPad P52s</t>
  </si>
  <si>
    <t>CN=Ted Swan,OU=Users,OU=Denver-JS,DC=wma-arch,DC=com</t>
  </si>
  <si>
    <t>Cat Vann - ThinkPad P52s</t>
  </si>
  <si>
    <t>CN=Catherine Vann,OU=Users,OU=New York,DC=wma-arch,DC=com</t>
  </si>
  <si>
    <t>Nony Rivera - ThinkPad P52s</t>
  </si>
  <si>
    <t>CN=Nony Rivera,OU=Users,OU=Seattle,DC=wma-arch,DC=com</t>
  </si>
  <si>
    <t>Niki Ward - ThinkPad X1 Carbon 5th</t>
  </si>
  <si>
    <t>CN=Niki Ward,OU=Users,OU=Phoenix,DC=wma-arch,DC=com</t>
  </si>
  <si>
    <t>CN=Eric Zuniga,OU=Users,OU=Irvine,DC=wma-arch,DC=com</t>
  </si>
  <si>
    <t>CN=Bob Snyder,OU=Users,OU=Irvine,DC=wma-arch,DC=com</t>
  </si>
  <si>
    <t>CN=Mahjabeen Zaheda,OU=Users,OU=New York,DC=wma-arch,DC=com</t>
  </si>
  <si>
    <t>Rob Kiester - ThinkPad P72</t>
  </si>
  <si>
    <t>CN=Rob Kiester,OU=Users,OU=Denver,DC=wma-arch,DC=com</t>
  </si>
  <si>
    <t>CN=Shuai Zhang,OU=Users,OU=Irvine,DC=wma-arch,DC=com</t>
  </si>
  <si>
    <t>CN=Luis Bermudez,OU=Users,OU=LA,DC=wma-arch,DC=com</t>
  </si>
  <si>
    <t>CN=Christopher Neitzel,OU=Users,OU=Phoenix,DC=wma-arch,DC=com</t>
  </si>
  <si>
    <t>CN=Mona Valencia,OU=Users,OU=Irvine,DC=wma-arch,DC=com</t>
  </si>
  <si>
    <t>CN=Catherine Waligora,OU=Users,OU=Atlanta,DC=wma-arch,DC=com</t>
  </si>
  <si>
    <t>CN=Alex Chan,OU=Users,OU=Toronto,DC=wma-arch,DC=com</t>
  </si>
  <si>
    <t>CN=Christopher Mavros,OU=Users,OU=Houston,DC=wma-arch,DC=com</t>
  </si>
  <si>
    <t>Victoria Melvin - ThinkPad X1 Extreme</t>
  </si>
  <si>
    <t>CN=Frances Victoria Melvin,OU=Users,OU=New York,DC=wma-arch,DC=com</t>
  </si>
  <si>
    <t>Nick Taylor - ThinkPad X1 Extreme</t>
  </si>
  <si>
    <t>CN=Nick Taylor,OU=Users,OU=San Diego,DC=wma-arch,DC=com</t>
  </si>
  <si>
    <t>Isaac Siedlak - ThinkStation P330 Tiny</t>
  </si>
  <si>
    <t>CN=Isaac Siedlak,OU=Users,OU=Toronto,DC=wma-arch,DC=com</t>
  </si>
  <si>
    <t>Abby Seyfang - ThinkPad X1 Extreme</t>
  </si>
  <si>
    <t>Alex Morales - ThinkPad X1 Extreme</t>
  </si>
  <si>
    <t>CN=Alex Morales,OU=Users,OU=Irvine,DC=wma-arch,DC=com</t>
  </si>
  <si>
    <t>CN=Tatsiana Niaronava,OU=Users,OU=Irvine,DC=wma-arch,DC=com</t>
  </si>
  <si>
    <t>CN=Steve Russo,OU=Users,OU=Irvine,DC=wma-arch,DC=com</t>
  </si>
  <si>
    <t>May 08 2019 14:30</t>
  </si>
  <si>
    <t>May 07 2019 09:27</t>
  </si>
  <si>
    <t>192.168.16.108</t>
  </si>
  <si>
    <t>May 09 2019 00:09</t>
  </si>
  <si>
    <t>192.168.12.77</t>
  </si>
  <si>
    <t>May 09 2019 07:47</t>
  </si>
  <si>
    <t>192.168.20.67</t>
  </si>
  <si>
    <t>May 08 2019 07:28</t>
  </si>
  <si>
    <t>May 08 2019 14:05</t>
  </si>
  <si>
    <t>May 09 2019 09:07</t>
  </si>
  <si>
    <t>192.168.11.127</t>
  </si>
  <si>
    <t>Tlalnepantla De Baz, MX</t>
  </si>
  <si>
    <t>May 08 2019 17:02</t>
  </si>
  <si>
    <t>192.168.1.71</t>
  </si>
  <si>
    <t>May 08 2019 14:53</t>
  </si>
  <si>
    <t>172.20.1.181</t>
  </si>
  <si>
    <t>May 07 2019 09:49</t>
  </si>
  <si>
    <t>192.168.15.58</t>
  </si>
  <si>
    <t>192.168.15.63</t>
  </si>
  <si>
    <t>May 09 2019 09:32</t>
  </si>
  <si>
    <t>10.9.10.54</t>
  </si>
  <si>
    <t>May 08 2019 20:20</t>
  </si>
  <si>
    <t>192.168.5.109</t>
  </si>
  <si>
    <t>May 08 2019 17:46</t>
  </si>
  <si>
    <t>May 08 2019 16:41</t>
  </si>
  <si>
    <t>May 08 2019 16:20</t>
  </si>
  <si>
    <t>May 08 2019 16:10</t>
  </si>
  <si>
    <t>May 08 2019 16:42</t>
  </si>
  <si>
    <t>May 07 2019 13:29</t>
  </si>
  <si>
    <t>May 08 2019 17:14</t>
  </si>
  <si>
    <t>May 08 2019 11:09</t>
  </si>
  <si>
    <t>192.168.9.104</t>
  </si>
  <si>
    <t>May 08 2019 15:04</t>
  </si>
  <si>
    <t>10.9.10.44</t>
  </si>
  <si>
    <t>May 08 2019 17:22</t>
  </si>
  <si>
    <t>May 08 2019 09:31</t>
  </si>
  <si>
    <t>192.168.5.53</t>
  </si>
  <si>
    <t>10.9.10.53</t>
  </si>
  <si>
    <t>192.168.9.61</t>
  </si>
  <si>
    <t>San Juan Capistrano, CA, US</t>
  </si>
  <si>
    <t>May 08 2019 17:43</t>
  </si>
  <si>
    <t>May 08 2019 17:38</t>
  </si>
  <si>
    <t>May 08 2019 12:42</t>
  </si>
  <si>
    <t>192.168.4.155</t>
  </si>
  <si>
    <t>May 09 2019 09:37</t>
  </si>
  <si>
    <t>192.168.4.120</t>
  </si>
  <si>
    <t>192.168.4.82</t>
  </si>
  <si>
    <t>192.168.4.79</t>
  </si>
  <si>
    <t>192.168.4.66</t>
  </si>
  <si>
    <t>192.168.4.87</t>
  </si>
  <si>
    <t>May 08 2019 08:47</t>
  </si>
  <si>
    <t>May 09 2019 01:25</t>
  </si>
  <si>
    <t>192.168.0.27</t>
  </si>
  <si>
    <t>192.168.1.11</t>
  </si>
  <si>
    <t>May 08 2019 14:00</t>
  </si>
  <si>
    <t>192.168.3.103</t>
  </si>
  <si>
    <t>May 08 2019 18:14</t>
  </si>
  <si>
    <t>May 08 2019 20:12</t>
  </si>
  <si>
    <t>May 08 2019 10:32</t>
  </si>
  <si>
    <t>May 08 2019 18:09</t>
  </si>
  <si>
    <t>May 07 2019 09:15</t>
  </si>
  <si>
    <t>192.168.3.165</t>
  </si>
  <si>
    <t>May 09 2019 08:40</t>
  </si>
  <si>
    <t>May 08 2019 15:55</t>
  </si>
  <si>
    <t>192.168.23.68</t>
  </si>
  <si>
    <t>May 08 2019 10:59</t>
  </si>
  <si>
    <t>May 09 2019 05:24</t>
  </si>
  <si>
    <t>192.168.3.163</t>
  </si>
  <si>
    <t>192.168.3.177</t>
  </si>
  <si>
    <t>192.168.3.168</t>
  </si>
  <si>
    <t>192.168.3.154</t>
  </si>
  <si>
    <t>192.168.3.91</t>
  </si>
  <si>
    <t>192.168.3.124</t>
  </si>
  <si>
    <t>Sacramento, CA, US</t>
  </si>
  <si>
    <t>May 09 2019 06:03</t>
  </si>
  <si>
    <t>192.168.1.42</t>
  </si>
  <si>
    <t>Romeoville, IL, US</t>
  </si>
  <si>
    <t>May 08 2019 21:36</t>
  </si>
  <si>
    <t>Roggen, CO, US</t>
  </si>
  <si>
    <t>May 09 2019 06:47</t>
  </si>
  <si>
    <t>10.0.1.44</t>
  </si>
  <si>
    <t>May 09 2019 09:09</t>
  </si>
  <si>
    <t>May 08 2019 16:38</t>
  </si>
  <si>
    <t>May 08 2019 23:30</t>
  </si>
  <si>
    <t>May 07 2019 09:51</t>
  </si>
  <si>
    <t>May 08 2019 15:09</t>
  </si>
  <si>
    <t>R90T4T1Q</t>
  </si>
  <si>
    <t>May 08 2019 15:30</t>
  </si>
  <si>
    <t>May 08 2019 19:37</t>
  </si>
  <si>
    <t>172.20.0.190</t>
  </si>
  <si>
    <t>May 08 2019 17:48</t>
  </si>
  <si>
    <t>May 08 2019 20:17</t>
  </si>
  <si>
    <t>192.168.1.70</t>
  </si>
  <si>
    <t>May 08 2019 22:06</t>
  </si>
  <si>
    <t>May 09 2019 07:32</t>
  </si>
  <si>
    <t>May 08 2019 17:34</t>
  </si>
  <si>
    <t>May 09 2019 09:16</t>
  </si>
  <si>
    <t>May 09 2019 08:32</t>
  </si>
  <si>
    <t>May 09 2019 07:13</t>
  </si>
  <si>
    <t>May 08 2019 16:58</t>
  </si>
  <si>
    <t>May 09 2019 05:41</t>
  </si>
  <si>
    <t>10.104.2.173</t>
  </si>
  <si>
    <t>May 08 2019 14:47</t>
  </si>
  <si>
    <t>172.20.1.53</t>
  </si>
  <si>
    <t>May 09 2019 03:59</t>
  </si>
  <si>
    <t>192.168.11.152</t>
  </si>
  <si>
    <t>May 08 2019 01:03</t>
  </si>
  <si>
    <t>10.1.0.104</t>
  </si>
  <si>
    <t>May 07 2019 12:02</t>
  </si>
  <si>
    <t>May 08 2019 18:05</t>
  </si>
  <si>
    <t>10.1.0.124</t>
  </si>
  <si>
    <t>May 08 2019 17:37</t>
  </si>
  <si>
    <t>May 08 2019 17:21</t>
  </si>
  <si>
    <t>May 09 2019 09:23</t>
  </si>
  <si>
    <t>May 08 2019 15:27</t>
  </si>
  <si>
    <t>MJ07ZLLA</t>
  </si>
  <si>
    <t>R90SQZWR</t>
  </si>
  <si>
    <t>10.1.0.105</t>
  </si>
  <si>
    <t>192.168.0.165</t>
  </si>
  <si>
    <t>172.16.0.51</t>
  </si>
  <si>
    <t>INVALID</t>
  </si>
  <si>
    <t>192.168.20.60</t>
  </si>
  <si>
    <t>10.1.50.143</t>
  </si>
  <si>
    <t>dduncan</t>
  </si>
  <si>
    <t>10.1.0.31</t>
  </si>
  <si>
    <t>10.1.0.109</t>
  </si>
  <si>
    <t>192.168.11.124</t>
  </si>
  <si>
    <t>CWS-525</t>
  </si>
  <si>
    <t>May 08 2019 19:17</t>
  </si>
  <si>
    <t>May 07 2019 19:01</t>
  </si>
  <si>
    <t>May 09 2019 09:06</t>
  </si>
  <si>
    <t>Ottawa, ON, CA</t>
  </si>
  <si>
    <t>May 08 2019 19:23</t>
  </si>
  <si>
    <t>172.20.11.78</t>
  </si>
  <si>
    <t>Ontario, CA, US</t>
  </si>
  <si>
    <t>192.168.6.137</t>
  </si>
  <si>
    <t>New York, NY, US</t>
  </si>
  <si>
    <t>192.168.1.30</t>
  </si>
  <si>
    <t>10.1.119.247</t>
  </si>
  <si>
    <t>May 08 2019 07:18</t>
  </si>
  <si>
    <t>192.168.16.114</t>
  </si>
  <si>
    <t>May 08 2019 14:06</t>
  </si>
  <si>
    <t>May 08 2019 15:18</t>
  </si>
  <si>
    <t>cblottman</t>
  </si>
  <si>
    <t>192.168.24.66</t>
  </si>
  <si>
    <t>192.168.16.124</t>
  </si>
  <si>
    <t>192.168.16.85</t>
  </si>
  <si>
    <t>192.168.16.143</t>
  </si>
  <si>
    <t>192.168.24.57</t>
  </si>
  <si>
    <t>192.168.24.67</t>
  </si>
  <si>
    <t>192.168.16.141</t>
  </si>
  <si>
    <t>192.168.16.65</t>
  </si>
  <si>
    <t>May 08 2019 08:42</t>
  </si>
  <si>
    <t>MJ041JAB</t>
  </si>
  <si>
    <t>NYCTV</t>
  </si>
  <si>
    <t>192.168.19.65</t>
  </si>
  <si>
    <t>May 07 2019 16:32</t>
  </si>
  <si>
    <t>Lyndhurst, NJ, US</t>
  </si>
  <si>
    <t>May 08 2019 19:38</t>
  </si>
  <si>
    <t>10.0.0.157</t>
  </si>
  <si>
    <t>May 09 2019 08:04</t>
  </si>
  <si>
    <t>May 07 2019 12:10</t>
  </si>
  <si>
    <t>May 08 2019 15:46</t>
  </si>
  <si>
    <t>MJ02EQG9</t>
  </si>
  <si>
    <t>192.168.2.130</t>
  </si>
  <si>
    <t>WS-2110</t>
  </si>
  <si>
    <t>Littleton, CO</t>
  </si>
  <si>
    <t>May 09 2019 05:57</t>
  </si>
  <si>
    <t>192.168.1.31</t>
  </si>
  <si>
    <t>Juarez, MX</t>
  </si>
  <si>
    <t>192.168.1.33</t>
  </si>
  <si>
    <t>May 09 2019 08:08</t>
  </si>
  <si>
    <t>May 09 2019 06:46</t>
  </si>
  <si>
    <t>May 09 2019 00:00</t>
  </si>
  <si>
    <t>May 09 2019 06:04</t>
  </si>
  <si>
    <t>May 08 2019 22:49</t>
  </si>
  <si>
    <t>192.168.1.73</t>
  </si>
  <si>
    <t>May 08 2019 19:02</t>
  </si>
  <si>
    <t>May 07 2019 12:07</t>
  </si>
  <si>
    <t>May 07 2019 16:50</t>
  </si>
  <si>
    <t>056851U</t>
  </si>
  <si>
    <t>192.168.2.125</t>
  </si>
  <si>
    <t>192.168.2.145</t>
  </si>
  <si>
    <t>192.168.0.9</t>
  </si>
  <si>
    <t>192.168.2.162</t>
  </si>
  <si>
    <t>10.0.0.166</t>
  </si>
  <si>
    <t>10.0.1.122</t>
  </si>
  <si>
    <t>192.168.2.154</t>
  </si>
  <si>
    <t>192.168.88.14</t>
  </si>
  <si>
    <t>192.168.1.76</t>
  </si>
  <si>
    <t>192.168.200.41</t>
  </si>
  <si>
    <t>172.168.1.140</t>
  </si>
  <si>
    <t>May 08 2019 09:21</t>
  </si>
  <si>
    <t>May 09 2019 09:00</t>
  </si>
  <si>
    <t>May 09 2019 08:02</t>
  </si>
  <si>
    <t>193.169.0.17</t>
  </si>
  <si>
    <t>May 09 2019 06:27</t>
  </si>
  <si>
    <t>192.168.6.162</t>
  </si>
  <si>
    <t>May 09 2019 07:17</t>
  </si>
  <si>
    <t>May 08 2019 08:12</t>
  </si>
  <si>
    <t>May 08 2019 11:01</t>
  </si>
  <si>
    <t>May 09 2019 08:30</t>
  </si>
  <si>
    <t>May 08 2019 10:52</t>
  </si>
  <si>
    <t>192.168.14.78</t>
  </si>
  <si>
    <t>172.16.15.9</t>
  </si>
  <si>
    <t>192.168.14.96</t>
  </si>
  <si>
    <t>192.168.1.12</t>
  </si>
  <si>
    <t>192.168.14.129</t>
  </si>
  <si>
    <t>May 09 2019 06:34</t>
  </si>
  <si>
    <t>spadilla</t>
  </si>
  <si>
    <t>May 08 2019 11:40</t>
  </si>
  <si>
    <t>192.168.6.89</t>
  </si>
  <si>
    <t>May 08 2019 20:57</t>
  </si>
  <si>
    <t>192.168.137.1</t>
  </si>
  <si>
    <t>May 08 2019 16:23</t>
  </si>
  <si>
    <t>192.168.6.135</t>
  </si>
  <si>
    <t>Jkirkpatrick</t>
  </si>
  <si>
    <t>R90T7SKC</t>
  </si>
  <si>
    <t>tflick</t>
  </si>
  <si>
    <t>192.168.6.77</t>
  </si>
  <si>
    <t>192.168.6.61</t>
  </si>
  <si>
    <t>192.168.211.17</t>
  </si>
  <si>
    <t>May 09 2019 06:37</t>
  </si>
  <si>
    <t>Centennial, CO, US</t>
  </si>
  <si>
    <t>May 09 2019 07:25</t>
  </si>
  <si>
    <t>172.20.3.220</t>
  </si>
  <si>
    <t>May 09 2019 06:25</t>
  </si>
  <si>
    <t>172.20.0.42</t>
  </si>
  <si>
    <t>Carlsbad, CA, US</t>
  </si>
  <si>
    <t>May 09 2019 07:12</t>
  </si>
  <si>
    <t>192.168.1.77</t>
  </si>
  <si>
    <t>Calgary, AB, CA</t>
  </si>
  <si>
    <t>May 08 2019 13:42</t>
  </si>
  <si>
    <t>172.19.131.144</t>
  </si>
  <si>
    <t>Avenel, NJ, US</t>
  </si>
  <si>
    <t>10.0.0.93</t>
  </si>
  <si>
    <t>Aurora, CO, US</t>
  </si>
  <si>
    <t>May 09 2019 08:10</t>
  </si>
  <si>
    <t>192.168.2.248</t>
  </si>
  <si>
    <t>192.168.2.13</t>
  </si>
  <si>
    <t>172.20.1.90</t>
  </si>
  <si>
    <t>192.168.2.244</t>
  </si>
  <si>
    <t>192.168.2.250</t>
  </si>
  <si>
    <t>May 08 2019 21:34</t>
  </si>
  <si>
    <t>192.168.1.149</t>
  </si>
  <si>
    <t>11742 S Ninth St, S Ninth St, Garden Grove, CA, United States</t>
  </si>
  <si>
    <t>10.0.1.18</t>
  </si>
  <si>
    <t>May 09 2019 08:35</t>
  </si>
  <si>
    <t>Set-ADComputer -Identity  WS-2477 -Description "Jeff Lofquist - ThinkStation P510"</t>
  </si>
  <si>
    <t>Set-ADComputer -Identity  WS-3382 -Description "Simran Bhakta - ThinkStation P330 Tiny"</t>
  </si>
  <si>
    <t>Set-ADComputer -Identity  WS-2475 -Description "Jake Ross - ThinkStation P510"</t>
  </si>
  <si>
    <t>Set-ADComputer -Identity  WS-1805 -Description "Chloe Blottman - HP Z420 Workstation"</t>
  </si>
  <si>
    <t>Set-ADComputer -Identity  WS-1895 -Description "Fara Tajadod - ThinkStation S30"</t>
  </si>
  <si>
    <t>Simran Bhakta - ThinkStation P330 Tiny</t>
  </si>
  <si>
    <t>CN=Tiffany English,OU=Users,OU=San Diego,DC=wma-arch,DC=com</t>
  </si>
  <si>
    <t>Tiffany English - ThinkPad X1 Carbon 6th</t>
  </si>
  <si>
    <t>CN=Rhea Butler,OU=Users,OU=San Francisco,DC=wma-arch,DC=com</t>
  </si>
  <si>
    <t>Rhea Butler - ThinkPad X1 Carbon 6th</t>
  </si>
  <si>
    <t>Chloe Blottman - HP Z420 Workstation</t>
  </si>
  <si>
    <t>CN=Luis Fernando Navarro,OU=Users,OU=Mexico,DC=wma-arch,DC=com</t>
  </si>
  <si>
    <t>Luis Fernando Navarro - ThinkPad X1 Carbon 4th</t>
  </si>
  <si>
    <t>Jake Ross - ThinkStation P510</t>
  </si>
  <si>
    <t>Jeff Lofquist - ThinkStation P510</t>
  </si>
  <si>
    <t>Fara Tajadod - ThinkStation S30</t>
  </si>
  <si>
    <t>ilindshield</t>
  </si>
  <si>
    <t>Ishtar Lindshield</t>
  </si>
  <si>
    <t>Deborah Duncan</t>
  </si>
  <si>
    <t>Sabas Padilla</t>
  </si>
  <si>
    <t>CN=WS-1879,OU=Available Computers,OU=ADMIN,DC=wma-arch,DC=com</t>
  </si>
  <si>
    <t>CN=WS-1810,OU=Available Computers,OU=ADMIN,DC=wma-arch,DC=com</t>
  </si>
  <si>
    <t>CN=WS-1940,OU=Available Computers,OU=ADMIN,DC=wma-arch,DC=com</t>
  </si>
  <si>
    <t>CN=WS-2143,OU=New Computers,OU=ADMIN,DC=wma-arch,DC=com</t>
  </si>
  <si>
    <t>CN=WS-1838,OU=Retired Computers,OU=ADMIN,DC=wma-arch,DC=com</t>
  </si>
  <si>
    <t>CN=ws-2064,OU=Available Computers,OU=ADMIN,DC=wma-arch,DC=com</t>
  </si>
  <si>
    <t>CN=WS-1897,OU=Available Computers,OU=ADMIN,DC=wma-arch,DC=com</t>
  </si>
  <si>
    <t>Studio West Resource - ThinkPad W540</t>
  </si>
  <si>
    <t>Britney Maddox - HP Z400 Workstation</t>
  </si>
  <si>
    <t>CN=WS-1982,OU=Available Computers,OU=ADMIN,DC=wma-arch,DC=com</t>
  </si>
  <si>
    <t>CN=WS-1800,OU=Retired Computers,OU=ADMIN,DC=wma-arch,DC=com</t>
  </si>
  <si>
    <t>Jaelyne Kirkpatrick - P50</t>
  </si>
  <si>
    <t>Nicole Ruzbasan - ThinkPad P50</t>
  </si>
  <si>
    <t>CN=Nicole Ruzbasan,OU=Users,OU=Chicago-DT,DC=wma-arch,DC=com</t>
  </si>
  <si>
    <t>CN=Andrea J. Aguirre,OU=Users,OU=Mexico,DC=wma-arch,DC=com</t>
  </si>
  <si>
    <t>Deidre Small - Thinkpad P50</t>
  </si>
  <si>
    <t>CN=WS-2201,OU=Available Computers,OU=ADMIN,DC=wma-arch,DC=com</t>
  </si>
  <si>
    <t>CN=WS-TEST,OU=Available Computers,OU=ADMIN,DC=wma-arch,DC=com</t>
  </si>
  <si>
    <t>CN=WS-1973,OU=Available Computers,OU=ADMIN,DC=wma-arch,DC=com</t>
  </si>
  <si>
    <t>CN=WS-2203,OU=Available Computers,OU=ADMIN,DC=wma-arch,DC=com</t>
  </si>
  <si>
    <t>CN=WS-9999,OU=Available Computers,OU=ADMIN,DC=wma-arch,DC=com</t>
  </si>
  <si>
    <t>CN=WS-2003,OU=Available Computers,OU=ADMIN,DC=wma-arch,DC=com</t>
  </si>
  <si>
    <t>Design Resource - ThinkPad P72</t>
  </si>
  <si>
    <t>CN=WS-2681,OU=Laptops,OU=New York,DC=wma-arch,DC=com</t>
  </si>
  <si>
    <t>Joseph R. Stryker - X1 Extreme</t>
  </si>
  <si>
    <t>Ishtar Lindshield - ThinkPad E550</t>
  </si>
  <si>
    <t>Added to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</si>
</sst>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293C76"/>
      <name val="Tahoma"/>
      <family val="2"/>
    </font>
    <font>
      <sz val="8"/>
      <color rgb="FF000000"/>
      <name val="Tahoma"/>
      <family val="2"/>
    </font>
    <font>
      <u/>
      <sz val="8"/>
      <color rgb="FF0000FF"/>
      <name val="Tahoma"/>
      <family val="2"/>
    </font>
    <font>
      <sz val="10"/>
      <color rgb="FF242729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0F0"/>
      </patternFill>
    </fill>
    <fill>
      <patternFill patternType="solid">
        <fgColor rgb="FFECEEF0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C99CC"/>
      </left>
      <right style="thin">
        <color rgb="FF6C99CC"/>
      </right>
      <top style="thin">
        <color rgb="FF6C99CC"/>
      </top>
      <bottom style="thin">
        <color rgb="FF6C99CC"/>
      </bottom>
      <diagonal/>
    </border>
    <border>
      <left style="thin">
        <color rgb="FF7CA9DC"/>
      </left>
      <right style="thin">
        <color rgb="FF7CA9DC"/>
      </right>
      <top style="thin">
        <color rgb="FF7CA9D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CA9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Border="1"/>
    <xf numFmtId="0" fontId="20" fillId="0" borderId="11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/>
    <xf numFmtId="0" fontId="20" fillId="34" borderId="11" xfId="0" applyFont="1" applyFill="1" applyBorder="1" applyAlignment="1">
      <alignment horizontal="left" vertical="center"/>
    </xf>
    <xf numFmtId="0" fontId="21" fillId="34" borderId="11" xfId="0" applyFont="1" applyFill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0" fillId="34" borderId="11" xfId="0" applyFont="1" applyFill="1" applyBorder="1" applyAlignment="1">
      <alignment horizontal="left" vertical="center"/>
    </xf>
    <xf numFmtId="14" fontId="20" fillId="0" borderId="11" xfId="0" applyNumberFormat="1" applyFont="1" applyBorder="1" applyAlignment="1">
      <alignment horizontal="left" vertical="center"/>
    </xf>
    <xf numFmtId="0" fontId="19" fillId="33" borderId="12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left" vertical="center"/>
    </xf>
    <xf numFmtId="0" fontId="0" fillId="0" borderId="0" xfId="0"/>
    <xf numFmtId="49" fontId="0" fillId="0" borderId="0" xfId="0" applyNumberFormat="1" applyAlignment="1"/>
    <xf numFmtId="49" fontId="0" fillId="0" borderId="0" xfId="0" applyNumberFormat="1"/>
    <xf numFmtId="0" fontId="0" fillId="0" borderId="0" xfId="0" applyFill="1"/>
    <xf numFmtId="14" fontId="0" fillId="0" borderId="0" xfId="0" applyNumberFormat="1"/>
    <xf numFmtId="0" fontId="22" fillId="0" borderId="0" xfId="0" applyFont="1" applyAlignment="1">
      <alignment horizontal="left" vertical="center"/>
    </xf>
    <xf numFmtId="49" fontId="0" fillId="0" borderId="0" xfId="0" applyNumberFormat="1" applyBorder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196" name="Control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197" name="Control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198" name="Control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199" name="Control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0" name="Control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1" name="Control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2" name="Control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3" name="Control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4" name="Control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5" name="Control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6" name="Control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7" name="Control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8" name="Control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9" name="Control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0" name="Control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1" name="Control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2" name="Control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3" name="Control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4" name="Control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5" name="Control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6" name="Control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7" name="Control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8" name="Control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9" name="Control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0" name="Control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1" name="Control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2" name="Control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3" name="Control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4" name="Control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5" name="Control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6" name="Control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7" name="Control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8" name="Control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9" name="Control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0" name="Control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1" name="Control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2" name="Control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3" name="Control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4" name="Control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5" name="Control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6" name="Control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7" name="Control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8" name="Control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9" name="Control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0" name="Control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1" name="Control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2" name="Control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3" name="Control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4" name="Control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5" name="Control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6" name="Control 150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7" name="Control 151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8" name="Control 152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9" name="Control 153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0" name="Control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1" name="Control 155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2" name="Control 156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3" name="Control 157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4" name="Control 158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5" name="Control 159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6" name="Control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7" name="Control 161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8" name="Control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9" name="Control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0" name="Control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1" name="Control 165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2" name="Control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3" name="Control 167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4" name="Control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5" name="Control 169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6" name="Control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7" name="Control 171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8" name="Control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9" name="Control 173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0" name="Control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1" name="Control 175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2" name="Control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3" name="Control 177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4" name="Control 17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5" name="Control 179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6" name="Control 180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7" name="Control 181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8" name="Control 182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9" name="Control 183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0" name="Control 184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1" name="Control 185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2" name="Control 186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3" name="Control 187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4" name="Control 188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5" name="Control 189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6" name="Control 190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7" name="Control 191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8" name="Control 192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9" name="Control 193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90" name="Control 194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91" name="Control 195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92" name="Control 196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93" name="Control 197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94" name="Control 198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59B9092B87246D8A80DCECCF85962D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86770FEEAE4A77A76CAFFDFA3682A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3AAA8FC9500B4B088C189942863F18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List_Help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List_Help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List_Help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1.xml"/><Relationship Id="rId21" Type="http://schemas.openxmlformats.org/officeDocument/2006/relationships/control" Target="../activeX/activeX16.xml"/><Relationship Id="rId42" Type="http://schemas.openxmlformats.org/officeDocument/2006/relationships/control" Target="../activeX/activeX37.xml"/><Relationship Id="rId47" Type="http://schemas.openxmlformats.org/officeDocument/2006/relationships/control" Target="../activeX/activeX42.xml"/><Relationship Id="rId63" Type="http://schemas.openxmlformats.org/officeDocument/2006/relationships/control" Target="../activeX/activeX58.xml"/><Relationship Id="rId68" Type="http://schemas.openxmlformats.org/officeDocument/2006/relationships/control" Target="../activeX/activeX63.xml"/><Relationship Id="rId84" Type="http://schemas.openxmlformats.org/officeDocument/2006/relationships/control" Target="../activeX/activeX79.xml"/><Relationship Id="rId89" Type="http://schemas.openxmlformats.org/officeDocument/2006/relationships/control" Target="../activeX/activeX84.xml"/><Relationship Id="rId16" Type="http://schemas.openxmlformats.org/officeDocument/2006/relationships/control" Target="../activeX/activeX11.xml"/><Relationship Id="rId11" Type="http://schemas.openxmlformats.org/officeDocument/2006/relationships/control" Target="../activeX/activeX6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53" Type="http://schemas.openxmlformats.org/officeDocument/2006/relationships/control" Target="../activeX/activeX48.xml"/><Relationship Id="rId58" Type="http://schemas.openxmlformats.org/officeDocument/2006/relationships/control" Target="../activeX/activeX53.xml"/><Relationship Id="rId74" Type="http://schemas.openxmlformats.org/officeDocument/2006/relationships/control" Target="../activeX/activeX69.xml"/><Relationship Id="rId79" Type="http://schemas.openxmlformats.org/officeDocument/2006/relationships/control" Target="../activeX/activeX74.xml"/><Relationship Id="rId102" Type="http://schemas.openxmlformats.org/officeDocument/2006/relationships/control" Target="../activeX/activeX97.xml"/><Relationship Id="rId5" Type="http://schemas.openxmlformats.org/officeDocument/2006/relationships/image" Target="../media/image1.emf"/><Relationship Id="rId90" Type="http://schemas.openxmlformats.org/officeDocument/2006/relationships/control" Target="../activeX/activeX85.xml"/><Relationship Id="rId95" Type="http://schemas.openxmlformats.org/officeDocument/2006/relationships/control" Target="../activeX/activeX90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43" Type="http://schemas.openxmlformats.org/officeDocument/2006/relationships/control" Target="../activeX/activeX38.xml"/><Relationship Id="rId48" Type="http://schemas.openxmlformats.org/officeDocument/2006/relationships/control" Target="../activeX/activeX43.xml"/><Relationship Id="rId64" Type="http://schemas.openxmlformats.org/officeDocument/2006/relationships/control" Target="../activeX/activeX59.xml"/><Relationship Id="rId69" Type="http://schemas.openxmlformats.org/officeDocument/2006/relationships/control" Target="../activeX/activeX64.xml"/><Relationship Id="rId80" Type="http://schemas.openxmlformats.org/officeDocument/2006/relationships/control" Target="../activeX/activeX75.xml"/><Relationship Id="rId85" Type="http://schemas.openxmlformats.org/officeDocument/2006/relationships/control" Target="../activeX/activeX80.x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Relationship Id="rId46" Type="http://schemas.openxmlformats.org/officeDocument/2006/relationships/control" Target="../activeX/activeX41.xml"/><Relationship Id="rId59" Type="http://schemas.openxmlformats.org/officeDocument/2006/relationships/control" Target="../activeX/activeX54.xml"/><Relationship Id="rId67" Type="http://schemas.openxmlformats.org/officeDocument/2006/relationships/control" Target="../activeX/activeX62.xml"/><Relationship Id="rId103" Type="http://schemas.openxmlformats.org/officeDocument/2006/relationships/control" Target="../activeX/activeX98.xml"/><Relationship Id="rId20" Type="http://schemas.openxmlformats.org/officeDocument/2006/relationships/control" Target="../activeX/activeX15.xml"/><Relationship Id="rId41" Type="http://schemas.openxmlformats.org/officeDocument/2006/relationships/control" Target="../activeX/activeX36.xml"/><Relationship Id="rId54" Type="http://schemas.openxmlformats.org/officeDocument/2006/relationships/control" Target="../activeX/activeX49.xml"/><Relationship Id="rId62" Type="http://schemas.openxmlformats.org/officeDocument/2006/relationships/control" Target="../activeX/activeX57.xml"/><Relationship Id="rId70" Type="http://schemas.openxmlformats.org/officeDocument/2006/relationships/control" Target="../activeX/activeX65.xml"/><Relationship Id="rId75" Type="http://schemas.openxmlformats.org/officeDocument/2006/relationships/control" Target="../activeX/activeX70.xml"/><Relationship Id="rId83" Type="http://schemas.openxmlformats.org/officeDocument/2006/relationships/control" Target="../activeX/activeX78.xml"/><Relationship Id="rId88" Type="http://schemas.openxmlformats.org/officeDocument/2006/relationships/control" Target="../activeX/activeX83.xml"/><Relationship Id="rId91" Type="http://schemas.openxmlformats.org/officeDocument/2006/relationships/control" Target="../activeX/activeX86.xml"/><Relationship Id="rId96" Type="http://schemas.openxmlformats.org/officeDocument/2006/relationships/control" Target="../activeX/activeX9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49" Type="http://schemas.openxmlformats.org/officeDocument/2006/relationships/control" Target="../activeX/activeX44.xml"/><Relationship Id="rId57" Type="http://schemas.openxmlformats.org/officeDocument/2006/relationships/control" Target="../activeX/activeX52.xml"/><Relationship Id="rId10" Type="http://schemas.openxmlformats.org/officeDocument/2006/relationships/control" Target="../activeX/activeX5.xml"/><Relationship Id="rId31" Type="http://schemas.openxmlformats.org/officeDocument/2006/relationships/control" Target="../activeX/activeX26.xml"/><Relationship Id="rId44" Type="http://schemas.openxmlformats.org/officeDocument/2006/relationships/control" Target="../activeX/activeX39.xml"/><Relationship Id="rId52" Type="http://schemas.openxmlformats.org/officeDocument/2006/relationships/control" Target="../activeX/activeX47.xml"/><Relationship Id="rId60" Type="http://schemas.openxmlformats.org/officeDocument/2006/relationships/control" Target="../activeX/activeX55.xml"/><Relationship Id="rId65" Type="http://schemas.openxmlformats.org/officeDocument/2006/relationships/control" Target="../activeX/activeX60.xml"/><Relationship Id="rId73" Type="http://schemas.openxmlformats.org/officeDocument/2006/relationships/control" Target="../activeX/activeX68.xml"/><Relationship Id="rId78" Type="http://schemas.openxmlformats.org/officeDocument/2006/relationships/control" Target="../activeX/activeX73.xml"/><Relationship Id="rId81" Type="http://schemas.openxmlformats.org/officeDocument/2006/relationships/control" Target="../activeX/activeX76.xml"/><Relationship Id="rId86" Type="http://schemas.openxmlformats.org/officeDocument/2006/relationships/control" Target="../activeX/activeX81.xml"/><Relationship Id="rId94" Type="http://schemas.openxmlformats.org/officeDocument/2006/relationships/control" Target="../activeX/activeX89.xml"/><Relationship Id="rId99" Type="http://schemas.openxmlformats.org/officeDocument/2006/relationships/control" Target="../activeX/activeX94.xml"/><Relationship Id="rId101" Type="http://schemas.openxmlformats.org/officeDocument/2006/relationships/control" Target="../activeX/activeX9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39" Type="http://schemas.openxmlformats.org/officeDocument/2006/relationships/control" Target="../activeX/activeX34.xml"/><Relationship Id="rId34" Type="http://schemas.openxmlformats.org/officeDocument/2006/relationships/control" Target="../activeX/activeX29.xml"/><Relationship Id="rId50" Type="http://schemas.openxmlformats.org/officeDocument/2006/relationships/control" Target="../activeX/activeX45.xml"/><Relationship Id="rId55" Type="http://schemas.openxmlformats.org/officeDocument/2006/relationships/control" Target="../activeX/activeX50.xml"/><Relationship Id="rId76" Type="http://schemas.openxmlformats.org/officeDocument/2006/relationships/control" Target="../activeX/activeX71.xml"/><Relationship Id="rId97" Type="http://schemas.openxmlformats.org/officeDocument/2006/relationships/control" Target="../activeX/activeX92.xml"/><Relationship Id="rId104" Type="http://schemas.openxmlformats.org/officeDocument/2006/relationships/control" Target="../activeX/activeX99.xml"/><Relationship Id="rId7" Type="http://schemas.openxmlformats.org/officeDocument/2006/relationships/image" Target="../media/image2.emf"/><Relationship Id="rId71" Type="http://schemas.openxmlformats.org/officeDocument/2006/relationships/control" Target="../activeX/activeX66.xml"/><Relationship Id="rId92" Type="http://schemas.openxmlformats.org/officeDocument/2006/relationships/control" Target="../activeX/activeX87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4.xml"/><Relationship Id="rId24" Type="http://schemas.openxmlformats.org/officeDocument/2006/relationships/control" Target="../activeX/activeX19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66" Type="http://schemas.openxmlformats.org/officeDocument/2006/relationships/control" Target="../activeX/activeX61.xml"/><Relationship Id="rId87" Type="http://schemas.openxmlformats.org/officeDocument/2006/relationships/control" Target="../activeX/activeX82.xml"/><Relationship Id="rId61" Type="http://schemas.openxmlformats.org/officeDocument/2006/relationships/control" Target="../activeX/activeX56.xml"/><Relationship Id="rId82" Type="http://schemas.openxmlformats.org/officeDocument/2006/relationships/control" Target="../activeX/activeX77.xml"/><Relationship Id="rId19" Type="http://schemas.openxmlformats.org/officeDocument/2006/relationships/control" Target="../activeX/activeX14.xml"/><Relationship Id="rId14" Type="http://schemas.openxmlformats.org/officeDocument/2006/relationships/control" Target="../activeX/activeX9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56" Type="http://schemas.openxmlformats.org/officeDocument/2006/relationships/control" Target="../activeX/activeX51.xml"/><Relationship Id="rId77" Type="http://schemas.openxmlformats.org/officeDocument/2006/relationships/control" Target="../activeX/activeX72.xml"/><Relationship Id="rId100" Type="http://schemas.openxmlformats.org/officeDocument/2006/relationships/control" Target="../activeX/activeX95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46.xml"/><Relationship Id="rId72" Type="http://schemas.openxmlformats.org/officeDocument/2006/relationships/control" Target="../activeX/activeX67.xml"/><Relationship Id="rId93" Type="http://schemas.openxmlformats.org/officeDocument/2006/relationships/control" Target="../activeX/activeX88.xml"/><Relationship Id="rId98" Type="http://schemas.openxmlformats.org/officeDocument/2006/relationships/control" Target="../activeX/activeX93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BA568"/>
  <sheetViews>
    <sheetView tabSelected="1" zoomScaleNormal="100" workbookViewId="0">
      <selection activeCell="C4" sqref="C4"/>
    </sheetView>
  </sheetViews>
  <sheetFormatPr defaultRowHeight="15" x14ac:dyDescent="0.25"/>
  <cols>
    <col min="1" max="1" width="5.28515625" customWidth="1"/>
    <col min="2" max="2" width="5" style="3" bestFit="1" customWidth="1"/>
    <col min="3" max="3" width="34.140625" style="29" bestFit="1" customWidth="1"/>
    <col min="4" max="4" width="26.85546875" style="29" bestFit="1" customWidth="1"/>
    <col min="5" max="5" width="18.7109375" bestFit="1" customWidth="1"/>
    <col min="6" max="6" width="49.42578125" style="27" bestFit="1" customWidth="1"/>
    <col min="7" max="7" width="27.85546875" style="27" customWidth="1"/>
    <col min="8" max="8" width="8" style="27" bestFit="1" customWidth="1"/>
    <col min="9" max="9" width="80.85546875" style="27" bestFit="1" customWidth="1"/>
    <col min="10" max="10" width="34.140625" style="27" customWidth="1"/>
    <col min="11" max="11" width="34.140625" customWidth="1"/>
    <col min="12" max="12" width="16.85546875" bestFit="1" customWidth="1"/>
    <col min="13" max="13" width="28.28515625" bestFit="1" customWidth="1"/>
    <col min="14" max="14" width="28.7109375" bestFit="1" customWidth="1"/>
    <col min="15" max="15" width="37.42578125" bestFit="1" customWidth="1"/>
    <col min="16" max="16" width="23.5703125" bestFit="1" customWidth="1"/>
    <col min="17" max="19" width="23.5703125" style="27" customWidth="1"/>
    <col min="20" max="20" width="124.42578125" style="27" bestFit="1" customWidth="1"/>
    <col min="21" max="21" width="96.140625" bestFit="1" customWidth="1"/>
    <col min="22" max="22" width="61.85546875" bestFit="1" customWidth="1"/>
    <col min="23" max="23" width="22.42578125" bestFit="1" customWidth="1"/>
    <col min="24" max="24" width="15.85546875" bestFit="1" customWidth="1"/>
    <col min="25" max="25" width="18.5703125" bestFit="1" customWidth="1"/>
    <col min="26" max="26" width="20.28515625" bestFit="1" customWidth="1"/>
    <col min="27" max="27" width="20.28515625" customWidth="1"/>
    <col min="28" max="28" width="16.85546875" style="2" bestFit="1" customWidth="1"/>
    <col min="29" max="29" width="1.7109375" bestFit="1" customWidth="1"/>
    <col min="30" max="30" width="24" style="4" bestFit="1" customWidth="1"/>
    <col min="33" max="33" width="36.7109375" bestFit="1" customWidth="1"/>
    <col min="34" max="34" width="13.140625" bestFit="1" customWidth="1"/>
    <col min="35" max="35" width="21.42578125" bestFit="1" customWidth="1"/>
    <col min="36" max="36" width="34.85546875" bestFit="1" customWidth="1"/>
    <col min="37" max="37" width="37.42578125" bestFit="1" customWidth="1"/>
    <col min="38" max="38" width="16.7109375" bestFit="1" customWidth="1"/>
    <col min="40" max="40" width="13.140625" customWidth="1"/>
    <col min="41" max="41" width="21.42578125" bestFit="1" customWidth="1"/>
    <col min="42" max="42" width="24.85546875" bestFit="1" customWidth="1"/>
    <col min="43" max="53" width="30.7109375" customWidth="1"/>
  </cols>
  <sheetData>
    <row r="1" spans="1:53" x14ac:dyDescent="0.25">
      <c r="B1" s="19"/>
      <c r="C1" s="28"/>
      <c r="D1" s="28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1:53" x14ac:dyDescent="0.25">
      <c r="AG2" s="34"/>
      <c r="AH2" s="34"/>
      <c r="AI2" s="34"/>
      <c r="AJ2" s="34"/>
      <c r="AK2" s="34"/>
      <c r="AL2" s="34"/>
      <c r="AQ2" s="34" t="s">
        <v>3224</v>
      </c>
      <c r="AR2" s="34"/>
      <c r="AS2" s="34"/>
      <c r="AT2" s="34"/>
      <c r="AU2" s="34"/>
      <c r="AV2" s="34"/>
      <c r="AW2" s="34"/>
      <c r="AX2" s="34"/>
      <c r="AY2" s="34"/>
      <c r="AZ2" s="34"/>
      <c r="BA2" s="34"/>
    </row>
    <row r="3" spans="1:53" s="1" customFormat="1" x14ac:dyDescent="0.25">
      <c r="B3">
        <v>0</v>
      </c>
      <c r="C3" s="29" t="s">
        <v>8533</v>
      </c>
      <c r="D3" s="29" t="s">
        <v>8032</v>
      </c>
      <c r="E3" t="s">
        <v>1789</v>
      </c>
      <c r="F3" s="27" t="s">
        <v>8031</v>
      </c>
      <c r="G3" s="27" t="s">
        <v>10500</v>
      </c>
      <c r="H3" s="27"/>
      <c r="I3" s="27" t="s">
        <v>10102</v>
      </c>
      <c r="J3" s="27" t="s">
        <v>1790</v>
      </c>
      <c r="K3" t="s">
        <v>3224</v>
      </c>
      <c r="L3" t="s">
        <v>0</v>
      </c>
      <c r="M3" t="s">
        <v>1</v>
      </c>
      <c r="N3" t="s">
        <v>125</v>
      </c>
      <c r="O3" t="s">
        <v>755</v>
      </c>
      <c r="P3" t="s">
        <v>752</v>
      </c>
      <c r="Q3" s="27" t="s">
        <v>8541</v>
      </c>
      <c r="R3" s="27" t="s">
        <v>8540</v>
      </c>
      <c r="S3" s="27"/>
      <c r="T3" s="27" t="s">
        <v>8033</v>
      </c>
      <c r="U3" s="27" t="s">
        <v>8542</v>
      </c>
      <c r="V3" s="1" t="s">
        <v>8035</v>
      </c>
      <c r="AG3" s="35"/>
      <c r="AH3" s="35"/>
      <c r="AI3" s="35"/>
      <c r="AJ3" s="35"/>
      <c r="AK3" s="35"/>
      <c r="AL3" s="35"/>
      <c r="AP3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</row>
    <row r="4" spans="1:53" s="1" customFormat="1" x14ac:dyDescent="0.25">
      <c r="B4">
        <f t="shared" ref="B4:B67" si="0">B3+1</f>
        <v>1</v>
      </c>
      <c r="C4" s="22" t="s">
        <v>4155</v>
      </c>
      <c r="D4" s="30" t="str">
        <f>IF(ISERROR(MATCH($C4,ADUser!A:A, 0)), "No Match", VLOOKUP($C4,ADUser!A:C,3,FALSE))</f>
        <v>No Match</v>
      </c>
      <c r="E4" s="27" t="str">
        <f>IF(ISERROR(MATCH($C4,ADUser!A:A, 0)), "No Match", VLOOKUP($C4,ADUser!A:B,2,FALSE))</f>
        <v>No Match</v>
      </c>
      <c r="F4" s="27" t="str">
        <f>IF(ISERROR(MATCH(K4,ADComputer!A:A, 0)), "No Match", VLOOKUP(K4,ADComputer!A:B,2,FALSE))</f>
        <v>No Match</v>
      </c>
      <c r="G4" s="27"/>
      <c r="H4" s="32">
        <f t="shared" ref="H4:H67" si="1">IF(SEARCH(D4,F4,1),1,0)</f>
        <v>1</v>
      </c>
      <c r="I4" s="27"/>
      <c r="J4" s="27" t="str">
        <f>IF(ISERROR(MATCH($E4,Meraki!A:A, 0)), "No Match", VLOOKUP($E4,Meraki!A:F,4,FALSE))</f>
        <v>No Match</v>
      </c>
      <c r="K4" t="str">
        <f>IF(ISERROR(MATCH($E4,Meraki!A:A, 0)), "No Match", VLOOKUP($E4,Meraki!A:F,2,FALSE))</f>
        <v>No Match</v>
      </c>
      <c r="L4" s="27" t="str">
        <f>IF(ISERROR(MATCH($C4,Vision!$A:$A, 0)), "No Match", VLOOKUP($C4,Vision!$A:F,2,FALSE))</f>
        <v>Christopher</v>
      </c>
      <c r="M4" t="str">
        <f>IF(ISERROR(MATCH($C4,Vision!$A:$A, 0)), "No Match", VLOOKUP($C4,Vision!$A:G,3,FALSE))</f>
        <v>Arial</v>
      </c>
      <c r="N4" t="str">
        <f>IF(ISERROR(MATCH($C4,Vision!$A:$A, 0)), "No Match", VLOOKUP($C4,Vision!$A:H,4,FALSE))</f>
        <v>Burns, Jill</v>
      </c>
      <c r="O4" t="str">
        <f>IF(ISERROR(MATCH($C4,Vision!$A:$A, 0)), "No Match", VLOOKUP($C4,Vision!$A:I,5,FALSE))</f>
        <v>Irvine Building Measurement Services</v>
      </c>
      <c r="P4" t="str">
        <f>IF(ISERROR(MATCH($C4,Vision!$A:$A, 0)), "No Match", VLOOKUP($C4,Vision!$A:J,6,FALSE))</f>
        <v>Irvine</v>
      </c>
      <c r="Q4" s="27"/>
      <c r="R4" s="27"/>
      <c r="S4" s="27"/>
      <c r="T4" s="27" t="str">
        <f t="shared" ref="T4:T67" si="2">CONCATENATE($V$3,K4,$V$4,D4,$V$6,J4,$V$5)</f>
        <v>Set-ADComputer -Identity  No Match -Description "No Match - No Match"</v>
      </c>
      <c r="U4" s="1" t="str">
        <f>CONCATENATE($V$3,K4,$W$4,E4,$V$5)</f>
        <v>Set-ADComputer -Identity  No Match -Managedby "No Match"</v>
      </c>
      <c r="V4" s="1" t="s">
        <v>8034</v>
      </c>
      <c r="W4" s="1" t="s">
        <v>8543</v>
      </c>
      <c r="AP4"/>
    </row>
    <row r="5" spans="1:53" x14ac:dyDescent="0.25">
      <c r="B5">
        <f t="shared" si="0"/>
        <v>2</v>
      </c>
      <c r="C5" s="22" t="s">
        <v>5177</v>
      </c>
      <c r="D5" s="30" t="str">
        <f>IF(ISERROR(MATCH($C5,ADUser!A:A, 0)), "No Match", VLOOKUP($C5,ADUser!A:C,3,FALSE))</f>
        <v>Ameerah Ali</v>
      </c>
      <c r="E5" s="27" t="str">
        <f>IF(ISERROR(MATCH($C5,ADUser!A:A, 0)), "No Match", VLOOKUP($C5,ADUser!A:B,2,FALSE))</f>
        <v>aali</v>
      </c>
      <c r="F5" s="27" t="str">
        <f>IF(ISERROR(MATCH(K5,ADComputer!A:A, 0)), "No Match", VLOOKUP(K5,ADComputer!A:B,2,FALSE))</f>
        <v>Ameerah Ali - ThinkPad X1 Extreme</v>
      </c>
      <c r="H5" s="32">
        <f t="shared" si="1"/>
        <v>1</v>
      </c>
      <c r="I5" s="27" t="str">
        <f>IF(ISERROR(MATCH(K5,ADComputer!A:A, 0)), "No Match", VLOOKUP(K5,ADComputer!A:D,4,FALSE))</f>
        <v>CN=Ameerah Ali,OU=Users,OU=Toronto,DC=wma-arch,DC=com</v>
      </c>
      <c r="J5" s="27" t="str">
        <f>IF(ISERROR(MATCH($E5,Meraki!A:A, 0)), "No Match", VLOOKUP($E5,Meraki!A:F,4,FALSE))</f>
        <v>ThinkPad X1 Extreme</v>
      </c>
      <c r="K5" s="27" t="str">
        <f>IF(ISERROR(MATCH($E5,Meraki!A:A, 0)), "No Match", VLOOKUP($E5,Meraki!A:F,2,FALSE))</f>
        <v>WS-2534</v>
      </c>
      <c r="L5" s="27" t="str">
        <f>IF(ISERROR(MATCH($C5,Vision!$A:$A, 0)), "No Match", VLOOKUP($C5,Vision!$A:F,2,FALSE))</f>
        <v>Ameerah</v>
      </c>
      <c r="M5" s="27" t="str">
        <f>IF(ISERROR(MATCH($C5,Vision!$A:$A, 0)), "No Match", VLOOKUP($C5,Vision!$A:G,3,FALSE))</f>
        <v>Ali-Kwong</v>
      </c>
      <c r="N5" s="27" t="str">
        <f>IF(ISERROR(MATCH($C5,Vision!$A:$A, 0)), "No Match", VLOOKUP($C5,Vision!$A:H,4,FALSE))</f>
        <v>Kolkas, Christina</v>
      </c>
      <c r="O5" s="27" t="str">
        <f>IF(ISERROR(MATCH($C5,Vision!$A:$A, 0)), "No Match", VLOOKUP($C5,Vision!$A:I,5,FALSE))</f>
        <v>Toronto Interior Design</v>
      </c>
      <c r="P5" s="27" t="str">
        <f>IF(ISERROR(MATCH($C5,Vision!$A:$A, 0)), "No Match", VLOOKUP($C5,Vision!$A:J,6,FALSE))</f>
        <v>Toronto</v>
      </c>
      <c r="Q5" s="27" t="str">
        <f>IF(ISERROR(MATCH($C5,Vision!$A:$A, 0)), "No Match", VLOOKUP($C5,Vision!$A:K,7,FALSE))</f>
        <v>Project Manager</v>
      </c>
      <c r="R5" s="31">
        <f>IF(ISERROR(MATCH($C5,Vision!$A:$A, 0)), "No Match", VLOOKUP($C5,Vision!$A:L,8,FALSE))</f>
        <v>43500</v>
      </c>
      <c r="S5" s="31"/>
      <c r="T5" s="27" t="str">
        <f t="shared" si="2"/>
        <v>Set-ADComputer -Identity  WS-2534 -Description "Ameerah Ali - ThinkPad X1 Extreme"</v>
      </c>
      <c r="U5" s="1" t="str">
        <f t="shared" ref="U5:U16" si="3">CONCATENATE($V$3,K5,$W$4,E5,$V$5)</f>
        <v>Set-ADComputer -Identity  WS-2534 -Managedby "aali"</v>
      </c>
      <c r="V5" s="27" t="s">
        <v>8036</v>
      </c>
    </row>
    <row r="6" spans="1:53" hidden="1" x14ac:dyDescent="0.25">
      <c r="B6">
        <f t="shared" si="0"/>
        <v>3</v>
      </c>
      <c r="C6" s="22" t="s">
        <v>5165</v>
      </c>
      <c r="D6" s="30" t="str">
        <f>IF(ISERROR(MATCH($C6,ADUser!A:A, 0)), "No Match", VLOOKUP($C6,ADUser!A:C,3,FALSE))</f>
        <v>Andrea J. Aguirre</v>
      </c>
      <c r="E6" s="27" t="str">
        <f>IF(ISERROR(MATCH($C6,ADUser!A:A, 0)), "No Match", VLOOKUP($C6,ADUser!A:B,2,FALSE))</f>
        <v>aaguirre</v>
      </c>
      <c r="F6" s="27" t="str">
        <f>IF(ISERROR(MATCH(K6,ADComputer!A:A, 0)), "No Match", VLOOKUP(K6,ADComputer!A:B,2,FALSE))</f>
        <v>Andrea J. Aguirre - HP Z2 Mini G3 Workstation</v>
      </c>
      <c r="H6" s="32">
        <f t="shared" si="1"/>
        <v>1</v>
      </c>
      <c r="I6" s="27" t="str">
        <f>IF(ISERROR(MATCH(K6,ADComputer!A:A, 0)), "No Match", VLOOKUP(K6,ADComputer!A:D,4,FALSE))</f>
        <v>CN=Andrea J. Aguirre,OU=Users,OU=Mexico,DC=wma-arch,DC=com</v>
      </c>
      <c r="J6" s="27" t="str">
        <f>IF(ISERROR(MATCH($E6,Meraki!A:A, 0)), "No Match", VLOOKUP($E6,Meraki!A:F,4,FALSE))</f>
        <v>HP Z2 Mini G3 Workstation</v>
      </c>
      <c r="K6" s="27" t="str">
        <f>IF(ISERROR(MATCH($E6,Meraki!A:A, 0)), "No Match", VLOOKUP($E6,Meraki!A:F,2,FALSE))</f>
        <v>WS-2756</v>
      </c>
      <c r="L6" s="27" t="str">
        <f>IF(ISERROR(MATCH($C6,Vision!$A:$A, 0)), "No Match", VLOOKUP($C6,Vision!$A:F,2,FALSE))</f>
        <v>Andrea Jaime</v>
      </c>
      <c r="M6" s="27" t="str">
        <f>IF(ISERROR(MATCH($C6,Vision!$A:$A, 0)), "No Match", VLOOKUP($C6,Vision!$A:G,3,FALSE))</f>
        <v>Aguirre</v>
      </c>
      <c r="N6" s="27" t="str">
        <f>IF(ISERROR(MATCH($C6,Vision!$A:$A, 0)), "No Match", VLOOKUP($C6,Vision!$A:H,4,FALSE))</f>
        <v>Sanchez, Rene</v>
      </c>
      <c r="O6" s="27" t="str">
        <f>IF(ISERROR(MATCH($C6,Vision!$A:$A, 0)), "No Match", VLOOKUP($C6,Vision!$A:I,5,FALSE))</f>
        <v>Mexico Interior Design</v>
      </c>
      <c r="P6" s="27" t="str">
        <f>IF(ISERROR(MATCH($C6,Vision!$A:$A, 0)), "No Match", VLOOKUP($C6,Vision!$A:J,6,FALSE))</f>
        <v>Mexico City</v>
      </c>
      <c r="Q6" s="27" t="str">
        <f>IF(ISERROR(MATCH($C6,Vision!$A:$A, 0)), "No Match", VLOOKUP($C6,Vision!$A:K,7,FALSE))</f>
        <v>Intern</v>
      </c>
      <c r="R6" s="31">
        <f>IF(ISERROR(MATCH($C6,Vision!$A:$A, 0)), "No Match", VLOOKUP($C6,Vision!$A:L,8,FALSE))</f>
        <v>43529</v>
      </c>
      <c r="S6" s="31"/>
      <c r="T6" s="27" t="str">
        <f t="shared" si="2"/>
        <v>Set-ADComputer -Identity  WS-2756 -Description "Andrea J. Aguirre - HP Z2 Mini G3 Workstation"</v>
      </c>
      <c r="U6" s="1" t="str">
        <f t="shared" si="3"/>
        <v>Set-ADComputer -Identity  WS-2756 -Managedby "aaguirre"</v>
      </c>
      <c r="V6" t="s">
        <v>8037</v>
      </c>
    </row>
    <row r="7" spans="1:53" x14ac:dyDescent="0.25">
      <c r="B7">
        <f t="shared" si="0"/>
        <v>4</v>
      </c>
      <c r="C7" s="22" t="s">
        <v>5082</v>
      </c>
      <c r="D7" s="30" t="str">
        <f>IF(ISERROR(MATCH($C7,ADUser!A:A, 0)), "No Match", VLOOKUP($C7,ADUser!A:C,3,FALSE))</f>
        <v>Angelica Alonso</v>
      </c>
      <c r="E7" s="27" t="str">
        <f>IF(ISERROR(MATCH($C7,ADUser!A:A, 0)), "No Match", VLOOKUP($C7,ADUser!A:B,2,FALSE))</f>
        <v>aalonso</v>
      </c>
      <c r="F7" s="27" t="str">
        <f>IF(ISERROR(MATCH(K7,ADComputer!A:A, 0)), "No Match", VLOOKUP(K7,ADComputer!A:B,2,FALSE))</f>
        <v>Angelica Alonso - ThinkPad P52</v>
      </c>
      <c r="H7" s="32">
        <f t="shared" si="1"/>
        <v>1</v>
      </c>
      <c r="I7" s="27" t="str">
        <f>IF(ISERROR(MATCH(K7,ADComputer!A:A, 0)), "No Match", VLOOKUP(K7,ADComputer!A:D,4,FALSE))</f>
        <v>CN=Angelica Lucia Alonso Zamudio,OU=Users,OU=New York,DC=wma-arch,DC=com</v>
      </c>
      <c r="J7" s="27" t="str">
        <f>IF(ISERROR(MATCH($E7,Meraki!A:A, 0)), "No Match", VLOOKUP($E7,Meraki!A:F,4,FALSE))</f>
        <v>ThinkPad P52</v>
      </c>
      <c r="K7" s="27" t="str">
        <f>IF(ISERROR(MATCH($E7,Meraki!A:A, 0)), "No Match", VLOOKUP($E7,Meraki!A:F,2,FALSE))</f>
        <v>WS-2666</v>
      </c>
      <c r="L7" s="27" t="str">
        <f>IF(ISERROR(MATCH($C7,Vision!$A:$A, 0)), "No Match", VLOOKUP($C7,Vision!$A:F,2,FALSE))</f>
        <v>Angelica</v>
      </c>
      <c r="M7" s="27" t="str">
        <f>IF(ISERROR(MATCH($C7,Vision!$A:$A, 0)), "No Match", VLOOKUP($C7,Vision!$A:G,3,FALSE))</f>
        <v>Alonso Zamudio</v>
      </c>
      <c r="N7" s="27" t="str">
        <f>IF(ISERROR(MATCH($C7,Vision!$A:$A, 0)), "No Match", VLOOKUP($C7,Vision!$A:H,4,FALSE))</f>
        <v>Mayer, Edward</v>
      </c>
      <c r="O7" s="27" t="str">
        <f>IF(ISERROR(MATCH($C7,Vision!$A:$A, 0)), "No Match", VLOOKUP($C7,Vision!$A:I,5,FALSE))</f>
        <v>New Jersey Commercial</v>
      </c>
      <c r="P7" s="27" t="str">
        <f>IF(ISERROR(MATCH($C7,Vision!$A:$A, 0)), "No Match", VLOOKUP($C7,Vision!$A:J,6,FALSE))</f>
        <v>New York</v>
      </c>
      <c r="Q7" s="27" t="str">
        <f>IF(ISERROR(MATCH($C7,Vision!$A:$A, 0)), "No Match", VLOOKUP($C7,Vision!$A:K,7,FALSE))</f>
        <v>Senior Job Captain</v>
      </c>
      <c r="R7" s="31">
        <f>IF(ISERROR(MATCH($C7,Vision!$A:$A, 0)), "No Match", VLOOKUP($C7,Vision!$A:L,8,FALSE))</f>
        <v>43479</v>
      </c>
      <c r="S7" s="31"/>
      <c r="T7" s="27" t="str">
        <f t="shared" si="2"/>
        <v>Set-ADComputer -Identity  WS-2666 -Description "Angelica Alonso - ThinkPad P52"</v>
      </c>
      <c r="U7" s="1" t="str">
        <f t="shared" si="3"/>
        <v>Set-ADComputer -Identity  WS-2666 -Managedby "aalonso"</v>
      </c>
    </row>
    <row r="8" spans="1:53" x14ac:dyDescent="0.25">
      <c r="B8">
        <f t="shared" si="0"/>
        <v>5</v>
      </c>
      <c r="C8" s="22" t="s">
        <v>762</v>
      </c>
      <c r="D8" s="30" t="str">
        <f>IF(ISERROR(MATCH($C8,ADUser!A:A, 0)), "No Match", VLOOKUP($C8,ADUser!A:C,3,FALSE))</f>
        <v>Andy Al-Sannaa</v>
      </c>
      <c r="E8" s="27" t="str">
        <f>IF(ISERROR(MATCH($C8,ADUser!A:A, 0)), "No Match", VLOOKUP($C8,ADUser!A:B,2,FALSE))</f>
        <v>aalsannaa</v>
      </c>
      <c r="F8" s="27" t="str">
        <f>IF(ISERROR(MATCH(K8,ADComputer!A:A, 0)), "No Match", VLOOKUP(K8,ADComputer!A:B,2,FALSE))</f>
        <v>Andy Al-Sannaa - ThinkStation P510</v>
      </c>
      <c r="H8" s="32">
        <f t="shared" si="1"/>
        <v>1</v>
      </c>
      <c r="I8" s="27" t="str">
        <f>IF(ISERROR(MATCH(K8,ADComputer!A:A, 0)), "No Match", VLOOKUP(K8,ADComputer!A:D,4,FALSE))</f>
        <v>CN=Andy Al-Sannaa,OU=Users,OU=Northern California,DC=wma-arch,DC=com</v>
      </c>
      <c r="J8" s="27" t="str">
        <f>IF(ISERROR(MATCH($E8,Meraki!A:A, 0)), "No Match", VLOOKUP($E8,Meraki!A:F,4,FALSE))</f>
        <v>ThinkStation P510</v>
      </c>
      <c r="K8" s="27" t="str">
        <f>IF(ISERROR(MATCH($E8,Meraki!A:A, 0)), "No Match", VLOOKUP($E8,Meraki!A:F,2,FALSE))</f>
        <v>WS-2298</v>
      </c>
      <c r="L8" s="27" t="str">
        <f>IF(ISERROR(MATCH($C8,Vision!$A:$A, 0)), "No Match", VLOOKUP($C8,Vision!$A:F,2,FALSE))</f>
        <v>Daniel</v>
      </c>
      <c r="M8" s="27" t="str">
        <f>IF(ISERROR(MATCH($C8,Vision!$A:$A, 0)), "No Match", VLOOKUP($C8,Vision!$A:G,3,FALSE))</f>
        <v>Al-Sannaa</v>
      </c>
      <c r="N8" s="27" t="str">
        <f>IF(ISERROR(MATCH($C8,Vision!$A:$A, 0)), "No Match", VLOOKUP($C8,Vision!$A:H,4,FALSE))</f>
        <v>Terry, James</v>
      </c>
      <c r="O8" s="27" t="str">
        <f>IF(ISERROR(MATCH($C8,Vision!$A:$A, 0)), "No Match", VLOOKUP($C8,Vision!$A:I,5,FALSE))</f>
        <v>Pleasanton Commercial</v>
      </c>
      <c r="P8" s="27" t="str">
        <f>IF(ISERROR(MATCH($C8,Vision!$A:$A, 0)), "No Match", VLOOKUP($C8,Vision!$A:J,6,FALSE))</f>
        <v>Pleasanton</v>
      </c>
      <c r="Q8" s="27" t="str">
        <f>IF(ISERROR(MATCH($C8,Vision!$A:$A, 0)), "No Match", VLOOKUP($C8,Vision!$A:K,7,FALSE))</f>
        <v>Senior Job Captain</v>
      </c>
      <c r="R8" s="31">
        <f>IF(ISERROR(MATCH($C8,Vision!$A:$A, 0)), "No Match", VLOOKUP($C8,Vision!$A:L,8,FALSE))</f>
        <v>42802</v>
      </c>
      <c r="S8" s="31"/>
      <c r="T8" s="27" t="str">
        <f t="shared" si="2"/>
        <v>Set-ADComputer -Identity  WS-2298 -Description "Andy Al-Sannaa - ThinkStation P510"</v>
      </c>
      <c r="U8" s="1" t="str">
        <f t="shared" si="3"/>
        <v>Set-ADComputer -Identity  WS-2298 -Managedby "aalsannaa"</v>
      </c>
    </row>
    <row r="9" spans="1:53" x14ac:dyDescent="0.25">
      <c r="B9">
        <f t="shared" si="0"/>
        <v>6</v>
      </c>
      <c r="C9" s="22" t="s">
        <v>118</v>
      </c>
      <c r="D9" s="30" t="str">
        <f>IF(ISERROR(MATCH($C9,ADUser!A:A, 0)), "No Match", VLOOKUP($C9,ADUser!A:C,3,FALSE))</f>
        <v>Adam Burrows</v>
      </c>
      <c r="E9" s="27" t="str">
        <f>IF(ISERROR(MATCH($C9,ADUser!A:A, 0)), "No Match", VLOOKUP($C9,ADUser!A:B,2,FALSE))</f>
        <v>aburrows</v>
      </c>
      <c r="F9" s="27" t="str">
        <f>IF(ISERROR(MATCH(K9,ADComputer!A:A, 0)), "No Match", VLOOKUP(K9,ADComputer!A:B,2,FALSE))</f>
        <v>Adam Burrows - ThinkPad P51</v>
      </c>
      <c r="H9" s="32">
        <f t="shared" si="1"/>
        <v>1</v>
      </c>
      <c r="I9" s="27" t="str">
        <f>IF(ISERROR(MATCH(K9,ADComputer!A:A, 0)), "No Match", VLOOKUP(K9,ADComputer!A:D,4,FALSE))</f>
        <v>CN=Adam Burrows,OU=Users,OU=Irvine,DC=wma-arch,DC=com</v>
      </c>
      <c r="J9" s="27" t="str">
        <f>IF(ISERROR(MATCH($E9,Meraki!A:A, 0)), "No Match", VLOOKUP($E9,Meraki!A:F,4,FALSE))</f>
        <v>ThinkPad P51</v>
      </c>
      <c r="K9" s="27" t="str">
        <f>IF(ISERROR(MATCH($E9,Meraki!A:A, 0)), "No Match", VLOOKUP($E9,Meraki!A:F,2,FALSE))</f>
        <v>WS-2797</v>
      </c>
      <c r="L9" s="27" t="str">
        <f>IF(ISERROR(MATCH($C9,Vision!$A:$A, 0)), "No Match", VLOOKUP($C9,Vision!$A:F,2,FALSE))</f>
        <v>Adam</v>
      </c>
      <c r="M9" s="27" t="str">
        <f>IF(ISERROR(MATCH($C9,Vision!$A:$A, 0)), "No Match", VLOOKUP($C9,Vision!$A:G,3,FALSE))</f>
        <v>Burrows</v>
      </c>
      <c r="N9" s="27" t="str">
        <f>IF(ISERROR(MATCH($C9,Vision!$A:$A, 0)), "No Match", VLOOKUP($C9,Vision!$A:H,4,FALSE))</f>
        <v>Bryant, Debra</v>
      </c>
      <c r="O9" s="27" t="str">
        <f>IF(ISERROR(MATCH($C9,Vision!$A:$A, 0)), "No Match", VLOOKUP($C9,Vision!$A:I,5,FALSE))</f>
        <v>Graphic Design</v>
      </c>
      <c r="P9" s="27" t="str">
        <f>IF(ISERROR(MATCH($C9,Vision!$A:$A, 0)), "No Match", VLOOKUP($C9,Vision!$A:J,6,FALSE))</f>
        <v>Irvine</v>
      </c>
      <c r="Q9" s="27" t="str">
        <f>IF(ISERROR(MATCH($C9,Vision!$A:$A, 0)), "No Match", VLOOKUP($C9,Vision!$A:K,7,FALSE))</f>
        <v>Studio Manager, Branding</v>
      </c>
      <c r="R9" s="31">
        <f>IF(ISERROR(MATCH($C9,Vision!$A:$A, 0)), "No Match", VLOOKUP($C9,Vision!$A:L,8,FALSE))</f>
        <v>41942</v>
      </c>
      <c r="S9" s="31"/>
      <c r="T9" s="27" t="str">
        <f t="shared" si="2"/>
        <v>Set-ADComputer -Identity  WS-2797 -Description "Adam Burrows - ThinkPad P51"</v>
      </c>
      <c r="U9" s="1" t="str">
        <f t="shared" si="3"/>
        <v>Set-ADComputer -Identity  WS-2797 -Managedby "aburrows"</v>
      </c>
    </row>
    <row r="10" spans="1:53" x14ac:dyDescent="0.25">
      <c r="B10">
        <f t="shared" si="0"/>
        <v>7</v>
      </c>
      <c r="C10" s="22" t="s">
        <v>4942</v>
      </c>
      <c r="D10" s="30" t="str">
        <f>IF(ISERROR(MATCH($C10,ADUser!A:A, 0)), "No Match", VLOOKUP($C10,ADUser!A:C,3,FALSE))</f>
        <v>Amanda Casteel</v>
      </c>
      <c r="E10" s="27" t="str">
        <f>IF(ISERROR(MATCH($C10,ADUser!A:A, 0)), "No Match", VLOOKUP($C10,ADUser!A:B,2,FALSE))</f>
        <v>acasteel</v>
      </c>
      <c r="F10" s="27" t="str">
        <f>IF(ISERROR(MATCH(K10,ADComputer!A:A, 0)), "No Match", VLOOKUP(K10,ADComputer!A:B,2,FALSE))</f>
        <v>Amanda Casteel - ThinkStation P510</v>
      </c>
      <c r="H10" s="32">
        <f t="shared" si="1"/>
        <v>1</v>
      </c>
      <c r="I10" s="27" t="str">
        <f>IF(ISERROR(MATCH(K10,ADComputer!A:A, 0)), "No Match", VLOOKUP(K10,ADComputer!A:D,4,FALSE))</f>
        <v>CN=Amanda Casteel,OU=Users,OU=Denver-JS,DC=wma-arch,DC=com</v>
      </c>
      <c r="J10" s="27" t="str">
        <f>IF(ISERROR(MATCH($E10,Meraki!A:A, 0)), "No Match", VLOOKUP($E10,Meraki!A:F,4,FALSE))</f>
        <v>ThinkStation P510</v>
      </c>
      <c r="K10" s="27" t="str">
        <f>IF(ISERROR(MATCH($E10,Meraki!A:A, 0)), "No Match", VLOOKUP($E10,Meraki!A:F,2,FALSE))</f>
        <v>WS-2473</v>
      </c>
      <c r="L10" s="27" t="str">
        <f>IF(ISERROR(MATCH($C10,Vision!$A:$A, 0)), "No Match", VLOOKUP($C10,Vision!$A:F,2,FALSE))</f>
        <v>Amanda</v>
      </c>
      <c r="M10" s="27" t="str">
        <f>IF(ISERROR(MATCH($C10,Vision!$A:$A, 0)), "No Match", VLOOKUP($C10,Vision!$A:G,3,FALSE))</f>
        <v>Casteel</v>
      </c>
      <c r="N10" s="27" t="str">
        <f>IF(ISERROR(MATCH($C10,Vision!$A:$A, 0)), "No Match", VLOOKUP($C10,Vision!$A:H,4,FALSE))</f>
        <v>Nighswonger, David</v>
      </c>
      <c r="O10" s="27" t="str">
        <f>IF(ISERROR(MATCH($C10,Vision!$A:$A, 0)), "No Match", VLOOKUP($C10,Vision!$A:I,5,FALSE))</f>
        <v>Denver Civil Infrastructure</v>
      </c>
      <c r="P10" s="27" t="str">
        <f>IF(ISERROR(MATCH($C10,Vision!$A:$A, 0)), "No Match", VLOOKUP($C10,Vision!$A:J,6,FALSE))</f>
        <v>Denver C.E.</v>
      </c>
      <c r="Q10" s="27" t="str">
        <f>IF(ISERROR(MATCH($C10,Vision!$A:$A, 0)), "No Match", VLOOKUP($C10,Vision!$A:K,7,FALSE))</f>
        <v>Associate Engineer</v>
      </c>
      <c r="R10" s="31">
        <f>IF(ISERROR(MATCH($C10,Vision!$A:$A, 0)), "No Match", VLOOKUP($C10,Vision!$A:L,8,FALSE))</f>
        <v>43416</v>
      </c>
      <c r="S10" s="31"/>
      <c r="T10" s="27" t="str">
        <f t="shared" si="2"/>
        <v>Set-ADComputer -Identity  WS-2473 -Description "Amanda Casteel - ThinkStation P510"</v>
      </c>
      <c r="U10" s="1" t="str">
        <f t="shared" si="3"/>
        <v>Set-ADComputer -Identity  WS-2473 -Managedby "acasteel"</v>
      </c>
    </row>
    <row r="11" spans="1:53" x14ac:dyDescent="0.25">
      <c r="B11">
        <f t="shared" si="0"/>
        <v>8</v>
      </c>
      <c r="C11" s="22" t="s">
        <v>218</v>
      </c>
      <c r="D11" s="30" t="str">
        <f>IF(ISERROR(MATCH($C11,ADUser!A:A, 0)), "No Match", VLOOKUP($C11,ADUser!A:C,3,FALSE))</f>
        <v>Ana Cervantes</v>
      </c>
      <c r="E11" s="27" t="str">
        <f>IF(ISERROR(MATCH($C11,ADUser!A:A, 0)), "No Match", VLOOKUP($C11,ADUser!A:B,2,FALSE))</f>
        <v>acervantes</v>
      </c>
      <c r="F11" s="27" t="str">
        <f>IF(ISERROR(MATCH(K11,ADComputer!A:A, 0)), "No Match", VLOOKUP(K11,ADComputer!A:B,2,FALSE))</f>
        <v>Ana Cervantes - ThinkPad P50</v>
      </c>
      <c r="H11" s="32">
        <f t="shared" si="1"/>
        <v>1</v>
      </c>
      <c r="I11" s="27" t="str">
        <f>IF(ISERROR(MATCH(K11,ADComputer!A:A, 0)), "No Match", VLOOKUP(K11,ADComputer!A:D,4,FALSE))</f>
        <v>CN=Ana Cervantes,OU=Users,OU=Irvine,DC=wma-arch,DC=com</v>
      </c>
      <c r="J11" s="27" t="str">
        <f>IF(ISERROR(MATCH($E11,Meraki!A:A, 0)), "No Match", VLOOKUP($E11,Meraki!A:F,4,FALSE))</f>
        <v>ThinkPad P50</v>
      </c>
      <c r="K11" s="27" t="str">
        <f>IF(ISERROR(MATCH($E11,Meraki!A:A, 0)), "No Match", VLOOKUP($E11,Meraki!A:F,2,FALSE))</f>
        <v>WS-2210</v>
      </c>
      <c r="L11" s="27" t="str">
        <f>IF(ISERROR(MATCH($C11,Vision!$A:$A, 0)), "No Match", VLOOKUP($C11,Vision!$A:F,2,FALSE))</f>
        <v>Ana</v>
      </c>
      <c r="M11" s="27" t="str">
        <f>IF(ISERROR(MATCH($C11,Vision!$A:$A, 0)), "No Match", VLOOKUP($C11,Vision!$A:G,3,FALSE))</f>
        <v>Cervantes</v>
      </c>
      <c r="N11" s="27" t="str">
        <f>IF(ISERROR(MATCH($C11,Vision!$A:$A, 0)), "No Match", VLOOKUP($C11,Vision!$A:H,4,FALSE))</f>
        <v>Nouizi, Ilyes</v>
      </c>
      <c r="O11" s="27" t="str">
        <f>IF(ISERROR(MATCH($C11,Vision!$A:$A, 0)), "No Match", VLOOKUP($C11,Vision!$A:I,5,FALSE))</f>
        <v>Studio-West</v>
      </c>
      <c r="P11" s="27" t="str">
        <f>IF(ISERROR(MATCH($C11,Vision!$A:$A, 0)), "No Match", VLOOKUP($C11,Vision!$A:J,6,FALSE))</f>
        <v>Irvine</v>
      </c>
      <c r="Q11" s="27" t="str">
        <f>IF(ISERROR(MATCH($C11,Vision!$A:$A, 0)), "No Match", VLOOKUP($C11,Vision!$A:K,7,FALSE))</f>
        <v>Production Manager</v>
      </c>
      <c r="R11" s="31">
        <f>IF(ISERROR(MATCH($C11,Vision!$A:$A, 0)), "No Match", VLOOKUP($C11,Vision!$A:L,8,FALSE))</f>
        <v>42051</v>
      </c>
      <c r="S11" s="31"/>
      <c r="T11" s="27" t="str">
        <f t="shared" si="2"/>
        <v>Set-ADComputer -Identity  WS-2210 -Description "Ana Cervantes - ThinkPad P50"</v>
      </c>
      <c r="U11" s="1" t="str">
        <f t="shared" si="3"/>
        <v>Set-ADComputer -Identity  WS-2210 -Managedby "acervantes"</v>
      </c>
    </row>
    <row r="12" spans="1:53" x14ac:dyDescent="0.25">
      <c r="B12">
        <f t="shared" si="0"/>
        <v>9</v>
      </c>
      <c r="C12" s="22" t="s">
        <v>241</v>
      </c>
      <c r="D12" s="30" t="str">
        <f>IF(ISERROR(MATCH($C12,ADUser!A:A, 0)), "No Match", VLOOKUP($C12,ADUser!A:C,3,FALSE))</f>
        <v>Angie Cervantez</v>
      </c>
      <c r="E12" s="27" t="str">
        <f>IF(ISERROR(MATCH($C12,ADUser!A:A, 0)), "No Match", VLOOKUP($C12,ADUser!A:B,2,FALSE))</f>
        <v>acervantez</v>
      </c>
      <c r="F12" s="27" t="str">
        <f>IF(ISERROR(MATCH(K12,ADComputer!A:A, 0)), "No Match", VLOOKUP(K12,ADComputer!A:B,2,FALSE))</f>
        <v>Angie Cervantez - ThinkPad E560</v>
      </c>
      <c r="H12" s="32">
        <f t="shared" si="1"/>
        <v>1</v>
      </c>
      <c r="I12" s="27" t="str">
        <f>IF(ISERROR(MATCH(K12,ADComputer!A:A, 0)), "No Match", VLOOKUP(K12,ADComputer!A:D,4,FALSE))</f>
        <v>CN=Angie Cervantez,OU=Users,OU=Irvine,DC=wma-arch,DC=com</v>
      </c>
      <c r="J12" s="27" t="str">
        <f>IF(ISERROR(MATCH($E12,Meraki!A:A, 0)), "No Match", VLOOKUP($E12,Meraki!A:F,4,FALSE))</f>
        <v>ThinkPad E560</v>
      </c>
      <c r="K12" s="27" t="str">
        <f>IF(ISERROR(MATCH($E12,Meraki!A:A, 0)), "No Match", VLOOKUP($E12,Meraki!A:F,2,FALSE))</f>
        <v>WS-2199</v>
      </c>
      <c r="L12" s="27" t="str">
        <f>IF(ISERROR(MATCH($C12,Vision!$A:$A, 0)), "No Match", VLOOKUP($C12,Vision!$A:F,2,FALSE))</f>
        <v>Angela</v>
      </c>
      <c r="M12" s="27" t="str">
        <f>IF(ISERROR(MATCH($C12,Vision!$A:$A, 0)), "No Match", VLOOKUP($C12,Vision!$A:G,3,FALSE))</f>
        <v>Cervantez</v>
      </c>
      <c r="N12" s="27" t="str">
        <f>IF(ISERROR(MATCH($C12,Vision!$A:$A, 0)), "No Match", VLOOKUP($C12,Vision!$A:H,4,FALSE))</f>
        <v>McInnis, Jessica</v>
      </c>
      <c r="O12" s="27" t="str">
        <f>IF(ISERROR(MATCH($C12,Vision!$A:$A, 0)), "No Match", VLOOKUP($C12,Vision!$A:I,5,FALSE))</f>
        <v>Corporate Administration</v>
      </c>
      <c r="P12" s="27" t="str">
        <f>IF(ISERROR(MATCH($C12,Vision!$A:$A, 0)), "No Match", VLOOKUP($C12,Vision!$A:J,6,FALSE))</f>
        <v>Irvine</v>
      </c>
      <c r="Q12" s="27" t="str">
        <f>IF(ISERROR(MATCH($C12,Vision!$A:$A, 0)), "No Match", VLOOKUP($C12,Vision!$A:K,7,FALSE))</f>
        <v>Senior Project Accountant</v>
      </c>
      <c r="R12" s="31">
        <f>IF(ISERROR(MATCH($C12,Vision!$A:$A, 0)), "No Match", VLOOKUP($C12,Vision!$A:L,8,FALSE))</f>
        <v>41675</v>
      </c>
      <c r="S12" s="31"/>
      <c r="T12" s="27" t="str">
        <f t="shared" si="2"/>
        <v>Set-ADComputer -Identity  WS-2199 -Description "Angie Cervantez - ThinkPad E560"</v>
      </c>
      <c r="U12" s="1" t="str">
        <f t="shared" si="3"/>
        <v>Set-ADComputer -Identity  WS-2199 -Managedby "acervantez"</v>
      </c>
    </row>
    <row r="13" spans="1:53" x14ac:dyDescent="0.25">
      <c r="A13" s="8"/>
      <c r="B13">
        <f t="shared" si="0"/>
        <v>10</v>
      </c>
      <c r="C13" s="22" t="s">
        <v>8120</v>
      </c>
      <c r="D13" s="30" t="str">
        <f>IF(ISERROR(MATCH($C13,ADUser!A:A, 0)), "No Match", VLOOKUP($C13,ADUser!A:C,3,FALSE))</f>
        <v>Afraz Choudhary</v>
      </c>
      <c r="E13" s="27" t="str">
        <f>IF(ISERROR(MATCH($C13,ADUser!A:A, 0)), "No Match", VLOOKUP($C13,ADUser!A:B,2,FALSE))</f>
        <v>achoudhary</v>
      </c>
      <c r="F13" s="27" t="str">
        <f>IF(ISERROR(MATCH(K13,ADComputer!A:A, 0)), "No Match", VLOOKUP(K13,ADComputer!A:B,2,FALSE))</f>
        <v>Afraz Choudhary - P330 Tiny</v>
      </c>
      <c r="H13" s="32">
        <f t="shared" si="1"/>
        <v>1</v>
      </c>
      <c r="I13" s="27" t="str">
        <f>IF(ISERROR(MATCH(K13,ADComputer!A:A, 0)), "No Match", VLOOKUP(K13,ADComputer!A:D,4,FALSE))</f>
        <v>CN=Afraz Choudhary,OU=Users,OU=Toronto,DC=wma-arch,DC=com</v>
      </c>
      <c r="J13" s="27" t="str">
        <f>IF(ISERROR(MATCH($E13,Meraki!A:A, 0)), "No Match", VLOOKUP($E13,Meraki!A:F,4,FALSE))</f>
        <v>ThinkStation P330 Tiny</v>
      </c>
      <c r="K13" s="27" t="str">
        <f>IF(ISERROR(MATCH($E13,Meraki!A:A, 0)), "No Match", VLOOKUP($E13,Meraki!A:F,2,FALSE))</f>
        <v>WS-2536</v>
      </c>
      <c r="L13" s="27" t="str">
        <f>IF(ISERROR(MATCH($C13,Vision!$A:$A, 0)), "No Match", VLOOKUP($C13,Vision!$A:F,2,FALSE))</f>
        <v>Afraz</v>
      </c>
      <c r="M13" s="27" t="str">
        <f>IF(ISERROR(MATCH($C13,Vision!$A:$A, 0)), "No Match", VLOOKUP($C13,Vision!$A:G,3,FALSE))</f>
        <v>Choudhary</v>
      </c>
      <c r="N13" s="27" t="str">
        <f>IF(ISERROR(MATCH($C13,Vision!$A:$A, 0)), "No Match", VLOOKUP($C13,Vision!$A:H,4,FALSE))</f>
        <v>Di Roma, Frank</v>
      </c>
      <c r="O13" s="27" t="str">
        <f>IF(ISERROR(MATCH($C13,Vision!$A:$A, 0)), "No Match", VLOOKUP($C13,Vision!$A:I,5,FALSE))</f>
        <v>Toronto Commercial</v>
      </c>
      <c r="P13" s="27" t="str">
        <f>IF(ISERROR(MATCH($C13,Vision!$A:$A, 0)), "No Match", VLOOKUP($C13,Vision!$A:J,6,FALSE))</f>
        <v>Toronto</v>
      </c>
      <c r="Q13" s="27" t="str">
        <f>IF(ISERROR(MATCH($C13,Vision!$A:$A, 0)), "No Match", VLOOKUP($C13,Vision!$A:K,7,FALSE))</f>
        <v>Intern</v>
      </c>
      <c r="R13" s="31">
        <f>IF(ISERROR(MATCH($C13,Vision!$A:$A, 0)), "No Match", VLOOKUP($C13,Vision!$A:L,8,FALSE))</f>
        <v>43586</v>
      </c>
      <c r="S13" s="31"/>
      <c r="T13" s="27" t="str">
        <f t="shared" si="2"/>
        <v>Set-ADComputer -Identity  WS-2536 -Description "Afraz Choudhary - ThinkStation P330 Tiny"</v>
      </c>
      <c r="U13" s="1" t="str">
        <f t="shared" si="3"/>
        <v>Set-ADComputer -Identity  WS-2536 -Managedby "achoudhary"</v>
      </c>
    </row>
    <row r="14" spans="1:53" x14ac:dyDescent="0.25">
      <c r="B14">
        <f t="shared" si="0"/>
        <v>11</v>
      </c>
      <c r="C14" s="22" t="s">
        <v>884</v>
      </c>
      <c r="D14" s="30" t="str">
        <f>IF(ISERROR(MATCH($C14,ADUser!A:A, 0)), "No Match", VLOOKUP($C14,ADUser!A:C,3,FALSE))</f>
        <v>Aida de la Rosa</v>
      </c>
      <c r="E14" s="27" t="str">
        <f>IF(ISERROR(MATCH($C14,ADUser!A:A, 0)), "No Match", VLOOKUP($C14,ADUser!A:B,2,FALSE))</f>
        <v>adelarosa</v>
      </c>
      <c r="F14" s="27" t="str">
        <f>IF(ISERROR(MATCH(K14,ADComputer!A:A, 0)), "No Match", VLOOKUP(K14,ADComputer!A:B,2,FALSE))</f>
        <v>Aida De La Rosa - X1 Carbon</v>
      </c>
      <c r="H14" s="32">
        <f t="shared" si="1"/>
        <v>1</v>
      </c>
      <c r="I14" s="27" t="str">
        <f>IF(ISERROR(MATCH(K14,ADComputer!A:A, 0)), "No Match", VLOOKUP(K14,ADComputer!A:D,4,FALSE))</f>
        <v>CN=Aida de la Rosa,OU=Users,OU=Irvine,DC=wma-arch,DC=com</v>
      </c>
      <c r="J14" s="27" t="str">
        <f>IF(ISERROR(MATCH($E14,Meraki!A:A, 0)), "No Match", VLOOKUP($E14,Meraki!A:F,4,FALSE))</f>
        <v>ThinkPad X1 Carbon 5th</v>
      </c>
      <c r="K14" s="27" t="str">
        <f>IF(ISERROR(MATCH($E14,Meraki!A:A, 0)), "No Match", VLOOKUP($E14,Meraki!A:F,2,FALSE))</f>
        <v>WS-2777</v>
      </c>
      <c r="L14" s="27" t="str">
        <f>IF(ISERROR(MATCH($C14,Vision!$A:$A, 0)), "No Match", VLOOKUP($C14,Vision!$A:F,2,FALSE))</f>
        <v>Aida</v>
      </c>
      <c r="M14" s="27" t="str">
        <f>IF(ISERROR(MATCH($C14,Vision!$A:$A, 0)), "No Match", VLOOKUP($C14,Vision!$A:G,3,FALSE))</f>
        <v>de la Rosa</v>
      </c>
      <c r="N14" s="27" t="str">
        <f>IF(ISERROR(MATCH($C14,Vision!$A:$A, 0)), "No Match", VLOOKUP($C14,Vision!$A:H,4,FALSE))</f>
        <v>Nouizi, Ilyes</v>
      </c>
      <c r="O14" s="27" t="str">
        <f>IF(ISERROR(MATCH($C14,Vision!$A:$A, 0)), "No Match", VLOOKUP($C14,Vision!$A:I,5,FALSE))</f>
        <v>Studio-West</v>
      </c>
      <c r="P14" s="27" t="str">
        <f>IF(ISERROR(MATCH($C14,Vision!$A:$A, 0)), "No Match", VLOOKUP($C14,Vision!$A:J,6,FALSE))</f>
        <v>Irvine</v>
      </c>
      <c r="Q14" s="27" t="str">
        <f>IF(ISERROR(MATCH($C14,Vision!$A:$A, 0)), "No Match", VLOOKUP($C14,Vision!$A:K,7,FALSE))</f>
        <v>Project Manager</v>
      </c>
      <c r="R14" s="31">
        <f>IF(ISERROR(MATCH($C14,Vision!$A:$A, 0)), "No Match", VLOOKUP($C14,Vision!$A:L,8,FALSE))</f>
        <v>43017</v>
      </c>
      <c r="S14" s="31"/>
      <c r="T14" s="27" t="str">
        <f t="shared" si="2"/>
        <v>Set-ADComputer -Identity  WS-2777 -Description "Aida de la Rosa - ThinkPad X1 Carbon 5th"</v>
      </c>
      <c r="U14" s="1" t="str">
        <f t="shared" si="3"/>
        <v>Set-ADComputer -Identity  WS-2777 -Managedby "adelarosa"</v>
      </c>
    </row>
    <row r="15" spans="1:53" x14ac:dyDescent="0.25">
      <c r="B15">
        <f t="shared" si="0"/>
        <v>12</v>
      </c>
      <c r="C15" s="22" t="s">
        <v>228</v>
      </c>
      <c r="D15" s="30" t="str">
        <f>IF(ISERROR(MATCH($C15,ADUser!A:A, 0)), "No Match", VLOOKUP($C15,ADUser!A:C,3,FALSE))</f>
        <v>Andrew Dzulynsky</v>
      </c>
      <c r="E15" s="27" t="str">
        <f>IF(ISERROR(MATCH($C15,ADUser!A:A, 0)), "No Match", VLOOKUP($C15,ADUser!A:B,2,FALSE))</f>
        <v>adzulynsky</v>
      </c>
      <c r="F15" s="27" t="str">
        <f>IF(ISERROR(MATCH(K15,ADComputer!A:A, 0)), "No Match", VLOOKUP(K15,ADComputer!A:B,2,FALSE))</f>
        <v>Andrew Dzulynsky - X1 Carbon</v>
      </c>
      <c r="H15" s="32">
        <f t="shared" si="1"/>
        <v>1</v>
      </c>
      <c r="I15" s="27" t="str">
        <f>IF(ISERROR(MATCH(K15,ADComputer!A:A, 0)), "No Match", VLOOKUP(K15,ADComputer!A:D,4,FALSE))</f>
        <v>CN=Andrew Dzulynsky,OU=Users,OU=San Diego,DC=wma-arch,DC=com</v>
      </c>
      <c r="J15" s="27" t="str">
        <f>IF(ISERROR(MATCH($E15,Meraki!A:A, 0)), "No Match", VLOOKUP($E15,Meraki!A:F,4,FALSE))</f>
        <v>ThinkPad X1 Carbon 4th</v>
      </c>
      <c r="K15" s="27" t="str">
        <f>IF(ISERROR(MATCH($E15,Meraki!A:A, 0)), "No Match", VLOOKUP($E15,Meraki!A:F,2,FALSE))</f>
        <v>WS-2423</v>
      </c>
      <c r="L15" s="27" t="str">
        <f>IF(ISERROR(MATCH($C15,Vision!$A:$A, 0)), "No Match", VLOOKUP($C15,Vision!$A:F,2,FALSE))</f>
        <v>Andrew</v>
      </c>
      <c r="M15" s="27" t="str">
        <f>IF(ISERROR(MATCH($C15,Vision!$A:$A, 0)), "No Match", VLOOKUP($C15,Vision!$A:G,3,FALSE))</f>
        <v>Dzulynsky</v>
      </c>
      <c r="N15" s="27" t="str">
        <f>IF(ISERROR(MATCH($C15,Vision!$A:$A, 0)), "No Match", VLOOKUP($C15,Vision!$A:H,4,FALSE))</f>
        <v>Slipka, Tiffany</v>
      </c>
      <c r="O15" s="27" t="str">
        <f>IF(ISERROR(MATCH($C15,Vision!$A:$A, 0)), "No Match", VLOOKUP($C15,Vision!$A:I,5,FALSE))</f>
        <v>San Diego Commercial</v>
      </c>
      <c r="P15" s="27" t="str">
        <f>IF(ISERROR(MATCH($C15,Vision!$A:$A, 0)), "No Match", VLOOKUP($C15,Vision!$A:J,6,FALSE))</f>
        <v>San Diego</v>
      </c>
      <c r="Q15" s="27" t="str">
        <f>IF(ISERROR(MATCH($C15,Vision!$A:$A, 0)), "No Match", VLOOKUP($C15,Vision!$A:K,7,FALSE))</f>
        <v>Senior Project Manager</v>
      </c>
      <c r="R15" s="31">
        <f>IF(ISERROR(MATCH($C15,Vision!$A:$A, 0)), "No Match", VLOOKUP($C15,Vision!$A:L,8,FALSE))</f>
        <v>38019</v>
      </c>
      <c r="S15" s="31"/>
      <c r="T15" s="27" t="str">
        <f t="shared" si="2"/>
        <v>Set-ADComputer -Identity  WS-2423 -Description "Andrew Dzulynsky - ThinkPad X1 Carbon 4th"</v>
      </c>
      <c r="U15" s="1" t="str">
        <f t="shared" si="3"/>
        <v>Set-ADComputer -Identity  WS-2423 -Managedby "adzulynsky"</v>
      </c>
    </row>
    <row r="16" spans="1:53" x14ac:dyDescent="0.25">
      <c r="B16">
        <f t="shared" si="0"/>
        <v>13</v>
      </c>
      <c r="C16" s="22" t="s">
        <v>226</v>
      </c>
      <c r="D16" s="30" t="str">
        <f>IF(ISERROR(MATCH($C16,ADUser!A:A, 0)), "No Match", VLOOKUP($C16,ADUser!A:C,3,FALSE))</f>
        <v>Andres Galvis</v>
      </c>
      <c r="E16" s="27" t="str">
        <f>IF(ISERROR(MATCH($C16,ADUser!A:A, 0)), "No Match", VLOOKUP($C16,ADUser!A:B,2,FALSE))</f>
        <v>agalvis</v>
      </c>
      <c r="F16" s="27" t="str">
        <f>IF(ISERROR(MATCH(K16,ADComputer!A:A, 0)), "No Match", VLOOKUP(K16,ADComputer!A:B,2,FALSE))</f>
        <v>Andres Galvis - ThinkPad X1 Extreme</v>
      </c>
      <c r="H16" s="32">
        <f t="shared" si="1"/>
        <v>1</v>
      </c>
      <c r="I16" s="27" t="str">
        <f>IF(ISERROR(MATCH(K16,ADComputer!A:A, 0)), "No Match", VLOOKUP(K16,ADComputer!A:D,4,FALSE))</f>
        <v>CN=Andres Galvis,OU=Users,OU=Mexico,DC=wma-arch,DC=com</v>
      </c>
      <c r="J16" s="27" t="str">
        <f>IF(ISERROR(MATCH($E16,Meraki!A:A, 0)), "No Match", VLOOKUP($E16,Meraki!A:F,4,FALSE))</f>
        <v>ThinkPad X1 Extreme</v>
      </c>
      <c r="K16" s="27" t="str">
        <f>IF(ISERROR(MATCH($E16,Meraki!A:A, 0)), "No Match", VLOOKUP($E16,Meraki!A:F,2,FALSE))</f>
        <v>WS-3211</v>
      </c>
      <c r="L16" s="27" t="str">
        <f>IF(ISERROR(MATCH($C16,Vision!$A:$A, 0)), "No Match", VLOOKUP($C16,Vision!$A:F,2,FALSE))</f>
        <v>Andres</v>
      </c>
      <c r="M16" s="27" t="str">
        <f>IF(ISERROR(MATCH($C16,Vision!$A:$A, 0)), "No Match", VLOOKUP($C16,Vision!$A:G,3,FALSE))</f>
        <v>Galvis</v>
      </c>
      <c r="N16" s="27" t="str">
        <f>IF(ISERROR(MATCH($C16,Vision!$A:$A, 0)), "No Match", VLOOKUP($C16,Vision!$A:H,4,FALSE))</f>
        <v>Brady, Matthew</v>
      </c>
      <c r="O16" s="27" t="str">
        <f>IF(ISERROR(MATCH($C16,Vision!$A:$A, 0)), "No Match", VLOOKUP($C16,Vision!$A:I,5,FALSE))</f>
        <v>MEX-US Administration</v>
      </c>
      <c r="P16" s="27" t="str">
        <f>IF(ISERROR(MATCH($C16,Vision!$A:$A, 0)), "No Match", VLOOKUP($C16,Vision!$A:J,6,FALSE))</f>
        <v>Irvine</v>
      </c>
      <c r="Q16" s="27" t="str">
        <f>IF(ISERROR(MATCH($C16,Vision!$A:$A, 0)), "No Match", VLOOKUP($C16,Vision!$A:K,7,FALSE))</f>
        <v>Director, Latin America</v>
      </c>
      <c r="R16" s="31">
        <f>IF(ISERROR(MATCH($C16,Vision!$A:$A, 0)), "No Match", VLOOKUP($C16,Vision!$A:L,8,FALSE))</f>
        <v>39510</v>
      </c>
      <c r="S16" s="31"/>
      <c r="T16" s="27" t="str">
        <f t="shared" si="2"/>
        <v>Set-ADComputer -Identity  WS-3211 -Description "Andres Galvis - ThinkPad X1 Extreme"</v>
      </c>
      <c r="U16" s="1" t="str">
        <f t="shared" si="3"/>
        <v>Set-ADComputer -Identity  WS-3211 -Managedby "agalvis"</v>
      </c>
    </row>
    <row r="17" spans="2:21" x14ac:dyDescent="0.25">
      <c r="B17">
        <f t="shared" si="0"/>
        <v>14</v>
      </c>
      <c r="C17" s="22" t="s">
        <v>3876</v>
      </c>
      <c r="D17" s="30" t="str">
        <f>IF(ISERROR(MATCH($C17,ADUser!A:A, 0)), "No Match", VLOOKUP($C17,ADUser!A:C,3,FALSE))</f>
        <v>Anousha Ghoorchian</v>
      </c>
      <c r="E17" s="27" t="str">
        <f>IF(ISERROR(MATCH($C17,ADUser!A:A, 0)), "No Match", VLOOKUP($C17,ADUser!A:B,2,FALSE))</f>
        <v>aghorchian</v>
      </c>
      <c r="F17" s="27" t="str">
        <f>IF(ISERROR(MATCH(K17,ADComputer!A:A, 0)), "No Match", VLOOKUP(K17,ADComputer!A:B,2,FALSE))</f>
        <v>Anousha Ghoorchian - ThinkStation S30</v>
      </c>
      <c r="H17" s="32">
        <f t="shared" si="1"/>
        <v>1</v>
      </c>
      <c r="I17" s="27" t="str">
        <f>IF(ISERROR(MATCH(K17,ADComputer!A:A, 0)), "No Match", VLOOKUP(K17,ADComputer!A:D,4,FALSE))</f>
        <v>CN=Anousha Ghorchian,OU=Users,OU=Northern California,DC=wma-arch,DC=com</v>
      </c>
      <c r="J17" s="27" t="str">
        <f>IF(ISERROR(MATCH($E17,Meraki!A:A, 0)), "No Match", VLOOKUP($E17,Meraki!A:F,4,FALSE))</f>
        <v>ThinkStation S30</v>
      </c>
      <c r="K17" s="27" t="str">
        <f>IF(ISERROR(MATCH($E17,Meraki!A:A, 0)), "No Match", VLOOKUP($E17,Meraki!A:F,2,FALSE))</f>
        <v>WS-1962</v>
      </c>
      <c r="L17" s="27" t="str">
        <f>IF(ISERROR(MATCH($C17,Vision!$A:$A, 0)), "No Match", VLOOKUP($C17,Vision!$A:F,2,FALSE))</f>
        <v>Anosha</v>
      </c>
      <c r="M17" s="27" t="str">
        <f>IF(ISERROR(MATCH($C17,Vision!$A:$A, 0)), "No Match", VLOOKUP($C17,Vision!$A:G,3,FALSE))</f>
        <v>Ghorchian</v>
      </c>
      <c r="N17" s="27" t="str">
        <f>IF(ISERROR(MATCH($C17,Vision!$A:$A, 0)), "No Match", VLOOKUP($C17,Vision!$A:H,4,FALSE))</f>
        <v>Lien, Kirsten</v>
      </c>
      <c r="O17" s="27" t="str">
        <f>IF(ISERROR(MATCH($C17,Vision!$A:$A, 0)), "No Match", VLOOKUP($C17,Vision!$A:I,5,FALSE))</f>
        <v>Pleasanton Interior Design</v>
      </c>
      <c r="P17" s="27" t="str">
        <f>IF(ISERROR(MATCH($C17,Vision!$A:$A, 0)), "No Match", VLOOKUP($C17,Vision!$A:J,6,FALSE))</f>
        <v>Pleasanton</v>
      </c>
      <c r="Q17" s="27" t="str">
        <f>IF(ISERROR(MATCH($C17,Vision!$A:$A, 0)), "No Match", VLOOKUP($C17,Vision!$A:K,7,FALSE))</f>
        <v>Intern</v>
      </c>
      <c r="R17" s="31">
        <f>IF(ISERROR(MATCH($C17,Vision!$A:$A, 0)), "No Match", VLOOKUP($C17,Vision!$A:L,8,FALSE))</f>
        <v>43262</v>
      </c>
      <c r="S17" s="31"/>
      <c r="T17" s="27" t="str">
        <f t="shared" si="2"/>
        <v>Set-ADComputer -Identity  WS-1962 -Description "Anousha Ghoorchian - ThinkStation S30"</v>
      </c>
    </row>
    <row r="18" spans="2:21" x14ac:dyDescent="0.25">
      <c r="B18">
        <f t="shared" si="0"/>
        <v>15</v>
      </c>
      <c r="C18" s="22" t="s">
        <v>1310</v>
      </c>
      <c r="D18" s="30" t="str">
        <f>IF(ISERROR(MATCH($C18,ADUser!A:A, 0)), "No Match", VLOOKUP($C18,ADUser!A:C,3,FALSE))</f>
        <v>Annie Gonzales</v>
      </c>
      <c r="E18" s="27" t="str">
        <f>IF(ISERROR(MATCH($C18,ADUser!A:A, 0)), "No Match", VLOOKUP($C18,ADUser!A:B,2,FALSE))</f>
        <v>AHuff</v>
      </c>
      <c r="F18" s="27" t="str">
        <f>IF(ISERROR(MATCH(K18,ADComputer!A:A, 0)), "No Match", VLOOKUP(K18,ADComputer!A:B,2,FALSE))</f>
        <v>Annie Gonzales - ThinkPad X1 Carbon 4th</v>
      </c>
      <c r="H18" s="32">
        <f t="shared" si="1"/>
        <v>1</v>
      </c>
      <c r="I18" s="27" t="str">
        <f>IF(ISERROR(MATCH(K18,ADComputer!A:A, 0)), "No Match", VLOOKUP(K18,ADComputer!A:D,4,FALSE))</f>
        <v>CN=Anesi Huff,OU=Users,OU=Denver,DC=wma-arch,DC=com</v>
      </c>
      <c r="J18" s="27" t="str">
        <f>IF(ISERROR(MATCH($E18,Meraki!A:A, 0)), "No Match", VLOOKUP($E18,Meraki!A:F,4,FALSE))</f>
        <v>ThinkPad X1 Carbon 4th</v>
      </c>
      <c r="K18" s="27" t="str">
        <f>IF(ISERROR(MATCH($E18,Meraki!A:A, 0)), "No Match", VLOOKUP($E18,Meraki!A:F,2,FALSE))</f>
        <v>WS-2224</v>
      </c>
      <c r="L18" s="27" t="str">
        <f>IF(ISERROR(MATCH($C18,Vision!$A:$A, 0)), "No Match", VLOOKUP($C18,Vision!$A:F,2,FALSE))</f>
        <v>Anesi</v>
      </c>
      <c r="M18" s="27" t="str">
        <f>IF(ISERROR(MATCH($C18,Vision!$A:$A, 0)), "No Match", VLOOKUP($C18,Vision!$A:G,3,FALSE))</f>
        <v>Gonzales</v>
      </c>
      <c r="N18" s="27" t="str">
        <f>IF(ISERROR(MATCH($C18,Vision!$A:$A, 0)), "No Match", VLOOKUP($C18,Vision!$A:H,4,FALSE))</f>
        <v>Davis, Jan</v>
      </c>
      <c r="O18" s="27" t="str">
        <f>IF(ISERROR(MATCH($C18,Vision!$A:$A, 0)), "No Match", VLOOKUP($C18,Vision!$A:I,5,FALSE))</f>
        <v>Downtown Denver Interior Design</v>
      </c>
      <c r="P18" s="27" t="str">
        <f>IF(ISERROR(MATCH($C18,Vision!$A:$A, 0)), "No Match", VLOOKUP($C18,Vision!$A:J,6,FALSE))</f>
        <v>Downtown Denver</v>
      </c>
      <c r="Q18" s="27" t="str">
        <f>IF(ISERROR(MATCH($C18,Vision!$A:$A, 0)), "No Match", VLOOKUP($C18,Vision!$A:K,7,FALSE))</f>
        <v>Senior Project Manager</v>
      </c>
      <c r="R18" s="31">
        <f>IF(ISERROR(MATCH($C18,Vision!$A:$A, 0)), "No Match", VLOOKUP($C18,Vision!$A:L,8,FALSE))</f>
        <v>41960</v>
      </c>
      <c r="S18" s="31"/>
      <c r="T18" s="27" t="str">
        <f t="shared" si="2"/>
        <v>Set-ADComputer -Identity  WS-2224 -Description "Annie Gonzales - ThinkPad X1 Carbon 4th"</v>
      </c>
      <c r="U18" s="1" t="str">
        <f t="shared" ref="U18:U34" si="4">CONCATENATE($V$3,K18,$W$4,E18,$V$5)</f>
        <v>Set-ADComputer -Identity  WS-2224 -Managedby "AHuff"</v>
      </c>
    </row>
    <row r="19" spans="2:21" x14ac:dyDescent="0.25">
      <c r="B19">
        <f t="shared" si="0"/>
        <v>16</v>
      </c>
      <c r="C19" s="22" t="s">
        <v>867</v>
      </c>
      <c r="D19" s="30" t="str">
        <f>IF(ISERROR(MATCH($C19,ADUser!A:A, 0)), "No Match", VLOOKUP($C19,ADUser!A:C,3,FALSE))</f>
        <v>Ana Paula Guzman Aceves</v>
      </c>
      <c r="E19" s="27" t="str">
        <f>IF(ISERROR(MATCH($C19,ADUser!A:A, 0)), "No Match", VLOOKUP($C19,ADUser!A:B,2,FALSE))</f>
        <v>AGuzman</v>
      </c>
      <c r="F19" s="27" t="str">
        <f>IF(ISERROR(MATCH(K19,ADComputer!A:A, 0)), "No Match", VLOOKUP(K19,ADComputer!A:B,2,FALSE))</f>
        <v>Ana Paula Guzman Aceves - ThinkStation S30</v>
      </c>
      <c r="H19" s="32">
        <f t="shared" si="1"/>
        <v>1</v>
      </c>
      <c r="I19" s="27" t="str">
        <f>IF(ISERROR(MATCH(K19,ADComputer!A:A, 0)), "No Match", VLOOKUP(K19,ADComputer!A:D,4,FALSE))</f>
        <v>CN=Ana Paula Guzman Aceves,OU=Users,OU=San Diego,DC=wma-arch,DC=com</v>
      </c>
      <c r="J19" s="27" t="str">
        <f>IF(ISERROR(MATCH($E19,Meraki!A:A, 0)), "No Match", VLOOKUP($E19,Meraki!A:F,4,FALSE))</f>
        <v>ThinkStation S30</v>
      </c>
      <c r="K19" s="27" t="str">
        <f>IF(ISERROR(MATCH($E19,Meraki!A:A, 0)), "No Match", VLOOKUP($E19,Meraki!A:F,2,FALSE))</f>
        <v>WS-1996</v>
      </c>
      <c r="L19" s="27" t="str">
        <f>IF(ISERROR(MATCH($C19,Vision!$A:$A, 0)), "No Match", VLOOKUP($C19,Vision!$A:F,2,FALSE))</f>
        <v>Ana Paula</v>
      </c>
      <c r="M19" s="27" t="str">
        <f>IF(ISERROR(MATCH($C19,Vision!$A:$A, 0)), "No Match", VLOOKUP($C19,Vision!$A:G,3,FALSE))</f>
        <v>Guzman</v>
      </c>
      <c r="N19" s="27" t="str">
        <f>IF(ISERROR(MATCH($C19,Vision!$A:$A, 0)), "No Match", VLOOKUP($C19,Vision!$A:H,4,FALSE))</f>
        <v>Slipka, Tiffany</v>
      </c>
      <c r="O19" s="27" t="str">
        <f>IF(ISERROR(MATCH($C19,Vision!$A:$A, 0)), "No Match", VLOOKUP($C19,Vision!$A:I,5,FALSE))</f>
        <v>San Diego Interior Design</v>
      </c>
      <c r="P19" s="27" t="str">
        <f>IF(ISERROR(MATCH($C19,Vision!$A:$A, 0)), "No Match", VLOOKUP($C19,Vision!$A:J,6,FALSE))</f>
        <v>San Diego</v>
      </c>
      <c r="Q19" s="27" t="str">
        <f>IF(ISERROR(MATCH($C19,Vision!$A:$A, 0)), "No Match", VLOOKUP($C19,Vision!$A:K,7,FALSE))</f>
        <v>Designer</v>
      </c>
      <c r="R19" s="31">
        <f>IF(ISERROR(MATCH($C19,Vision!$A:$A, 0)), "No Match", VLOOKUP($C19,Vision!$A:L,8,FALSE))</f>
        <v>43252</v>
      </c>
      <c r="S19" s="31"/>
      <c r="T19" s="27" t="str">
        <f t="shared" si="2"/>
        <v>Set-ADComputer -Identity  WS-1996 -Description "Ana Paula Guzman Aceves - ThinkStation S30"</v>
      </c>
      <c r="U19" s="1" t="str">
        <f t="shared" si="4"/>
        <v>Set-ADComputer -Identity  WS-1996 -Managedby "AGuzman"</v>
      </c>
    </row>
    <row r="20" spans="2:21" x14ac:dyDescent="0.25">
      <c r="B20">
        <f t="shared" si="0"/>
        <v>17</v>
      </c>
      <c r="C20" s="22" t="s">
        <v>850</v>
      </c>
      <c r="D20" s="30" t="str">
        <f>IF(ISERROR(MATCH($C20,ADUser!A:A, 0)), "No Match", VLOOKUP($C20,ADUser!A:C,3,FALSE))</f>
        <v>Adrian Helton</v>
      </c>
      <c r="E20" s="27" t="str">
        <f>IF(ISERROR(MATCH($C20,ADUser!A:A, 0)), "No Match", VLOOKUP($C20,ADUser!A:B,2,FALSE))</f>
        <v>ahelton</v>
      </c>
      <c r="F20" s="27" t="str">
        <f>IF(ISERROR(MATCH(K20,ADComputer!A:A, 0)), "No Match", VLOOKUP(K20,ADComputer!A:B,2,FALSE))</f>
        <v>Adrian Helton - ThinkPad P51</v>
      </c>
      <c r="H20" s="32">
        <f t="shared" si="1"/>
        <v>1</v>
      </c>
      <c r="I20" s="27" t="str">
        <f>IF(ISERROR(MATCH(K20,ADComputer!A:A, 0)), "No Match", VLOOKUP(K20,ADComputer!A:D,4,FALSE))</f>
        <v>CN=Adrian Helton,OU=Users,OU=LA,DC=wma-arch,DC=com</v>
      </c>
      <c r="J20" s="27" t="str">
        <f>IF(ISERROR(MATCH($E20,Meraki!A:A, 0)), "No Match", VLOOKUP($E20,Meraki!A:F,4,FALSE))</f>
        <v>ThinkPad P51</v>
      </c>
      <c r="K20" s="27" t="str">
        <f>IF(ISERROR(MATCH($E20,Meraki!A:A, 0)), "No Match", VLOOKUP($E20,Meraki!A:F,2,FALSE))</f>
        <v>WS-2796</v>
      </c>
      <c r="L20" s="27" t="str">
        <f>IF(ISERROR(MATCH($C20,Vision!$A:$A, 0)), "No Match", VLOOKUP($C20,Vision!$A:F,2,FALSE))</f>
        <v>Adrian</v>
      </c>
      <c r="M20" s="27" t="str">
        <f>IF(ISERROR(MATCH($C20,Vision!$A:$A, 0)), "No Match", VLOOKUP($C20,Vision!$A:G,3,FALSE))</f>
        <v>Helton</v>
      </c>
      <c r="N20" s="27" t="str">
        <f>IF(ISERROR(MATCH($C20,Vision!$A:$A, 0)), "No Match", VLOOKUP($C20,Vision!$A:H,4,FALSE))</f>
        <v>Madani, Radwan</v>
      </c>
      <c r="O20" s="27" t="str">
        <f>IF(ISERROR(MATCH($C20,Vision!$A:$A, 0)), "No Match", VLOOKUP($C20,Vision!$A:I,5,FALSE))</f>
        <v>Los Angeles Commercial</v>
      </c>
      <c r="P20" s="27" t="str">
        <f>IF(ISERROR(MATCH($C20,Vision!$A:$A, 0)), "No Match", VLOOKUP($C20,Vision!$A:J,6,FALSE))</f>
        <v>Los Angeles</v>
      </c>
      <c r="Q20" s="27" t="str">
        <f>IF(ISERROR(MATCH($C20,Vision!$A:$A, 0)), "No Match", VLOOKUP($C20,Vision!$A:K,7,FALSE))</f>
        <v>Job Captain</v>
      </c>
      <c r="R20" s="31">
        <f>IF(ISERROR(MATCH($C20,Vision!$A:$A, 0)), "No Match", VLOOKUP($C20,Vision!$A:L,8,FALSE))</f>
        <v>42964</v>
      </c>
      <c r="S20" s="31"/>
      <c r="T20" s="27" t="str">
        <f t="shared" si="2"/>
        <v>Set-ADComputer -Identity  WS-2796 -Description "Adrian Helton - ThinkPad P51"</v>
      </c>
      <c r="U20" s="1" t="str">
        <f t="shared" si="4"/>
        <v>Set-ADComputer -Identity  WS-2796 -Managedby "ahelton"</v>
      </c>
    </row>
    <row r="21" spans="2:21" hidden="1" x14ac:dyDescent="0.25">
      <c r="B21">
        <f t="shared" si="0"/>
        <v>18</v>
      </c>
      <c r="C21" s="22" t="s">
        <v>3794</v>
      </c>
      <c r="D21" s="30" t="str">
        <f>IF(ISERROR(MATCH($C21,ADUser!A:A, 0)), "No Match", VLOOKUP($C21,ADUser!A:C,3,FALSE))</f>
        <v>Jonathan Arreola Tuda</v>
      </c>
      <c r="E21" s="27" t="str">
        <f>IF(ISERROR(MATCH($C21,ADUser!A:A, 0)), "No Match", VLOOKUP($C21,ADUser!A:B,2,FALSE))</f>
        <v>JArreola</v>
      </c>
      <c r="F21" s="27" t="str">
        <f>IF(ISERROR(MATCH(K21,ADComputer!A:A, 0)), "No Match", VLOOKUP(K21,ADComputer!A:B,2,FALSE))</f>
        <v>Genaro Mendoza - Precision T3610</v>
      </c>
      <c r="H21" s="32" t="e">
        <f t="shared" si="1"/>
        <v>#VALUE!</v>
      </c>
      <c r="I21" s="27">
        <f>IF(ISERROR(MATCH(K21,ADComputer!A:A, 0)), "No Match", VLOOKUP(K21,ADComputer!A:D,4,FALSE))</f>
        <v>0</v>
      </c>
      <c r="J21" s="27" t="str">
        <f>IF(ISERROR(MATCH($E21,Meraki!A:A, 0)), "No Match", VLOOKUP($E21,Meraki!A:F,4,FALSE))</f>
        <v>Precision T3610</v>
      </c>
      <c r="K21" s="27" t="str">
        <f>IF(ISERROR(MATCH($E21,Meraki!A:A, 0)), "No Match", VLOOKUP($E21,Meraki!A:F,2,FALSE))</f>
        <v>WS-1955</v>
      </c>
      <c r="L21" s="27" t="str">
        <f>IF(ISERROR(MATCH($C21,Vision!$A:$A, 0)), "No Match", VLOOKUP($C21,Vision!$A:F,2,FALSE))</f>
        <v>Jonathan</v>
      </c>
      <c r="M21" s="27" t="str">
        <f>IF(ISERROR(MATCH($C21,Vision!$A:$A, 0)), "No Match", VLOOKUP($C21,Vision!$A:G,3,FALSE))</f>
        <v>Arreola Tuda</v>
      </c>
      <c r="N21" s="27" t="str">
        <f>IF(ISERROR(MATCH($C21,Vision!$A:$A, 0)), "No Match", VLOOKUP($C21,Vision!$A:H,4,FALSE))</f>
        <v>Nouizi, Ilyes</v>
      </c>
      <c r="O21" s="27" t="str">
        <f>IF(ISERROR(MATCH($C21,Vision!$A:$A, 0)), "No Match", VLOOKUP($C21,Vision!$A:I,5,FALSE))</f>
        <v>Studio-East</v>
      </c>
      <c r="P21" s="27" t="str">
        <f>IF(ISERROR(MATCH($C21,Vision!$A:$A, 0)), "No Match", VLOOKUP($C21,Vision!$A:J,6,FALSE))</f>
        <v>Mexico City</v>
      </c>
      <c r="Q21" s="27" t="str">
        <f>IF(ISERROR(MATCH($C21,Vision!$A:$A, 0)), "No Match", VLOOKUP($C21,Vision!$A:K,7,FALSE))</f>
        <v>Senior Production Coordinator</v>
      </c>
      <c r="R21" s="31">
        <f>IF(ISERROR(MATCH($C21,Vision!$A:$A, 0)), "No Match", VLOOKUP($C21,Vision!$A:L,8,FALSE))</f>
        <v>42919</v>
      </c>
      <c r="S21" s="31"/>
      <c r="T21" s="27" t="str">
        <f t="shared" si="2"/>
        <v>Set-ADComputer -Identity  WS-1955 -Description "Jonathan Arreola Tuda - Precision T3610"</v>
      </c>
      <c r="U21" s="1" t="str">
        <f t="shared" si="4"/>
        <v>Set-ADComputer -Identity  WS-1955 -Managedby "JArreola"</v>
      </c>
    </row>
    <row r="22" spans="2:21" x14ac:dyDescent="0.25">
      <c r="B22">
        <f t="shared" si="0"/>
        <v>19</v>
      </c>
      <c r="C22" s="22" t="s">
        <v>111</v>
      </c>
      <c r="D22" s="30" t="str">
        <f>IF(ISERROR(MATCH($C22,ADUser!A:A, 0)), "No Match", VLOOKUP($C22,ADUser!A:C,3,FALSE))</f>
        <v>Alan Herrera Vega</v>
      </c>
      <c r="E22" s="27" t="str">
        <f>IF(ISERROR(MATCH($C22,ADUser!A:A, 0)), "No Match", VLOOKUP($C22,ADUser!A:B,2,FALSE))</f>
        <v>AHerreravega</v>
      </c>
      <c r="F22" s="27" t="str">
        <f>IF(ISERROR(MATCH(K22,ADComputer!A:A, 0)), "No Match", VLOOKUP(K22,ADComputer!A:B,2,FALSE))</f>
        <v>Alan Herrera Vega - Precision T1700</v>
      </c>
      <c r="H22" s="32">
        <f t="shared" si="1"/>
        <v>1</v>
      </c>
      <c r="I22" s="27" t="str">
        <f>IF(ISERROR(MATCH(K22,ADComputer!A:A, 0)), "No Match", VLOOKUP(K22,ADComputer!A:D,4,FALSE))</f>
        <v>CN=Alan Herrera Vega,OU=Users,OU=Irvine,DC=wma-arch,DC=com</v>
      </c>
      <c r="J22" s="27" t="str">
        <f>IF(ISERROR(MATCH($E22,Meraki!A:A, 0)), "No Match", VLOOKUP($E22,Meraki!A:F,4,FALSE))</f>
        <v>Precision T1700</v>
      </c>
      <c r="K22" s="27" t="str">
        <f>IF(ISERROR(MATCH($E22,Meraki!A:A, 0)), "No Match", VLOOKUP($E22,Meraki!A:F,2,FALSE))</f>
        <v>WS-2115</v>
      </c>
      <c r="L22" s="27" t="str">
        <f>IF(ISERROR(MATCH($C22,Vision!$A:$A, 0)), "No Match", VLOOKUP($C22,Vision!$A:F,2,FALSE))</f>
        <v>Alan</v>
      </c>
      <c r="M22" s="27" t="str">
        <f>IF(ISERROR(MATCH($C22,Vision!$A:$A, 0)), "No Match", VLOOKUP($C22,Vision!$A:G,3,FALSE))</f>
        <v>Herrera Vega</v>
      </c>
      <c r="N22" s="27" t="str">
        <f>IF(ISERROR(MATCH($C22,Vision!$A:$A, 0)), "No Match", VLOOKUP($C22,Vision!$A:H,4,FALSE))</f>
        <v>Nouizi, Ilyes</v>
      </c>
      <c r="O22" s="27" t="str">
        <f>IF(ISERROR(MATCH($C22,Vision!$A:$A, 0)), "No Match", VLOOKUP($C22,Vision!$A:I,5,FALSE))</f>
        <v>Studio-West</v>
      </c>
      <c r="P22" s="27" t="str">
        <f>IF(ISERROR(MATCH($C22,Vision!$A:$A, 0)), "No Match", VLOOKUP($C22,Vision!$A:J,6,FALSE))</f>
        <v>Irvine</v>
      </c>
      <c r="Q22" s="27" t="str">
        <f>IF(ISERROR(MATCH($C22,Vision!$A:$A, 0)), "No Match", VLOOKUP($C22,Vision!$A:K,7,FALSE))</f>
        <v>Job Captain</v>
      </c>
      <c r="R22" s="31">
        <f>IF(ISERROR(MATCH($C22,Vision!$A:$A, 0)), "No Match", VLOOKUP($C22,Vision!$A:L,8,FALSE))</f>
        <v>41697</v>
      </c>
      <c r="S22" s="31"/>
      <c r="T22" s="27" t="str">
        <f t="shared" si="2"/>
        <v>Set-ADComputer -Identity  WS-2115 -Description "Alan Herrera Vega - Precision T1700"</v>
      </c>
      <c r="U22" s="1" t="str">
        <f t="shared" si="4"/>
        <v>Set-ADComputer -Identity  WS-2115 -Managedby "AHerreravega"</v>
      </c>
    </row>
    <row r="23" spans="2:21" x14ac:dyDescent="0.25">
      <c r="B23">
        <f t="shared" si="0"/>
        <v>20</v>
      </c>
      <c r="C23" s="22" t="s">
        <v>4884</v>
      </c>
      <c r="D23" s="30" t="str">
        <f>IF(ISERROR(MATCH($C23,ADUser!A:A, 0)), "No Match", VLOOKUP($C23,ADUser!A:C,3,FALSE))</f>
        <v>Arlen Hizon</v>
      </c>
      <c r="E23" s="27" t="str">
        <f>IF(ISERROR(MATCH($C23,ADUser!A:A, 0)), "No Match", VLOOKUP($C23,ADUser!A:B,2,FALSE))</f>
        <v>ahizon</v>
      </c>
      <c r="F23" s="27" t="str">
        <f>IF(ISERROR(MATCH(K23,ADComputer!A:A, 0)), "No Match", VLOOKUP(K23,ADComputer!A:B,2,FALSE))</f>
        <v>Arlen Hizon - E550</v>
      </c>
      <c r="H23" s="32">
        <f t="shared" si="1"/>
        <v>1</v>
      </c>
      <c r="I23" s="27" t="str">
        <f>IF(ISERROR(MATCH(K23,ADComputer!A:A, 0)), "No Match", VLOOKUP(K23,ADComputer!A:D,4,FALSE))</f>
        <v>CN=Arlen Hizon,OU=Users,OU=Irvine,DC=wma-arch,DC=com</v>
      </c>
      <c r="J23" s="27" t="str">
        <f>IF(ISERROR(MATCH($E23,Meraki!A:A, 0)), "No Match", VLOOKUP($E23,Meraki!A:F,4,FALSE))</f>
        <v>ThinkPad E550</v>
      </c>
      <c r="K23" s="27" t="str">
        <f>IF(ISERROR(MATCH($E23,Meraki!A:A, 0)), "No Match", VLOOKUP($E23,Meraki!A:F,2,FALSE))</f>
        <v>WS-2066</v>
      </c>
      <c r="L23" s="27" t="str">
        <f>IF(ISERROR(MATCH($C23,Vision!$A:$A, 0)), "No Match", VLOOKUP($C23,Vision!$A:F,2,FALSE))</f>
        <v>Arlen</v>
      </c>
      <c r="M23" s="27" t="str">
        <f>IF(ISERROR(MATCH($C23,Vision!$A:$A, 0)), "No Match", VLOOKUP($C23,Vision!$A:G,3,FALSE))</f>
        <v>Hizon</v>
      </c>
      <c r="N23" s="27" t="str">
        <f>IF(ISERROR(MATCH($C23,Vision!$A:$A, 0)), "No Match", VLOOKUP($C23,Vision!$A:H,4,FALSE))</f>
        <v>McInnis, Jessica</v>
      </c>
      <c r="O23" s="27" t="str">
        <f>IF(ISERROR(MATCH($C23,Vision!$A:$A, 0)), "No Match", VLOOKUP($C23,Vision!$A:I,5,FALSE))</f>
        <v>Corporate Administration</v>
      </c>
      <c r="P23" s="27" t="str">
        <f>IF(ISERROR(MATCH($C23,Vision!$A:$A, 0)), "No Match", VLOOKUP($C23,Vision!$A:J,6,FALSE))</f>
        <v>Irvine</v>
      </c>
      <c r="Q23" s="27" t="str">
        <f>IF(ISERROR(MATCH($C23,Vision!$A:$A, 0)), "No Match", VLOOKUP($C23,Vision!$A:K,7,FALSE))</f>
        <v>Project Accountant</v>
      </c>
      <c r="R23" s="31">
        <f>IF(ISERROR(MATCH($C23,Vision!$A:$A, 0)), "No Match", VLOOKUP($C23,Vision!$A:L,8,FALSE))</f>
        <v>43374</v>
      </c>
      <c r="S23" s="31"/>
      <c r="T23" s="27" t="str">
        <f t="shared" si="2"/>
        <v>Set-ADComputer -Identity  WS-2066 -Description "Arlen Hizon - ThinkPad E550"</v>
      </c>
      <c r="U23" s="1" t="str">
        <f t="shared" si="4"/>
        <v>Set-ADComputer -Identity  WS-2066 -Managedby "ahizon"</v>
      </c>
    </row>
    <row r="24" spans="2:21" x14ac:dyDescent="0.25">
      <c r="B24">
        <f t="shared" si="0"/>
        <v>21</v>
      </c>
      <c r="C24" s="22" t="s">
        <v>3492</v>
      </c>
      <c r="D24" s="30" t="str">
        <f>IF(ISERROR(MATCH($C24,ADUser!A:A, 0)), "No Match", VLOOKUP($C24,ADUser!A:C,3,FALSE))</f>
        <v>Anna Jones</v>
      </c>
      <c r="E24" s="27" t="str">
        <f>IF(ISERROR(MATCH($C24,ADUser!A:A, 0)), "No Match", VLOOKUP($C24,ADUser!A:B,2,FALSE))</f>
        <v>ajones</v>
      </c>
      <c r="F24" s="27" t="str">
        <f>IF(ISERROR(MATCH(K24,ADComputer!A:A, 0)), "No Match", VLOOKUP(K24,ADComputer!A:B,2,FALSE))</f>
        <v>Anna Jones - X1 Carbon 4th Gen</v>
      </c>
      <c r="H24" s="32">
        <f t="shared" si="1"/>
        <v>1</v>
      </c>
      <c r="I24" s="27" t="str">
        <f>IF(ISERROR(MATCH(K24,ADComputer!A:A, 0)), "No Match", VLOOKUP(K24,ADComputer!A:D,4,FALSE))</f>
        <v>CN=Anna Jones,OU=Users,OU=New York,DC=wma-arch,DC=com</v>
      </c>
      <c r="J24" s="27" t="str">
        <f>IF(ISERROR(MATCH($E24,Meraki!A:A, 0)), "No Match", VLOOKUP($E24,Meraki!A:F,4,FALSE))</f>
        <v>ThinkPad X1 Carbon 4th</v>
      </c>
      <c r="K24" s="27" t="str">
        <f>IF(ISERROR(MATCH($E24,Meraki!A:A, 0)), "No Match", VLOOKUP($E24,Meraki!A:F,2,FALSE))</f>
        <v>WS-2248</v>
      </c>
      <c r="L24" s="27" t="str">
        <f>IF(ISERROR(MATCH($C24,Vision!$A:$A, 0)), "No Match", VLOOKUP($C24,Vision!$A:F,2,FALSE))</f>
        <v>Anna</v>
      </c>
      <c r="M24" s="27" t="str">
        <f>IF(ISERROR(MATCH($C24,Vision!$A:$A, 0)), "No Match", VLOOKUP($C24,Vision!$A:G,3,FALSE))</f>
        <v>Jones</v>
      </c>
      <c r="N24" s="27" t="str">
        <f>IF(ISERROR(MATCH($C24,Vision!$A:$A, 0)), "No Match", VLOOKUP($C24,Vision!$A:H,4,FALSE))</f>
        <v>Melo, Damian</v>
      </c>
      <c r="O24" s="27" t="str">
        <f>IF(ISERROR(MATCH($C24,Vision!$A:$A, 0)), "No Match", VLOOKUP($C24,Vision!$A:I,5,FALSE))</f>
        <v>New York Interior Design</v>
      </c>
      <c r="P24" s="27" t="str">
        <f>IF(ISERROR(MATCH($C24,Vision!$A:$A, 0)), "No Match", VLOOKUP($C24,Vision!$A:J,6,FALSE))</f>
        <v>New York</v>
      </c>
      <c r="Q24" s="27" t="str">
        <f>IF(ISERROR(MATCH($C24,Vision!$A:$A, 0)), "No Match", VLOOKUP($C24,Vision!$A:K,7,FALSE))</f>
        <v>Senior Project Manager</v>
      </c>
      <c r="R24" s="31">
        <f>IF(ISERROR(MATCH($C24,Vision!$A:$A, 0)), "No Match", VLOOKUP($C24,Vision!$A:L,8,FALSE))</f>
        <v>43199</v>
      </c>
      <c r="S24" s="31"/>
      <c r="T24" s="27" t="str">
        <f t="shared" si="2"/>
        <v>Set-ADComputer -Identity  WS-2248 -Description "Anna Jones - ThinkPad X1 Carbon 4th"</v>
      </c>
      <c r="U24" s="1" t="str">
        <f t="shared" si="4"/>
        <v>Set-ADComputer -Identity  WS-2248 -Managedby "ajones"</v>
      </c>
    </row>
    <row r="25" spans="2:21" x14ac:dyDescent="0.25">
      <c r="B25">
        <f t="shared" si="0"/>
        <v>22</v>
      </c>
      <c r="C25" s="22" t="s">
        <v>230</v>
      </c>
      <c r="D25" s="30" t="str">
        <f>IF(ISERROR(MATCH($C25,ADUser!A:A, 0)), "No Match", VLOOKUP($C25,ADUser!A:C,3,FALSE))</f>
        <v>Andrew Jordan</v>
      </c>
      <c r="E25" s="27" t="str">
        <f>IF(ISERROR(MATCH($C25,ADUser!A:A, 0)), "No Match", VLOOKUP($C25,ADUser!A:B,2,FALSE))</f>
        <v>ajordan</v>
      </c>
      <c r="F25" s="27" t="str">
        <f>IF(ISERROR(MATCH(K25,ADComputer!A:A, 0)), "No Match", VLOOKUP(K25,ADComputer!A:B,2,FALSE))</f>
        <v>Andrew Jordan - ThinkStation P510</v>
      </c>
      <c r="H25" s="32">
        <f t="shared" si="1"/>
        <v>1</v>
      </c>
      <c r="I25" s="27" t="str">
        <f>IF(ISERROR(MATCH(K25,ADComputer!A:A, 0)), "No Match", VLOOKUP(K25,ADComputer!A:D,4,FALSE))</f>
        <v>CN=Andrew Jordan,OU=Users,OU=Denver-JS,DC=wma-arch,DC=com</v>
      </c>
      <c r="J25" s="27" t="str">
        <f>IF(ISERROR(MATCH($E25,Meraki!A:A, 0)), "No Match", VLOOKUP($E25,Meraki!A:F,4,FALSE))</f>
        <v>ThinkStation P510</v>
      </c>
      <c r="K25" s="27" t="str">
        <f>IF(ISERROR(MATCH($E25,Meraki!A:A, 0)), "No Match", VLOOKUP($E25,Meraki!A:F,2,FALSE))</f>
        <v>WS-2753</v>
      </c>
      <c r="L25" s="27" t="str">
        <f>IF(ISERROR(MATCH($C25,Vision!$A:$A, 0)), "No Match", VLOOKUP($C25,Vision!$A:F,2,FALSE))</f>
        <v>Andrew</v>
      </c>
      <c r="M25" s="27" t="str">
        <f>IF(ISERROR(MATCH($C25,Vision!$A:$A, 0)), "No Match", VLOOKUP($C25,Vision!$A:G,3,FALSE))</f>
        <v>Jordan</v>
      </c>
      <c r="N25" s="27" t="str">
        <f>IF(ISERROR(MATCH($C25,Vision!$A:$A, 0)), "No Match", VLOOKUP($C25,Vision!$A:H,4,FALSE))</f>
        <v>Nighswonger, David</v>
      </c>
      <c r="O25" s="27" t="str">
        <f>IF(ISERROR(MATCH($C25,Vision!$A:$A, 0)), "No Match", VLOOKUP($C25,Vision!$A:I,5,FALSE))</f>
        <v>Denver Civil Survey</v>
      </c>
      <c r="P25" s="27" t="str">
        <f>IF(ISERROR(MATCH($C25,Vision!$A:$A, 0)), "No Match", VLOOKUP($C25,Vision!$A:J,6,FALSE))</f>
        <v>Denver C.E.</v>
      </c>
      <c r="Q25" s="27" t="str">
        <f>IF(ISERROR(MATCH($C25,Vision!$A:$A, 0)), "No Match", VLOOKUP($C25,Vision!$A:K,7,FALSE))</f>
        <v>CAD Technician II</v>
      </c>
      <c r="R25" s="31">
        <f>IF(ISERROR(MATCH($C25,Vision!$A:$A, 0)), "No Match", VLOOKUP($C25,Vision!$A:L,8,FALSE))</f>
        <v>42583</v>
      </c>
      <c r="S25" s="31"/>
      <c r="T25" s="27" t="str">
        <f t="shared" si="2"/>
        <v>Set-ADComputer -Identity  WS-2753 -Description "Andrew Jordan - ThinkStation P510"</v>
      </c>
      <c r="U25" s="1" t="str">
        <f t="shared" si="4"/>
        <v>Set-ADComputer -Identity  WS-2753 -Managedby "ajordan"</v>
      </c>
    </row>
    <row r="26" spans="2:21" x14ac:dyDescent="0.25">
      <c r="B26">
        <f t="shared" si="0"/>
        <v>23</v>
      </c>
      <c r="C26" s="22" t="s">
        <v>1742</v>
      </c>
      <c r="D26" s="30" t="str">
        <f>IF(ISERROR(MATCH($C26,ADUser!A:A, 0)), "No Match", VLOOKUP($C26,ADUser!A:C,3,FALSE))</f>
        <v>Aliza Kamrun</v>
      </c>
      <c r="E26" s="27" t="str">
        <f>IF(ISERROR(MATCH($C26,ADUser!A:A, 0)), "No Match", VLOOKUP($C26,ADUser!A:B,2,FALSE))</f>
        <v>akamrun</v>
      </c>
      <c r="F26" s="27" t="str">
        <f>IF(ISERROR(MATCH(K26,ADComputer!A:A, 0)), "No Match", VLOOKUP(K26,ADComputer!A:B,2,FALSE))</f>
        <v>Aliza Kamrun - ThinkStation S30</v>
      </c>
      <c r="H26" s="32">
        <f t="shared" si="1"/>
        <v>1</v>
      </c>
      <c r="I26" s="27" t="str">
        <f>IF(ISERROR(MATCH(K26,ADComputer!A:A, 0)), "No Match", VLOOKUP(K26,ADComputer!A:D,4,FALSE))</f>
        <v>CN=Aliza Kamrun,OU=Users,OU=Irvine,DC=wma-arch,DC=com</v>
      </c>
      <c r="J26" s="27" t="str">
        <f>IF(ISERROR(MATCH($E26,Meraki!A:A, 0)), "No Match", VLOOKUP($E26,Meraki!A:F,4,FALSE))</f>
        <v>ThinkStation S30</v>
      </c>
      <c r="K26" s="27" t="str">
        <f>IF(ISERROR(MATCH($E26,Meraki!A:A, 0)), "No Match", VLOOKUP($E26,Meraki!A:F,2,FALSE))</f>
        <v>WS-1986</v>
      </c>
      <c r="L26" s="27" t="str">
        <f>IF(ISERROR(MATCH($C26,Vision!$A:$A, 0)), "No Match", VLOOKUP($C26,Vision!$A:F,2,FALSE))</f>
        <v>Kamrun</v>
      </c>
      <c r="M26" s="27" t="str">
        <f>IF(ISERROR(MATCH($C26,Vision!$A:$A, 0)), "No Match", VLOOKUP($C26,Vision!$A:G,3,FALSE))</f>
        <v>Aliza</v>
      </c>
      <c r="N26" s="27" t="str">
        <f>IF(ISERROR(MATCH($C26,Vision!$A:$A, 0)), "No Match", VLOOKUP($C26,Vision!$A:H,4,FALSE))</f>
        <v>Nouizi, Ilyes</v>
      </c>
      <c r="O26" s="27" t="str">
        <f>IF(ISERROR(MATCH($C26,Vision!$A:$A, 0)), "No Match", VLOOKUP($C26,Vision!$A:I,5,FALSE))</f>
        <v>Studio-West</v>
      </c>
      <c r="P26" s="27" t="str">
        <f>IF(ISERROR(MATCH($C26,Vision!$A:$A, 0)), "No Match", VLOOKUP($C26,Vision!$A:J,6,FALSE))</f>
        <v>Irvine</v>
      </c>
      <c r="Q26" s="27" t="str">
        <f>IF(ISERROR(MATCH($C26,Vision!$A:$A, 0)), "No Match", VLOOKUP($C26,Vision!$A:K,7,FALSE))</f>
        <v>Production Coordinator</v>
      </c>
      <c r="R26" s="31">
        <f>IF(ISERROR(MATCH($C26,Vision!$A:$A, 0)), "No Match", VLOOKUP($C26,Vision!$A:L,8,FALSE))</f>
        <v>42948</v>
      </c>
      <c r="S26" s="31"/>
      <c r="T26" s="27" t="str">
        <f t="shared" si="2"/>
        <v>Set-ADComputer -Identity  WS-1986 -Description "Aliza Kamrun - ThinkStation S30"</v>
      </c>
      <c r="U26" s="1" t="str">
        <f t="shared" si="4"/>
        <v>Set-ADComputer -Identity  WS-1986 -Managedby "akamrun"</v>
      </c>
    </row>
    <row r="27" spans="2:21" x14ac:dyDescent="0.25">
      <c r="B27">
        <f t="shared" si="0"/>
        <v>24</v>
      </c>
      <c r="C27" s="22" t="s">
        <v>4166</v>
      </c>
      <c r="D27" s="30" t="str">
        <f>IF(ISERROR(MATCH($C27,ADUser!A:A, 0)), "No Match", VLOOKUP($C27,ADUser!A:C,3,FALSE))</f>
        <v>Hope Knuckles</v>
      </c>
      <c r="E27" s="27" t="str">
        <f>IF(ISERROR(MATCH($C27,ADUser!A:A, 0)), "No Match", VLOOKUP($C27,ADUser!A:B,2,FALSE))</f>
        <v>aknuckles</v>
      </c>
      <c r="F27" s="27" t="str">
        <f>IF(ISERROR(MATCH(K27,ADComputer!A:A, 0)), "No Match", VLOOKUP(K27,ADComputer!A:B,2,FALSE))</f>
        <v>Hope Knuckles - ThinkStation P700</v>
      </c>
      <c r="H27" s="32">
        <f t="shared" si="1"/>
        <v>1</v>
      </c>
      <c r="I27" s="27" t="str">
        <f>IF(ISERROR(MATCH(K27,ADComputer!A:A, 0)), "No Match", VLOOKUP(K27,ADComputer!A:D,4,FALSE))</f>
        <v>CN=Alyssa Knuckles,OU=Users,OU=Irvine,DC=wma-arch,DC=com</v>
      </c>
      <c r="J27" s="27" t="str">
        <f>IF(ISERROR(MATCH($E27,Meraki!A:A, 0)), "No Match", VLOOKUP($E27,Meraki!A:F,4,FALSE))</f>
        <v>ThinkStation P700</v>
      </c>
      <c r="K27" s="27" t="str">
        <f>IF(ISERROR(MATCH($E27,Meraki!A:A, 0)), "No Match", VLOOKUP($E27,Meraki!A:F,2,FALSE))</f>
        <v>WS-2149</v>
      </c>
      <c r="L27" s="27" t="str">
        <f>IF(ISERROR(MATCH($C27,Vision!$A:$A, 0)), "No Match", VLOOKUP($C27,Vision!$A:F,2,FALSE))</f>
        <v>Alyssa</v>
      </c>
      <c r="M27" s="27" t="str">
        <f>IF(ISERROR(MATCH($C27,Vision!$A:$A, 0)), "No Match", VLOOKUP($C27,Vision!$A:G,3,FALSE))</f>
        <v>Knuckles</v>
      </c>
      <c r="N27" s="27" t="str">
        <f>IF(ISERROR(MATCH($C27,Vision!$A:$A, 0)), "No Match", VLOOKUP($C27,Vision!$A:H,4,FALSE))</f>
        <v>Nouizi, Ilyes</v>
      </c>
      <c r="O27" s="27" t="str">
        <f>IF(ISERROR(MATCH($C27,Vision!$A:$A, 0)), "No Match", VLOOKUP($C27,Vision!$A:I,5,FALSE))</f>
        <v>Studio-West</v>
      </c>
      <c r="P27" s="27" t="str">
        <f>IF(ISERROR(MATCH($C27,Vision!$A:$A, 0)), "No Match", VLOOKUP($C27,Vision!$A:J,6,FALSE))</f>
        <v>Irvine</v>
      </c>
      <c r="Q27" s="27" t="str">
        <f>IF(ISERROR(MATCH($C27,Vision!$A:$A, 0)), "No Match", VLOOKUP($C27,Vision!$A:K,7,FALSE))</f>
        <v>Production Coordinator</v>
      </c>
      <c r="R27" s="31">
        <f>IF(ISERROR(MATCH($C27,Vision!$A:$A, 0)), "No Match", VLOOKUP($C27,Vision!$A:L,8,FALSE))</f>
        <v>43353</v>
      </c>
      <c r="S27" s="31"/>
      <c r="T27" s="27" t="str">
        <f t="shared" si="2"/>
        <v>Set-ADComputer -Identity  WS-2149 -Description "Hope Knuckles - ThinkStation P700"</v>
      </c>
      <c r="U27" s="1" t="str">
        <f t="shared" si="4"/>
        <v>Set-ADComputer -Identity  WS-2149 -Managedby "aknuckles"</v>
      </c>
    </row>
    <row r="28" spans="2:21" x14ac:dyDescent="0.25">
      <c r="B28">
        <f t="shared" si="0"/>
        <v>25</v>
      </c>
      <c r="C28" s="22" t="s">
        <v>254</v>
      </c>
      <c r="D28" s="30" t="str">
        <f>IF(ISERROR(MATCH($C28,ADUser!A:A, 0)), "No Match", VLOOKUP($C28,ADUser!A:C,3,FALSE))</f>
        <v>Anthony Labastida</v>
      </c>
      <c r="E28" s="27" t="str">
        <f>IF(ISERROR(MATCH($C28,ADUser!A:A, 0)), "No Match", VLOOKUP($C28,ADUser!A:B,2,FALSE))</f>
        <v>ALabastida</v>
      </c>
      <c r="F28" s="27" t="str">
        <f>IF(ISERROR(MATCH(K28,ADComputer!A:A, 0)), "No Match", VLOOKUP(K28,ADComputer!A:B,2,FALSE))</f>
        <v>Kevin Evernham - X1 Extreme</v>
      </c>
      <c r="H28" s="32" t="e">
        <f t="shared" si="1"/>
        <v>#VALUE!</v>
      </c>
      <c r="I28" s="27">
        <f>IF(ISERROR(MATCH(K28,ADComputer!A:A, 0)), "No Match", VLOOKUP(K28,ADComputer!A:D,4,FALSE))</f>
        <v>0</v>
      </c>
      <c r="J28" s="27" t="str">
        <f>IF(ISERROR(MATCH($E28,Meraki!A:A, 0)), "No Match", VLOOKUP($E28,Meraki!A:F,4,FALSE))</f>
        <v>ThinkPad X1 Extreme</v>
      </c>
      <c r="K28" s="27" t="str">
        <f>IF(ISERROR(MATCH($E28,Meraki!A:A, 0)), "No Match", VLOOKUP($E28,Meraki!A:F,2,FALSE))</f>
        <v>WS-3381</v>
      </c>
      <c r="L28" s="27" t="str">
        <f>IF(ISERROR(MATCH($C28,Vision!$A:$A, 0)), "No Match", VLOOKUP($C28,Vision!$A:F,2,FALSE))</f>
        <v>Anthony</v>
      </c>
      <c r="M28" s="27" t="str">
        <f>IF(ISERROR(MATCH($C28,Vision!$A:$A, 0)), "No Match", VLOOKUP($C28,Vision!$A:G,3,FALSE))</f>
        <v>Labastida</v>
      </c>
      <c r="N28" s="27" t="str">
        <f>IF(ISERROR(MATCH($C28,Vision!$A:$A, 0)), "No Match", VLOOKUP($C28,Vision!$A:H,4,FALSE))</f>
        <v>Gonzales, Moses</v>
      </c>
      <c r="O28" s="27" t="str">
        <f>IF(ISERROR(MATCH($C28,Vision!$A:$A, 0)), "No Match", VLOOKUP($C28,Vision!$A:I,5,FALSE))</f>
        <v>Corporate Administration</v>
      </c>
      <c r="P28" s="27" t="str">
        <f>IF(ISERROR(MATCH($C28,Vision!$A:$A, 0)), "No Match", VLOOKUP($C28,Vision!$A:J,6,FALSE))</f>
        <v>Irvine</v>
      </c>
      <c r="Q28" s="27" t="str">
        <f>IF(ISERROR(MATCH($C28,Vision!$A:$A, 0)), "No Match", VLOOKUP($C28,Vision!$A:K,7,FALSE))</f>
        <v>IT Support Specialist</v>
      </c>
      <c r="R28" s="31">
        <f>IF(ISERROR(MATCH($C28,Vision!$A:$A, 0)), "No Match", VLOOKUP($C28,Vision!$A:L,8,FALSE))</f>
        <v>42826</v>
      </c>
      <c r="S28" s="31"/>
      <c r="T28" s="27" t="str">
        <f t="shared" si="2"/>
        <v>Set-ADComputer -Identity  WS-3381 -Description "Anthony Labastida - ThinkPad X1 Extreme"</v>
      </c>
      <c r="U28" s="1" t="str">
        <f t="shared" si="4"/>
        <v>Set-ADComputer -Identity  WS-3381 -Managedby "ALabastida"</v>
      </c>
    </row>
    <row r="29" spans="2:21" x14ac:dyDescent="0.25">
      <c r="B29">
        <f t="shared" si="0"/>
        <v>26</v>
      </c>
      <c r="C29" s="22" t="s">
        <v>245</v>
      </c>
      <c r="D29" s="30" t="str">
        <f>IF(ISERROR(MATCH($C29,ADUser!A:A, 0)), "No Match", VLOOKUP($C29,ADUser!A:C,3,FALSE))</f>
        <v>Angelique Lestienne</v>
      </c>
      <c r="E29" s="27" t="str">
        <f>IF(ISERROR(MATCH($C29,ADUser!A:A, 0)), "No Match", VLOOKUP($C29,ADUser!A:B,2,FALSE))</f>
        <v>alestienne</v>
      </c>
      <c r="F29" s="27" t="str">
        <f>IF(ISERROR(MATCH(K29,ADComputer!A:A, 0)), "No Match", VLOOKUP(K29,ADComputer!A:B,2,FALSE))</f>
        <v>Angelique Lestienne - ThinkPad P51</v>
      </c>
      <c r="H29" s="32">
        <f t="shared" si="1"/>
        <v>1</v>
      </c>
      <c r="I29" s="27" t="str">
        <f>IF(ISERROR(MATCH(K29,ADComputer!A:A, 0)), "No Match", VLOOKUP(K29,ADComputer!A:D,4,FALSE))</f>
        <v>CN=Angelique Lestienne,OU=Users,OU=Irvine,DC=wma-arch,DC=com</v>
      </c>
      <c r="J29" s="27" t="str">
        <f>IF(ISERROR(MATCH($E29,Meraki!A:A, 0)), "No Match", VLOOKUP($E29,Meraki!A:F,4,FALSE))</f>
        <v>ThinkPad P51</v>
      </c>
      <c r="K29" s="27" t="str">
        <f>IF(ISERROR(MATCH($E29,Meraki!A:A, 0)), "No Match", VLOOKUP($E29,Meraki!A:F,2,FALSE))</f>
        <v>WS-2780</v>
      </c>
      <c r="L29" s="27" t="str">
        <f>IF(ISERROR(MATCH($C29,Vision!$A:$A, 0)), "No Match", VLOOKUP($C29,Vision!$A:F,2,FALSE))</f>
        <v>Angelique</v>
      </c>
      <c r="M29" s="27" t="str">
        <f>IF(ISERROR(MATCH($C29,Vision!$A:$A, 0)), "No Match", VLOOKUP($C29,Vision!$A:G,3,FALSE))</f>
        <v>Lestienne</v>
      </c>
      <c r="N29" s="27" t="str">
        <f>IF(ISERROR(MATCH($C29,Vision!$A:$A, 0)), "No Match", VLOOKUP($C29,Vision!$A:H,4,FALSE))</f>
        <v>Spon, Gregory</v>
      </c>
      <c r="O29" s="27" t="str">
        <f>IF(ISERROR(MATCH($C29,Vision!$A:$A, 0)), "No Match", VLOOKUP($C29,Vision!$A:I,5,FALSE))</f>
        <v>Irvine Commercial</v>
      </c>
      <c r="P29" s="27" t="str">
        <f>IF(ISERROR(MATCH($C29,Vision!$A:$A, 0)), "No Match", VLOOKUP($C29,Vision!$A:J,6,FALSE))</f>
        <v>Irvine</v>
      </c>
      <c r="Q29" s="27" t="str">
        <f>IF(ISERROR(MATCH($C29,Vision!$A:$A, 0)), "No Match", VLOOKUP($C29,Vision!$A:K,7,FALSE))</f>
        <v>Job Captain</v>
      </c>
      <c r="R29" s="31">
        <f>IF(ISERROR(MATCH($C29,Vision!$A:$A, 0)), "No Match", VLOOKUP($C29,Vision!$A:L,8,FALSE))</f>
        <v>41422</v>
      </c>
      <c r="S29" s="31"/>
      <c r="T29" s="27" t="str">
        <f t="shared" si="2"/>
        <v>Set-ADComputer -Identity  WS-2780 -Description "Angelique Lestienne - ThinkPad P51"</v>
      </c>
      <c r="U29" s="1" t="str">
        <f t="shared" si="4"/>
        <v>Set-ADComputer -Identity  WS-2780 -Managedby "alestienne"</v>
      </c>
    </row>
    <row r="30" spans="2:21" x14ac:dyDescent="0.25">
      <c r="B30">
        <f t="shared" si="0"/>
        <v>27</v>
      </c>
      <c r="C30" s="22" t="s">
        <v>3801</v>
      </c>
      <c r="D30" s="30" t="str">
        <f>IF(ISERROR(MATCH($C30,ADUser!A:A, 0)), "No Match", VLOOKUP($C30,ADUser!A:C,3,FALSE))</f>
        <v>Alex Chan</v>
      </c>
      <c r="E30" s="27" t="str">
        <f>IF(ISERROR(MATCH($C30,ADUser!A:A, 0)), "No Match", VLOOKUP($C30,ADUser!A:B,2,FALSE))</f>
        <v>AlexC</v>
      </c>
      <c r="F30" s="27" t="str">
        <f>IF(ISERROR(MATCH(K30,ADComputer!A:A, 0)), "No Match", VLOOKUP(K30,ADComputer!A:B,2,FALSE))</f>
        <v>Alex Chan - ThinkPad X1 Extreme</v>
      </c>
      <c r="H30" s="32">
        <f t="shared" si="1"/>
        <v>1</v>
      </c>
      <c r="I30" s="27" t="str">
        <f>IF(ISERROR(MATCH(K30,ADComputer!A:A, 0)), "No Match", VLOOKUP(K30,ADComputer!A:D,4,FALSE))</f>
        <v>CN=Alex Chan,OU=Users,OU=Toronto,DC=wma-arch,DC=com</v>
      </c>
      <c r="J30" s="27" t="str">
        <f>IF(ISERROR(MATCH($E30,Meraki!A:A, 0)), "No Match", VLOOKUP($E30,Meraki!A:F,4,FALSE))</f>
        <v>ThinkPad X1 Extreme</v>
      </c>
      <c r="K30" s="27" t="str">
        <f>IF(ISERROR(MATCH($E30,Meraki!A:A, 0)), "No Match", VLOOKUP($E30,Meraki!A:F,2,FALSE))</f>
        <v>WS-2533</v>
      </c>
      <c r="L30" s="27" t="str">
        <f>IF(ISERROR(MATCH($C30,Vision!$A:$A, 0)), "No Match", VLOOKUP($C30,Vision!$A:F,2,FALSE))</f>
        <v>Alexander</v>
      </c>
      <c r="M30" s="27" t="str">
        <f>IF(ISERROR(MATCH($C30,Vision!$A:$A, 0)), "No Match", VLOOKUP($C30,Vision!$A:G,3,FALSE))</f>
        <v>Chan</v>
      </c>
      <c r="N30" s="27" t="str">
        <f>IF(ISERROR(MATCH($C30,Vision!$A:$A, 0)), "No Match", VLOOKUP($C30,Vision!$A:H,4,FALSE))</f>
        <v>Tapia, Jinger</v>
      </c>
      <c r="O30" s="27" t="str">
        <f>IF(ISERROR(MATCH($C30,Vision!$A:$A, 0)), "No Match", VLOOKUP($C30,Vision!$A:I,5,FALSE))</f>
        <v>Toronto Resource</v>
      </c>
      <c r="P30" s="27" t="str">
        <f>IF(ISERROR(MATCH($C30,Vision!$A:$A, 0)), "No Match", VLOOKUP($C30,Vision!$A:J,6,FALSE))</f>
        <v>Toronto</v>
      </c>
      <c r="Q30" s="27" t="str">
        <f>IF(ISERROR(MATCH($C30,Vision!$A:$A, 0)), "No Match", VLOOKUP($C30,Vision!$A:K,7,FALSE))</f>
        <v>Designer I</v>
      </c>
      <c r="R30" s="31">
        <f>IF(ISERROR(MATCH($C30,Vision!$A:$A, 0)), "No Match", VLOOKUP($C30,Vision!$A:L,8,FALSE))</f>
        <v>42370</v>
      </c>
      <c r="S30" s="31"/>
      <c r="T30" s="27" t="str">
        <f t="shared" si="2"/>
        <v>Set-ADComputer -Identity  WS-2533 -Description "Alex Chan - ThinkPad X1 Extreme"</v>
      </c>
      <c r="U30" s="1" t="str">
        <f t="shared" si="4"/>
        <v>Set-ADComputer -Identity  WS-2533 -Managedby "AlexC"</v>
      </c>
    </row>
    <row r="31" spans="2:21" x14ac:dyDescent="0.25">
      <c r="B31">
        <f t="shared" si="0"/>
        <v>28</v>
      </c>
      <c r="C31" s="22" t="s">
        <v>8141</v>
      </c>
      <c r="D31" s="30" t="str">
        <f>IF(ISERROR(MATCH($C31,ADUser!A:A, 0)), "No Match", VLOOKUP($C31,ADUser!A:C,3,FALSE))</f>
        <v>Alex Morales</v>
      </c>
      <c r="E31" s="27" t="str">
        <f>IF(ISERROR(MATCH($C31,ADUser!A:A, 0)), "No Match", VLOOKUP($C31,ADUser!A:B,2,FALSE))</f>
        <v>almorales</v>
      </c>
      <c r="F31" s="27" t="str">
        <f>IF(ISERROR(MATCH(K31,ADComputer!A:A, 0)), "No Match", VLOOKUP(K31,ADComputer!A:B,2,FALSE))</f>
        <v>Alex Morales - ThinkPad X1 Extreme</v>
      </c>
      <c r="H31" s="32">
        <f t="shared" si="1"/>
        <v>1</v>
      </c>
      <c r="I31" s="27" t="str">
        <f>IF(ISERROR(MATCH(K31,ADComputer!A:A, 0)), "No Match", VLOOKUP(K31,ADComputer!A:D,4,FALSE))</f>
        <v>CN=Alex Morales,OU=Users,OU=Irvine,DC=wma-arch,DC=com</v>
      </c>
      <c r="J31" s="27" t="str">
        <f>IF(ISERROR(MATCH($E31,Meraki!A:A, 0)), "No Match", VLOOKUP($E31,Meraki!A:F,4,FALSE))</f>
        <v>ThinkPad X1 Extreme</v>
      </c>
      <c r="K31" s="27" t="str">
        <f>IF(ISERROR(MATCH($E31,Meraki!A:A, 0)), "No Match", VLOOKUP($E31,Meraki!A:F,2,FALSE))</f>
        <v>WS-3209</v>
      </c>
      <c r="L31" s="27" t="str">
        <f>IF(ISERROR(MATCH($C31,Vision!$A:$A, 0)), "No Match", VLOOKUP($C31,Vision!$A:F,2,FALSE))</f>
        <v>Alejandro</v>
      </c>
      <c r="M31" s="27" t="str">
        <f>IF(ISERROR(MATCH($C31,Vision!$A:$A, 0)), "No Match", VLOOKUP($C31,Vision!$A:G,3,FALSE))</f>
        <v>Morales</v>
      </c>
      <c r="N31" s="27" t="str">
        <f>IF(ISERROR(MATCH($C31,Vision!$A:$A, 0)), "No Match", VLOOKUP($C31,Vision!$A:H,4,FALSE))</f>
        <v>Volkova, Mila</v>
      </c>
      <c r="O31" s="27" t="str">
        <f>IF(ISERROR(MATCH($C31,Vision!$A:$A, 0)), "No Match", VLOOKUP($C31,Vision!$A:I,5,FALSE))</f>
        <v>Irvine Healthcare</v>
      </c>
      <c r="P31" s="27" t="str">
        <f>IF(ISERROR(MATCH($C31,Vision!$A:$A, 0)), "No Match", VLOOKUP($C31,Vision!$A:J,6,FALSE))</f>
        <v>Irvine</v>
      </c>
      <c r="Q31" s="27" t="str">
        <f>IF(ISERROR(MATCH($C31,Vision!$A:$A, 0)), "No Match", VLOOKUP($C31,Vision!$A:K,7,FALSE))</f>
        <v>Job Captain</v>
      </c>
      <c r="R31" s="31">
        <f>IF(ISERROR(MATCH($C31,Vision!$A:$A, 0)), "No Match", VLOOKUP($C31,Vision!$A:L,8,FALSE))</f>
        <v>43586</v>
      </c>
      <c r="S31" s="31"/>
      <c r="T31" s="27" t="str">
        <f t="shared" si="2"/>
        <v>Set-ADComputer -Identity  WS-3209 -Description "Alex Morales - ThinkPad X1 Extreme"</v>
      </c>
      <c r="U31" s="1" t="str">
        <f t="shared" si="4"/>
        <v>Set-ADComputer -Identity  WS-3209 -Managedby "almorales"</v>
      </c>
    </row>
    <row r="32" spans="2:21" x14ac:dyDescent="0.25">
      <c r="B32">
        <f t="shared" si="0"/>
        <v>29</v>
      </c>
      <c r="C32" s="22" t="s">
        <v>216</v>
      </c>
      <c r="D32" s="30" t="str">
        <f>IF(ISERROR(MATCH($C32,ADUser!A:A, 0)), "No Match", VLOOKUP($C32,ADUser!A:C,3,FALSE))</f>
        <v>Amy Magee</v>
      </c>
      <c r="E32" s="27" t="str">
        <f>IF(ISERROR(MATCH($C32,ADUser!A:A, 0)), "No Match", VLOOKUP($C32,ADUser!A:B,2,FALSE))</f>
        <v>amagee</v>
      </c>
      <c r="F32" s="27" t="str">
        <f>IF(ISERROR(MATCH(K32,ADComputer!A:A, 0)), "No Match", VLOOKUP(K32,ADComputer!A:B,2,FALSE))</f>
        <v>Amy Magee - Thinkstaion P510</v>
      </c>
      <c r="H32" s="32">
        <f t="shared" si="1"/>
        <v>1</v>
      </c>
      <c r="I32" s="27" t="str">
        <f>IF(ISERROR(MATCH(K32,ADComputer!A:A, 0)), "No Match", VLOOKUP(K32,ADComputer!A:D,4,FALSE))</f>
        <v>CN=Amy Magee,OU=Users,OU=Denver-JS,DC=wma-arch,DC=com</v>
      </c>
      <c r="J32" s="27" t="str">
        <f>IF(ISERROR(MATCH($E32,Meraki!A:A, 0)), "No Match", VLOOKUP($E32,Meraki!A:F,4,FALSE))</f>
        <v>ThinkStation P510</v>
      </c>
      <c r="K32" s="27" t="str">
        <f>IF(ISERROR(MATCH($E32,Meraki!A:A, 0)), "No Match", VLOOKUP($E32,Meraki!A:F,2,FALSE))</f>
        <v>WS-2712</v>
      </c>
      <c r="L32" s="27" t="str">
        <f>IF(ISERROR(MATCH($C32,Vision!$A:$A, 0)), "No Match", VLOOKUP($C32,Vision!$A:F,2,FALSE))</f>
        <v>Amy</v>
      </c>
      <c r="M32" s="27" t="str">
        <f>IF(ISERROR(MATCH($C32,Vision!$A:$A, 0)), "No Match", VLOOKUP($C32,Vision!$A:G,3,FALSE))</f>
        <v>Magee</v>
      </c>
      <c r="N32" s="27" t="str">
        <f>IF(ISERROR(MATCH($C32,Vision!$A:$A, 0)), "No Match", VLOOKUP($C32,Vision!$A:H,4,FALSE))</f>
        <v>Gunn, Patrick</v>
      </c>
      <c r="O32" s="27" t="str">
        <f>IF(ISERROR(MATCH($C32,Vision!$A:$A, 0)), "No Match", VLOOKUP($C32,Vision!$A:I,5,FALSE))</f>
        <v>Denver Civil Engineering</v>
      </c>
      <c r="P32" s="27" t="str">
        <f>IF(ISERROR(MATCH($C32,Vision!$A:$A, 0)), "No Match", VLOOKUP($C32,Vision!$A:J,6,FALSE))</f>
        <v>Denver C.E.</v>
      </c>
      <c r="Q32" s="27" t="str">
        <f>IF(ISERROR(MATCH($C32,Vision!$A:$A, 0)), "No Match", VLOOKUP($C32,Vision!$A:K,7,FALSE))</f>
        <v>CAD Technician II</v>
      </c>
      <c r="R32" s="31">
        <f>IF(ISERROR(MATCH($C32,Vision!$A:$A, 0)), "No Match", VLOOKUP($C32,Vision!$A:L,8,FALSE))</f>
        <v>42583</v>
      </c>
      <c r="S32" s="31"/>
      <c r="T32" s="27" t="str">
        <f t="shared" si="2"/>
        <v>Set-ADComputer -Identity  WS-2712 -Description "Amy Magee - ThinkStation P510"</v>
      </c>
      <c r="U32" s="1" t="str">
        <f t="shared" si="4"/>
        <v>Set-ADComputer -Identity  WS-2712 -Managedby "amagee"</v>
      </c>
    </row>
    <row r="33" spans="2:21" x14ac:dyDescent="0.25">
      <c r="B33">
        <f t="shared" si="0"/>
        <v>30</v>
      </c>
      <c r="C33" s="22" t="s">
        <v>248</v>
      </c>
      <c r="D33" s="30" t="str">
        <f>IF(ISERROR(MATCH($C33,ADUser!A:A, 0)), "No Match", VLOOKUP($C33,ADUser!A:C,3,FALSE))</f>
        <v>Anita Makwana</v>
      </c>
      <c r="E33" s="27" t="str">
        <f>IF(ISERROR(MATCH($C33,ADUser!A:A, 0)), "No Match", VLOOKUP($C33,ADUser!A:B,2,FALSE))</f>
        <v>amakwana</v>
      </c>
      <c r="F33" s="27" t="str">
        <f>IF(ISERROR(MATCH(K33,ADComputer!A:A, 0)), "No Match", VLOOKUP(K33,ADComputer!A:B,2,FALSE))</f>
        <v>Anita Makwana - X1 Carbon</v>
      </c>
      <c r="H33" s="32">
        <f t="shared" si="1"/>
        <v>1</v>
      </c>
      <c r="I33" s="27" t="str">
        <f>IF(ISERROR(MATCH(K33,ADComputer!A:A, 0)), "No Match", VLOOKUP(K33,ADComputer!A:D,4,FALSE))</f>
        <v>CN=Anita Makwana,OU=Users,OU=Irvine,DC=wma-arch,DC=com</v>
      </c>
      <c r="J33" s="27" t="str">
        <f>IF(ISERROR(MATCH($E33,Meraki!A:A, 0)), "No Match", VLOOKUP($E33,Meraki!A:F,4,FALSE))</f>
        <v>ThinkPad X1 Carbon 5th</v>
      </c>
      <c r="K33" s="27" t="str">
        <f>IF(ISERROR(MATCH($E33,Meraki!A:A, 0)), "No Match", VLOOKUP($E33,Meraki!A:F,2,FALSE))</f>
        <v>WS-2813</v>
      </c>
      <c r="L33" s="27" t="str">
        <f>IF(ISERROR(MATCH($C33,Vision!$A:$A, 0)), "No Match", VLOOKUP($C33,Vision!$A:F,2,FALSE))</f>
        <v>Anita</v>
      </c>
      <c r="M33" s="27" t="str">
        <f>IF(ISERROR(MATCH($C33,Vision!$A:$A, 0)), "No Match", VLOOKUP($C33,Vision!$A:G,3,FALSE))</f>
        <v>Makwana</v>
      </c>
      <c r="N33" s="27" t="str">
        <f>IF(ISERROR(MATCH($C33,Vision!$A:$A, 0)), "No Match", VLOOKUP($C33,Vision!$A:H,4,FALSE))</f>
        <v>Heisler, Theodore</v>
      </c>
      <c r="O33" s="27" t="str">
        <f>IF(ISERROR(MATCH($C33,Vision!$A:$A, 0)), "No Match", VLOOKUP($C33,Vision!$A:I,5,FALSE))</f>
        <v>Corporate Administration</v>
      </c>
      <c r="P33" s="27" t="str">
        <f>IF(ISERROR(MATCH($C33,Vision!$A:$A, 0)), "No Match", VLOOKUP($C33,Vision!$A:J,6,FALSE))</f>
        <v>Irvine</v>
      </c>
      <c r="Q33" s="27" t="str">
        <f>IF(ISERROR(MATCH($C33,Vision!$A:$A, 0)), "No Match", VLOOKUP($C33,Vision!$A:K,7,FALSE))</f>
        <v>Director, Corporate Accounts</v>
      </c>
      <c r="R33" s="31">
        <f>IF(ISERROR(MATCH($C33,Vision!$A:$A, 0)), "No Match", VLOOKUP($C33,Vision!$A:L,8,FALSE))</f>
        <v>38419</v>
      </c>
      <c r="S33" s="31"/>
      <c r="T33" s="27" t="str">
        <f t="shared" si="2"/>
        <v>Set-ADComputer -Identity  WS-2813 -Description "Anita Makwana - ThinkPad X1 Carbon 5th"</v>
      </c>
      <c r="U33" s="1" t="str">
        <f t="shared" si="4"/>
        <v>Set-ADComputer -Identity  WS-2813 -Managedby "amakwana"</v>
      </c>
    </row>
    <row r="34" spans="2:21" x14ac:dyDescent="0.25">
      <c r="B34">
        <f t="shared" si="0"/>
        <v>31</v>
      </c>
      <c r="C34" s="22" t="s">
        <v>3494</v>
      </c>
      <c r="D34" s="30" t="str">
        <f>IF(ISERROR(MATCH($C34,ADUser!A:A, 0)), "No Match", VLOOKUP($C34,ADUser!A:C,3,FALSE))</f>
        <v>Angel Morales II</v>
      </c>
      <c r="E34" s="27" t="str">
        <f>IF(ISERROR(MATCH($C34,ADUser!A:A, 0)), "No Match", VLOOKUP($C34,ADUser!A:B,2,FALSE))</f>
        <v>amorales</v>
      </c>
      <c r="F34" s="27" t="str">
        <f>IF(ISERROR(MATCH(K34,ADComputer!A:A, 0)), "No Match", VLOOKUP(K34,ADComputer!A:B,2,FALSE))</f>
        <v>Angel Morales II - ThinkPad P50</v>
      </c>
      <c r="H34" s="32">
        <f t="shared" si="1"/>
        <v>1</v>
      </c>
      <c r="I34" s="27" t="str">
        <f>IF(ISERROR(MATCH(K34,ADComputer!A:A, 0)), "No Match", VLOOKUP(K34,ADComputer!A:D,4,FALSE))</f>
        <v>CN=Angel Morales,OU=Users,OU=Irvine,DC=wma-arch,DC=com</v>
      </c>
      <c r="J34" s="27" t="str">
        <f>IF(ISERROR(MATCH($E34,Meraki!A:A, 0)), "No Match", VLOOKUP($E34,Meraki!A:F,4,FALSE))</f>
        <v>ThinkPad P50</v>
      </c>
      <c r="K34" s="27" t="str">
        <f>IF(ISERROR(MATCH($E34,Meraki!A:A, 0)), "No Match", VLOOKUP($E34,Meraki!A:F,2,FALSE))</f>
        <v>WS-2263</v>
      </c>
      <c r="L34" s="27" t="str">
        <f>IF(ISERROR(MATCH($C34,Vision!$A:$A, 0)), "No Match", VLOOKUP($C34,Vision!$A:F,2,FALSE))</f>
        <v>Angel</v>
      </c>
      <c r="M34" s="27" t="str">
        <f>IF(ISERROR(MATCH($C34,Vision!$A:$A, 0)), "No Match", VLOOKUP($C34,Vision!$A:G,3,FALSE))</f>
        <v>Morales</v>
      </c>
      <c r="N34" s="27" t="str">
        <f>IF(ISERROR(MATCH($C34,Vision!$A:$A, 0)), "No Match", VLOOKUP($C34,Vision!$A:H,4,FALSE))</f>
        <v>Petersen, Michael</v>
      </c>
      <c r="O34" s="27" t="str">
        <f>IF(ISERROR(MATCH($C34,Vision!$A:$A, 0)), "No Match", VLOOKUP($C34,Vision!$A:I,5,FALSE))</f>
        <v>Irvine Healthcare</v>
      </c>
      <c r="P34" s="27" t="str">
        <f>IF(ISERROR(MATCH($C34,Vision!$A:$A, 0)), "No Match", VLOOKUP($C34,Vision!$A:J,6,FALSE))</f>
        <v>Irvine</v>
      </c>
      <c r="Q34" s="27" t="str">
        <f>IF(ISERROR(MATCH($C34,Vision!$A:$A, 0)), "No Match", VLOOKUP($C34,Vision!$A:K,7,FALSE))</f>
        <v>Project Manager</v>
      </c>
      <c r="R34" s="31">
        <f>IF(ISERROR(MATCH($C34,Vision!$A:$A, 0)), "No Match", VLOOKUP($C34,Vision!$A:L,8,FALSE))</f>
        <v>43213</v>
      </c>
      <c r="S34" s="31"/>
      <c r="T34" s="27" t="str">
        <f t="shared" si="2"/>
        <v>Set-ADComputer -Identity  WS-2263 -Description "Angel Morales II - ThinkPad P50"</v>
      </c>
      <c r="U34" s="1" t="str">
        <f t="shared" si="4"/>
        <v>Set-ADComputer -Identity  WS-2263 -Managedby "amorales"</v>
      </c>
    </row>
    <row r="35" spans="2:21" x14ac:dyDescent="0.25">
      <c r="B35">
        <f t="shared" si="0"/>
        <v>32</v>
      </c>
      <c r="C35" s="22" t="s">
        <v>221</v>
      </c>
      <c r="D35" s="30" t="str">
        <f>IF(ISERROR(MATCH($C35,ADUser!A:A, 0)), "No Match", VLOOKUP($C35,ADUser!A:C,3,FALSE))</f>
        <v>Ana Moreno</v>
      </c>
      <c r="E35" s="27" t="str">
        <f>IF(ISERROR(MATCH($C35,ADUser!A:A, 0)), "No Match", VLOOKUP($C35,ADUser!A:B,2,FALSE))</f>
        <v>AMoreno</v>
      </c>
      <c r="F35" s="27" t="str">
        <f>IF(ISERROR(MATCH(K35,ADComputer!A:A, 0)), "No Match", VLOOKUP(K35,ADComputer!A:B,2,FALSE))</f>
        <v>Ana Moreno - ThinkPad P52</v>
      </c>
      <c r="H35" s="32">
        <f t="shared" si="1"/>
        <v>1</v>
      </c>
      <c r="I35" s="27" t="str">
        <f>IF(ISERROR(MATCH(K35,ADComputer!A:A, 0)), "No Match", VLOOKUP(K35,ADComputer!A:D,4,FALSE))</f>
        <v>CN=Ana Moreno,OU=Users,OU=San Diego,DC=wma-arch,DC=com</v>
      </c>
      <c r="J35" s="27" t="str">
        <f>IF(ISERROR(MATCH($E35,Meraki!A:A, 0)), "No Match", VLOOKUP($E35,Meraki!A:F,4,FALSE))</f>
        <v>ThinkPad P52</v>
      </c>
      <c r="K35" s="27" t="str">
        <f>IF(ISERROR(MATCH($E35,Meraki!A:A, 0)), "No Match", VLOOKUP($E35,Meraki!A:F,2,FALSE))</f>
        <v>WS-2881</v>
      </c>
      <c r="L35" s="27" t="str">
        <f>IF(ISERROR(MATCH($C35,Vision!$A:$A, 0)), "No Match", VLOOKUP($C35,Vision!$A:F,2,FALSE))</f>
        <v>Ana</v>
      </c>
      <c r="M35" s="27" t="str">
        <f>IF(ISERROR(MATCH($C35,Vision!$A:$A, 0)), "No Match", VLOOKUP($C35,Vision!$A:G,3,FALSE))</f>
        <v>Moreno</v>
      </c>
      <c r="N35" s="27" t="str">
        <f>IF(ISERROR(MATCH($C35,Vision!$A:$A, 0)), "No Match", VLOOKUP($C35,Vision!$A:H,4,FALSE))</f>
        <v>Dean, Nathan</v>
      </c>
      <c r="O35" s="27" t="str">
        <f>IF(ISERROR(MATCH($C35,Vision!$A:$A, 0)), "No Match", VLOOKUP($C35,Vision!$A:I,5,FALSE))</f>
        <v>San Diego Interior Design</v>
      </c>
      <c r="P35" s="27" t="str">
        <f>IF(ISERROR(MATCH($C35,Vision!$A:$A, 0)), "No Match", VLOOKUP($C35,Vision!$A:J,6,FALSE))</f>
        <v>San Diego</v>
      </c>
      <c r="Q35" s="27" t="str">
        <f>IF(ISERROR(MATCH($C35,Vision!$A:$A, 0)), "No Match", VLOOKUP($C35,Vision!$A:K,7,FALSE))</f>
        <v>Job Captain</v>
      </c>
      <c r="R35" s="31">
        <f>IF(ISERROR(MATCH($C35,Vision!$A:$A, 0)), "No Match", VLOOKUP($C35,Vision!$A:L,8,FALSE))</f>
        <v>42598</v>
      </c>
      <c r="S35" s="31"/>
      <c r="T35" s="27" t="str">
        <f t="shared" si="2"/>
        <v>Set-ADComputer -Identity  WS-2881 -Description "Ana Moreno - ThinkPad P52"</v>
      </c>
    </row>
    <row r="36" spans="2:21" x14ac:dyDescent="0.25">
      <c r="B36">
        <f t="shared" si="0"/>
        <v>33</v>
      </c>
      <c r="C36" s="22" t="s">
        <v>4906</v>
      </c>
      <c r="D36" s="30" t="str">
        <f>IF(ISERROR(MATCH($C36,ADUser!A:A, 0)), "No Match", VLOOKUP($C36,ADUser!A:C,3,FALSE))</f>
        <v>Ayman Morsy</v>
      </c>
      <c r="E36" s="27" t="str">
        <f>IF(ISERROR(MATCH($C36,ADUser!A:A, 0)), "No Match", VLOOKUP($C36,ADUser!A:B,2,FALSE))</f>
        <v>amorsy</v>
      </c>
      <c r="F36" s="27" t="str">
        <f>IF(ISERROR(MATCH(K36,ADComputer!A:A, 0)), "No Match", VLOOKUP(K36,ADComputer!A:B,2,FALSE))</f>
        <v>Ayman Morsy - P50</v>
      </c>
      <c r="H36" s="32">
        <f t="shared" si="1"/>
        <v>1</v>
      </c>
      <c r="I36" s="27" t="str">
        <f>IF(ISERROR(MATCH(K36,ADComputer!A:A, 0)), "No Match", VLOOKUP(K36,ADComputer!A:D,4,FALSE))</f>
        <v>CN=Ayman Morsy,OU=Users,OU=Toronto,DC=wma-arch,DC=com</v>
      </c>
      <c r="J36" s="27" t="str">
        <f>IF(ISERROR(MATCH($E36,Meraki!A:A, 0)), "No Match", VLOOKUP($E36,Meraki!A:F,4,FALSE))</f>
        <v>ThinkPad P50</v>
      </c>
      <c r="K36" s="27" t="str">
        <f>IF(ISERROR(MATCH($E36,Meraki!A:A, 0)), "No Match", VLOOKUP($E36,Meraki!A:F,2,FALSE))</f>
        <v>WS-2364</v>
      </c>
      <c r="L36" s="27" t="str">
        <f>IF(ISERROR(MATCH($C36,Vision!$A:$A, 0)), "No Match", VLOOKUP($C36,Vision!$A:F,2,FALSE))</f>
        <v>Ayman</v>
      </c>
      <c r="M36" s="27" t="str">
        <f>IF(ISERROR(MATCH($C36,Vision!$A:$A, 0)), "No Match", VLOOKUP($C36,Vision!$A:G,3,FALSE))</f>
        <v>Morsy</v>
      </c>
      <c r="N36" s="27" t="str">
        <f>IF(ISERROR(MATCH($C36,Vision!$A:$A, 0)), "No Match", VLOOKUP($C36,Vision!$A:H,4,FALSE))</f>
        <v>Di Roma, Frank</v>
      </c>
      <c r="O36" s="27" t="str">
        <f>IF(ISERROR(MATCH($C36,Vision!$A:$A, 0)), "No Match", VLOOKUP($C36,Vision!$A:I,5,FALSE))</f>
        <v>Toronto Commercial</v>
      </c>
      <c r="P36" s="27" t="str">
        <f>IF(ISERROR(MATCH($C36,Vision!$A:$A, 0)), "No Match", VLOOKUP($C36,Vision!$A:J,6,FALSE))</f>
        <v>Toronto</v>
      </c>
      <c r="Q36" s="27" t="str">
        <f>IF(ISERROR(MATCH($C36,Vision!$A:$A, 0)), "No Match", VLOOKUP($C36,Vision!$A:K,7,FALSE))</f>
        <v>Project Manager</v>
      </c>
      <c r="R36" s="31">
        <f>IF(ISERROR(MATCH($C36,Vision!$A:$A, 0)), "No Match", VLOOKUP($C36,Vision!$A:L,8,FALSE))</f>
        <v>43388</v>
      </c>
      <c r="S36" s="31"/>
      <c r="T36" s="27" t="str">
        <f t="shared" si="2"/>
        <v>Set-ADComputer -Identity  WS-2364 -Description "Ayman Morsy - ThinkPad P50"</v>
      </c>
      <c r="U36" s="1" t="str">
        <f t="shared" ref="U36:U99" si="5">CONCATENATE($V$3,K36,$W$4,E36,$V$5)</f>
        <v>Set-ADComputer -Identity  WS-2364 -Managedby "amorsy"</v>
      </c>
    </row>
    <row r="37" spans="2:21" x14ac:dyDescent="0.25">
      <c r="B37">
        <f t="shared" si="0"/>
        <v>34</v>
      </c>
      <c r="C37" s="22" t="s">
        <v>6306</v>
      </c>
      <c r="D37" s="30" t="str">
        <f>IF(ISERROR(MATCH($C37,ADUser!A:A, 0)), "No Match", VLOOKUP($C37,ADUser!A:C,3,FALSE))</f>
        <v>Ali Nabi</v>
      </c>
      <c r="E37" s="27" t="str">
        <f>IF(ISERROR(MATCH($C37,ADUser!A:A, 0)), "No Match", VLOOKUP($C37,ADUser!A:B,2,FALSE))</f>
        <v>anabi</v>
      </c>
      <c r="F37" s="27" t="str">
        <f>IF(ISERROR(MATCH(K37,ADComputer!A:A, 0)), "No Match", VLOOKUP(K37,ADComputer!A:B,2,FALSE))</f>
        <v>Ali Nabi - P1</v>
      </c>
      <c r="H37" s="32">
        <f t="shared" si="1"/>
        <v>1</v>
      </c>
      <c r="I37" s="27" t="str">
        <f>IF(ISERROR(MATCH(K37,ADComputer!A:A, 0)), "No Match", VLOOKUP(K37,ADComputer!A:D,4,FALSE))</f>
        <v>CN=Ali Nabi,OU=Users,OU=Northern California,DC=wma-arch,DC=com</v>
      </c>
      <c r="J37" s="27" t="str">
        <f>IF(ISERROR(MATCH($E37,Meraki!A:A, 0)), "No Match", VLOOKUP($E37,Meraki!A:F,4,FALSE))</f>
        <v>ThinkPad P1</v>
      </c>
      <c r="K37" s="27" t="str">
        <f>IF(ISERROR(MATCH($E37,Meraki!A:A, 0)), "No Match", VLOOKUP($E37,Meraki!A:F,2,FALSE))</f>
        <v>WS-2563</v>
      </c>
      <c r="L37" s="27" t="str">
        <f>IF(ISERROR(MATCH($C37,Vision!$A:$A, 0)), "No Match", VLOOKUP($C37,Vision!$A:F,2,FALSE))</f>
        <v>Ali</v>
      </c>
      <c r="M37" s="27" t="str">
        <f>IF(ISERROR(MATCH($C37,Vision!$A:$A, 0)), "No Match", VLOOKUP($C37,Vision!$A:G,3,FALSE))</f>
        <v>Nabi</v>
      </c>
      <c r="N37" s="27" t="str">
        <f>IF(ISERROR(MATCH($C37,Vision!$A:$A, 0)), "No Match", VLOOKUP($C37,Vision!$A:H,4,FALSE))</f>
        <v>Terry, James</v>
      </c>
      <c r="O37" s="27" t="str">
        <f>IF(ISERROR(MATCH($C37,Vision!$A:$A, 0)), "No Match", VLOOKUP($C37,Vision!$A:I,5,FALSE))</f>
        <v>Pleasanton Commercial</v>
      </c>
      <c r="P37" s="27" t="str">
        <f>IF(ISERROR(MATCH($C37,Vision!$A:$A, 0)), "No Match", VLOOKUP($C37,Vision!$A:J,6,FALSE))</f>
        <v>Pleasanton</v>
      </c>
      <c r="Q37" s="27" t="str">
        <f>IF(ISERROR(MATCH($C37,Vision!$A:$A, 0)), "No Match", VLOOKUP($C37,Vision!$A:K,7,FALSE))</f>
        <v>Senior Job Captain</v>
      </c>
      <c r="R37" s="31">
        <f>IF(ISERROR(MATCH($C37,Vision!$A:$A, 0)), "No Match", VLOOKUP($C37,Vision!$A:L,8,FALSE))</f>
        <v>43565</v>
      </c>
      <c r="S37" s="31"/>
      <c r="T37" s="27" t="str">
        <f t="shared" si="2"/>
        <v>Set-ADComputer -Identity  WS-2563 -Description "Ali Nabi - ThinkPad P1"</v>
      </c>
      <c r="U37" s="1" t="str">
        <f t="shared" si="5"/>
        <v>Set-ADComputer -Identity  WS-2563 -Managedby "anabi"</v>
      </c>
    </row>
    <row r="38" spans="2:21" x14ac:dyDescent="0.25">
      <c r="B38">
        <f t="shared" si="0"/>
        <v>35</v>
      </c>
      <c r="C38" s="22" t="s">
        <v>196</v>
      </c>
      <c r="D38" s="30" t="str">
        <f>IF(ISERROR(MATCH($C38,ADUser!A:A, 0)), "No Match", VLOOKUP($C38,ADUser!A:C,3,FALSE))</f>
        <v>Alexandra Neujahr</v>
      </c>
      <c r="E38" s="27" t="str">
        <f>IF(ISERROR(MATCH($C38,ADUser!A:A, 0)), "No Match", VLOOKUP($C38,ADUser!A:B,2,FALSE))</f>
        <v>aneujahr</v>
      </c>
      <c r="F38" s="27" t="str">
        <f>IF(ISERROR(MATCH(K38,ADComputer!A:A, 0)), "No Match", VLOOKUP(K38,ADComputer!A:B,2,FALSE))</f>
        <v>Alexandra Neujahr - x1 E</v>
      </c>
      <c r="H38" s="32">
        <f t="shared" si="1"/>
        <v>1</v>
      </c>
      <c r="I38" s="27" t="str">
        <f>IF(ISERROR(MATCH(K38,ADComputer!A:A, 0)), "No Match", VLOOKUP(K38,ADComputer!A:D,4,FALSE))</f>
        <v>CN=Alexandra Neujahr,OU=Users,OU=Denver,DC=wma-arch,DC=com</v>
      </c>
      <c r="J38" s="27" t="str">
        <f>IF(ISERROR(MATCH($E38,Meraki!A:A, 0)), "No Match", VLOOKUP($E38,Meraki!A:F,4,FALSE))</f>
        <v>ThinkPad X1 Extreme</v>
      </c>
      <c r="K38" s="27" t="str">
        <f>IF(ISERROR(MATCH($E38,Meraki!A:A, 0)), "No Match", VLOOKUP($E38,Meraki!A:F,2,FALSE))</f>
        <v>WS-2739</v>
      </c>
      <c r="L38" s="27" t="str">
        <f>IF(ISERROR(MATCH($C38,Vision!$A:$A, 0)), "No Match", VLOOKUP($C38,Vision!$A:F,2,FALSE))</f>
        <v>Alexandra</v>
      </c>
      <c r="M38" s="27" t="str">
        <f>IF(ISERROR(MATCH($C38,Vision!$A:$A, 0)), "No Match", VLOOKUP($C38,Vision!$A:G,3,FALSE))</f>
        <v>Neujahr</v>
      </c>
      <c r="N38" s="27" t="str">
        <f>IF(ISERROR(MATCH($C38,Vision!$A:$A, 0)), "No Match", VLOOKUP($C38,Vision!$A:H,4,FALSE))</f>
        <v>Davis, Jan</v>
      </c>
      <c r="O38" s="27" t="str">
        <f>IF(ISERROR(MATCH($C38,Vision!$A:$A, 0)), "No Match", VLOOKUP($C38,Vision!$A:I,5,FALSE))</f>
        <v>Downtown Denver Interior Design</v>
      </c>
      <c r="P38" s="27" t="str">
        <f>IF(ISERROR(MATCH($C38,Vision!$A:$A, 0)), "No Match", VLOOKUP($C38,Vision!$A:J,6,FALSE))</f>
        <v>Downtown Denver</v>
      </c>
      <c r="Q38" s="27" t="str">
        <f>IF(ISERROR(MATCH($C38,Vision!$A:$A, 0)), "No Match", VLOOKUP($C38,Vision!$A:K,7,FALSE))</f>
        <v>Project Manager</v>
      </c>
      <c r="R38" s="31">
        <f>IF(ISERROR(MATCH($C38,Vision!$A:$A, 0)), "No Match", VLOOKUP($C38,Vision!$A:L,8,FALSE))</f>
        <v>42653</v>
      </c>
      <c r="S38" s="31"/>
      <c r="T38" s="27" t="str">
        <f t="shared" si="2"/>
        <v>Set-ADComputer -Identity  WS-2739 -Description "Alexandra Neujahr - ThinkPad X1 Extreme"</v>
      </c>
      <c r="U38" s="1" t="str">
        <f t="shared" si="5"/>
        <v>Set-ADComputer -Identity  WS-2739 -Managedby "aneujahr"</v>
      </c>
    </row>
    <row r="39" spans="2:21" x14ac:dyDescent="0.25">
      <c r="B39">
        <f t="shared" si="0"/>
        <v>36</v>
      </c>
      <c r="C39" s="22" t="s">
        <v>3889</v>
      </c>
      <c r="D39" s="30" t="str">
        <f>IF(ISERROR(MATCH($C39,ADUser!A:A, 0)), "No Match", VLOOKUP($C39,ADUser!A:C,3,FALSE))</f>
        <v>Abigail Ng</v>
      </c>
      <c r="E39" s="27" t="str">
        <f>IF(ISERROR(MATCH($C39,ADUser!A:A, 0)), "No Match", VLOOKUP($C39,ADUser!A:B,2,FALSE))</f>
        <v>ang</v>
      </c>
      <c r="F39" s="27" t="str">
        <f>IF(ISERROR(MATCH(K39,ADComputer!A:A, 0)), "No Match", VLOOKUP(K39,ADComputer!A:B,2,FALSE))</f>
        <v>Abigail Ng - HP Z400 Workstation</v>
      </c>
      <c r="H39" s="32">
        <f t="shared" si="1"/>
        <v>1</v>
      </c>
      <c r="I39" s="27" t="str">
        <f>IF(ISERROR(MATCH(K39,ADComputer!A:A, 0)), "No Match", VLOOKUP(K39,ADComputer!A:D,4,FALSE))</f>
        <v>CN=Abigail Ng,OU=Users,OU=Irvine,DC=wma-arch,DC=com</v>
      </c>
      <c r="J39" s="27" t="str">
        <f>IF(ISERROR(MATCH($E39,Meraki!A:A, 0)), "No Match", VLOOKUP($E39,Meraki!A:F,4,FALSE))</f>
        <v>HP Z400 Workstation</v>
      </c>
      <c r="K39" s="27" t="str">
        <f>IF(ISERROR(MATCH($E39,Meraki!A:A, 0)), "No Match", VLOOKUP($E39,Meraki!A:F,2,FALSE))</f>
        <v>WS-1715</v>
      </c>
      <c r="L39" s="27" t="str">
        <f>IF(ISERROR(MATCH($C39,Vision!$A:$A, 0)), "No Match", VLOOKUP($C39,Vision!$A:F,2,FALSE))</f>
        <v>Abigail</v>
      </c>
      <c r="M39" s="27" t="str">
        <f>IF(ISERROR(MATCH($C39,Vision!$A:$A, 0)), "No Match", VLOOKUP($C39,Vision!$A:G,3,FALSE))</f>
        <v>Ng</v>
      </c>
      <c r="N39" s="27" t="str">
        <f>IF(ISERROR(MATCH($C39,Vision!$A:$A, 0)), "No Match", VLOOKUP($C39,Vision!$A:H,4,FALSE))</f>
        <v>Volkova, Mila</v>
      </c>
      <c r="O39" s="27" t="str">
        <f>IF(ISERROR(MATCH($C39,Vision!$A:$A, 0)), "No Match", VLOOKUP($C39,Vision!$A:I,5,FALSE))</f>
        <v>Irvine Healthcare</v>
      </c>
      <c r="P39" s="27" t="str">
        <f>IF(ISERROR(MATCH($C39,Vision!$A:$A, 0)), "No Match", VLOOKUP($C39,Vision!$A:J,6,FALSE))</f>
        <v>Irvine</v>
      </c>
      <c r="Q39" s="27" t="str">
        <f>IF(ISERROR(MATCH($C39,Vision!$A:$A, 0)), "No Match", VLOOKUP($C39,Vision!$A:K,7,FALSE))</f>
        <v>Job Captain</v>
      </c>
      <c r="R39" s="31">
        <f>IF(ISERROR(MATCH($C39,Vision!$A:$A, 0)), "No Match", VLOOKUP($C39,Vision!$A:L,8,FALSE))</f>
        <v>43276</v>
      </c>
      <c r="S39" s="31"/>
      <c r="T39" s="27" t="str">
        <f t="shared" si="2"/>
        <v>Set-ADComputer -Identity  WS-1715 -Description "Abigail Ng - HP Z400 Workstation"</v>
      </c>
      <c r="U39" s="1" t="str">
        <f t="shared" si="5"/>
        <v>Set-ADComputer -Identity  WS-1715 -Managedby "ang"</v>
      </c>
    </row>
    <row r="40" spans="2:21" x14ac:dyDescent="0.25">
      <c r="B40">
        <f t="shared" si="0"/>
        <v>37</v>
      </c>
      <c r="C40" s="22" t="s">
        <v>3770</v>
      </c>
      <c r="D40" s="30" t="str">
        <f>IF(ISERROR(MATCH($C40,ADUser!A:A, 0)), "No Match", VLOOKUP($C40,ADUser!A:C,3,FALSE))</f>
        <v>Andy Nguyen</v>
      </c>
      <c r="E40" s="27" t="str">
        <f>IF(ISERROR(MATCH($C40,ADUser!A:A, 0)), "No Match", VLOOKUP($C40,ADUser!A:B,2,FALSE))</f>
        <v>anguyen</v>
      </c>
      <c r="F40" s="27" t="str">
        <f>IF(ISERROR(MATCH(K40,ADComputer!A:A, 0)), "No Match", VLOOKUP(K40,ADComputer!A:B,2,FALSE))</f>
        <v>Andy Nguyen - P50</v>
      </c>
      <c r="H40" s="32">
        <f t="shared" si="1"/>
        <v>1</v>
      </c>
      <c r="I40" s="27" t="str">
        <f>IF(ISERROR(MATCH(K40,ADComputer!A:A, 0)), "No Match", VLOOKUP(K40,ADComputer!A:D,4,FALSE))</f>
        <v>CN=Andy Nguyen,OU=Users,OU=Irvine,DC=wma-arch,DC=com</v>
      </c>
      <c r="J40" s="27" t="str">
        <f>IF(ISERROR(MATCH($E40,Meraki!A:A, 0)), "No Match", VLOOKUP($E40,Meraki!A:F,4,FALSE))</f>
        <v>ThinkPad P50</v>
      </c>
      <c r="K40" s="27" t="str">
        <f>IF(ISERROR(MATCH($E40,Meraki!A:A, 0)), "No Match", VLOOKUP($E40,Meraki!A:F,2,FALSE))</f>
        <v>WS-2331</v>
      </c>
      <c r="L40" s="27" t="str">
        <f>IF(ISERROR(MATCH($C40,Vision!$A:$A, 0)), "No Match", VLOOKUP($C40,Vision!$A:F,2,FALSE))</f>
        <v>Andy</v>
      </c>
      <c r="M40" s="27" t="str">
        <f>IF(ISERROR(MATCH($C40,Vision!$A:$A, 0)), "No Match", VLOOKUP($C40,Vision!$A:G,3,FALSE))</f>
        <v>Nguyen</v>
      </c>
      <c r="N40" s="27" t="str">
        <f>IF(ISERROR(MATCH($C40,Vision!$A:$A, 0)), "No Match", VLOOKUP($C40,Vision!$A:H,4,FALSE))</f>
        <v>Corsbie, Lucas</v>
      </c>
      <c r="O40" s="27" t="str">
        <f>IF(ISERROR(MATCH($C40,Vision!$A:$A, 0)), "No Match", VLOOKUP($C40,Vision!$A:I,5,FALSE))</f>
        <v>Irvine Civil Engineering</v>
      </c>
      <c r="P40" s="27" t="str">
        <f>IF(ISERROR(MATCH($C40,Vision!$A:$A, 0)), "No Match", VLOOKUP($C40,Vision!$A:J,6,FALSE))</f>
        <v>Irvine</v>
      </c>
      <c r="Q40" s="27" t="str">
        <f>IF(ISERROR(MATCH($C40,Vision!$A:$A, 0)), "No Match", VLOOKUP($C40,Vision!$A:K,7,FALSE))</f>
        <v>Project Engineer</v>
      </c>
      <c r="R40" s="31">
        <f>IF(ISERROR(MATCH($C40,Vision!$A:$A, 0)), "No Match", VLOOKUP($C40,Vision!$A:L,8,FALSE))</f>
        <v>43249</v>
      </c>
      <c r="S40" s="31"/>
      <c r="T40" s="27" t="str">
        <f t="shared" si="2"/>
        <v>Set-ADComputer -Identity  WS-2331 -Description "Andy Nguyen - ThinkPad P50"</v>
      </c>
      <c r="U40" s="1" t="str">
        <f t="shared" si="5"/>
        <v>Set-ADComputer -Identity  WS-2331 -Managedby "anguyen"</v>
      </c>
    </row>
    <row r="41" spans="2:21" x14ac:dyDescent="0.25">
      <c r="B41">
        <f t="shared" si="0"/>
        <v>38</v>
      </c>
      <c r="C41" s="22" t="s">
        <v>173</v>
      </c>
      <c r="D41" s="30" t="str">
        <f>IF(ISERROR(MATCH($C41,ADUser!A:A, 0)), "No Match", VLOOKUP($C41,ADUser!A:C,3,FALSE))</f>
        <v>Adam Nichol</v>
      </c>
      <c r="E41" s="27" t="str">
        <f>IF(ISERROR(MATCH($C41,ADUser!A:A, 0)), "No Match", VLOOKUP($C41,ADUser!A:B,2,FALSE))</f>
        <v>anichol</v>
      </c>
      <c r="F41" s="27" t="str">
        <f>IF(ISERROR(MATCH(K41,ADComputer!A:A, 0)), "No Match", VLOOKUP(K41,ADComputer!A:B,2,FALSE))</f>
        <v>Adam Nichol - ThinkPad X1 Extreme</v>
      </c>
      <c r="H41" s="32">
        <f t="shared" si="1"/>
        <v>1</v>
      </c>
      <c r="I41" s="27" t="str">
        <f>IF(ISERROR(MATCH(K41,ADComputer!A:A, 0)), "No Match", VLOOKUP(K41,ADComputer!A:D,4,FALSE))</f>
        <v>CN=Adam Nichol,OU=Users,OU=San Diego,DC=wma-arch,DC=com</v>
      </c>
      <c r="J41" s="27" t="str">
        <f>IF(ISERROR(MATCH($E41,Meraki!A:A, 0)), "No Match", VLOOKUP($E41,Meraki!A:F,4,FALSE))</f>
        <v>ThinkPad X1 Extreme</v>
      </c>
      <c r="K41" s="27" t="str">
        <f>IF(ISERROR(MATCH($E41,Meraki!A:A, 0)), "No Match", VLOOKUP($E41,Meraki!A:F,2,FALSE))</f>
        <v>WS-3159</v>
      </c>
      <c r="L41" s="27" t="str">
        <f>IF(ISERROR(MATCH($C41,Vision!$A:$A, 0)), "No Match", VLOOKUP($C41,Vision!$A:F,2,FALSE))</f>
        <v>Adam</v>
      </c>
      <c r="M41" s="27" t="str">
        <f>IF(ISERROR(MATCH($C41,Vision!$A:$A, 0)), "No Match", VLOOKUP($C41,Vision!$A:G,3,FALSE))</f>
        <v>Nichol</v>
      </c>
      <c r="N41" s="27" t="str">
        <f>IF(ISERROR(MATCH($C41,Vision!$A:$A, 0)), "No Match", VLOOKUP($C41,Vision!$A:H,4,FALSE))</f>
        <v>Slipka, Tiffany</v>
      </c>
      <c r="O41" s="27" t="str">
        <f>IF(ISERROR(MATCH($C41,Vision!$A:$A, 0)), "No Match", VLOOKUP($C41,Vision!$A:I,5,FALSE))</f>
        <v>San Diego Commercial</v>
      </c>
      <c r="P41" s="27" t="str">
        <f>IF(ISERROR(MATCH($C41,Vision!$A:$A, 0)), "No Match", VLOOKUP($C41,Vision!$A:J,6,FALSE))</f>
        <v>San Diego</v>
      </c>
      <c r="Q41" s="27" t="str">
        <f>IF(ISERROR(MATCH($C41,Vision!$A:$A, 0)), "No Match", VLOOKUP($C41,Vision!$A:K,7,FALSE))</f>
        <v>Senior Job Captain</v>
      </c>
      <c r="R41" s="31">
        <f>IF(ISERROR(MATCH($C41,Vision!$A:$A, 0)), "No Match", VLOOKUP($C41,Vision!$A:L,8,FALSE))</f>
        <v>42219</v>
      </c>
      <c r="S41" s="31"/>
      <c r="T41" s="27" t="str">
        <f t="shared" si="2"/>
        <v>Set-ADComputer -Identity  WS-3159 -Description "Adam Nichol - ThinkPad X1 Extreme"</v>
      </c>
      <c r="U41" s="1" t="str">
        <f t="shared" si="5"/>
        <v>Set-ADComputer -Identity  WS-3159 -Managedby "anichol"</v>
      </c>
    </row>
    <row r="42" spans="2:21" x14ac:dyDescent="0.25">
      <c r="B42">
        <f t="shared" si="0"/>
        <v>39</v>
      </c>
      <c r="C42" s="22" t="s">
        <v>175</v>
      </c>
      <c r="D42" s="30" t="str">
        <f>IF(ISERROR(MATCH($C42,ADUser!A:A, 0)), "No Match", VLOOKUP($C42,ADUser!A:C,3,FALSE))</f>
        <v>Adam Obert</v>
      </c>
      <c r="E42" s="27" t="str">
        <f>IF(ISERROR(MATCH($C42,ADUser!A:A, 0)), "No Match", VLOOKUP($C42,ADUser!A:B,2,FALSE))</f>
        <v>AObert</v>
      </c>
      <c r="F42" s="27" t="str">
        <f>IF(ISERROR(MATCH(K42,ADComputer!A:A, 0)), "No Match", VLOOKUP(K42,ADComputer!A:B,2,FALSE))</f>
        <v>Adam Obert - ThinkPad P50</v>
      </c>
      <c r="H42" s="32">
        <f t="shared" si="1"/>
        <v>1</v>
      </c>
      <c r="I42" s="27" t="str">
        <f>IF(ISERROR(MATCH(K42,ADComputer!A:A, 0)), "No Match", VLOOKUP(K42,ADComputer!A:D,4,FALSE))</f>
        <v>CN=Adam Obert,OU=Users,OU=New York,DC=wma-arch,DC=com</v>
      </c>
      <c r="J42" s="27" t="str">
        <f>IF(ISERROR(MATCH($E42,Meraki!A:A, 0)), "No Match", VLOOKUP($E42,Meraki!A:F,4,FALSE))</f>
        <v>ThinkPad P50</v>
      </c>
      <c r="K42" s="27" t="str">
        <f>IF(ISERROR(MATCH($E42,Meraki!A:A, 0)), "No Match", VLOOKUP($E42,Meraki!A:F,2,FALSE))</f>
        <v>WS-2363</v>
      </c>
      <c r="L42" s="27" t="str">
        <f>IF(ISERROR(MATCH($C42,Vision!$A:$A, 0)), "No Match", VLOOKUP($C42,Vision!$A:F,2,FALSE))</f>
        <v>Adam</v>
      </c>
      <c r="M42" s="27" t="str">
        <f>IF(ISERROR(MATCH($C42,Vision!$A:$A, 0)), "No Match", VLOOKUP($C42,Vision!$A:G,3,FALSE))</f>
        <v>Obert</v>
      </c>
      <c r="N42" s="27" t="str">
        <f>IF(ISERROR(MATCH($C42,Vision!$A:$A, 0)), "No Match", VLOOKUP($C42,Vision!$A:H,4,FALSE))</f>
        <v>Groff, Heather</v>
      </c>
      <c r="O42" s="27" t="str">
        <f>IF(ISERROR(MATCH($C42,Vision!$A:$A, 0)), "No Match", VLOOKUP($C42,Vision!$A:I,5,FALSE))</f>
        <v>New York Interior Design</v>
      </c>
      <c r="P42" s="27" t="str">
        <f>IF(ISERROR(MATCH($C42,Vision!$A:$A, 0)), "No Match", VLOOKUP($C42,Vision!$A:J,6,FALSE))</f>
        <v>New York</v>
      </c>
      <c r="Q42" s="27" t="str">
        <f>IF(ISERROR(MATCH($C42,Vision!$A:$A, 0)), "No Match", VLOOKUP($C42,Vision!$A:K,7,FALSE))</f>
        <v>Senior Project Manager</v>
      </c>
      <c r="R42" s="31">
        <f>IF(ISERROR(MATCH($C42,Vision!$A:$A, 0)), "No Match", VLOOKUP($C42,Vision!$A:L,8,FALSE))</f>
        <v>42709</v>
      </c>
      <c r="S42" s="31"/>
      <c r="T42" s="27" t="str">
        <f t="shared" si="2"/>
        <v>Set-ADComputer -Identity  WS-2363 -Description "Adam Obert - ThinkPad P50"</v>
      </c>
      <c r="U42" s="1" t="str">
        <f t="shared" si="5"/>
        <v>Set-ADComputer -Identity  WS-2363 -Managedby "AObert"</v>
      </c>
    </row>
    <row r="43" spans="2:21" x14ac:dyDescent="0.25">
      <c r="B43">
        <f t="shared" si="0"/>
        <v>40</v>
      </c>
      <c r="C43" s="22" t="s">
        <v>5158</v>
      </c>
      <c r="D43" s="30" t="str">
        <f>IF(ISERROR(MATCH($C43,ADUser!A:A, 0)), "No Match", VLOOKUP($C43,ADUser!A:C,3,FALSE))</f>
        <v>Arthur Osorio</v>
      </c>
      <c r="E43" s="27" t="str">
        <f>IF(ISERROR(MATCH($C43,ADUser!A:A, 0)), "No Match", VLOOKUP($C43,ADUser!A:B,2,FALSE))</f>
        <v>aosorio</v>
      </c>
      <c r="F43" s="27" t="str">
        <f>IF(ISERROR(MATCH(K43,ADComputer!A:A, 0)), "No Match", VLOOKUP(K43,ADComputer!A:B,2,FALSE))</f>
        <v>Arthur Osorio - X1 Tablet</v>
      </c>
      <c r="H43" s="32">
        <f t="shared" si="1"/>
        <v>1</v>
      </c>
      <c r="I43" s="27" t="str">
        <f>IF(ISERROR(MATCH(K43,ADComputer!A:A, 0)), "No Match", VLOOKUP(K43,ADComputer!A:D,4,FALSE))</f>
        <v>CN=Arthur Osorio,OU=Users,OU=Irvine,DC=wma-arch,DC=com</v>
      </c>
      <c r="J43" s="27" t="str">
        <f>IF(ISERROR(MATCH($E43,Meraki!A:A, 0)), "No Match", VLOOKUP($E43,Meraki!A:F,4,FALSE))</f>
        <v>ThinkPad X1 Tablet Gen 2</v>
      </c>
      <c r="K43" s="27" t="str">
        <f>IF(ISERROR(MATCH($E43,Meraki!A:A, 0)), "No Match", VLOOKUP($E43,Meraki!A:F,2,FALSE))</f>
        <v>WS-3194</v>
      </c>
      <c r="L43" s="27" t="str">
        <f>IF(ISERROR(MATCH($C43,Vision!$A:$A, 0)), "No Match", VLOOKUP($C43,Vision!$A:F,2,FALSE))</f>
        <v>Arthur</v>
      </c>
      <c r="M43" s="27" t="str">
        <f>IF(ISERROR(MATCH($C43,Vision!$A:$A, 0)), "No Match", VLOOKUP($C43,Vision!$A:G,3,FALSE))</f>
        <v>Osorio</v>
      </c>
      <c r="N43" s="27" t="str">
        <f>IF(ISERROR(MATCH($C43,Vision!$A:$A, 0)), "No Match", VLOOKUP($C43,Vision!$A:H,4,FALSE))</f>
        <v>Gonzales, Moses</v>
      </c>
      <c r="O43" s="27" t="str">
        <f>IF(ISERROR(MATCH($C43,Vision!$A:$A, 0)), "No Match", VLOOKUP($C43,Vision!$A:I,5,FALSE))</f>
        <v>Corporate Administration</v>
      </c>
      <c r="P43" s="27" t="str">
        <f>IF(ISERROR(MATCH($C43,Vision!$A:$A, 0)), "No Match", VLOOKUP($C43,Vision!$A:J,6,FALSE))</f>
        <v>Irvine</v>
      </c>
      <c r="Q43" s="27" t="str">
        <f>IF(ISERROR(MATCH($C43,Vision!$A:$A, 0)), "No Match", VLOOKUP($C43,Vision!$A:K,7,FALSE))</f>
        <v>IT Manager</v>
      </c>
      <c r="R43" s="31">
        <f>IF(ISERROR(MATCH($C43,Vision!$A:$A, 0)), "No Match", VLOOKUP($C43,Vision!$A:L,8,FALSE))</f>
        <v>43514</v>
      </c>
      <c r="S43" s="31"/>
      <c r="T43" s="27" t="str">
        <f t="shared" si="2"/>
        <v>Set-ADComputer -Identity  WS-3194 -Description "Arthur Osorio - ThinkPad X1 Tablet Gen 2"</v>
      </c>
      <c r="U43" s="1" t="str">
        <f t="shared" si="5"/>
        <v>Set-ADComputer -Identity  WS-3194 -Managedby "aosorio"</v>
      </c>
    </row>
    <row r="44" spans="2:21" x14ac:dyDescent="0.25">
      <c r="B44">
        <f t="shared" si="0"/>
        <v>41</v>
      </c>
      <c r="C44" s="22" t="s">
        <v>4103</v>
      </c>
      <c r="D44" s="30" t="str">
        <f>IF(ISERROR(MATCH($C44,ADUser!A:A, 0)), "No Match", VLOOKUP($C44,ADUser!A:C,3,FALSE))</f>
        <v>Ali Panditrao</v>
      </c>
      <c r="E44" s="27" t="str">
        <f>IF(ISERROR(MATCH($C44,ADUser!A:A, 0)), "No Match", VLOOKUP($C44,ADUser!A:B,2,FALSE))</f>
        <v>apanditrao</v>
      </c>
      <c r="F44" s="27" t="str">
        <f>IF(ISERROR(MATCH(K44,ADComputer!A:A, 0)), "No Match", VLOOKUP(K44,ADComputer!A:B,2,FALSE))</f>
        <v>Ali Panditrao - ThinkPad X1 Carbon 4th</v>
      </c>
      <c r="H44" s="32">
        <f t="shared" si="1"/>
        <v>1</v>
      </c>
      <c r="I44" s="27" t="str">
        <f>IF(ISERROR(MATCH(K44,ADComputer!A:A, 0)), "No Match", VLOOKUP(K44,ADComputer!A:D,4,FALSE))</f>
        <v>CN=Alisha Panditrao,OU=Users,OU=New Jersey,DC=wma-arch,DC=com</v>
      </c>
      <c r="J44" s="27" t="str">
        <f>IF(ISERROR(MATCH($E44,Meraki!A:A, 0)), "No Match", VLOOKUP($E44,Meraki!A:F,4,FALSE))</f>
        <v>ThinkPad X1 Carbon 4th</v>
      </c>
      <c r="K44" s="27" t="str">
        <f>IF(ISERROR(MATCH($E44,Meraki!A:A, 0)), "No Match", VLOOKUP($E44,Meraki!A:F,2,FALSE))</f>
        <v>WS-2370</v>
      </c>
      <c r="L44" s="27" t="str">
        <f>IF(ISERROR(MATCH($C44,Vision!$A:$A, 0)), "No Match", VLOOKUP($C44,Vision!$A:F,2,FALSE))</f>
        <v>Alisha</v>
      </c>
      <c r="M44" s="27" t="str">
        <f>IF(ISERROR(MATCH($C44,Vision!$A:$A, 0)), "No Match", VLOOKUP($C44,Vision!$A:G,3,FALSE))</f>
        <v>Panditrao</v>
      </c>
      <c r="N44" s="27" t="str">
        <f>IF(ISERROR(MATCH($C44,Vision!$A:$A, 0)), "No Match", VLOOKUP($C44,Vision!$A:H,4,FALSE))</f>
        <v>Teenor, Kelly</v>
      </c>
      <c r="O44" s="27" t="str">
        <f>IF(ISERROR(MATCH($C44,Vision!$A:$A, 0)), "No Match", VLOOKUP($C44,Vision!$A:I,5,FALSE))</f>
        <v>Corporate Administration</v>
      </c>
      <c r="P44" s="27" t="str">
        <f>IF(ISERROR(MATCH($C44,Vision!$A:$A, 0)), "No Match", VLOOKUP($C44,Vision!$A:J,6,FALSE))</f>
        <v>New Jersey</v>
      </c>
      <c r="Q44" s="27" t="str">
        <f>IF(ISERROR(MATCH($C44,Vision!$A:$A, 0)), "No Match", VLOOKUP($C44,Vision!$A:K,7,FALSE))</f>
        <v>Marketing Coordinator</v>
      </c>
      <c r="R44" s="31">
        <f>IF(ISERROR(MATCH($C44,Vision!$A:$A, 0)), "No Match", VLOOKUP($C44,Vision!$A:L,8,FALSE))</f>
        <v>43311</v>
      </c>
      <c r="S44" s="31"/>
      <c r="T44" s="27" t="str">
        <f t="shared" si="2"/>
        <v>Set-ADComputer -Identity  WS-2370 -Description "Ali Panditrao - ThinkPad X1 Carbon 4th"</v>
      </c>
      <c r="U44" s="1" t="str">
        <f t="shared" si="5"/>
        <v>Set-ADComputer -Identity  WS-2370 -Managedby "apanditrao"</v>
      </c>
    </row>
    <row r="45" spans="2:21" x14ac:dyDescent="0.25">
      <c r="B45">
        <f t="shared" si="0"/>
        <v>42</v>
      </c>
      <c r="C45" s="22" t="s">
        <v>5123</v>
      </c>
      <c r="D45" s="30" t="str">
        <f>IF(ISERROR(MATCH($C45,ADUser!A:A, 0)), "No Match", VLOOKUP($C45,ADUser!A:C,3,FALSE))</f>
        <v>Ashley Persad</v>
      </c>
      <c r="E45" s="27" t="str">
        <f>IF(ISERROR(MATCH($C45,ADUser!A:A, 0)), "No Match", VLOOKUP($C45,ADUser!A:B,2,FALSE))</f>
        <v>apersad</v>
      </c>
      <c r="F45" s="27" t="str">
        <f>IF(ISERROR(MATCH(K45,ADComputer!A:A, 0)), "No Match", VLOOKUP(K45,ADComputer!A:B,2,FALSE))</f>
        <v>Ashley Persad - P320 Tiny</v>
      </c>
      <c r="H45" s="32">
        <f t="shared" si="1"/>
        <v>1</v>
      </c>
      <c r="I45" s="27" t="str">
        <f>IF(ISERROR(MATCH(K45,ADComputer!A:A, 0)), "No Match", VLOOKUP(K45,ADComputer!A:D,4,FALSE))</f>
        <v>CN=Ashley Persad,OU=Users,OU=San Diego,DC=wma-arch,DC=com</v>
      </c>
      <c r="J45" s="27" t="str">
        <f>IF(ISERROR(MATCH($E45,Meraki!A:A, 0)), "No Match", VLOOKUP($E45,Meraki!A:F,4,FALSE))</f>
        <v>ThinkStation P320 Tiny</v>
      </c>
      <c r="K45" s="27" t="str">
        <f>IF(ISERROR(MATCH($E45,Meraki!A:A, 0)), "No Match", VLOOKUP($E45,Meraki!A:F,2,FALSE))</f>
        <v>WS-3163</v>
      </c>
      <c r="L45" s="27" t="str">
        <f>IF(ISERROR(MATCH($C45,Vision!$A:$A, 0)), "No Match", VLOOKUP($C45,Vision!$A:F,2,FALSE))</f>
        <v>Ashley</v>
      </c>
      <c r="M45" s="27" t="str">
        <f>IF(ISERROR(MATCH($C45,Vision!$A:$A, 0)), "No Match", VLOOKUP($C45,Vision!$A:G,3,FALSE))</f>
        <v>Persad</v>
      </c>
      <c r="N45" s="27" t="str">
        <f>IF(ISERROR(MATCH($C45,Vision!$A:$A, 0)), "No Match", VLOOKUP($C45,Vision!$A:H,4,FALSE))</f>
        <v>Wells, Trevor</v>
      </c>
      <c r="O45" s="27" t="str">
        <f>IF(ISERROR(MATCH($C45,Vision!$A:$A, 0)), "No Match", VLOOKUP($C45,Vision!$A:I,5,FALSE))</f>
        <v>San Diego Technology</v>
      </c>
      <c r="P45" s="27" t="str">
        <f>IF(ISERROR(MATCH($C45,Vision!$A:$A, 0)), "No Match", VLOOKUP($C45,Vision!$A:J,6,FALSE))</f>
        <v>San Diego</v>
      </c>
      <c r="Q45" s="27" t="str">
        <f>IF(ISERROR(MATCH($C45,Vision!$A:$A, 0)), "No Match", VLOOKUP($C45,Vision!$A:K,7,FALSE))</f>
        <v>Intern</v>
      </c>
      <c r="R45" s="31">
        <f>IF(ISERROR(MATCH($C45,Vision!$A:$A, 0)), "No Match", VLOOKUP($C45,Vision!$A:L,8,FALSE))</f>
        <v>43495</v>
      </c>
      <c r="S45" s="31"/>
      <c r="T45" s="27" t="str">
        <f t="shared" si="2"/>
        <v>Set-ADComputer -Identity  WS-3163 -Description "Ashley Persad - ThinkStation P320 Tiny"</v>
      </c>
      <c r="U45" s="1" t="str">
        <f t="shared" si="5"/>
        <v>Set-ADComputer -Identity  WS-3163 -Managedby "apersad"</v>
      </c>
    </row>
    <row r="46" spans="2:21" x14ac:dyDescent="0.25">
      <c r="B46">
        <f t="shared" si="0"/>
        <v>43</v>
      </c>
      <c r="C46" s="22" t="s">
        <v>789</v>
      </c>
      <c r="D46" s="30" t="str">
        <f>IF(ISERROR(MATCH($C46,ADUser!A:A, 0)), "No Match", VLOOKUP($C46,ADUser!A:C,3,FALSE))</f>
        <v>Arturo Ponciano</v>
      </c>
      <c r="E46" s="27" t="str">
        <f>IF(ISERROR(MATCH($C46,ADUser!A:A, 0)), "No Match", VLOOKUP($C46,ADUser!A:B,2,FALSE))</f>
        <v>aponciano</v>
      </c>
      <c r="F46" s="27" t="str">
        <f>IF(ISERROR(MATCH(K46,ADComputer!A:A, 0)), "No Match", VLOOKUP(K46,ADComputer!A:B,2,FALSE))</f>
        <v>Arturo Ponciano - P50</v>
      </c>
      <c r="H46" s="32">
        <f t="shared" si="1"/>
        <v>1</v>
      </c>
      <c r="I46" s="27" t="str">
        <f>IF(ISERROR(MATCH(K46,ADComputer!A:A, 0)), "No Match", VLOOKUP(K46,ADComputer!A:D,4,FALSE))</f>
        <v>CN=Arturo Ponciano,OU=Users,OU=Princeton,DC=wma-arch,DC=com</v>
      </c>
      <c r="J46" s="27" t="str">
        <f>IF(ISERROR(MATCH($E46,Meraki!A:A, 0)), "No Match", VLOOKUP($E46,Meraki!A:F,4,FALSE))</f>
        <v>ThinkPad P50</v>
      </c>
      <c r="K46" s="27" t="str">
        <f>IF(ISERROR(MATCH($E46,Meraki!A:A, 0)), "No Match", VLOOKUP($E46,Meraki!A:F,2,FALSE))</f>
        <v>WS-2251</v>
      </c>
      <c r="L46" s="27" t="str">
        <f>IF(ISERROR(MATCH($C46,Vision!$A:$A, 0)), "No Match", VLOOKUP($C46,Vision!$A:F,2,FALSE))</f>
        <v>Arturo</v>
      </c>
      <c r="M46" s="27" t="str">
        <f>IF(ISERROR(MATCH($C46,Vision!$A:$A, 0)), "No Match", VLOOKUP($C46,Vision!$A:G,3,FALSE))</f>
        <v>Ponciano</v>
      </c>
      <c r="N46" s="27" t="str">
        <f>IF(ISERROR(MATCH($C46,Vision!$A:$A, 0)), "No Match", VLOOKUP($C46,Vision!$A:H,4,FALSE))</f>
        <v>Zucosky, Marlyn</v>
      </c>
      <c r="O46" s="27" t="str">
        <f>IF(ISERROR(MATCH($C46,Vision!$A:$A, 0)), "No Match", VLOOKUP($C46,Vision!$A:I,5,FALSE))</f>
        <v>Princeton Interior Design</v>
      </c>
      <c r="P46" s="27" t="str">
        <f>IF(ISERROR(MATCH($C46,Vision!$A:$A, 0)), "No Match", VLOOKUP($C46,Vision!$A:J,6,FALSE))</f>
        <v>Princeton</v>
      </c>
      <c r="Q46" s="27" t="str">
        <f>IF(ISERROR(MATCH($C46,Vision!$A:$A, 0)), "No Match", VLOOKUP($C46,Vision!$A:K,7,FALSE))</f>
        <v>Senior Project Manager</v>
      </c>
      <c r="R46" s="31">
        <f>IF(ISERROR(MATCH($C46,Vision!$A:$A, 0)), "No Match", VLOOKUP($C46,Vision!$A:L,8,FALSE))</f>
        <v>42886</v>
      </c>
      <c r="S46" s="31"/>
      <c r="T46" s="27" t="str">
        <f t="shared" si="2"/>
        <v>Set-ADComputer -Identity  WS-2251 -Description "Arturo Ponciano - ThinkPad P50"</v>
      </c>
      <c r="U46" s="1" t="str">
        <f t="shared" si="5"/>
        <v>Set-ADComputer -Identity  WS-2251 -Managedby "aponciano"</v>
      </c>
    </row>
    <row r="47" spans="2:21" x14ac:dyDescent="0.25">
      <c r="B47">
        <f t="shared" si="0"/>
        <v>44</v>
      </c>
      <c r="C47" s="22" t="s">
        <v>3844</v>
      </c>
      <c r="D47" s="30" t="str">
        <f>IF(ISERROR(MATCH($C47,ADUser!A:A, 0)), "No Match", VLOOKUP($C47,ADUser!A:C,3,FALSE))</f>
        <v>Angelo F.P.  Rapallo</v>
      </c>
      <c r="E47" s="27" t="str">
        <f>IF(ISERROR(MATCH($C47,ADUser!A:A, 0)), "No Match", VLOOKUP($C47,ADUser!A:B,2,FALSE))</f>
        <v>ARapallo</v>
      </c>
      <c r="F47" s="27" t="str">
        <f>IF(ISERROR(MATCH(K47,ADComputer!A:A, 0)), "No Match", VLOOKUP(K47,ADComputer!A:B,2,FALSE))</f>
        <v>Angelo F.P.  Rapallo - ThinkPad X1 Carbon 5th</v>
      </c>
      <c r="H47" s="32">
        <f t="shared" si="1"/>
        <v>1</v>
      </c>
      <c r="I47" s="27" t="str">
        <f>IF(ISERROR(MATCH(K47,ADComputer!A:A, 0)), "No Match", VLOOKUP(K47,ADComputer!A:D,4,FALSE))</f>
        <v>CN=Angelo Rapallo,OU=Users,OU=Toronto,DC=wma-arch,DC=com</v>
      </c>
      <c r="J47" s="27" t="str">
        <f>IF(ISERROR(MATCH($E47,Meraki!A:A, 0)), "No Match", VLOOKUP($E47,Meraki!A:F,4,FALSE))</f>
        <v>ThinkPad X1 Carbon 5th</v>
      </c>
      <c r="K47" s="27" t="str">
        <f>IF(ISERROR(MATCH($E47,Meraki!A:A, 0)), "No Match", VLOOKUP($E47,Meraki!A:F,2,FALSE))</f>
        <v>WS-2561</v>
      </c>
      <c r="L47" s="27" t="str">
        <f>IF(ISERROR(MATCH($C47,Vision!$A:$A, 0)), "No Match", VLOOKUP($C47,Vision!$A:F,2,FALSE))</f>
        <v>Angelo</v>
      </c>
      <c r="M47" s="27" t="str">
        <f>IF(ISERROR(MATCH($C47,Vision!$A:$A, 0)), "No Match", VLOOKUP($C47,Vision!$A:G,3,FALSE))</f>
        <v>Rapallo</v>
      </c>
      <c r="N47" s="27" t="str">
        <f>IF(ISERROR(MATCH($C47,Vision!$A:$A, 0)), "No Match", VLOOKUP($C47,Vision!$A:H,4,FALSE))</f>
        <v>Di Roma, Frank</v>
      </c>
      <c r="O47" s="27" t="str">
        <f>IF(ISERROR(MATCH($C47,Vision!$A:$A, 0)), "No Match", VLOOKUP($C47,Vision!$A:I,5,FALSE))</f>
        <v>Toronto Commercial</v>
      </c>
      <c r="P47" s="27" t="str">
        <f>IF(ISERROR(MATCH($C47,Vision!$A:$A, 0)), "No Match", VLOOKUP($C47,Vision!$A:J,6,FALSE))</f>
        <v>Toronto</v>
      </c>
      <c r="Q47" s="27" t="str">
        <f>IF(ISERROR(MATCH($C47,Vision!$A:$A, 0)), "No Match", VLOOKUP($C47,Vision!$A:K,7,FALSE))</f>
        <v>Project Manager</v>
      </c>
      <c r="R47" s="31">
        <f>IF(ISERROR(MATCH($C47,Vision!$A:$A, 0)), "No Match", VLOOKUP($C47,Vision!$A:L,8,FALSE))</f>
        <v>42625</v>
      </c>
      <c r="S47" s="31"/>
      <c r="T47" s="27" t="str">
        <f t="shared" si="2"/>
        <v>Set-ADComputer -Identity  WS-2561 -Description "Angelo F.P.  Rapallo - ThinkPad X1 Carbon 5th"</v>
      </c>
      <c r="U47" s="1" t="str">
        <f t="shared" si="5"/>
        <v>Set-ADComputer -Identity  WS-2561 -Managedby "ARapallo"</v>
      </c>
    </row>
    <row r="48" spans="2:21" x14ac:dyDescent="0.25">
      <c r="B48">
        <f t="shared" si="0"/>
        <v>45</v>
      </c>
      <c r="C48" s="22" t="s">
        <v>5036</v>
      </c>
      <c r="D48" s="30" t="str">
        <f>IF(ISERROR(MATCH($C48,ADUser!A:A, 0)), "No Match", VLOOKUP($C48,ADUser!A:C,3,FALSE))</f>
        <v>Alicia Resendes</v>
      </c>
      <c r="E48" s="27" t="str">
        <f>IF(ISERROR(MATCH($C48,ADUser!A:A, 0)), "No Match", VLOOKUP($C48,ADUser!A:B,2,FALSE))</f>
        <v>aresendes</v>
      </c>
      <c r="F48" s="27" t="str">
        <f>IF(ISERROR(MATCH(K48,ADComputer!A:A, 0)), "No Match", VLOOKUP(K48,ADComputer!A:B,2,FALSE))</f>
        <v>Alicia Resendes - ThinkPad W540</v>
      </c>
      <c r="H48" s="32">
        <f t="shared" si="1"/>
        <v>1</v>
      </c>
      <c r="I48" s="27" t="str">
        <f>IF(ISERROR(MATCH(K48,ADComputer!A:A, 0)), "No Match", VLOOKUP(K48,ADComputer!A:D,4,FALSE))</f>
        <v>CN=Alicia Resendes,OU=Users,OU=San Diego,DC=wma-arch,DC=com</v>
      </c>
      <c r="J48" s="27" t="str">
        <f>IF(ISERROR(MATCH($E48,Meraki!A:A, 0)), "No Match", VLOOKUP($E48,Meraki!A:F,4,FALSE))</f>
        <v>ThinkPad W540</v>
      </c>
      <c r="K48" s="27" t="str">
        <f>IF(ISERROR(MATCH($E48,Meraki!A:A, 0)), "No Match", VLOOKUP($E48,Meraki!A:F,2,FALSE))</f>
        <v>WS-2004</v>
      </c>
      <c r="L48" s="27" t="str">
        <f>IF(ISERROR(MATCH($C48,Vision!$A:$A, 0)), "No Match", VLOOKUP($C48,Vision!$A:F,2,FALSE))</f>
        <v>Alicia</v>
      </c>
      <c r="M48" s="27" t="str">
        <f>IF(ISERROR(MATCH($C48,Vision!$A:$A, 0)), "No Match", VLOOKUP($C48,Vision!$A:G,3,FALSE))</f>
        <v>Resendes</v>
      </c>
      <c r="N48" s="27" t="str">
        <f>IF(ISERROR(MATCH($C48,Vision!$A:$A, 0)), "No Match", VLOOKUP($C48,Vision!$A:H,4,FALSE))</f>
        <v>Slipka, Tiffany</v>
      </c>
      <c r="O48" s="27" t="str">
        <f>IF(ISERROR(MATCH($C48,Vision!$A:$A, 0)), "No Match", VLOOKUP($C48,Vision!$A:I,5,FALSE))</f>
        <v>San Diego Interior Design</v>
      </c>
      <c r="P48" s="27" t="str">
        <f>IF(ISERROR(MATCH($C48,Vision!$A:$A, 0)), "No Match", VLOOKUP($C48,Vision!$A:J,6,FALSE))</f>
        <v>San Diego</v>
      </c>
      <c r="Q48" s="27" t="str">
        <f>IF(ISERROR(MATCH($C48,Vision!$A:$A, 0)), "No Match", VLOOKUP($C48,Vision!$A:K,7,FALSE))</f>
        <v>Job Captain</v>
      </c>
      <c r="R48" s="31">
        <f>IF(ISERROR(MATCH($C48,Vision!$A:$A, 0)), "No Match", VLOOKUP($C48,Vision!$A:L,8,FALSE))</f>
        <v>43419</v>
      </c>
      <c r="S48" s="31"/>
      <c r="T48" s="27" t="str">
        <f t="shared" si="2"/>
        <v>Set-ADComputer -Identity  WS-2004 -Description "Alicia Resendes - ThinkPad W540"</v>
      </c>
      <c r="U48" s="1" t="str">
        <f t="shared" si="5"/>
        <v>Set-ADComputer -Identity  WS-2004 -Managedby "aresendes"</v>
      </c>
    </row>
    <row r="49" spans="2:21" x14ac:dyDescent="0.25">
      <c r="B49">
        <f t="shared" si="0"/>
        <v>46</v>
      </c>
      <c r="C49" s="22" t="s">
        <v>4893</v>
      </c>
      <c r="D49" s="30" t="str">
        <f>IF(ISERROR(MATCH($C49,ADUser!A:A, 0)), "No Match", VLOOKUP($C49,ADUser!A:C,3,FALSE))</f>
        <v>Andrea Reyes</v>
      </c>
      <c r="E49" s="27" t="str">
        <f>IF(ISERROR(MATCH($C49,ADUser!A:A, 0)), "No Match", VLOOKUP($C49,ADUser!A:B,2,FALSE))</f>
        <v>areyes</v>
      </c>
      <c r="F49" s="27" t="str">
        <f>IF(ISERROR(MATCH(K49,ADComputer!A:A, 0)), "No Match", VLOOKUP(K49,ADComputer!A:B,2,FALSE))</f>
        <v>Andrea Reyes - ThinkStation P410</v>
      </c>
      <c r="H49" s="32">
        <f t="shared" si="1"/>
        <v>1</v>
      </c>
      <c r="I49" s="27" t="str">
        <f>IF(ISERROR(MATCH(K49,ADComputer!A:A, 0)), "No Match", VLOOKUP(K49,ADComputer!A:D,4,FALSE))</f>
        <v>CN=Andrea Reyes,OU=Users,OU=Irvine,DC=wma-arch,DC=com</v>
      </c>
      <c r="J49" s="27" t="str">
        <f>IF(ISERROR(MATCH($E49,Meraki!A:A, 0)), "No Match", VLOOKUP($E49,Meraki!A:F,4,FALSE))</f>
        <v>ThinkStation P410</v>
      </c>
      <c r="K49" s="27" t="str">
        <f>IF(ISERROR(MATCH($E49,Meraki!A:A, 0)), "No Match", VLOOKUP($E49,Meraki!A:F,2,FALSE))</f>
        <v>WS-2354</v>
      </c>
      <c r="L49" s="27" t="str">
        <f>IF(ISERROR(MATCH($C49,Vision!$A:$A, 0)), "No Match", VLOOKUP($C49,Vision!$A:F,2,FALSE))</f>
        <v>Andrea</v>
      </c>
      <c r="M49" s="27" t="str">
        <f>IF(ISERROR(MATCH($C49,Vision!$A:$A, 0)), "No Match", VLOOKUP($C49,Vision!$A:G,3,FALSE))</f>
        <v>Reyes</v>
      </c>
      <c r="N49" s="27" t="str">
        <f>IF(ISERROR(MATCH($C49,Vision!$A:$A, 0)), "No Match", VLOOKUP($C49,Vision!$A:H,4,FALSE))</f>
        <v>Nouizi, Ilyes</v>
      </c>
      <c r="O49" s="27" t="str">
        <f>IF(ISERROR(MATCH($C49,Vision!$A:$A, 0)), "No Match", VLOOKUP($C49,Vision!$A:I,5,FALSE))</f>
        <v>Studio-West</v>
      </c>
      <c r="P49" s="27" t="str">
        <f>IF(ISERROR(MATCH($C49,Vision!$A:$A, 0)), "No Match", VLOOKUP($C49,Vision!$A:J,6,FALSE))</f>
        <v>Irvine</v>
      </c>
      <c r="Q49" s="27" t="str">
        <f>IF(ISERROR(MATCH($C49,Vision!$A:$A, 0)), "No Match", VLOOKUP($C49,Vision!$A:K,7,FALSE))</f>
        <v>Production Coordinator</v>
      </c>
      <c r="R49" s="31">
        <f>IF(ISERROR(MATCH($C49,Vision!$A:$A, 0)), "No Match", VLOOKUP($C49,Vision!$A:L,8,FALSE))</f>
        <v>43374</v>
      </c>
      <c r="S49" s="31"/>
      <c r="T49" s="27" t="str">
        <f t="shared" si="2"/>
        <v>Set-ADComputer -Identity  WS-2354 -Description "Andrea Reyes - ThinkStation P410"</v>
      </c>
      <c r="U49" s="1" t="str">
        <f t="shared" si="5"/>
        <v>Set-ADComputer -Identity  WS-2354 -Managedby "areyes"</v>
      </c>
    </row>
    <row r="50" spans="2:21" x14ac:dyDescent="0.25">
      <c r="B50">
        <f t="shared" si="0"/>
        <v>47</v>
      </c>
      <c r="C50" s="22" t="s">
        <v>1542</v>
      </c>
      <c r="D50" s="30" t="str">
        <f>IF(ISERROR(MATCH($C50,ADUser!A:A, 0)), "No Match", VLOOKUP($C50,ADUser!A:C,3,FALSE))</f>
        <v>Angela Ryan</v>
      </c>
      <c r="E50" s="27" t="str">
        <f>IF(ISERROR(MATCH($C50,ADUser!A:A, 0)), "No Match", VLOOKUP($C50,ADUser!A:B,2,FALSE))</f>
        <v>ALafica</v>
      </c>
      <c r="F50" s="27" t="str">
        <f>IF(ISERROR(MATCH(K50,ADComputer!A:A, 0)), "No Match", VLOOKUP(K50,ADComputer!A:B,2,FALSE))</f>
        <v>Angela Ryan - ThinkPad P50</v>
      </c>
      <c r="H50" s="32">
        <f t="shared" si="1"/>
        <v>1</v>
      </c>
      <c r="I50" s="27" t="str">
        <f>IF(ISERROR(MATCH(K50,ADComputer!A:A, 0)), "No Match", VLOOKUP(K50,ADComputer!A:D,4,FALSE))</f>
        <v>CN=Angela Ryan,OU=Users,OU=San Diego,DC=wma-arch,DC=com</v>
      </c>
      <c r="J50" s="27" t="str">
        <f>IF(ISERROR(MATCH($E50,Meraki!A:A, 0)), "No Match", VLOOKUP($E50,Meraki!A:F,4,FALSE))</f>
        <v>ThinkPad P50</v>
      </c>
      <c r="K50" s="27" t="str">
        <f>IF(ISERROR(MATCH($E50,Meraki!A:A, 0)), "No Match", VLOOKUP($E50,Meraki!A:F,2,FALSE))</f>
        <v>WS-2292</v>
      </c>
      <c r="L50" s="27" t="str">
        <f>IF(ISERROR(MATCH($C50,Vision!$A:$A, 0)), "No Match", VLOOKUP($C50,Vision!$A:F,2,FALSE))</f>
        <v>Angela</v>
      </c>
      <c r="M50" s="27" t="str">
        <f>IF(ISERROR(MATCH($C50,Vision!$A:$A, 0)), "No Match", VLOOKUP($C50,Vision!$A:G,3,FALSE))</f>
        <v>Ryan</v>
      </c>
      <c r="N50" s="27" t="str">
        <f>IF(ISERROR(MATCH($C50,Vision!$A:$A, 0)), "No Match", VLOOKUP($C50,Vision!$A:H,4,FALSE))</f>
        <v>Slipka, Tiffany</v>
      </c>
      <c r="O50" s="27" t="str">
        <f>IF(ISERROR(MATCH($C50,Vision!$A:$A, 0)), "No Match", VLOOKUP($C50,Vision!$A:I,5,FALSE))</f>
        <v>San Diego Interior Design</v>
      </c>
      <c r="P50" s="27" t="str">
        <f>IF(ISERROR(MATCH($C50,Vision!$A:$A, 0)), "No Match", VLOOKUP($C50,Vision!$A:J,6,FALSE))</f>
        <v>San Diego</v>
      </c>
      <c r="Q50" s="27" t="str">
        <f>IF(ISERROR(MATCH($C50,Vision!$A:$A, 0)), "No Match", VLOOKUP($C50,Vision!$A:K,7,FALSE))</f>
        <v>Studio Manager, Interior Architecture &amp; Design</v>
      </c>
      <c r="R50" s="31">
        <f>IF(ISERROR(MATCH($C50,Vision!$A:$A, 0)), "No Match", VLOOKUP($C50,Vision!$A:L,8,FALSE))</f>
        <v>42604</v>
      </c>
      <c r="S50" s="31"/>
      <c r="T50" s="27" t="str">
        <f t="shared" si="2"/>
        <v>Set-ADComputer -Identity  WS-2292 -Description "Angela Ryan - ThinkPad P50"</v>
      </c>
      <c r="U50" s="1" t="str">
        <f t="shared" si="5"/>
        <v>Set-ADComputer -Identity  WS-2292 -Managedby "ALafica"</v>
      </c>
    </row>
    <row r="51" spans="2:21" x14ac:dyDescent="0.25">
      <c r="B51">
        <f t="shared" si="0"/>
        <v>48</v>
      </c>
      <c r="C51" s="22" t="s">
        <v>5098</v>
      </c>
      <c r="D51" s="30" t="str">
        <f>IF(ISERROR(MATCH($C51,ADUser!A:A, 0)), "No Match", VLOOKUP($C51,ADUser!A:C,3,FALSE))</f>
        <v>Abigail Sanchez</v>
      </c>
      <c r="E51" s="27" t="str">
        <f>IF(ISERROR(MATCH($C51,ADUser!A:A, 0)), "No Match", VLOOKUP($C51,ADUser!A:B,2,FALSE))</f>
        <v>asanchez</v>
      </c>
      <c r="F51" s="27" t="str">
        <f>IF(ISERROR(MATCH(K51,ADComputer!A:A, 0)), "No Match", VLOOKUP(K51,ADComputer!A:B,2,FALSE))</f>
        <v>Abigail Sanchez - ThinkStation E31</v>
      </c>
      <c r="H51" s="32">
        <f t="shared" si="1"/>
        <v>1</v>
      </c>
      <c r="I51" s="27" t="str">
        <f>IF(ISERROR(MATCH(K51,ADComputer!A:A, 0)), "No Match", VLOOKUP(K51,ADComputer!A:D,4,FALSE))</f>
        <v>CN=Abigail Sanchez,OU=Users,OU=San Diego,DC=wma-arch,DC=com</v>
      </c>
      <c r="J51" s="27" t="str">
        <f>IF(ISERROR(MATCH($E51,Meraki!A:A, 0)), "No Match", VLOOKUP($E51,Meraki!A:F,4,FALSE))</f>
        <v>ThinkStation E31</v>
      </c>
      <c r="K51" s="27" t="str">
        <f>IF(ISERROR(MATCH($E51,Meraki!A:A, 0)), "No Match", VLOOKUP($E51,Meraki!A:F,2,FALSE))</f>
        <v>WS-1941</v>
      </c>
      <c r="L51" s="27" t="str">
        <f>IF(ISERROR(MATCH($C51,Vision!$A:$A, 0)), "No Match", VLOOKUP($C51,Vision!$A:F,2,FALSE))</f>
        <v>Abigail</v>
      </c>
      <c r="M51" s="27" t="str">
        <f>IF(ISERROR(MATCH($C51,Vision!$A:$A, 0)), "No Match", VLOOKUP($C51,Vision!$A:G,3,FALSE))</f>
        <v>Sanchez</v>
      </c>
      <c r="N51" s="27" t="str">
        <f>IF(ISERROR(MATCH($C51,Vision!$A:$A, 0)), "No Match", VLOOKUP($C51,Vision!$A:H,4,FALSE))</f>
        <v>Dean, Nathan</v>
      </c>
      <c r="O51" s="27" t="str">
        <f>IF(ISERROR(MATCH($C51,Vision!$A:$A, 0)), "No Match", VLOOKUP($C51,Vision!$A:I,5,FALSE))</f>
        <v>San Diego Interior Design</v>
      </c>
      <c r="P51" s="27" t="str">
        <f>IF(ISERROR(MATCH($C51,Vision!$A:$A, 0)), "No Match", VLOOKUP($C51,Vision!$A:J,6,FALSE))</f>
        <v>San Diego</v>
      </c>
      <c r="Q51" s="27" t="str">
        <f>IF(ISERROR(MATCH($C51,Vision!$A:$A, 0)), "No Match", VLOOKUP($C51,Vision!$A:K,7,FALSE))</f>
        <v>Intern</v>
      </c>
      <c r="R51" s="31">
        <f>IF(ISERROR(MATCH($C51,Vision!$A:$A, 0)), "No Match", VLOOKUP($C51,Vision!$A:L,8,FALSE))</f>
        <v>43475</v>
      </c>
      <c r="S51" s="31"/>
      <c r="T51" s="27" t="str">
        <f t="shared" si="2"/>
        <v>Set-ADComputer -Identity  WS-1941 -Description "Abigail Sanchez - ThinkStation E31"</v>
      </c>
      <c r="U51" s="1" t="str">
        <f t="shared" si="5"/>
        <v>Set-ADComputer -Identity  WS-1941 -Managedby "asanchez"</v>
      </c>
    </row>
    <row r="52" spans="2:21" x14ac:dyDescent="0.25">
      <c r="B52">
        <f t="shared" si="0"/>
        <v>49</v>
      </c>
      <c r="C52" s="22" t="s">
        <v>5198</v>
      </c>
      <c r="D52" s="30" t="str">
        <f>IF(ISERROR(MATCH($C52,ADUser!A:A, 0)), "No Match", VLOOKUP($C52,ADUser!A:C,3,FALSE))</f>
        <v>Alexa Seidenfeld</v>
      </c>
      <c r="E52" s="27" t="str">
        <f>IF(ISERROR(MATCH($C52,ADUser!A:A, 0)), "No Match", VLOOKUP($C52,ADUser!A:B,2,FALSE))</f>
        <v>aseidenfeld</v>
      </c>
      <c r="F52" s="27" t="str">
        <f>IF(ISERROR(MATCH(K52,ADComputer!A:A, 0)), "No Match", VLOOKUP(K52,ADComputer!A:B,2,FALSE))</f>
        <v>Alexa Seidenfeld - ThinkPad P52</v>
      </c>
      <c r="H52" s="32">
        <f t="shared" si="1"/>
        <v>1</v>
      </c>
      <c r="I52" s="27" t="str">
        <f>IF(ISERROR(MATCH(K52,ADComputer!A:A, 0)), "No Match", VLOOKUP(K52,ADComputer!A:D,4,FALSE))</f>
        <v>CN=Alexa Seidenfeld,OU=Users,OU=New York,DC=wma-arch,DC=com</v>
      </c>
      <c r="J52" s="27" t="str">
        <f>IF(ISERROR(MATCH($E52,Meraki!A:A, 0)), "No Match", VLOOKUP($E52,Meraki!A:F,4,FALSE))</f>
        <v>ThinkPad P52</v>
      </c>
      <c r="K52" s="27" t="str">
        <f>IF(ISERROR(MATCH($E52,Meraki!A:A, 0)), "No Match", VLOOKUP($E52,Meraki!A:F,2,FALSE))</f>
        <v>WS-3180</v>
      </c>
      <c r="L52" s="27" t="str">
        <f>IF(ISERROR(MATCH($C52,Vision!$A:$A, 0)), "No Match", VLOOKUP($C52,Vision!$A:F,2,FALSE))</f>
        <v>Alexa</v>
      </c>
      <c r="M52" s="27" t="str">
        <f>IF(ISERROR(MATCH($C52,Vision!$A:$A, 0)), "No Match", VLOOKUP($C52,Vision!$A:G,3,FALSE))</f>
        <v>Seidenfeld</v>
      </c>
      <c r="N52" s="27" t="str">
        <f>IF(ISERROR(MATCH($C52,Vision!$A:$A, 0)), "No Match", VLOOKUP($C52,Vision!$A:H,4,FALSE))</f>
        <v>Burrows, Adam</v>
      </c>
      <c r="O52" s="27" t="str">
        <f>IF(ISERROR(MATCH($C52,Vision!$A:$A, 0)), "No Match", VLOOKUP($C52,Vision!$A:I,5,FALSE))</f>
        <v>New York Graphic Design</v>
      </c>
      <c r="P52" s="27" t="str">
        <f>IF(ISERROR(MATCH($C52,Vision!$A:$A, 0)), "No Match", VLOOKUP($C52,Vision!$A:J,6,FALSE))</f>
        <v>New York</v>
      </c>
      <c r="Q52" s="27" t="str">
        <f>IF(ISERROR(MATCH($C52,Vision!$A:$A, 0)), "No Match", VLOOKUP($C52,Vision!$A:K,7,FALSE))</f>
        <v>Designer</v>
      </c>
      <c r="R52" s="31">
        <f>IF(ISERROR(MATCH($C52,Vision!$A:$A, 0)), "No Match", VLOOKUP($C52,Vision!$A:L,8,FALSE))</f>
        <v>43535</v>
      </c>
      <c r="S52" s="31"/>
      <c r="T52" s="27" t="str">
        <f t="shared" si="2"/>
        <v>Set-ADComputer -Identity  WS-3180 -Description "Alexa Seidenfeld - ThinkPad P52"</v>
      </c>
      <c r="U52" s="1" t="str">
        <f t="shared" si="5"/>
        <v>Set-ADComputer -Identity  WS-3180 -Managedby "aseidenfeld"</v>
      </c>
    </row>
    <row r="53" spans="2:21" x14ac:dyDescent="0.25">
      <c r="B53">
        <f t="shared" si="0"/>
        <v>50</v>
      </c>
      <c r="C53" s="22" t="s">
        <v>794</v>
      </c>
      <c r="D53" s="30" t="str">
        <f>IF(ISERROR(MATCH($C53,ADUser!A:A, 0)), "No Match", VLOOKUP($C53,ADUser!A:C,3,FALSE))</f>
        <v>Abby Seyfang</v>
      </c>
      <c r="E53" s="27" t="str">
        <f>IF(ISERROR(MATCH($C53,ADUser!A:A, 0)), "No Match", VLOOKUP($C53,ADUser!A:B,2,FALSE))</f>
        <v>ASeyfang</v>
      </c>
      <c r="F53" s="27" t="str">
        <f>IF(ISERROR(MATCH(K53,ADComputer!A:A, 0)), "No Match", VLOOKUP(K53,ADComputer!A:B,2,FALSE))</f>
        <v>Abby Seyfang - ThinkPad X1 Extreme</v>
      </c>
      <c r="H53" s="32">
        <f t="shared" si="1"/>
        <v>1</v>
      </c>
      <c r="I53" s="27" t="str">
        <f>IF(ISERROR(MATCH(K53,ADComputer!A:A, 0)), "No Match", VLOOKUP(K53,ADComputer!A:D,4,FALSE))</f>
        <v>CN=Abby Seyfang,OU=Users,OU=Chicago,DC=wma-arch,DC=com</v>
      </c>
      <c r="J53" s="27" t="str">
        <f>IF(ISERROR(MATCH($E53,Meraki!A:A, 0)), "No Match", VLOOKUP($E53,Meraki!A:F,4,FALSE))</f>
        <v>ThinkPad X1 Extreme</v>
      </c>
      <c r="K53" s="27" t="str">
        <f>IF(ISERROR(MATCH($E53,Meraki!A:A, 0)), "No Match", VLOOKUP($E53,Meraki!A:F,2,FALSE))</f>
        <v>WS-3214</v>
      </c>
      <c r="L53" s="27" t="str">
        <f>IF(ISERROR(MATCH($C53,Vision!$A:$A, 0)), "No Match", VLOOKUP($C53,Vision!$A:F,2,FALSE))</f>
        <v>Abigail</v>
      </c>
      <c r="M53" s="27" t="str">
        <f>IF(ISERROR(MATCH($C53,Vision!$A:$A, 0)), "No Match", VLOOKUP($C53,Vision!$A:G,3,FALSE))</f>
        <v>Seyfang</v>
      </c>
      <c r="N53" s="27" t="str">
        <f>IF(ISERROR(MATCH($C53,Vision!$A:$A, 0)), "No Match", VLOOKUP($C53,Vision!$A:H,4,FALSE))</f>
        <v>Tapia, Jinger</v>
      </c>
      <c r="O53" s="27" t="str">
        <f>IF(ISERROR(MATCH($C53,Vision!$A:$A, 0)), "No Match", VLOOKUP($C53,Vision!$A:I,5,FALSE))</f>
        <v>Design Commercial</v>
      </c>
      <c r="P53" s="27" t="str">
        <f>IF(ISERROR(MATCH($C53,Vision!$A:$A, 0)), "No Match", VLOOKUP($C53,Vision!$A:J,6,FALSE))</f>
        <v>Oak Brook</v>
      </c>
      <c r="Q53" s="27" t="str">
        <f>IF(ISERROR(MATCH($C53,Vision!$A:$A, 0)), "No Match", VLOOKUP($C53,Vision!$A:K,7,FALSE))</f>
        <v>Designer I</v>
      </c>
      <c r="R53" s="31">
        <f>IF(ISERROR(MATCH($C53,Vision!$A:$A, 0)), "No Match", VLOOKUP($C53,Vision!$A:L,8,FALSE))</f>
        <v>42891</v>
      </c>
      <c r="S53" s="31"/>
      <c r="T53" s="27" t="str">
        <f t="shared" si="2"/>
        <v>Set-ADComputer -Identity  WS-3214 -Description "Abby Seyfang - ThinkPad X1 Extreme"</v>
      </c>
      <c r="U53" s="1" t="str">
        <f t="shared" si="5"/>
        <v>Set-ADComputer -Identity  WS-3214 -Managedby "ASeyfang"</v>
      </c>
    </row>
    <row r="54" spans="2:21" x14ac:dyDescent="0.25">
      <c r="B54">
        <f t="shared" si="0"/>
        <v>51</v>
      </c>
      <c r="C54" s="22" t="s">
        <v>881</v>
      </c>
      <c r="D54" s="30" t="str">
        <f>IF(ISERROR(MATCH($C54,ADUser!A:A, 0)), "No Match", VLOOKUP($C54,ADUser!A:C,3,FALSE))</f>
        <v>Aimee Shimizu</v>
      </c>
      <c r="E54" s="27" t="str">
        <f>IF(ISERROR(MATCH($C54,ADUser!A:A, 0)), "No Match", VLOOKUP($C54,ADUser!A:B,2,FALSE))</f>
        <v>ashimizu</v>
      </c>
      <c r="F54" s="27" t="str">
        <f>IF(ISERROR(MATCH(K54,ADComputer!A:A, 0)), "No Match", VLOOKUP(K54,ADComputer!A:B,2,FALSE))</f>
        <v>Aimee Shimizu - X1 Carbon</v>
      </c>
      <c r="H54" s="32">
        <f t="shared" si="1"/>
        <v>1</v>
      </c>
      <c r="I54" s="27" t="str">
        <f>IF(ISERROR(MATCH(K54,ADComputer!A:A, 0)), "No Match", VLOOKUP(K54,ADComputer!A:D,4,FALSE))</f>
        <v>CN=Aimee Shimizu,OU=Users,OU=Irvine,DC=wma-arch,DC=com</v>
      </c>
      <c r="J54" s="27" t="str">
        <f>IF(ISERROR(MATCH($E54,Meraki!A:A, 0)), "No Match", VLOOKUP($E54,Meraki!A:F,4,FALSE))</f>
        <v>ThinkPad X1 Carbon 3rd</v>
      </c>
      <c r="K54" s="27" t="str">
        <f>IF(ISERROR(MATCH($E54,Meraki!A:A, 0)), "No Match", VLOOKUP($E54,Meraki!A:F,2,FALSE))</f>
        <v>WS-2161</v>
      </c>
      <c r="L54" s="27" t="str">
        <f>IF(ISERROR(MATCH($C54,Vision!$A:$A, 0)), "No Match", VLOOKUP($C54,Vision!$A:F,2,FALSE))</f>
        <v>Aimee</v>
      </c>
      <c r="M54" s="27" t="str">
        <f>IF(ISERROR(MATCH($C54,Vision!$A:$A, 0)), "No Match", VLOOKUP($C54,Vision!$A:G,3,FALSE))</f>
        <v>Shimizu</v>
      </c>
      <c r="N54" s="27" t="str">
        <f>IF(ISERROR(MATCH($C54,Vision!$A:$A, 0)), "No Match", VLOOKUP($C54,Vision!$A:H,4,FALSE))</f>
        <v>McInnis, Jessica</v>
      </c>
      <c r="O54" s="27" t="str">
        <f>IF(ISERROR(MATCH($C54,Vision!$A:$A, 0)), "No Match", VLOOKUP($C54,Vision!$A:I,5,FALSE))</f>
        <v>Corporate Administration</v>
      </c>
      <c r="P54" s="27" t="str">
        <f>IF(ISERROR(MATCH($C54,Vision!$A:$A, 0)), "No Match", VLOOKUP($C54,Vision!$A:J,6,FALSE))</f>
        <v>Irvine</v>
      </c>
      <c r="Q54" s="27" t="str">
        <f>IF(ISERROR(MATCH($C54,Vision!$A:$A, 0)), "No Match", VLOOKUP($C54,Vision!$A:K,7,FALSE))</f>
        <v>Contracts Analyst</v>
      </c>
      <c r="R54" s="31">
        <f>IF(ISERROR(MATCH($C54,Vision!$A:$A, 0)), "No Match", VLOOKUP($C54,Vision!$A:L,8,FALSE))</f>
        <v>42996</v>
      </c>
      <c r="S54" s="31"/>
      <c r="T54" s="27" t="str">
        <f t="shared" si="2"/>
        <v>Set-ADComputer -Identity  WS-2161 -Description "Aimee Shimizu - ThinkPad X1 Carbon 3rd"</v>
      </c>
      <c r="U54" s="1" t="str">
        <f t="shared" si="5"/>
        <v>Set-ADComputer -Identity  WS-2161 -Managedby "ashimizu"</v>
      </c>
    </row>
    <row r="55" spans="2:21" x14ac:dyDescent="0.25">
      <c r="B55">
        <f t="shared" si="0"/>
        <v>52</v>
      </c>
      <c r="C55" s="22" t="s">
        <v>5174</v>
      </c>
      <c r="D55" s="30" t="str">
        <f>IF(ISERROR(MATCH($C55,ADUser!A:A, 0)), "No Match", VLOOKUP($C55,ADUser!A:C,3,FALSE))</f>
        <v>Anthony Simon</v>
      </c>
      <c r="E55" s="27" t="str">
        <f>IF(ISERROR(MATCH($C55,ADUser!A:A, 0)), "No Match", VLOOKUP($C55,ADUser!A:B,2,FALSE))</f>
        <v>asimon</v>
      </c>
      <c r="F55" s="27" t="str">
        <f>IF(ISERROR(MATCH(K55,ADComputer!A:A, 0)), "No Match", VLOOKUP(K55,ADComputer!A:B,2,FALSE))</f>
        <v>Anthony Simon - ThinkPad X1 Extreme</v>
      </c>
      <c r="H55" s="32">
        <f t="shared" si="1"/>
        <v>1</v>
      </c>
      <c r="I55" s="27" t="str">
        <f>IF(ISERROR(MATCH(K55,ADComputer!A:A, 0)), "No Match", VLOOKUP(K55,ADComputer!A:D,4,FALSE))</f>
        <v>CN=Anthony Simon,OU=Users,OU=New York,DC=wma-arch,DC=com</v>
      </c>
      <c r="J55" s="27" t="str">
        <f>IF(ISERROR(MATCH($E55,Meraki!A:A, 0)), "No Match", VLOOKUP($E55,Meraki!A:F,4,FALSE))</f>
        <v>ThinkPad X1 Extreme</v>
      </c>
      <c r="K55" s="27" t="str">
        <f>IF(ISERROR(MATCH($E55,Meraki!A:A, 0)), "No Match", VLOOKUP($E55,Meraki!A:F,2,FALSE))</f>
        <v>WS-2687</v>
      </c>
      <c r="L55" s="27" t="str">
        <f>IF(ISERROR(MATCH($C55,Vision!$A:$A, 0)), "No Match", VLOOKUP($C55,Vision!$A:F,2,FALSE))</f>
        <v>Anthony</v>
      </c>
      <c r="M55" s="27" t="str">
        <f>IF(ISERROR(MATCH($C55,Vision!$A:$A, 0)), "No Match", VLOOKUP($C55,Vision!$A:G,3,FALSE))</f>
        <v>Simon</v>
      </c>
      <c r="N55" s="27" t="str">
        <f>IF(ISERROR(MATCH($C55,Vision!$A:$A, 0)), "No Match", VLOOKUP($C55,Vision!$A:H,4,FALSE))</f>
        <v>Bennett, Michael</v>
      </c>
      <c r="O55" s="27" t="str">
        <f>IF(ISERROR(MATCH($C55,Vision!$A:$A, 0)), "No Match", VLOOKUP($C55,Vision!$A:I,5,FALSE))</f>
        <v>New York Interior Design</v>
      </c>
      <c r="P55" s="27" t="str">
        <f>IF(ISERROR(MATCH($C55,Vision!$A:$A, 0)), "No Match", VLOOKUP($C55,Vision!$A:J,6,FALSE))</f>
        <v>New York</v>
      </c>
      <c r="Q55" s="27" t="str">
        <f>IF(ISERROR(MATCH($C55,Vision!$A:$A, 0)), "No Match", VLOOKUP($C55,Vision!$A:K,7,FALSE))</f>
        <v>Director, Retail Architecture &amp; Design</v>
      </c>
      <c r="R55" s="31">
        <f>IF(ISERROR(MATCH($C55,Vision!$A:$A, 0)), "No Match", VLOOKUP($C55,Vision!$A:L,8,FALSE))</f>
        <v>43528</v>
      </c>
      <c r="S55" s="31"/>
      <c r="T55" s="27" t="str">
        <f t="shared" si="2"/>
        <v>Set-ADComputer -Identity  WS-2687 -Description "Anthony Simon - ThinkPad X1 Extreme"</v>
      </c>
      <c r="U55" s="1" t="str">
        <f t="shared" si="5"/>
        <v>Set-ADComputer -Identity  WS-2687 -Managedby "asimon"</v>
      </c>
    </row>
    <row r="56" spans="2:21" x14ac:dyDescent="0.25">
      <c r="B56">
        <f t="shared" si="0"/>
        <v>53</v>
      </c>
      <c r="C56" s="22" t="s">
        <v>779</v>
      </c>
      <c r="D56" s="30" t="str">
        <f>IF(ISERROR(MATCH($C56,ADUser!A:A, 0)), "No Match", VLOOKUP($C56,ADUser!A:C,3,FALSE))</f>
        <v>Akanksha Singh</v>
      </c>
      <c r="E56" s="27" t="str">
        <f>IF(ISERROR(MATCH($C56,ADUser!A:A, 0)), "No Match", VLOOKUP($C56,ADUser!A:B,2,FALSE))</f>
        <v>asingh</v>
      </c>
      <c r="F56" s="27" t="str">
        <f>IF(ISERROR(MATCH(K56,ADComputer!A:A, 0)), "No Match", VLOOKUP(K56,ADComputer!A:B,2,FALSE))</f>
        <v>Akanksha Singh - P50</v>
      </c>
      <c r="H56" s="32">
        <f t="shared" si="1"/>
        <v>1</v>
      </c>
      <c r="I56" s="27" t="str">
        <f>IF(ISERROR(MATCH(K56,ADComputer!A:A, 0)), "No Match", VLOOKUP(K56,ADComputer!A:D,4,FALSE))</f>
        <v>CN=Akanksha Singh,OU=Users,OU=Northern California,DC=wma-arch,DC=com</v>
      </c>
      <c r="J56" s="27" t="str">
        <f>IF(ISERROR(MATCH($E56,Meraki!A:A, 0)), "No Match", VLOOKUP($E56,Meraki!A:F,4,FALSE))</f>
        <v>ThinkPad P50</v>
      </c>
      <c r="K56" s="27" t="str">
        <f>IF(ISERROR(MATCH($E56,Meraki!A:A, 0)), "No Match", VLOOKUP($E56,Meraki!A:F,2,FALSE))</f>
        <v>WS-2430</v>
      </c>
      <c r="L56" s="27" t="str">
        <f>IF(ISERROR(MATCH($C56,Vision!$A:$A, 0)), "No Match", VLOOKUP($C56,Vision!$A:F,2,FALSE))</f>
        <v>Akanksha</v>
      </c>
      <c r="M56" s="27" t="str">
        <f>IF(ISERROR(MATCH($C56,Vision!$A:$A, 0)), "No Match", VLOOKUP($C56,Vision!$A:G,3,FALSE))</f>
        <v>Singh</v>
      </c>
      <c r="N56" s="27" t="str">
        <f>IF(ISERROR(MATCH($C56,Vision!$A:$A, 0)), "No Match", VLOOKUP($C56,Vision!$A:H,4,FALSE))</f>
        <v>Leanos, Kelly</v>
      </c>
      <c r="O56" s="27" t="str">
        <f>IF(ISERROR(MATCH($C56,Vision!$A:$A, 0)), "No Match", VLOOKUP($C56,Vision!$A:I,5,FALSE))</f>
        <v>Pleasanton Interior Design</v>
      </c>
      <c r="P56" s="27" t="str">
        <f>IF(ISERROR(MATCH($C56,Vision!$A:$A, 0)), "No Match", VLOOKUP($C56,Vision!$A:J,6,FALSE))</f>
        <v>Pleasanton</v>
      </c>
      <c r="Q56" s="27" t="str">
        <f>IF(ISERROR(MATCH($C56,Vision!$A:$A, 0)), "No Match", VLOOKUP($C56,Vision!$A:K,7,FALSE))</f>
        <v>Senior Project Manager</v>
      </c>
      <c r="R56" s="31">
        <f>IF(ISERROR(MATCH($C56,Vision!$A:$A, 0)), "No Match", VLOOKUP($C56,Vision!$A:L,8,FALSE))</f>
        <v>42786</v>
      </c>
      <c r="S56" s="31"/>
      <c r="T56" s="27" t="str">
        <f t="shared" si="2"/>
        <v>Set-ADComputer -Identity  WS-2430 -Description "Akanksha Singh - ThinkPad P50"</v>
      </c>
      <c r="U56" s="1" t="str">
        <f t="shared" si="5"/>
        <v>Set-ADComputer -Identity  WS-2430 -Managedby "asingh"</v>
      </c>
    </row>
    <row r="57" spans="2:21" x14ac:dyDescent="0.25">
      <c r="B57">
        <f t="shared" si="0"/>
        <v>54</v>
      </c>
      <c r="C57" s="22" t="s">
        <v>179</v>
      </c>
      <c r="D57" s="30" t="str">
        <f>IF(ISERROR(MATCH($C57,ADUser!A:A, 0)), "No Match", VLOOKUP($C57,ADUser!A:C,3,FALSE))</f>
        <v>Adam Smith</v>
      </c>
      <c r="E57" s="27" t="str">
        <f>IF(ISERROR(MATCH($C57,ADUser!A:A, 0)), "No Match", VLOOKUP($C57,ADUser!A:B,2,FALSE))</f>
        <v>asmith</v>
      </c>
      <c r="F57" s="27" t="str">
        <f>IF(ISERROR(MATCH(K57,ADComputer!A:A, 0)), "No Match", VLOOKUP(K57,ADComputer!A:B,2,FALSE))</f>
        <v>Adam Smith - *DOES NOT HAVE A STICKER* - P50</v>
      </c>
      <c r="H57" s="32">
        <f t="shared" si="1"/>
        <v>1</v>
      </c>
      <c r="I57" s="27" t="str">
        <f>IF(ISERROR(MATCH(K57,ADComputer!A:A, 0)), "No Match", VLOOKUP(K57,ADComputer!A:D,4,FALSE))</f>
        <v>CN=Adam Smith,OU=Users,OU=New Jersey,DC=wma-arch,DC=com</v>
      </c>
      <c r="J57" s="27" t="str">
        <f>IF(ISERROR(MATCH($E57,Meraki!A:A, 0)), "No Match", VLOOKUP($E57,Meraki!A:F,4,FALSE))</f>
        <v>ThinkPad X1 Carbon 4th</v>
      </c>
      <c r="K57" s="27" t="str">
        <f>IF(ISERROR(MATCH($E57,Meraki!A:A, 0)), "No Match", VLOOKUP($E57,Meraki!A:F,2,FALSE))</f>
        <v>WS-2391</v>
      </c>
      <c r="L57" s="27" t="str">
        <f>IF(ISERROR(MATCH($C57,Vision!$A:$A, 0)), "No Match", VLOOKUP($C57,Vision!$A:F,2,FALSE))</f>
        <v>Adam</v>
      </c>
      <c r="M57" s="27" t="str">
        <f>IF(ISERROR(MATCH($C57,Vision!$A:$A, 0)), "No Match", VLOOKUP($C57,Vision!$A:G,3,FALSE))</f>
        <v>Smith</v>
      </c>
      <c r="N57" s="27" t="str">
        <f>IF(ISERROR(MATCH($C57,Vision!$A:$A, 0)), "No Match", VLOOKUP($C57,Vision!$A:H,4,FALSE))</f>
        <v>Mayer, Edward</v>
      </c>
      <c r="O57" s="27" t="str">
        <f>IF(ISERROR(MATCH($C57,Vision!$A:$A, 0)), "No Match", VLOOKUP($C57,Vision!$A:I,5,FALSE))</f>
        <v>New Jersey Commercial</v>
      </c>
      <c r="P57" s="27" t="str">
        <f>IF(ISERROR(MATCH($C57,Vision!$A:$A, 0)), "No Match", VLOOKUP($C57,Vision!$A:J,6,FALSE))</f>
        <v>New Jersey</v>
      </c>
      <c r="Q57" s="27" t="str">
        <f>IF(ISERROR(MATCH($C57,Vision!$A:$A, 0)), "No Match", VLOOKUP($C57,Vision!$A:K,7,FALSE))</f>
        <v>Senior Project Manager</v>
      </c>
      <c r="R57" s="31">
        <f>IF(ISERROR(MATCH($C57,Vision!$A:$A, 0)), "No Match", VLOOKUP($C57,Vision!$A:L,8,FALSE))</f>
        <v>41015</v>
      </c>
      <c r="S57" s="31"/>
      <c r="T57" s="27" t="str">
        <f t="shared" si="2"/>
        <v>Set-ADComputer -Identity  WS-2391 -Description "Adam Smith - ThinkPad X1 Carbon 4th"</v>
      </c>
      <c r="U57" s="1" t="str">
        <f t="shared" si="5"/>
        <v>Set-ADComputer -Identity  WS-2391 -Managedby "asmith"</v>
      </c>
    </row>
    <row r="58" spans="2:21" hidden="1" x14ac:dyDescent="0.25">
      <c r="B58">
        <f t="shared" si="0"/>
        <v>55</v>
      </c>
      <c r="C58" s="22" t="s">
        <v>5178</v>
      </c>
      <c r="D58" s="30" t="str">
        <f>IF(ISERROR(MATCH($C58,ADUser!A:A, 0)), "No Match", VLOOKUP($C58,ADUser!A:C,3,FALSE))</f>
        <v>Santiago Caballero Mendiola</v>
      </c>
      <c r="E58" s="27" t="str">
        <f>IF(ISERROR(MATCH($C58,ADUser!A:A, 0)), "No Match", VLOOKUP($C58,ADUser!A:B,2,FALSE))</f>
        <v>scaballero</v>
      </c>
      <c r="F58" s="27" t="str">
        <f>IF(ISERROR(MATCH(K58,ADComputer!A:A, 0)), "No Match", VLOOKUP(K58,ADComputer!A:B,2,FALSE))</f>
        <v>Santiago Caballero Mendiola - ThinkPad X1 Extreme</v>
      </c>
      <c r="H58" s="32">
        <f t="shared" si="1"/>
        <v>1</v>
      </c>
      <c r="I58" s="27" t="str">
        <f>IF(ISERROR(MATCH(K58,ADComputer!A:A, 0)), "No Match", VLOOKUP(K58,ADComputer!A:D,4,FALSE))</f>
        <v>CN=Santiago Caballero,OU=Users,OU=Mexico,DC=wma-arch,DC=com</v>
      </c>
      <c r="J58" s="27" t="str">
        <f>IF(ISERROR(MATCH($E58,Meraki!A:A, 0)), "No Match", VLOOKUP($E58,Meraki!A:F,4,FALSE))</f>
        <v>ThinkPad X1 Extreme</v>
      </c>
      <c r="K58" s="27" t="str">
        <f>IF(ISERROR(MATCH($E58,Meraki!A:A, 0)), "No Match", VLOOKUP($E58,Meraki!A:F,2,FALSE))</f>
        <v>WS-3192</v>
      </c>
      <c r="L58" s="27" t="str">
        <f>IF(ISERROR(MATCH($C58,Vision!$A:$A, 0)), "No Match", VLOOKUP($C58,Vision!$A:F,2,FALSE))</f>
        <v>Santiago</v>
      </c>
      <c r="M58" s="27" t="str">
        <f>IF(ISERROR(MATCH($C58,Vision!$A:$A, 0)), "No Match", VLOOKUP($C58,Vision!$A:G,3,FALSE))</f>
        <v>Caballero Mendiola</v>
      </c>
      <c r="N58" s="27" t="str">
        <f>IF(ISERROR(MATCH($C58,Vision!$A:$A, 0)), "No Match", VLOOKUP($C58,Vision!$A:H,4,FALSE))</f>
        <v>Teenor, Kelly</v>
      </c>
      <c r="O58" s="27" t="str">
        <f>IF(ISERROR(MATCH($C58,Vision!$A:$A, 0)), "No Match", VLOOKUP($C58,Vision!$A:I,5,FALSE))</f>
        <v>Corporate Administration</v>
      </c>
      <c r="P58" s="27" t="str">
        <f>IF(ISERROR(MATCH($C58,Vision!$A:$A, 0)), "No Match", VLOOKUP($C58,Vision!$A:J,6,FALSE))</f>
        <v>Mexico City</v>
      </c>
      <c r="Q58" s="27" t="str">
        <f>IF(ISERROR(MATCH($C58,Vision!$A:$A, 0)), "No Match", VLOOKUP($C58,Vision!$A:K,7,FALSE))</f>
        <v>Marketing Coordinator</v>
      </c>
      <c r="R58" s="31">
        <f>IF(ISERROR(MATCH($C58,Vision!$A:$A, 0)), "No Match", VLOOKUP($C58,Vision!$A:L,8,FALSE))</f>
        <v>43542</v>
      </c>
      <c r="S58" s="31"/>
      <c r="T58" s="27" t="str">
        <f t="shared" si="2"/>
        <v>Set-ADComputer -Identity  WS-3192 -Description "Santiago Caballero Mendiola - ThinkPad X1 Extreme"</v>
      </c>
      <c r="U58" s="1" t="str">
        <f t="shared" si="5"/>
        <v>Set-ADComputer -Identity  WS-3192 -Managedby "scaballero"</v>
      </c>
    </row>
    <row r="59" spans="2:21" hidden="1" x14ac:dyDescent="0.25">
      <c r="B59">
        <f t="shared" si="0"/>
        <v>56</v>
      </c>
      <c r="C59" s="22" t="s">
        <v>5178</v>
      </c>
      <c r="D59" s="30" t="str">
        <f>IF(ISERROR(MATCH($C59,ADUser!A:A, 0)), "No Match", VLOOKUP($C59,ADUser!A:C,3,FALSE))</f>
        <v>Santiago Caballero Mendiola</v>
      </c>
      <c r="E59" s="27" t="str">
        <f>IF(ISERROR(MATCH($C59,ADUser!A:A, 0)), "No Match", VLOOKUP($C59,ADUser!A:B,2,FALSE))</f>
        <v>scaballero</v>
      </c>
      <c r="F59" s="27" t="str">
        <f>IF(ISERROR(MATCH(K59,ADComputer!A:A, 0)), "No Match", VLOOKUP(K59,ADComputer!A:B,2,FALSE))</f>
        <v>Santiago Caballero Mendiola - ThinkPad X1 Extreme</v>
      </c>
      <c r="H59" s="32">
        <f t="shared" si="1"/>
        <v>1</v>
      </c>
      <c r="I59" s="27" t="str">
        <f>IF(ISERROR(MATCH(K59,ADComputer!A:A, 0)), "No Match", VLOOKUP(K59,ADComputer!A:D,4,FALSE))</f>
        <v>CN=Santiago Caballero,OU=Users,OU=Mexico,DC=wma-arch,DC=com</v>
      </c>
      <c r="J59" s="27" t="str">
        <f>IF(ISERROR(MATCH($E59,Meraki!A:A, 0)), "No Match", VLOOKUP($E59,Meraki!A:F,4,FALSE))</f>
        <v>ThinkPad X1 Extreme</v>
      </c>
      <c r="K59" s="27" t="str">
        <f>IF(ISERROR(MATCH($E59,Meraki!A:A, 0)), "No Match", VLOOKUP($E59,Meraki!A:F,2,FALSE))</f>
        <v>WS-3192</v>
      </c>
      <c r="L59" s="27" t="str">
        <f>IF(ISERROR(MATCH($C59,Vision!$A:$A, 0)), "No Match", VLOOKUP($C59,Vision!$A:F,2,FALSE))</f>
        <v>Santiago</v>
      </c>
      <c r="M59" s="27" t="str">
        <f>IF(ISERROR(MATCH($C59,Vision!$A:$A, 0)), "No Match", VLOOKUP($C59,Vision!$A:G,3,FALSE))</f>
        <v>Caballero Mendiola</v>
      </c>
      <c r="N59" s="27" t="str">
        <f>IF(ISERROR(MATCH($C59,Vision!$A:$A, 0)), "No Match", VLOOKUP($C59,Vision!$A:H,4,FALSE))</f>
        <v>Teenor, Kelly</v>
      </c>
      <c r="O59" s="27" t="str">
        <f>IF(ISERROR(MATCH($C59,Vision!$A:$A, 0)), "No Match", VLOOKUP($C59,Vision!$A:I,5,FALSE))</f>
        <v>Corporate Administration</v>
      </c>
      <c r="P59" s="27" t="str">
        <f>IF(ISERROR(MATCH($C59,Vision!$A:$A, 0)), "No Match", VLOOKUP($C59,Vision!$A:J,6,FALSE))</f>
        <v>Mexico City</v>
      </c>
      <c r="Q59" s="27" t="str">
        <f>IF(ISERROR(MATCH($C59,Vision!$A:$A, 0)), "No Match", VLOOKUP($C59,Vision!$A:K,7,FALSE))</f>
        <v>Marketing Coordinator</v>
      </c>
      <c r="R59" s="31">
        <f>IF(ISERROR(MATCH($C59,Vision!$A:$A, 0)), "No Match", VLOOKUP($C59,Vision!$A:L,8,FALSE))</f>
        <v>43542</v>
      </c>
      <c r="S59" s="31"/>
      <c r="T59" s="27" t="str">
        <f t="shared" si="2"/>
        <v>Set-ADComputer -Identity  WS-3192 -Description "Santiago Caballero Mendiola - ThinkPad X1 Extreme"</v>
      </c>
      <c r="U59" s="1" t="str">
        <f t="shared" si="5"/>
        <v>Set-ADComputer -Identity  WS-3192 -Managedby "scaballero"</v>
      </c>
    </row>
    <row r="60" spans="2:21" x14ac:dyDescent="0.25">
      <c r="B60">
        <f t="shared" si="0"/>
        <v>57</v>
      </c>
      <c r="C60" s="22" t="s">
        <v>4117</v>
      </c>
      <c r="D60" s="30" t="str">
        <f>IF(ISERROR(MATCH($C60,ADUser!A:A, 0)), "No Match", VLOOKUP($C60,ADUser!A:C,3,FALSE))</f>
        <v>Andrea Spencer</v>
      </c>
      <c r="E60" s="27" t="str">
        <f>IF(ISERROR(MATCH($C60,ADUser!A:A, 0)), "No Match", VLOOKUP($C60,ADUser!A:B,2,FALSE))</f>
        <v>aspencer</v>
      </c>
      <c r="F60" s="27" t="str">
        <f>IF(ISERROR(MATCH(K60,ADComputer!A:A, 0)), "No Match", VLOOKUP(K60,ADComputer!A:B,2,FALSE))</f>
        <v>Andrea Spencer - ThinkPad X1 Carbon 4th</v>
      </c>
      <c r="H60" s="32">
        <f t="shared" si="1"/>
        <v>1</v>
      </c>
      <c r="I60" s="27" t="str">
        <f>IF(ISERROR(MATCH(K60,ADComputer!A:A, 0)), "No Match", VLOOKUP(K60,ADComputer!A:D,4,FALSE))</f>
        <v>CN=Andrea Spencer,OU=Users,OU=Toronto,DC=wma-arch,DC=com</v>
      </c>
      <c r="J60" s="27" t="str">
        <f>IF(ISERROR(MATCH($E60,Meraki!A:A, 0)), "No Match", VLOOKUP($E60,Meraki!A:F,4,FALSE))</f>
        <v>ThinkPad X1 Carbon 4th</v>
      </c>
      <c r="K60" s="27" t="str">
        <f>IF(ISERROR(MATCH($E60,Meraki!A:A, 0)), "No Match", VLOOKUP($E60,Meraki!A:F,2,FALSE))</f>
        <v>WS-2235</v>
      </c>
      <c r="L60" s="27" t="str">
        <f>IF(ISERROR(MATCH($C60,Vision!$A:$A, 0)), "No Match", VLOOKUP($C60,Vision!$A:F,2,FALSE))</f>
        <v>Andrea</v>
      </c>
      <c r="M60" s="27" t="str">
        <f>IF(ISERROR(MATCH($C60,Vision!$A:$A, 0)), "No Match", VLOOKUP($C60,Vision!$A:G,3,FALSE))</f>
        <v>Spencer</v>
      </c>
      <c r="N60" s="27" t="str">
        <f>IF(ISERROR(MATCH($C60,Vision!$A:$A, 0)), "No Match", VLOOKUP($C60,Vision!$A:H,4,FALSE))</f>
        <v>Di Roma, Frank</v>
      </c>
      <c r="O60" s="27" t="str">
        <f>IF(ISERROR(MATCH($C60,Vision!$A:$A, 0)), "No Match", VLOOKUP($C60,Vision!$A:I,5,FALSE))</f>
        <v>Toronto Commercial</v>
      </c>
      <c r="P60" s="27" t="str">
        <f>IF(ISERROR(MATCH($C60,Vision!$A:$A, 0)), "No Match", VLOOKUP($C60,Vision!$A:J,6,FALSE))</f>
        <v>Toronto</v>
      </c>
      <c r="Q60" s="27" t="str">
        <f>IF(ISERROR(MATCH($C60,Vision!$A:$A, 0)), "No Match", VLOOKUP($C60,Vision!$A:K,7,FALSE))</f>
        <v>Operations Manager</v>
      </c>
      <c r="R60" s="31">
        <f>IF(ISERROR(MATCH($C60,Vision!$A:$A, 0)), "No Match", VLOOKUP($C60,Vision!$A:L,8,FALSE))</f>
        <v>43319</v>
      </c>
      <c r="S60" s="31"/>
      <c r="T60" s="27" t="str">
        <f t="shared" si="2"/>
        <v>Set-ADComputer -Identity  WS-2235 -Description "Andrea Spencer - ThinkPad X1 Carbon 4th"</v>
      </c>
      <c r="U60" s="1" t="str">
        <f t="shared" si="5"/>
        <v>Set-ADComputer -Identity  WS-2235 -Managedby "aspencer"</v>
      </c>
    </row>
    <row r="61" spans="2:21" x14ac:dyDescent="0.25">
      <c r="B61">
        <f t="shared" si="0"/>
        <v>58</v>
      </c>
      <c r="C61" s="22" t="s">
        <v>5204</v>
      </c>
      <c r="D61" s="30" t="str">
        <f>IF(ISERROR(MATCH($C61,ADUser!A:A, 0)), "No Match", VLOOKUP($C61,ADUser!A:C,3,FALSE))</f>
        <v>Andrea Stylianou</v>
      </c>
      <c r="E61" s="27" t="str">
        <f>IF(ISERROR(MATCH($C61,ADUser!A:A, 0)), "No Match", VLOOKUP($C61,ADUser!A:B,2,FALSE))</f>
        <v>AStylianou</v>
      </c>
      <c r="F61" s="27" t="str">
        <f>IF(ISERROR(MATCH(K61,ADComputer!A:A, 0)), "No Match", VLOOKUP(K61,ADComputer!A:B,2,FALSE))</f>
        <v>Andrea Stylianou - X1 Extreme</v>
      </c>
      <c r="H61" s="32">
        <f t="shared" si="1"/>
        <v>1</v>
      </c>
      <c r="I61" s="27" t="str">
        <f>IF(ISERROR(MATCH(K61,ADComputer!A:A, 0)), "No Match", VLOOKUP(K61,ADComputer!A:D,4,FALSE))</f>
        <v>CN=Andrea Stylianou,OU=Users,OU=New Jersey,DC=wma-arch,DC=com</v>
      </c>
      <c r="J61" s="27" t="str">
        <f>IF(ISERROR(MATCH($E61,Meraki!A:A, 0)), "No Match", VLOOKUP($E61,Meraki!A:F,4,FALSE))</f>
        <v>ThinkPad X1 Extreme</v>
      </c>
      <c r="K61" s="27" t="str">
        <f>IF(ISERROR(MATCH($E61,Meraki!A:A, 0)), "No Match", VLOOKUP($E61,Meraki!A:F,2,FALSE))</f>
        <v>WS-2683</v>
      </c>
      <c r="L61" s="27" t="str">
        <f>IF(ISERROR(MATCH($C61,Vision!$A:$A, 0)), "No Match", VLOOKUP($C61,Vision!$A:F,2,FALSE))</f>
        <v>Andrea</v>
      </c>
      <c r="M61" s="27" t="str">
        <f>IF(ISERROR(MATCH($C61,Vision!$A:$A, 0)), "No Match", VLOOKUP($C61,Vision!$A:G,3,FALSE))</f>
        <v>Stylianou</v>
      </c>
      <c r="N61" s="27" t="str">
        <f>IF(ISERROR(MATCH($C61,Vision!$A:$A, 0)), "No Match", VLOOKUP($C61,Vision!$A:H,4,FALSE))</f>
        <v>Zucosky, Marlyn</v>
      </c>
      <c r="O61" s="27" t="str">
        <f>IF(ISERROR(MATCH($C61,Vision!$A:$A, 0)), "No Match", VLOOKUP($C61,Vision!$A:I,5,FALSE))</f>
        <v>New Jersey Interior Design</v>
      </c>
      <c r="P61" s="27" t="str">
        <f>IF(ISERROR(MATCH($C61,Vision!$A:$A, 0)), "No Match", VLOOKUP($C61,Vision!$A:J,6,FALSE))</f>
        <v>New Jersey</v>
      </c>
      <c r="Q61" s="27" t="str">
        <f>IF(ISERROR(MATCH($C61,Vision!$A:$A, 0)), "No Match", VLOOKUP($C61,Vision!$A:K,7,FALSE))</f>
        <v>Designer</v>
      </c>
      <c r="R61" s="31">
        <f>IF(ISERROR(MATCH($C61,Vision!$A:$A, 0)), "No Match", VLOOKUP($C61,Vision!$A:L,8,FALSE))</f>
        <v>43542</v>
      </c>
      <c r="S61" s="31"/>
      <c r="T61" s="27" t="str">
        <f t="shared" si="2"/>
        <v>Set-ADComputer -Identity  WS-2683 -Description "Andrea Stylianou - ThinkPad X1 Extreme"</v>
      </c>
      <c r="U61" s="1" t="str">
        <f t="shared" si="5"/>
        <v>Set-ADComputer -Identity  WS-2683 -Managedby "AStylianou"</v>
      </c>
    </row>
    <row r="62" spans="2:21" x14ac:dyDescent="0.25">
      <c r="B62">
        <f t="shared" si="0"/>
        <v>59</v>
      </c>
      <c r="C62" s="22" t="s">
        <v>8155</v>
      </c>
      <c r="D62" s="30" t="str">
        <f>IF(ISERROR(MATCH($C62,ADUser!A:A, 0)), "No Match", VLOOKUP($C62,ADUser!A:C,3,FALSE))</f>
        <v>Aida Suta</v>
      </c>
      <c r="E62" s="27" t="str">
        <f>IF(ISERROR(MATCH($C62,ADUser!A:A, 0)), "No Match", VLOOKUP($C62,ADUser!A:B,2,FALSE))</f>
        <v>asuta</v>
      </c>
      <c r="F62" s="27" t="str">
        <f>IF(ISERROR(MATCH(K62,ADComputer!A:A, 0)), "No Match", VLOOKUP(K62,ADComputer!A:B,2,FALSE))</f>
        <v>Aida Suta - X1 Extreme</v>
      </c>
      <c r="H62" s="32">
        <f t="shared" si="1"/>
        <v>1</v>
      </c>
      <c r="I62" s="27" t="str">
        <f>IF(ISERROR(MATCH(K62,ADComputer!A:A, 0)), "No Match", VLOOKUP(K62,ADComputer!A:D,4,FALSE))</f>
        <v>CN=Aida Suta,OU=Users,OU=Atlanta,DC=wma-arch,DC=com</v>
      </c>
      <c r="J62" s="27" t="str">
        <f>IF(ISERROR(MATCH($E62,Meraki!A:A, 0)), "No Match", VLOOKUP($E62,Meraki!A:F,4,FALSE))</f>
        <v>ThinkPad X1 Extreme</v>
      </c>
      <c r="K62" s="27" t="str">
        <f>IF(ISERROR(MATCH($E62,Meraki!A:A, 0)), "No Match", VLOOKUP($E62,Meraki!A:F,2,FALSE))</f>
        <v>WS-3202</v>
      </c>
      <c r="L62" s="27" t="str">
        <f>IF(ISERROR(MATCH($C62,Vision!$A:$A, 0)), "No Match", VLOOKUP($C62,Vision!$A:F,2,FALSE))</f>
        <v>Aida</v>
      </c>
      <c r="M62" s="27" t="str">
        <f>IF(ISERROR(MATCH($C62,Vision!$A:$A, 0)), "No Match", VLOOKUP($C62,Vision!$A:G,3,FALSE))</f>
        <v>Suta</v>
      </c>
      <c r="N62" s="27" t="str">
        <f>IF(ISERROR(MATCH($C62,Vision!$A:$A, 0)), "No Match", VLOOKUP($C62,Vision!$A:H,4,FALSE))</f>
        <v>Dooley, Anthony</v>
      </c>
      <c r="O62" s="27" t="str">
        <f>IF(ISERROR(MATCH($C62,Vision!$A:$A, 0)), "No Match", VLOOKUP($C62,Vision!$A:I,5,FALSE))</f>
        <v>Atlanta Commercial</v>
      </c>
      <c r="P62" s="27" t="str">
        <f>IF(ISERROR(MATCH($C62,Vision!$A:$A, 0)), "No Match", VLOOKUP($C62,Vision!$A:J,6,FALSE))</f>
        <v>Atlanta</v>
      </c>
      <c r="Q62" s="27" t="str">
        <f>IF(ISERROR(MATCH($C62,Vision!$A:$A, 0)), "No Match", VLOOKUP($C62,Vision!$A:K,7,FALSE))</f>
        <v>Project Manager</v>
      </c>
      <c r="R62" s="31">
        <f>IF(ISERROR(MATCH($C62,Vision!$A:$A, 0)), "No Match", VLOOKUP($C62,Vision!$A:L,8,FALSE))</f>
        <v>43577</v>
      </c>
      <c r="S62" s="31"/>
      <c r="T62" s="27" t="str">
        <f t="shared" si="2"/>
        <v>Set-ADComputer -Identity  WS-3202 -Description "Aida Suta - ThinkPad X1 Extreme"</v>
      </c>
      <c r="U62" s="1" t="str">
        <f t="shared" si="5"/>
        <v>Set-ADComputer -Identity  WS-3202 -Managedby "asuta"</v>
      </c>
    </row>
    <row r="63" spans="2:21" x14ac:dyDescent="0.25">
      <c r="B63">
        <f t="shared" si="0"/>
        <v>60</v>
      </c>
      <c r="C63" s="22" t="s">
        <v>210</v>
      </c>
      <c r="D63" s="30" t="str">
        <f>IF(ISERROR(MATCH($C63,ADUser!A:A, 0)), "No Match", VLOOKUP($C63,ADUser!A:C,3,FALSE))</f>
        <v>Amanda Vasquez</v>
      </c>
      <c r="E63" s="27" t="str">
        <f>IF(ISERROR(MATCH($C63,ADUser!A:A, 0)), "No Match", VLOOKUP($C63,ADUser!A:B,2,FALSE))</f>
        <v>avasquez</v>
      </c>
      <c r="F63" s="27" t="str">
        <f>IF(ISERROR(MATCH(K63,ADComputer!A:A, 0)), "No Match", VLOOKUP(K63,ADComputer!A:B,2,FALSE))</f>
        <v>Spare - W541</v>
      </c>
      <c r="H63" s="32" t="e">
        <f t="shared" si="1"/>
        <v>#VALUE!</v>
      </c>
      <c r="I63" s="27">
        <f>IF(ISERROR(MATCH(K63,ADComputer!A:A, 0)), "No Match", VLOOKUP(K63,ADComputer!A:D,4,FALSE))</f>
        <v>0</v>
      </c>
      <c r="J63" s="27" t="str">
        <f>IF(ISERROR(MATCH($E63,Meraki!A:A, 0)), "No Match", VLOOKUP($E63,Meraki!A:F,4,FALSE))</f>
        <v>ThinkPad W541</v>
      </c>
      <c r="K63" s="27" t="str">
        <f>IF(ISERROR(MATCH($E63,Meraki!A:A, 0)), "No Match", VLOOKUP($E63,Meraki!A:F,2,FALSE))</f>
        <v>WS-2688</v>
      </c>
      <c r="L63" s="27" t="str">
        <f>IF(ISERROR(MATCH($C63,Vision!$A:$A, 0)), "No Match", VLOOKUP($C63,Vision!$A:F,2,FALSE))</f>
        <v>Amanda</v>
      </c>
      <c r="M63" s="27" t="str">
        <f>IF(ISERROR(MATCH($C63,Vision!$A:$A, 0)), "No Match", VLOOKUP($C63,Vision!$A:G,3,FALSE))</f>
        <v>Vasquez</v>
      </c>
      <c r="N63" s="27" t="str">
        <f>IF(ISERROR(MATCH($C63,Vision!$A:$A, 0)), "No Match", VLOOKUP($C63,Vision!$A:H,4,FALSE))</f>
        <v>Gonzales, Moses</v>
      </c>
      <c r="O63" s="27" t="str">
        <f>IF(ISERROR(MATCH($C63,Vision!$A:$A, 0)), "No Match", VLOOKUP($C63,Vision!$A:I,5,FALSE))</f>
        <v>Corporate Administration</v>
      </c>
      <c r="P63" s="27" t="str">
        <f>IF(ISERROR(MATCH($C63,Vision!$A:$A, 0)), "No Match", VLOOKUP($C63,Vision!$A:J,6,FALSE))</f>
        <v>New York</v>
      </c>
      <c r="Q63" s="27" t="str">
        <f>IF(ISERROR(MATCH($C63,Vision!$A:$A, 0)), "No Match", VLOOKUP($C63,Vision!$A:K,7,FALSE))</f>
        <v>IT Support Specialist</v>
      </c>
      <c r="R63" s="31">
        <f>IF(ISERROR(MATCH($C63,Vision!$A:$A, 0)), "No Match", VLOOKUP($C63,Vision!$A:L,8,FALSE))</f>
        <v>42780</v>
      </c>
      <c r="S63" s="31"/>
      <c r="T63" s="27" t="str">
        <f t="shared" si="2"/>
        <v>Set-ADComputer -Identity  WS-2688 -Description "Amanda Vasquez - ThinkPad W541"</v>
      </c>
      <c r="U63" s="1" t="str">
        <f t="shared" si="5"/>
        <v>Set-ADComputer -Identity  WS-2688 -Managedby "avasquez"</v>
      </c>
    </row>
    <row r="64" spans="2:21" x14ac:dyDescent="0.25">
      <c r="B64">
        <f t="shared" si="0"/>
        <v>61</v>
      </c>
      <c r="C64" s="22" t="s">
        <v>201</v>
      </c>
      <c r="D64" s="30" t="str">
        <f>IF(ISERROR(MATCH($C64,ADUser!A:A, 0)), "No Match", VLOOKUP($C64,ADUser!A:C,3,FALSE))</f>
        <v>Alfredo Vite</v>
      </c>
      <c r="E64" s="27" t="str">
        <f>IF(ISERROR(MATCH($C64,ADUser!A:A, 0)), "No Match", VLOOKUP($C64,ADUser!A:B,2,FALSE))</f>
        <v>Avite</v>
      </c>
      <c r="F64" s="27" t="str">
        <f>IF(ISERROR(MATCH(K64,ADComputer!A:A, 0)), "No Match", VLOOKUP(K64,ADComputer!A:B,2,FALSE))</f>
        <v>Alfredo Vite - ThinkPad W530</v>
      </c>
      <c r="H64" s="32">
        <f t="shared" si="1"/>
        <v>1</v>
      </c>
      <c r="I64" s="27" t="str">
        <f>IF(ISERROR(MATCH(K64,ADComputer!A:A, 0)), "No Match", VLOOKUP(K64,ADComputer!A:D,4,FALSE))</f>
        <v>CN=Alfredo Vite,OU=Users,OU=Irvine,DC=wma-arch,DC=com</v>
      </c>
      <c r="J64" s="27" t="str">
        <f>IF(ISERROR(MATCH($E64,Meraki!A:A, 0)), "No Match", VLOOKUP($E64,Meraki!A:F,4,FALSE))</f>
        <v>ThinkPad W530</v>
      </c>
      <c r="K64" s="27" t="str">
        <f>IF(ISERROR(MATCH($E64,Meraki!A:A, 0)), "No Match", VLOOKUP($E64,Meraki!A:F,2,FALSE))</f>
        <v>WS-1877</v>
      </c>
      <c r="L64" s="27" t="str">
        <f>IF(ISERROR(MATCH($C64,Vision!$A:$A, 0)), "No Match", VLOOKUP($C64,Vision!$A:F,2,FALSE))</f>
        <v>Alfredo</v>
      </c>
      <c r="M64" s="27" t="str">
        <f>IF(ISERROR(MATCH($C64,Vision!$A:$A, 0)), "No Match", VLOOKUP($C64,Vision!$A:G,3,FALSE))</f>
        <v>Vite</v>
      </c>
      <c r="N64" s="27" t="str">
        <f>IF(ISERROR(MATCH($C64,Vision!$A:$A, 0)), "No Match", VLOOKUP($C64,Vision!$A:H,4,FALSE))</f>
        <v>Grbic, Mary</v>
      </c>
      <c r="O64" s="27" t="str">
        <f>IF(ISERROR(MATCH($C64,Vision!$A:$A, 0)), "No Match", VLOOKUP($C64,Vision!$A:I,5,FALSE))</f>
        <v>Irvine Interior Design</v>
      </c>
      <c r="P64" s="27" t="str">
        <f>IF(ISERROR(MATCH($C64,Vision!$A:$A, 0)), "No Match", VLOOKUP($C64,Vision!$A:J,6,FALSE))</f>
        <v>Irvine</v>
      </c>
      <c r="Q64" s="27" t="str">
        <f>IF(ISERROR(MATCH($C64,Vision!$A:$A, 0)), "No Match", VLOOKUP($C64,Vision!$A:K,7,FALSE))</f>
        <v>Senior Job Captain</v>
      </c>
      <c r="R64" s="31">
        <f>IF(ISERROR(MATCH($C64,Vision!$A:$A, 0)), "No Match", VLOOKUP($C64,Vision!$A:L,8,FALSE))</f>
        <v>40731</v>
      </c>
      <c r="S64" s="31"/>
      <c r="T64" s="27" t="str">
        <f t="shared" si="2"/>
        <v>Set-ADComputer -Identity  WS-1877 -Description "Alfredo Vite - ThinkPad W530"</v>
      </c>
      <c r="U64" s="1" t="str">
        <f t="shared" si="5"/>
        <v>Set-ADComputer -Identity  WS-1877 -Managedby "Avite"</v>
      </c>
    </row>
    <row r="65" spans="2:30" x14ac:dyDescent="0.25">
      <c r="B65">
        <f t="shared" si="0"/>
        <v>62</v>
      </c>
      <c r="C65" s="22" t="s">
        <v>213</v>
      </c>
      <c r="D65" s="30" t="str">
        <f>IF(ISERROR(MATCH($C65,ADUser!A:A, 0)), "No Match", VLOOKUP($C65,ADUser!A:C,3,FALSE))</f>
        <v>Amanda Wells</v>
      </c>
      <c r="E65" s="27" t="str">
        <f>IF(ISERROR(MATCH($C65,ADUser!A:A, 0)), "No Match", VLOOKUP($C65,ADUser!A:B,2,FALSE))</f>
        <v>AWells</v>
      </c>
      <c r="F65" s="27" t="str">
        <f>IF(ISERROR(MATCH(K65,ADComputer!A:A, 0)), "No Match", VLOOKUP(K65,ADComputer!A:B,2,FALSE))</f>
        <v>Amanda Wells - HP Z2 Mini G3 Workstation</v>
      </c>
      <c r="H65" s="32">
        <f t="shared" si="1"/>
        <v>1</v>
      </c>
      <c r="I65" s="27" t="str">
        <f>IF(ISERROR(MATCH(K65,ADComputer!A:A, 0)), "No Match", VLOOKUP(K65,ADComputer!A:D,4,FALSE))</f>
        <v>CN=Amanda Wells,OU=Users,OU=Phoenix,DC=wma-arch,DC=com</v>
      </c>
      <c r="J65" s="27" t="str">
        <f>IF(ISERROR(MATCH($E65,Meraki!A:A, 0)), "No Match", VLOOKUP($E65,Meraki!A:F,4,FALSE))</f>
        <v>HP Z2 Mini G3 Workstation</v>
      </c>
      <c r="K65" s="27" t="str">
        <f>IF(ISERROR(MATCH($E65,Meraki!A:A, 0)), "No Match", VLOOKUP($E65,Meraki!A:F,2,FALSE))</f>
        <v>WS-2783</v>
      </c>
      <c r="L65" s="27" t="str">
        <f>IF(ISERROR(MATCH($C65,Vision!$A:$A, 0)), "No Match", VLOOKUP($C65,Vision!$A:F,2,FALSE))</f>
        <v>Amanda</v>
      </c>
      <c r="M65" s="27" t="str">
        <f>IF(ISERROR(MATCH($C65,Vision!$A:$A, 0)), "No Match", VLOOKUP($C65,Vision!$A:G,3,FALSE))</f>
        <v>Wells</v>
      </c>
      <c r="N65" s="27" t="str">
        <f>IF(ISERROR(MATCH($C65,Vision!$A:$A, 0)), "No Match", VLOOKUP($C65,Vision!$A:H,4,FALSE))</f>
        <v>Ward, Veronica</v>
      </c>
      <c r="O65" s="27" t="str">
        <f>IF(ISERROR(MATCH($C65,Vision!$A:$A, 0)), "No Match", VLOOKUP($C65,Vision!$A:I,5,FALSE))</f>
        <v>Phoenix Interior Design</v>
      </c>
      <c r="P65" s="27" t="str">
        <f>IF(ISERROR(MATCH($C65,Vision!$A:$A, 0)), "No Match", VLOOKUP($C65,Vision!$A:J,6,FALSE))</f>
        <v>Phoenix</v>
      </c>
      <c r="Q65" s="27" t="str">
        <f>IF(ISERROR(MATCH($C65,Vision!$A:$A, 0)), "No Match", VLOOKUP($C65,Vision!$A:K,7,FALSE))</f>
        <v>Job Captain</v>
      </c>
      <c r="R65" s="31">
        <f>IF(ISERROR(MATCH($C65,Vision!$A:$A, 0)), "No Match", VLOOKUP($C65,Vision!$A:L,8,FALSE))</f>
        <v>42401</v>
      </c>
      <c r="S65" s="31"/>
      <c r="T65" s="27" t="str">
        <f t="shared" si="2"/>
        <v>Set-ADComputer -Identity  WS-2783 -Description "Amanda Wells - HP Z2 Mini G3 Workstation"</v>
      </c>
      <c r="U65" s="1" t="str">
        <f t="shared" si="5"/>
        <v>Set-ADComputer -Identity  WS-2783 -Managedby "AWells"</v>
      </c>
    </row>
    <row r="66" spans="2:30" x14ac:dyDescent="0.25">
      <c r="B66">
        <f t="shared" si="0"/>
        <v>63</v>
      </c>
      <c r="C66" s="22" t="s">
        <v>204</v>
      </c>
      <c r="D66" s="30" t="str">
        <f>IF(ISERROR(MATCH($C66,ADUser!A:A, 0)), "No Match", VLOOKUP($C66,ADUser!A:C,3,FALSE))</f>
        <v>Alicia Zaro</v>
      </c>
      <c r="E66" s="27" t="str">
        <f>IF(ISERROR(MATCH($C66,ADUser!A:A, 0)), "No Match", VLOOKUP($C66,ADUser!A:B,2,FALSE))</f>
        <v>azaro</v>
      </c>
      <c r="F66" s="27" t="str">
        <f>IF(ISERROR(MATCH(K66,ADComputer!A:A, 0)), "No Match", VLOOKUP(K66,ADComputer!A:B,2,FALSE))</f>
        <v>Alicia Zaro - ThinkPad X1 Carbon 4th</v>
      </c>
      <c r="H66" s="32">
        <f t="shared" si="1"/>
        <v>1</v>
      </c>
      <c r="I66" s="27" t="str">
        <f>IF(ISERROR(MATCH(K66,ADComputer!A:A, 0)), "No Match", VLOOKUP(K66,ADComputer!A:D,4,FALSE))</f>
        <v>CN=Alicia Zaro,OU=Users,OU=LA,DC=wma-arch,DC=com</v>
      </c>
      <c r="J66" s="27" t="str">
        <f>IF(ISERROR(MATCH($E66,Meraki!A:A, 0)), "No Match", VLOOKUP($E66,Meraki!A:F,4,FALSE))</f>
        <v>ThinkPad X1 Carbon 4th</v>
      </c>
      <c r="K66" s="27" t="str">
        <f>IF(ISERROR(MATCH($E66,Meraki!A:A, 0)), "No Match", VLOOKUP($E66,Meraki!A:F,2,FALSE))</f>
        <v>WS-2287</v>
      </c>
      <c r="L66" s="27" t="str">
        <f>IF(ISERROR(MATCH($C66,Vision!$A:$A, 0)), "No Match", VLOOKUP($C66,Vision!$A:F,2,FALSE))</f>
        <v>Alicia</v>
      </c>
      <c r="M66" s="27" t="str">
        <f>IF(ISERROR(MATCH($C66,Vision!$A:$A, 0)), "No Match", VLOOKUP($C66,Vision!$A:G,3,FALSE))</f>
        <v>Zaro</v>
      </c>
      <c r="N66" s="27" t="str">
        <f>IF(ISERROR(MATCH($C66,Vision!$A:$A, 0)), "No Match", VLOOKUP($C66,Vision!$A:H,4,FALSE))</f>
        <v>Madani, Radwan</v>
      </c>
      <c r="O66" s="27" t="str">
        <f>IF(ISERROR(MATCH($C66,Vision!$A:$A, 0)), "No Match", VLOOKUP($C66,Vision!$A:I,5,FALSE))</f>
        <v>Los Angeles Interior Design</v>
      </c>
      <c r="P66" s="27" t="str">
        <f>IF(ISERROR(MATCH($C66,Vision!$A:$A, 0)), "No Match", VLOOKUP($C66,Vision!$A:J,6,FALSE))</f>
        <v>Los Angeles</v>
      </c>
      <c r="Q66" s="27" t="str">
        <f>IF(ISERROR(MATCH($C66,Vision!$A:$A, 0)), "No Match", VLOOKUP($C66,Vision!$A:K,7,FALSE))</f>
        <v>Studio Manager, Interior Architecture &amp; Design</v>
      </c>
      <c r="R66" s="31">
        <f>IF(ISERROR(MATCH($C66,Vision!$A:$A, 0)), "No Match", VLOOKUP($C66,Vision!$A:L,8,FALSE))</f>
        <v>41939</v>
      </c>
      <c r="S66" s="31"/>
      <c r="T66" s="27" t="str">
        <f t="shared" si="2"/>
        <v>Set-ADComputer -Identity  WS-2287 -Description "Alicia Zaro - ThinkPad X1 Carbon 4th"</v>
      </c>
      <c r="U66" s="1" t="str">
        <f t="shared" si="5"/>
        <v>Set-ADComputer -Identity  WS-2287 -Managedby "azaro"</v>
      </c>
    </row>
    <row r="67" spans="2:30" hidden="1" x14ac:dyDescent="0.25">
      <c r="B67">
        <f t="shared" si="0"/>
        <v>64</v>
      </c>
      <c r="C67" s="22" t="s">
        <v>698</v>
      </c>
      <c r="D67" s="30" t="str">
        <f>IF(ISERROR(MATCH($C67,ADUser!A:A, 0)), "No Match", VLOOKUP($C67,ADUser!A:C,3,FALSE))</f>
        <v>Sofia Chagolla</v>
      </c>
      <c r="E67" s="27" t="str">
        <f>IF(ISERROR(MATCH($C67,ADUser!A:A, 0)), "No Match", VLOOKUP($C67,ADUser!A:B,2,FALSE))</f>
        <v>SChagolla</v>
      </c>
      <c r="F67" s="27" t="str">
        <f>IF(ISERROR(MATCH(K67,ADComputer!A:A, 0)), "No Match", VLOOKUP(K67,ADComputer!A:B,2,FALSE))</f>
        <v>X1 Extreme</v>
      </c>
      <c r="H67" s="32" t="e">
        <f t="shared" si="1"/>
        <v>#VALUE!</v>
      </c>
      <c r="I67" s="27">
        <f>IF(ISERROR(MATCH(K67,ADComputer!A:A, 0)), "No Match", VLOOKUP(K67,ADComputer!A:D,4,FALSE))</f>
        <v>0</v>
      </c>
      <c r="J67" s="27" t="str">
        <f>IF(ISERROR(MATCH($E67,Meraki!A:A, 0)), "No Match", VLOOKUP($E67,Meraki!A:F,4,FALSE))</f>
        <v>ThinkPad X1 Extreme</v>
      </c>
      <c r="K67" s="27" t="str">
        <f>IF(ISERROR(MATCH($E67,Meraki!A:A, 0)), "No Match", VLOOKUP($E67,Meraki!A:F,2,FALSE))</f>
        <v>WS-3204</v>
      </c>
      <c r="L67" s="27" t="str">
        <f>IF(ISERROR(MATCH($C67,Vision!$A:$A, 0)), "No Match", VLOOKUP($C67,Vision!$A:F,2,FALSE))</f>
        <v>Sofia</v>
      </c>
      <c r="M67" s="27" t="str">
        <f>IF(ISERROR(MATCH($C67,Vision!$A:$A, 0)), "No Match", VLOOKUP($C67,Vision!$A:G,3,FALSE))</f>
        <v>Chagolla</v>
      </c>
      <c r="N67" s="27" t="str">
        <f>IF(ISERROR(MATCH($C67,Vision!$A:$A, 0)), "No Match", VLOOKUP($C67,Vision!$A:H,4,FALSE))</f>
        <v>Nouizi, Ilyes</v>
      </c>
      <c r="O67" s="27" t="str">
        <f>IF(ISERROR(MATCH($C67,Vision!$A:$A, 0)), "No Match", VLOOKUP($C67,Vision!$A:I,5,FALSE))</f>
        <v>Studio-East</v>
      </c>
      <c r="P67" s="27" t="str">
        <f>IF(ISERROR(MATCH($C67,Vision!$A:$A, 0)), "No Match", VLOOKUP($C67,Vision!$A:J,6,FALSE))</f>
        <v>Mexico City</v>
      </c>
      <c r="Q67" s="27" t="str">
        <f>IF(ISERROR(MATCH($C67,Vision!$A:$A, 0)), "No Match", VLOOKUP($C67,Vision!$A:K,7,FALSE))</f>
        <v>Production Manager</v>
      </c>
      <c r="R67" s="31">
        <f>IF(ISERROR(MATCH($C67,Vision!$A:$A, 0)), "No Match", VLOOKUP($C67,Vision!$A:L,8,FALSE))</f>
        <v>42009</v>
      </c>
      <c r="S67" s="31"/>
      <c r="T67" s="27" t="str">
        <f t="shared" si="2"/>
        <v>Set-ADComputer -Identity  WS-3204 -Description "Sofia Chagolla - ThinkPad X1 Extreme"</v>
      </c>
      <c r="U67" s="1" t="str">
        <f t="shared" si="5"/>
        <v>Set-ADComputer -Identity  WS-3204 -Managedby "SChagolla"</v>
      </c>
    </row>
    <row r="68" spans="2:30" x14ac:dyDescent="0.25">
      <c r="B68">
        <f t="shared" ref="B68:B131" si="6">B67+1</f>
        <v>65</v>
      </c>
      <c r="C68" s="22" t="s">
        <v>236</v>
      </c>
      <c r="D68" s="30" t="str">
        <f>IF(ISERROR(MATCH($C68,ADUser!A:A, 0)), "No Match", VLOOKUP($C68,ADUser!A:C,3,FALSE))</f>
        <v>Andrew Zertuche</v>
      </c>
      <c r="E68" s="27" t="str">
        <f>IF(ISERROR(MATCH($C68,ADUser!A:A, 0)), "No Match", VLOOKUP($C68,ADUser!A:B,2,FALSE))</f>
        <v>AZertuche</v>
      </c>
      <c r="F68" s="27" t="str">
        <f>IF(ISERROR(MATCH(K68,ADComputer!A:A, 0)), "No Match", VLOOKUP(K68,ADComputer!A:B,2,FALSE))</f>
        <v>Andrew Zertuche - W540</v>
      </c>
      <c r="H68" s="32">
        <f t="shared" ref="H68:H131" si="7">IF(SEARCH(D68,F68,1),1,0)</f>
        <v>1</v>
      </c>
      <c r="I68" s="27" t="str">
        <f>IF(ISERROR(MATCH(K68,ADComputer!A:A, 0)), "No Match", VLOOKUP(K68,ADComputer!A:D,4,FALSE))</f>
        <v>CN=Andrew Zertuche,OU=Users,OU=Irvine,DC=wma-arch,DC=com</v>
      </c>
      <c r="J68" s="27" t="str">
        <f>IF(ISERROR(MATCH($E68,Meraki!A:A, 0)), "No Match", VLOOKUP($E68,Meraki!A:F,4,FALSE))</f>
        <v>ThinkPad W540</v>
      </c>
      <c r="K68" s="27" t="str">
        <f>IF(ISERROR(MATCH($E68,Meraki!A:A, 0)), "No Match", VLOOKUP($E68,Meraki!A:F,2,FALSE))</f>
        <v>WS-1928</v>
      </c>
      <c r="L68" s="27" t="str">
        <f>IF(ISERROR(MATCH($C68,Vision!$A:$A, 0)), "No Match", VLOOKUP($C68,Vision!$A:F,2,FALSE))</f>
        <v>Andrew</v>
      </c>
      <c r="M68" s="27" t="str">
        <f>IF(ISERROR(MATCH($C68,Vision!$A:$A, 0)), "No Match", VLOOKUP($C68,Vision!$A:G,3,FALSE))</f>
        <v>Zertuche</v>
      </c>
      <c r="N68" s="27" t="str">
        <f>IF(ISERROR(MATCH($C68,Vision!$A:$A, 0)), "No Match", VLOOKUP($C68,Vision!$A:H,4,FALSE))</f>
        <v>Volkova, Mila</v>
      </c>
      <c r="O68" s="27" t="str">
        <f>IF(ISERROR(MATCH($C68,Vision!$A:$A, 0)), "No Match", VLOOKUP($C68,Vision!$A:I,5,FALSE))</f>
        <v>Irvine Healthcare</v>
      </c>
      <c r="P68" s="27" t="str">
        <f>IF(ISERROR(MATCH($C68,Vision!$A:$A, 0)), "No Match", VLOOKUP($C68,Vision!$A:J,6,FALSE))</f>
        <v>Irvine</v>
      </c>
      <c r="Q68" s="27" t="str">
        <f>IF(ISERROR(MATCH($C68,Vision!$A:$A, 0)), "No Match", VLOOKUP($C68,Vision!$A:K,7,FALSE))</f>
        <v>Senior Project Manager</v>
      </c>
      <c r="R68" s="31">
        <f>IF(ISERROR(MATCH($C68,Vision!$A:$A, 0)), "No Match", VLOOKUP($C68,Vision!$A:L,8,FALSE))</f>
        <v>41911</v>
      </c>
      <c r="S68" s="31"/>
      <c r="T68" s="27" t="str">
        <f t="shared" ref="T68:T131" si="8">CONCATENATE($V$3,K68,$V$4,D68,$V$6,J68,$V$5)</f>
        <v>Set-ADComputer -Identity  WS-1928 -Description "Andrew Zertuche - ThinkPad W540"</v>
      </c>
      <c r="U68" s="1" t="str">
        <f t="shared" si="5"/>
        <v>Set-ADComputer -Identity  WS-1928 -Managedby "AZertuche"</v>
      </c>
    </row>
    <row r="69" spans="2:30" x14ac:dyDescent="0.25">
      <c r="B69">
        <f t="shared" si="6"/>
        <v>66</v>
      </c>
      <c r="C69" s="22" t="s">
        <v>4134</v>
      </c>
      <c r="D69" s="30" t="str">
        <f>IF(ISERROR(MATCH($C69,ADUser!A:A, 0)), "No Match", VLOOKUP($C69,ADUser!A:C,3,FALSE))</f>
        <v>Braden Blake</v>
      </c>
      <c r="E69" s="27" t="str">
        <f>IF(ISERROR(MATCH($C69,ADUser!A:A, 0)), "No Match", VLOOKUP($C69,ADUser!A:B,2,FALSE))</f>
        <v>bblake</v>
      </c>
      <c r="F69" s="27" t="str">
        <f>IF(ISERROR(MATCH(K69,ADComputer!A:A, 0)), "No Match", VLOOKUP(K69,ADComputer!A:B,2,FALSE))</f>
        <v>Braden Blake - ThinkPad W541</v>
      </c>
      <c r="H69" s="32">
        <f t="shared" si="7"/>
        <v>1</v>
      </c>
      <c r="I69" s="27" t="str">
        <f>IF(ISERROR(MATCH(K69,ADComputer!A:A, 0)), "No Match", VLOOKUP(K69,ADComputer!A:D,4,FALSE))</f>
        <v>CN=Braden Blake,OU=Users,OU=Phoenix,DC=wma-arch,DC=com</v>
      </c>
      <c r="J69" s="27" t="str">
        <f>IF(ISERROR(MATCH($E69,Meraki!A:A, 0)), "No Match", VLOOKUP($E69,Meraki!A:F,4,FALSE))</f>
        <v>ThinkPad W541</v>
      </c>
      <c r="K69" s="27" t="str">
        <f>IF(ISERROR(MATCH($E69,Meraki!A:A, 0)), "No Match", VLOOKUP($E69,Meraki!A:F,2,FALSE))</f>
        <v>WS-2057</v>
      </c>
      <c r="L69" s="27" t="str">
        <f>IF(ISERROR(MATCH($C69,Vision!$A:$A, 0)), "No Match", VLOOKUP($C69,Vision!$A:F,2,FALSE))</f>
        <v>Braden</v>
      </c>
      <c r="M69" s="27" t="str">
        <f>IF(ISERROR(MATCH($C69,Vision!$A:$A, 0)), "No Match", VLOOKUP($C69,Vision!$A:G,3,FALSE))</f>
        <v>Blake</v>
      </c>
      <c r="N69" s="27" t="str">
        <f>IF(ISERROR(MATCH($C69,Vision!$A:$A, 0)), "No Match", VLOOKUP($C69,Vision!$A:H,4,FALSE))</f>
        <v>Evernham, Kevin</v>
      </c>
      <c r="O69" s="27" t="str">
        <f>IF(ISERROR(MATCH($C69,Vision!$A:$A, 0)), "No Match", VLOOKUP($C69,Vision!$A:I,5,FALSE))</f>
        <v>Phoenix Commercial</v>
      </c>
      <c r="P69" s="27" t="str">
        <f>IF(ISERROR(MATCH($C69,Vision!$A:$A, 0)), "No Match", VLOOKUP($C69,Vision!$A:J,6,FALSE))</f>
        <v>Phoenix</v>
      </c>
      <c r="Q69" s="27" t="str">
        <f>IF(ISERROR(MATCH($C69,Vision!$A:$A, 0)), "No Match", VLOOKUP($C69,Vision!$A:K,7,FALSE))</f>
        <v>Senior Job Captain</v>
      </c>
      <c r="R69" s="31">
        <f>IF(ISERROR(MATCH($C69,Vision!$A:$A, 0)), "No Match", VLOOKUP($C69,Vision!$A:L,8,FALSE))</f>
        <v>43343</v>
      </c>
      <c r="S69" s="31"/>
      <c r="T69" s="27" t="str">
        <f t="shared" si="8"/>
        <v>Set-ADComputer -Identity  WS-2057 -Description "Braden Blake - ThinkPad W541"</v>
      </c>
      <c r="U69" s="1" t="str">
        <f t="shared" si="5"/>
        <v>Set-ADComputer -Identity  WS-2057 -Managedby "bblake"</v>
      </c>
    </row>
    <row r="70" spans="2:30" x14ac:dyDescent="0.25">
      <c r="B70">
        <f t="shared" si="6"/>
        <v>67</v>
      </c>
      <c r="C70" s="22" t="s">
        <v>5136</v>
      </c>
      <c r="D70" s="30" t="str">
        <f>IF(ISERROR(MATCH($C70,ADUser!A:A, 0)), "No Match", VLOOKUP($C70,ADUser!A:C,3,FALSE))</f>
        <v>Benjamin Blakeman</v>
      </c>
      <c r="E70" s="27" t="str">
        <f>IF(ISERROR(MATCH($C70,ADUser!A:A, 0)), "No Match", VLOOKUP($C70,ADUser!A:B,2,FALSE))</f>
        <v>bblakeman</v>
      </c>
      <c r="F70" s="27" t="str">
        <f>IF(ISERROR(MATCH(K70,ADComputer!A:A, 0)), "No Match", VLOOKUP(K70,ADComputer!A:B,2,FALSE))</f>
        <v>Benjamin Blakeman - ThinkPad P52</v>
      </c>
      <c r="H70" s="32">
        <f t="shared" si="7"/>
        <v>1</v>
      </c>
      <c r="I70" s="27" t="str">
        <f>IF(ISERROR(MATCH(K70,ADComputer!A:A, 0)), "No Match", VLOOKUP(K70,ADComputer!A:D,4,FALSE))</f>
        <v>CN=Benjamin Blakeman,OU=Users,OU=Seattle,DC=wma-arch,DC=com</v>
      </c>
      <c r="J70" s="27" t="str">
        <f>IF(ISERROR(MATCH($E70,Meraki!A:A, 0)), "No Match", VLOOKUP($E70,Meraki!A:F,4,FALSE))</f>
        <v>ThinkPad P52</v>
      </c>
      <c r="K70" s="27" t="str">
        <f>IF(ISERROR(MATCH($E70,Meraki!A:A, 0)), "No Match", VLOOKUP($E70,Meraki!A:F,2,FALSE))</f>
        <v>WS-2738</v>
      </c>
      <c r="L70" s="27" t="str">
        <f>IF(ISERROR(MATCH($C70,Vision!$A:$A, 0)), "No Match", VLOOKUP($C70,Vision!$A:F,2,FALSE))</f>
        <v>Benjamin</v>
      </c>
      <c r="M70" s="27" t="str">
        <f>IF(ISERROR(MATCH($C70,Vision!$A:$A, 0)), "No Match", VLOOKUP($C70,Vision!$A:G,3,FALSE))</f>
        <v>Blakeman</v>
      </c>
      <c r="N70" s="27" t="str">
        <f>IF(ISERROR(MATCH($C70,Vision!$A:$A, 0)), "No Match", VLOOKUP($C70,Vision!$A:H,4,FALSE))</f>
        <v>Thomas, Jonathan</v>
      </c>
      <c r="O70" s="27" t="str">
        <f>IF(ISERROR(MATCH($C70,Vision!$A:$A, 0)), "No Match", VLOOKUP($C70,Vision!$A:I,5,FALSE))</f>
        <v>Seattle Commercial</v>
      </c>
      <c r="P70" s="27" t="str">
        <f>IF(ISERROR(MATCH($C70,Vision!$A:$A, 0)), "No Match", VLOOKUP($C70,Vision!$A:J,6,FALSE))</f>
        <v>Seattle</v>
      </c>
      <c r="Q70" s="27" t="str">
        <f>IF(ISERROR(MATCH($C70,Vision!$A:$A, 0)), "No Match", VLOOKUP($C70,Vision!$A:K,7,FALSE))</f>
        <v>Senior Job Captain</v>
      </c>
      <c r="R70" s="31">
        <f>IF(ISERROR(MATCH($C70,Vision!$A:$A, 0)), "No Match", VLOOKUP($C70,Vision!$A:L,8,FALSE))</f>
        <v>43514</v>
      </c>
      <c r="S70" s="31"/>
      <c r="T70" s="27" t="str">
        <f t="shared" si="8"/>
        <v>Set-ADComputer -Identity  WS-2738 -Description "Benjamin Blakeman - ThinkPad P52"</v>
      </c>
      <c r="U70" s="1" t="str">
        <f t="shared" si="5"/>
        <v>Set-ADComputer -Identity  WS-2738 -Managedby "bblakeman"</v>
      </c>
    </row>
    <row r="71" spans="2:30" x14ac:dyDescent="0.25">
      <c r="B71">
        <f t="shared" si="6"/>
        <v>68</v>
      </c>
      <c r="C71" s="22" t="s">
        <v>5030</v>
      </c>
      <c r="D71" s="30" t="str">
        <f>IF(ISERROR(MATCH($C71,ADUser!A:A, 0)), "No Match", VLOOKUP($C71,ADUser!A:C,3,FALSE))</f>
        <v>Brianna Cochran</v>
      </c>
      <c r="E71" s="27" t="str">
        <f>IF(ISERROR(MATCH($C71,ADUser!A:A, 0)), "No Match", VLOOKUP($C71,ADUser!A:B,2,FALSE))</f>
        <v>bcochran</v>
      </c>
      <c r="F71" s="27" t="str">
        <f>IF(ISERROR(MATCH(K71,ADComputer!A:A, 0)), "No Match", VLOOKUP(K71,ADComputer!A:B,2,FALSE))</f>
        <v>Brianna Cochran - ThinkPad P52</v>
      </c>
      <c r="H71" s="32">
        <f t="shared" si="7"/>
        <v>1</v>
      </c>
      <c r="I71" s="27" t="str">
        <f>IF(ISERROR(MATCH(K71,ADComputer!A:A, 0)), "No Match", VLOOKUP(K71,ADComputer!A:D,4,FALSE))</f>
        <v>CN=Brianna Cochran,OU=Users,OU=Houston,DC=wma-arch,DC=com</v>
      </c>
      <c r="J71" s="27" t="str">
        <f>IF(ISERROR(MATCH($E71,Meraki!A:A, 0)), "No Match", VLOOKUP($E71,Meraki!A:F,4,FALSE))</f>
        <v>ThinkPad P52</v>
      </c>
      <c r="K71" s="27" t="str">
        <f>IF(ISERROR(MATCH($E71,Meraki!A:A, 0)), "No Match", VLOOKUP($E71,Meraki!A:F,2,FALSE))</f>
        <v>WS-2723</v>
      </c>
      <c r="L71" s="27" t="str">
        <f>IF(ISERROR(MATCH($C71,Vision!$A:$A, 0)), "No Match", VLOOKUP($C71,Vision!$A:F,2,FALSE))</f>
        <v>Brianna</v>
      </c>
      <c r="M71" s="27" t="str">
        <f>IF(ISERROR(MATCH($C71,Vision!$A:$A, 0)), "No Match", VLOOKUP($C71,Vision!$A:G,3,FALSE))</f>
        <v>Cochran</v>
      </c>
      <c r="N71" s="27" t="str">
        <f>IF(ISERROR(MATCH($C71,Vision!$A:$A, 0)), "No Match", VLOOKUP($C71,Vision!$A:H,4,FALSE))</f>
        <v>Griffin, Heather</v>
      </c>
      <c r="O71" s="27" t="str">
        <f>IF(ISERROR(MATCH($C71,Vision!$A:$A, 0)), "No Match", VLOOKUP($C71,Vision!$A:I,5,FALSE))</f>
        <v>Houston Interior Design</v>
      </c>
      <c r="P71" s="27" t="str">
        <f>IF(ISERROR(MATCH($C71,Vision!$A:$A, 0)), "No Match", VLOOKUP($C71,Vision!$A:J,6,FALSE))</f>
        <v>Houston</v>
      </c>
      <c r="Q71" s="27" t="str">
        <f>IF(ISERROR(MATCH($C71,Vision!$A:$A, 0)), "No Match", VLOOKUP($C71,Vision!$A:K,7,FALSE))</f>
        <v>Job Captain</v>
      </c>
      <c r="R71" s="31">
        <f>IF(ISERROR(MATCH($C71,Vision!$A:$A, 0)), "No Match", VLOOKUP($C71,Vision!$A:L,8,FALSE))</f>
        <v>43416</v>
      </c>
      <c r="S71" s="31"/>
      <c r="T71" s="27" t="str">
        <f t="shared" si="8"/>
        <v>Set-ADComputer -Identity  WS-2723 -Description "Brianna Cochran - ThinkPad P52"</v>
      </c>
      <c r="U71" s="1" t="str">
        <f t="shared" si="5"/>
        <v>Set-ADComputer -Identity  WS-2723 -Managedby "bcochran"</v>
      </c>
    </row>
    <row r="72" spans="2:30" x14ac:dyDescent="0.25">
      <c r="B72" s="27">
        <f t="shared" si="6"/>
        <v>69</v>
      </c>
      <c r="C72" s="22" t="s">
        <v>15</v>
      </c>
      <c r="D72" s="30" t="str">
        <f>IF(ISERROR(MATCH($C72,ADUser!A:A, 0)), "No Match", VLOOKUP($C72,ADUser!A:C,3,FALSE))</f>
        <v>Brandon Cruz</v>
      </c>
      <c r="E72" s="27" t="str">
        <f>IF(ISERROR(MATCH($C72,ADUser!A:A, 0)), "No Match", VLOOKUP($C72,ADUser!A:B,2,FALSE))</f>
        <v>bcruz</v>
      </c>
      <c r="F72" s="27" t="str">
        <f>IF(ISERROR(MATCH(K72,ADComputer!A:A, 0)), "No Match", VLOOKUP(K72,ADComputer!A:B,2,FALSE))</f>
        <v>Brandon Cruz - ThinkPad X1 Carbon 4th</v>
      </c>
      <c r="H72" s="32">
        <f t="shared" si="7"/>
        <v>1</v>
      </c>
      <c r="I72" s="27" t="str">
        <f>IF(ISERROR(MATCH(K72,ADComputer!A:A, 0)), "No Match", VLOOKUP(K72,ADComputer!A:D,4,FALSE))</f>
        <v>CN=Brandon Cruz,OU=Users,OU=Irvine,DC=wma-arch,DC=com</v>
      </c>
      <c r="J72" s="27" t="str">
        <f>IF(ISERROR(MATCH($E72,Meraki!A:A, 0)), "No Match", VLOOKUP($E72,Meraki!A:F,4,FALSE))</f>
        <v>ThinkPad X1 Carbon 4th</v>
      </c>
      <c r="K72" s="27" t="str">
        <f>IF(ISERROR(MATCH($E72,Meraki!A:A, 0)), "No Match", VLOOKUP($E72,Meraki!A:F,2,FALSE))</f>
        <v>WS-2776</v>
      </c>
      <c r="L72" s="27" t="str">
        <f>IF(ISERROR(MATCH($C72,Vision!$A:$A, 0)), "No Match", VLOOKUP($C72,Vision!$A:F,2,FALSE))</f>
        <v>Brandon</v>
      </c>
      <c r="M72" s="27" t="str">
        <f>IF(ISERROR(MATCH($C72,Vision!$A:$A, 0)), "No Match", VLOOKUP($C72,Vision!$A:G,3,FALSE))</f>
        <v>Cruz</v>
      </c>
      <c r="N72" s="27" t="str">
        <f>IF(ISERROR(MATCH($C72,Vision!$A:$A, 0)), "No Match", VLOOKUP($C72,Vision!$A:H,4,FALSE))</f>
        <v>Teenor, Kelly</v>
      </c>
      <c r="O72" s="27" t="str">
        <f>IF(ISERROR(MATCH($C72,Vision!$A:$A, 0)), "No Match", VLOOKUP($C72,Vision!$A:I,5,FALSE))</f>
        <v>Corporate Administration</v>
      </c>
      <c r="P72" s="27" t="str">
        <f>IF(ISERROR(MATCH($C72,Vision!$A:$A, 0)), "No Match", VLOOKUP($C72,Vision!$A:J,6,FALSE))</f>
        <v>Irvine</v>
      </c>
      <c r="Q72" s="27" t="str">
        <f>IF(ISERROR(MATCH($C72,Vision!$A:$A, 0)), "No Match", VLOOKUP($C72,Vision!$A:K,7,FALSE))</f>
        <v>Marketing Coordinator</v>
      </c>
      <c r="R72" s="31">
        <f>IF(ISERROR(MATCH($C72,Vision!$A:$A, 0)), "No Match", VLOOKUP($C72,Vision!$A:L,8,FALSE))</f>
        <v>42255</v>
      </c>
      <c r="S72" s="31"/>
      <c r="T72" s="27" t="str">
        <f t="shared" si="8"/>
        <v>Set-ADComputer -Identity  WS-2776 -Description "Brandon Cruz - ThinkPad X1 Carbon 4th"</v>
      </c>
      <c r="U72" s="1" t="str">
        <f t="shared" si="5"/>
        <v>Set-ADComputer -Identity  WS-2776 -Managedby "bcruz"</v>
      </c>
    </row>
    <row r="73" spans="2:30" x14ac:dyDescent="0.25">
      <c r="B73" s="27">
        <f t="shared" si="6"/>
        <v>70</v>
      </c>
      <c r="C73" s="22" t="s">
        <v>264</v>
      </c>
      <c r="D73" s="30" t="str">
        <f>IF(ISERROR(MATCH($C73,ADUser!A:A, 0)), "No Match", VLOOKUP($C73,ADUser!A:C,3,FALSE))</f>
        <v>Blair Gillespie</v>
      </c>
      <c r="E73" s="27" t="str">
        <f>IF(ISERROR(MATCH($C73,ADUser!A:A, 0)), "No Match", VLOOKUP($C73,ADUser!A:B,2,FALSE))</f>
        <v>bgillespie</v>
      </c>
      <c r="F73" s="27" t="str">
        <f>IF(ISERROR(MATCH(K73,ADComputer!A:A, 0)), "No Match", VLOOKUP(K73,ADComputer!A:B,2,FALSE))</f>
        <v>Blair Gillespie - ThinkPad P50</v>
      </c>
      <c r="H73" s="32">
        <f t="shared" si="7"/>
        <v>1</v>
      </c>
      <c r="I73" s="27" t="str">
        <f>IF(ISERROR(MATCH(K73,ADComputer!A:A, 0)), "No Match", VLOOKUP(K73,ADComputer!A:D,4,FALSE))</f>
        <v>CN=Blair Gillespie,OU=Users,OU=Irvine,DC=wma-arch,DC=com</v>
      </c>
      <c r="J73" s="27" t="str">
        <f>IF(ISERROR(MATCH($E73,Meraki!A:A, 0)), "No Match", VLOOKUP($E73,Meraki!A:F,4,FALSE))</f>
        <v>ThinkPad P50</v>
      </c>
      <c r="K73" s="27" t="str">
        <f>IF(ISERROR(MATCH($E73,Meraki!A:A, 0)), "No Match", VLOOKUP($E73,Meraki!A:F,2,FALSE))</f>
        <v>WS-2214</v>
      </c>
      <c r="L73" s="27" t="str">
        <f>IF(ISERROR(MATCH($C73,Vision!$A:$A, 0)), "No Match", VLOOKUP($C73,Vision!$A:F,2,FALSE))</f>
        <v>Blair</v>
      </c>
      <c r="M73" s="27" t="str">
        <f>IF(ISERROR(MATCH($C73,Vision!$A:$A, 0)), "No Match", VLOOKUP($C73,Vision!$A:G,3,FALSE))</f>
        <v>Gillespie</v>
      </c>
      <c r="N73" s="27" t="str">
        <f>IF(ISERROR(MATCH($C73,Vision!$A:$A, 0)), "No Match", VLOOKUP($C73,Vision!$A:H,4,FALSE))</f>
        <v>Spon, Gregory</v>
      </c>
      <c r="O73" s="27" t="str">
        <f>IF(ISERROR(MATCH($C73,Vision!$A:$A, 0)), "No Match", VLOOKUP($C73,Vision!$A:I,5,FALSE))</f>
        <v>Irvine Commercial</v>
      </c>
      <c r="P73" s="27" t="str">
        <f>IF(ISERROR(MATCH($C73,Vision!$A:$A, 0)), "No Match", VLOOKUP($C73,Vision!$A:J,6,FALSE))</f>
        <v>Irvine</v>
      </c>
      <c r="Q73" s="27" t="str">
        <f>IF(ISERROR(MATCH($C73,Vision!$A:$A, 0)), "No Match", VLOOKUP($C73,Vision!$A:K,7,FALSE))</f>
        <v>Senior Job Captain</v>
      </c>
      <c r="R73" s="31">
        <f>IF(ISERROR(MATCH($C73,Vision!$A:$A, 0)), "No Match", VLOOKUP($C73,Vision!$A:L,8,FALSE))</f>
        <v>41505</v>
      </c>
      <c r="S73" s="31"/>
      <c r="T73" s="27" t="str">
        <f t="shared" si="8"/>
        <v>Set-ADComputer -Identity  WS-2214 -Description "Blair Gillespie - ThinkPad P50"</v>
      </c>
      <c r="U73" s="1" t="str">
        <f t="shared" si="5"/>
        <v>Set-ADComputer -Identity  WS-2214 -Managedby "bgillespie"</v>
      </c>
    </row>
    <row r="74" spans="2:30" x14ac:dyDescent="0.25">
      <c r="B74" s="27">
        <f t="shared" si="6"/>
        <v>71</v>
      </c>
      <c r="C74" s="22" t="s">
        <v>3766</v>
      </c>
      <c r="D74" s="30" t="str">
        <f>IF(ISERROR(MATCH($C74,ADUser!A:A, 0)), "No Match", VLOOKUP($C74,ADUser!A:C,3,FALSE))</f>
        <v>Brian Holmes</v>
      </c>
      <c r="E74" s="27" t="str">
        <f>IF(ISERROR(MATCH($C74,ADUser!A:A, 0)), "No Match", VLOOKUP($C74,ADUser!A:B,2,FALSE))</f>
        <v>bholmes</v>
      </c>
      <c r="F74" s="27" t="str">
        <f>IF(ISERROR(MATCH(K74,ADComputer!A:A, 0)), "No Match", VLOOKUP(K74,ADComputer!A:B,2,FALSE))</f>
        <v>Brian Holmes - ThinkStation P510</v>
      </c>
      <c r="H74" s="32">
        <f t="shared" si="7"/>
        <v>1</v>
      </c>
      <c r="I74" s="27" t="str">
        <f>IF(ISERROR(MATCH(K74,ADComputer!A:A, 0)), "No Match", VLOOKUP(K74,ADComputer!A:D,4,FALSE))</f>
        <v>CN=Brian Holmes,OU=Users,OU=Denver-JS,DC=wma-arch,DC=com</v>
      </c>
      <c r="J74" s="27" t="str">
        <f>IF(ISERROR(MATCH($E74,Meraki!A:A, 0)), "No Match", VLOOKUP($E74,Meraki!A:F,4,FALSE))</f>
        <v>ThinkStation P510</v>
      </c>
      <c r="K74" s="27" t="str">
        <f>IF(ISERROR(MATCH($E74,Meraki!A:A, 0)), "No Match", VLOOKUP($E74,Meraki!A:F,2,FALSE))</f>
        <v>WS-2478</v>
      </c>
      <c r="L74" s="27" t="str">
        <f>IF(ISERROR(MATCH($C74,Vision!$A:$A, 0)), "No Match", VLOOKUP($C74,Vision!$A:F,2,FALSE))</f>
        <v>Brian</v>
      </c>
      <c r="M74" s="27" t="str">
        <f>IF(ISERROR(MATCH($C74,Vision!$A:$A, 0)), "No Match", VLOOKUP($C74,Vision!$A:G,3,FALSE))</f>
        <v>Holmes</v>
      </c>
      <c r="N74" s="27" t="str">
        <f>IF(ISERROR(MATCH($C74,Vision!$A:$A, 0)), "No Match", VLOOKUP($C74,Vision!$A:H,4,FALSE))</f>
        <v>Swan, Theodore</v>
      </c>
      <c r="O74" s="27" t="str">
        <f>IF(ISERROR(MATCH($C74,Vision!$A:$A, 0)), "No Match", VLOOKUP($C74,Vision!$A:I,5,FALSE))</f>
        <v>Denver Civil Engineering</v>
      </c>
      <c r="P74" s="27" t="str">
        <f>IF(ISERROR(MATCH($C74,Vision!$A:$A, 0)), "No Match", VLOOKUP($C74,Vision!$A:J,6,FALSE))</f>
        <v>Denver C.E.</v>
      </c>
      <c r="Q74" s="27" t="str">
        <f>IF(ISERROR(MATCH($C74,Vision!$A:$A, 0)), "No Match", VLOOKUP($C74,Vision!$A:K,7,FALSE))</f>
        <v>Associate Engineer</v>
      </c>
      <c r="R74" s="31">
        <f>IF(ISERROR(MATCH($C74,Vision!$A:$A, 0)), "No Match", VLOOKUP($C74,Vision!$A:L,8,FALSE))</f>
        <v>43250</v>
      </c>
      <c r="S74" s="31"/>
      <c r="T74" s="27" t="str">
        <f t="shared" si="8"/>
        <v>Set-ADComputer -Identity  WS-2478 -Description "Brian Holmes - ThinkStation P510"</v>
      </c>
      <c r="U74" s="1" t="str">
        <f t="shared" si="5"/>
        <v>Set-ADComputer -Identity  WS-2478 -Managedby "bholmes"</v>
      </c>
    </row>
    <row r="75" spans="2:30" x14ac:dyDescent="0.25">
      <c r="B75" s="27">
        <f t="shared" si="6"/>
        <v>72</v>
      </c>
      <c r="C75" s="22" t="s">
        <v>5143</v>
      </c>
      <c r="D75" s="30" t="str">
        <f>IF(ISERROR(MATCH($C75,ADUser!A:A, 0)), "No Match", VLOOKUP($C75,ADUser!A:C,3,FALSE))</f>
        <v>Brian Izzo</v>
      </c>
      <c r="E75" s="27" t="str">
        <f>IF(ISERROR(MATCH($C75,ADUser!A:A, 0)), "No Match", VLOOKUP($C75,ADUser!A:B,2,FALSE))</f>
        <v>bizzo</v>
      </c>
      <c r="F75" s="27" t="str">
        <f>IF(ISERROR(MATCH(K75,ADComputer!A:A, 0)), "No Match", VLOOKUP(K75,ADComputer!A:B,2,FALSE))</f>
        <v>Brian Izzo - ThinkPad W541</v>
      </c>
      <c r="H75" s="32">
        <f t="shared" si="7"/>
        <v>1</v>
      </c>
      <c r="I75" s="27" t="str">
        <f>IF(ISERROR(MATCH(K75,ADComputer!A:A, 0)), "No Match", VLOOKUP(K75,ADComputer!A:D,4,FALSE))</f>
        <v>CN=Brian Izzo,OU=Users,OU=New Jersey,DC=wma-arch,DC=com</v>
      </c>
      <c r="J75" s="27" t="str">
        <f>IF(ISERROR(MATCH($E75,Meraki!A:A, 0)), "No Match", VLOOKUP($E75,Meraki!A:F,4,FALSE))</f>
        <v>ThinkPad W541</v>
      </c>
      <c r="K75" s="27" t="str">
        <f>IF(ISERROR(MATCH($E75,Meraki!A:A, 0)), "No Match", VLOOKUP($E75,Meraki!A:F,2,FALSE))</f>
        <v>WS-2187</v>
      </c>
      <c r="L75" s="27" t="str">
        <f>IF(ISERROR(MATCH($C75,Vision!$A:$A, 0)), "No Match", VLOOKUP($C75,Vision!$A:F,2,FALSE))</f>
        <v>Brian</v>
      </c>
      <c r="M75" s="27" t="str">
        <f>IF(ISERROR(MATCH($C75,Vision!$A:$A, 0)), "No Match", VLOOKUP($C75,Vision!$A:G,3,FALSE))</f>
        <v>Izzo</v>
      </c>
      <c r="N75" s="27" t="str">
        <f>IF(ISERROR(MATCH($C75,Vision!$A:$A, 0)), "No Match", VLOOKUP($C75,Vision!$A:H,4,FALSE))</f>
        <v>Mayer, Edward</v>
      </c>
      <c r="O75" s="27" t="str">
        <f>IF(ISERROR(MATCH($C75,Vision!$A:$A, 0)), "No Match", VLOOKUP($C75,Vision!$A:I,5,FALSE))</f>
        <v>New Jersey Commercial</v>
      </c>
      <c r="P75" s="27" t="str">
        <f>IF(ISERROR(MATCH($C75,Vision!$A:$A, 0)), "No Match", VLOOKUP($C75,Vision!$A:J,6,FALSE))</f>
        <v>New Jersey</v>
      </c>
      <c r="Q75" s="27" t="str">
        <f>IF(ISERROR(MATCH($C75,Vision!$A:$A, 0)), "No Match", VLOOKUP($C75,Vision!$A:K,7,FALSE))</f>
        <v>Production Coordinator</v>
      </c>
      <c r="R75" s="31">
        <f>IF(ISERROR(MATCH($C75,Vision!$A:$A, 0)), "No Match", VLOOKUP($C75,Vision!$A:L,8,FALSE))</f>
        <v>43516</v>
      </c>
      <c r="S75" s="31"/>
      <c r="T75" s="27" t="str">
        <f t="shared" si="8"/>
        <v>Set-ADComputer -Identity  WS-2187 -Description "Brian Izzo - ThinkPad W541"</v>
      </c>
      <c r="U75" s="1" t="str">
        <f t="shared" si="5"/>
        <v>Set-ADComputer -Identity  WS-2187 -Managedby "bizzo"</v>
      </c>
    </row>
    <row r="76" spans="2:30" x14ac:dyDescent="0.25">
      <c r="B76" s="27">
        <f t="shared" si="6"/>
        <v>73</v>
      </c>
      <c r="C76" s="22" t="s">
        <v>4899</v>
      </c>
      <c r="D76" s="30" t="str">
        <f>IF(ISERROR(MATCH($C76,ADUser!A:A, 0)), "No Match", VLOOKUP($C76,ADUser!A:C,3,FALSE))</f>
        <v>Brittaney Lee</v>
      </c>
      <c r="E76" s="27" t="str">
        <f>IF(ISERROR(MATCH($C76,ADUser!A:A, 0)), "No Match", VLOOKUP($C76,ADUser!A:B,2,FALSE))</f>
        <v>blee</v>
      </c>
      <c r="F76" s="27" t="str">
        <f>IF(ISERROR(MATCH(K76,ADComputer!A:A, 0)), "No Match", VLOOKUP(K76,ADComputer!A:B,2,FALSE))</f>
        <v>Brittaney Lee - HP Z400 Workstation</v>
      </c>
      <c r="H76" s="32">
        <f t="shared" si="7"/>
        <v>1</v>
      </c>
      <c r="I76" s="27" t="str">
        <f>IF(ISERROR(MATCH(K76,ADComputer!A:A, 0)), "No Match", VLOOKUP(K76,ADComputer!A:D,4,FALSE))</f>
        <v>CN=Brittaney Lee,OU=Users,OU=Irvine,DC=wma-arch,DC=com</v>
      </c>
      <c r="J76" s="27" t="str">
        <f>IF(ISERROR(MATCH($E76,Meraki!A:A, 0)), "No Match", VLOOKUP($E76,Meraki!A:F,4,FALSE))</f>
        <v>HP Z400 Workstation</v>
      </c>
      <c r="K76" s="27" t="str">
        <f>IF(ISERROR(MATCH($E76,Meraki!A:A, 0)), "No Match", VLOOKUP($E76,Meraki!A:F,2,FALSE))</f>
        <v>WS-1765</v>
      </c>
      <c r="L76" s="27" t="str">
        <f>IF(ISERROR(MATCH($C76,Vision!$A:$A, 0)), "No Match", VLOOKUP($C76,Vision!$A:F,2,FALSE))</f>
        <v>Brittaney</v>
      </c>
      <c r="M76" s="27" t="str">
        <f>IF(ISERROR(MATCH($C76,Vision!$A:$A, 0)), "No Match", VLOOKUP($C76,Vision!$A:G,3,FALSE))</f>
        <v>Lee</v>
      </c>
      <c r="N76" s="27" t="str">
        <f>IF(ISERROR(MATCH($C76,Vision!$A:$A, 0)), "No Match", VLOOKUP($C76,Vision!$A:H,4,FALSE))</f>
        <v>Nouizi, Ilyes</v>
      </c>
      <c r="O76" s="27" t="str">
        <f>IF(ISERROR(MATCH($C76,Vision!$A:$A, 0)), "No Match", VLOOKUP($C76,Vision!$A:I,5,FALSE))</f>
        <v>Studio-West</v>
      </c>
      <c r="P76" s="27" t="str">
        <f>IF(ISERROR(MATCH($C76,Vision!$A:$A, 0)), "No Match", VLOOKUP($C76,Vision!$A:J,6,FALSE))</f>
        <v>Irvine</v>
      </c>
      <c r="Q76" s="27" t="str">
        <f>IF(ISERROR(MATCH($C76,Vision!$A:$A, 0)), "No Match", VLOOKUP($C76,Vision!$A:K,7,FALSE))</f>
        <v>Production Coordinator</v>
      </c>
      <c r="R76" s="31">
        <f>IF(ISERROR(MATCH($C76,Vision!$A:$A, 0)), "No Match", VLOOKUP($C76,Vision!$A:L,8,FALSE))</f>
        <v>43388</v>
      </c>
      <c r="S76" s="31"/>
      <c r="T76" s="27" t="str">
        <f t="shared" si="8"/>
        <v>Set-ADComputer -Identity  WS-1765 -Description "Brittaney Lee - HP Z400 Workstation"</v>
      </c>
      <c r="U76" s="1" t="str">
        <f t="shared" si="5"/>
        <v>Set-ADComputer -Identity  WS-1765 -Managedby "blee"</v>
      </c>
    </row>
    <row r="77" spans="2:30" x14ac:dyDescent="0.25">
      <c r="B77" s="27">
        <f t="shared" si="6"/>
        <v>74</v>
      </c>
      <c r="C77" s="22" t="s">
        <v>5071</v>
      </c>
      <c r="D77" s="30" t="str">
        <f>IF(ISERROR(MATCH($C77,ADUser!A:A, 0)), "No Match", VLOOKUP($C77,ADUser!A:C,3,FALSE))</f>
        <v>Britney Maddox</v>
      </c>
      <c r="E77" s="27" t="str">
        <f>IF(ISERROR(MATCH($C77,ADUser!A:A, 0)), "No Match", VLOOKUP($C77,ADUser!A:B,2,FALSE))</f>
        <v>bmaddox</v>
      </c>
      <c r="F77" s="27" t="str">
        <f>IF(ISERROR(MATCH(K77,ADComputer!A:A, 0)), "No Match", VLOOKUP(K77,ADComputer!A:B,2,FALSE))</f>
        <v>Britney Maddox - HP Z400 Workstation</v>
      </c>
      <c r="H77" s="32">
        <f t="shared" si="7"/>
        <v>1</v>
      </c>
      <c r="I77" s="27" t="str">
        <f>IF(ISERROR(MATCH(K77,ADComputer!A:A, 0)), "No Match", VLOOKUP(K77,ADComputer!A:D,4,FALSE))</f>
        <v>CN=Britney Maddox,OU=Users,OU=San Diego,DC=wma-arch,DC=com</v>
      </c>
      <c r="J77" s="27" t="str">
        <f>IF(ISERROR(MATCH($E77,Meraki!A:A, 0)), "No Match", VLOOKUP($E77,Meraki!A:F,4,FALSE))</f>
        <v>HP Z400 Workstation</v>
      </c>
      <c r="K77" s="27" t="str">
        <f>IF(ISERROR(MATCH($E77,Meraki!A:A, 0)), "No Match", VLOOKUP($E77,Meraki!A:F,2,FALSE))</f>
        <v>WS-1766</v>
      </c>
      <c r="L77" s="27" t="str">
        <f>IF(ISERROR(MATCH($C77,Vision!$A:$A, 0)), "No Match", VLOOKUP($C77,Vision!$A:F,2,FALSE))</f>
        <v>Britney</v>
      </c>
      <c r="M77" s="27" t="str">
        <f>IF(ISERROR(MATCH($C77,Vision!$A:$A, 0)), "No Match", VLOOKUP($C77,Vision!$A:G,3,FALSE))</f>
        <v>Maddox</v>
      </c>
      <c r="N77" s="27" t="str">
        <f>IF(ISERROR(MATCH($C77,Vision!$A:$A, 0)), "No Match", VLOOKUP($C77,Vision!$A:H,4,FALSE))</f>
        <v>Ryan, Angela</v>
      </c>
      <c r="O77" s="27" t="str">
        <f>IF(ISERROR(MATCH($C77,Vision!$A:$A, 0)), "No Match", VLOOKUP($C77,Vision!$A:I,5,FALSE))</f>
        <v>San Diego Interior Design</v>
      </c>
      <c r="P77" s="27" t="str">
        <f>IF(ISERROR(MATCH($C77,Vision!$A:$A, 0)), "No Match", VLOOKUP($C77,Vision!$A:J,6,FALSE))</f>
        <v>San Diego</v>
      </c>
      <c r="Q77" s="27" t="str">
        <f>IF(ISERROR(MATCH($C77,Vision!$A:$A, 0)), "No Match", VLOOKUP($C77,Vision!$A:K,7,FALSE))</f>
        <v>Intern</v>
      </c>
      <c r="R77" s="31">
        <f>IF(ISERROR(MATCH($C77,Vision!$A:$A, 0)), "No Match", VLOOKUP($C77,Vision!$A:L,8,FALSE))</f>
        <v>43460</v>
      </c>
      <c r="S77" s="31"/>
      <c r="T77" s="27" t="str">
        <f t="shared" si="8"/>
        <v>Set-ADComputer -Identity  WS-1766 -Description "Britney Maddox - HP Z400 Workstation"</v>
      </c>
      <c r="U77" s="1" t="str">
        <f t="shared" si="5"/>
        <v>Set-ADComputer -Identity  WS-1766 -Managedby "bmaddox"</v>
      </c>
      <c r="AB77" s="13"/>
      <c r="AD77" s="14"/>
    </row>
    <row r="78" spans="2:30" x14ac:dyDescent="0.25">
      <c r="B78" s="27">
        <f t="shared" si="6"/>
        <v>75</v>
      </c>
      <c r="C78" s="22" t="s">
        <v>780</v>
      </c>
      <c r="D78" s="30" t="str">
        <f>IF(ISERROR(MATCH($C78,ADUser!A:A, 0)), "No Match", VLOOKUP($C78,ADUser!A:C,3,FALSE))</f>
        <v>Bryan Maeda</v>
      </c>
      <c r="E78" s="27" t="str">
        <f>IF(ISERROR(MATCH($C78,ADUser!A:A, 0)), "No Match", VLOOKUP($C78,ADUser!A:B,2,FALSE))</f>
        <v>bmaeda</v>
      </c>
      <c r="F78" s="27" t="str">
        <f>IF(ISERROR(MATCH(K78,ADComputer!A:A, 0)), "No Match", VLOOKUP(K78,ADComputer!A:B,2,FALSE))</f>
        <v>Bryan Maeda - ThinkPad P50</v>
      </c>
      <c r="H78" s="32">
        <f t="shared" si="7"/>
        <v>1</v>
      </c>
      <c r="I78" s="27" t="str">
        <f>IF(ISERROR(MATCH(K78,ADComputer!A:A, 0)), "No Match", VLOOKUP(K78,ADComputer!A:D,4,FALSE))</f>
        <v>CN=Bryan Maeda,OU=Users,OU=Irvine,DC=wma-arch,DC=com</v>
      </c>
      <c r="J78" s="27" t="str">
        <f>IF(ISERROR(MATCH($E78,Meraki!A:A, 0)), "No Match", VLOOKUP($E78,Meraki!A:F,4,FALSE))</f>
        <v>ThinkPad P50</v>
      </c>
      <c r="K78" s="27" t="str">
        <f>IF(ISERROR(MATCH($E78,Meraki!A:A, 0)), "No Match", VLOOKUP($E78,Meraki!A:F,2,FALSE))</f>
        <v>WS-2208</v>
      </c>
      <c r="L78" s="27" t="str">
        <f>IF(ISERROR(MATCH($C78,Vision!$A:$A, 0)), "No Match", VLOOKUP($C78,Vision!$A:F,2,FALSE))</f>
        <v>Jun</v>
      </c>
      <c r="M78" s="27" t="str">
        <f>IF(ISERROR(MATCH($C78,Vision!$A:$A, 0)), "No Match", VLOOKUP($C78,Vision!$A:G,3,FALSE))</f>
        <v>Maeda</v>
      </c>
      <c r="N78" s="27" t="str">
        <f>IF(ISERROR(MATCH($C78,Vision!$A:$A, 0)), "No Match", VLOOKUP($C78,Vision!$A:H,4,FALSE))</f>
        <v>Volkova, Mila</v>
      </c>
      <c r="O78" s="27" t="str">
        <f>IF(ISERROR(MATCH($C78,Vision!$A:$A, 0)), "No Match", VLOOKUP($C78,Vision!$A:I,5,FALSE))</f>
        <v>Irvine Healthcare</v>
      </c>
      <c r="P78" s="27" t="str">
        <f>IF(ISERROR(MATCH($C78,Vision!$A:$A, 0)), "No Match", VLOOKUP($C78,Vision!$A:J,6,FALSE))</f>
        <v>Irvine</v>
      </c>
      <c r="Q78" s="27" t="str">
        <f>IF(ISERROR(MATCH($C78,Vision!$A:$A, 0)), "No Match", VLOOKUP($C78,Vision!$A:K,7,FALSE))</f>
        <v>Senior Job Captain</v>
      </c>
      <c r="R78" s="31">
        <f>IF(ISERROR(MATCH($C78,Vision!$A:$A, 0)), "No Match", VLOOKUP($C78,Vision!$A:L,8,FALSE))</f>
        <v>42870</v>
      </c>
      <c r="S78" s="31"/>
      <c r="T78" s="27" t="str">
        <f t="shared" si="8"/>
        <v>Set-ADComputer -Identity  WS-2208 -Description "Bryan Maeda - ThinkPad P50"</v>
      </c>
      <c r="U78" s="1" t="str">
        <f t="shared" si="5"/>
        <v>Set-ADComputer -Identity  WS-2208 -Managedby "bmaeda"</v>
      </c>
      <c r="AB78" s="13"/>
      <c r="AD78" s="14"/>
    </row>
    <row r="79" spans="2:30" x14ac:dyDescent="0.25">
      <c r="B79" s="27">
        <f t="shared" si="6"/>
        <v>76</v>
      </c>
      <c r="C79" s="22" t="s">
        <v>284</v>
      </c>
      <c r="D79" s="30" t="str">
        <f>IF(ISERROR(MATCH($C79,ADUser!A:A, 0)), "No Match", VLOOKUP($C79,ADUser!A:C,3,FALSE))</f>
        <v>Brittany Mariana</v>
      </c>
      <c r="E79" s="27" t="str">
        <f>IF(ISERROR(MATCH($C79,ADUser!A:A, 0)), "No Match", VLOOKUP($C79,ADUser!A:B,2,FALSE))</f>
        <v>bmariana</v>
      </c>
      <c r="F79" s="27" t="str">
        <f>IF(ISERROR(MATCH(K79,ADComputer!A:A, 0)), "No Match", VLOOKUP(K79,ADComputer!A:B,2,FALSE))</f>
        <v>Brittany Mariana - ThinkPad P50</v>
      </c>
      <c r="H79" s="32">
        <f t="shared" si="7"/>
        <v>1</v>
      </c>
      <c r="I79" s="27" t="str">
        <f>IF(ISERROR(MATCH(K79,ADComputer!A:A, 0)), "No Match", VLOOKUP(K79,ADComputer!A:D,4,FALSE))</f>
        <v>CN=Brittany Mariana,OU=Users,OU=Princeton,DC=wma-arch,DC=com</v>
      </c>
      <c r="J79" s="27" t="str">
        <f>IF(ISERROR(MATCH($E79,Meraki!A:A, 0)), "No Match", VLOOKUP($E79,Meraki!A:F,4,FALSE))</f>
        <v>ThinkPad P50</v>
      </c>
      <c r="K79" s="27" t="str">
        <f>IF(ISERROR(MATCH($E79,Meraki!A:A, 0)), "No Match", VLOOKUP($E79,Meraki!A:F,2,FALSE))</f>
        <v>WS-2198</v>
      </c>
      <c r="L79" s="27" t="str">
        <f>IF(ISERROR(MATCH($C79,Vision!$A:$A, 0)), "No Match", VLOOKUP($C79,Vision!$A:F,2,FALSE))</f>
        <v>Brittany</v>
      </c>
      <c r="M79" s="27" t="str">
        <f>IF(ISERROR(MATCH($C79,Vision!$A:$A, 0)), "No Match", VLOOKUP($C79,Vision!$A:G,3,FALSE))</f>
        <v>Mariana</v>
      </c>
      <c r="N79" s="27" t="str">
        <f>IF(ISERROR(MATCH($C79,Vision!$A:$A, 0)), "No Match", VLOOKUP($C79,Vision!$A:H,4,FALSE))</f>
        <v>Zucosky, Marlyn</v>
      </c>
      <c r="O79" s="27" t="str">
        <f>IF(ISERROR(MATCH($C79,Vision!$A:$A, 0)), "No Match", VLOOKUP($C79,Vision!$A:I,5,FALSE))</f>
        <v>Princeton Interior Design</v>
      </c>
      <c r="P79" s="27" t="str">
        <f>IF(ISERROR(MATCH($C79,Vision!$A:$A, 0)), "No Match", VLOOKUP($C79,Vision!$A:J,6,FALSE))</f>
        <v>Princeton</v>
      </c>
      <c r="Q79" s="27" t="str">
        <f>IF(ISERROR(MATCH($C79,Vision!$A:$A, 0)), "No Match", VLOOKUP($C79,Vision!$A:K,7,FALSE))</f>
        <v>Senior Job Captain</v>
      </c>
      <c r="R79" s="31">
        <f>IF(ISERROR(MATCH($C79,Vision!$A:$A, 0)), "No Match", VLOOKUP($C79,Vision!$A:L,8,FALSE))</f>
        <v>42660</v>
      </c>
      <c r="S79" s="31"/>
      <c r="T79" s="27" t="str">
        <f t="shared" si="8"/>
        <v>Set-ADComputer -Identity  WS-2198 -Description "Brittany Mariana - ThinkPad P50"</v>
      </c>
      <c r="U79" s="1" t="str">
        <f t="shared" si="5"/>
        <v>Set-ADComputer -Identity  WS-2198 -Managedby "bmariana"</v>
      </c>
      <c r="AB79" s="13"/>
      <c r="AD79" s="14"/>
    </row>
    <row r="80" spans="2:30" x14ac:dyDescent="0.25">
      <c r="B80" s="27">
        <f t="shared" si="6"/>
        <v>77</v>
      </c>
      <c r="C80" s="22" t="s">
        <v>6285</v>
      </c>
      <c r="D80" s="30" t="str">
        <f>IF(ISERROR(MATCH($C80,ADUser!A:A, 0)), "No Match", VLOOKUP($C80,ADUser!A:C,3,FALSE))</f>
        <v>Beatriz Martinez</v>
      </c>
      <c r="E80" s="27" t="str">
        <f>IF(ISERROR(MATCH($C80,ADUser!A:A, 0)), "No Match", VLOOKUP($C80,ADUser!A:B,2,FALSE))</f>
        <v>bmartinez</v>
      </c>
      <c r="F80" s="27" t="str">
        <f>IF(ISERROR(MATCH(K80,ADComputer!A:A, 0)), "No Match", VLOOKUP(K80,ADComputer!A:B,2,FALSE))</f>
        <v>Beatriz Martinez - ThinkPad P52</v>
      </c>
      <c r="H80" s="32">
        <f t="shared" si="7"/>
        <v>1</v>
      </c>
      <c r="I80" s="27" t="str">
        <f>IF(ISERROR(MATCH(K80,ADComputer!A:A, 0)), "No Match", VLOOKUP(K80,ADComputer!A:D,4,FALSE))</f>
        <v>CN=Beatriz Martinez,OU=Users,OU=San Francisco,DC=wma-arch,DC=com</v>
      </c>
      <c r="J80" s="27" t="str">
        <f>IF(ISERROR(MATCH($E80,Meraki!A:A, 0)), "No Match", VLOOKUP($E80,Meraki!A:F,4,FALSE))</f>
        <v>ThinkPad P52</v>
      </c>
      <c r="K80" s="27" t="str">
        <f>IF(ISERROR(MATCH($E80,Meraki!A:A, 0)), "No Match", VLOOKUP($E80,Meraki!A:F,2,FALSE))</f>
        <v>WS-2857</v>
      </c>
      <c r="L80" s="27" t="str">
        <f>IF(ISERROR(MATCH($C80,Vision!$A:$A, 0)), "No Match", VLOOKUP($C80,Vision!$A:F,2,FALSE))</f>
        <v>Beatriz</v>
      </c>
      <c r="M80" s="27" t="str">
        <f>IF(ISERROR(MATCH($C80,Vision!$A:$A, 0)), "No Match", VLOOKUP($C80,Vision!$A:G,3,FALSE))</f>
        <v>Martinez</v>
      </c>
      <c r="N80" s="27" t="str">
        <f>IF(ISERROR(MATCH($C80,Vision!$A:$A, 0)), "No Match", VLOOKUP($C80,Vision!$A:H,4,FALSE))</f>
        <v>Leanos, Kelly</v>
      </c>
      <c r="O80" s="27" t="str">
        <f>IF(ISERROR(MATCH($C80,Vision!$A:$A, 0)), "No Match", VLOOKUP($C80,Vision!$A:I,5,FALSE))</f>
        <v>Pleasanton Interior Design</v>
      </c>
      <c r="P80" s="27" t="str">
        <f>IF(ISERROR(MATCH($C80,Vision!$A:$A, 0)), "No Match", VLOOKUP($C80,Vision!$A:J,6,FALSE))</f>
        <v>San Francisco</v>
      </c>
      <c r="Q80" s="27" t="str">
        <f>IF(ISERROR(MATCH($C80,Vision!$A:$A, 0)), "No Match", VLOOKUP($C80,Vision!$A:K,7,FALSE))</f>
        <v>Studio Manager, Regional Interior Design</v>
      </c>
      <c r="R80" s="31">
        <f>IF(ISERROR(MATCH($C80,Vision!$A:$A, 0)), "No Match", VLOOKUP($C80,Vision!$A:L,8,FALSE))</f>
        <v>43556</v>
      </c>
      <c r="S80" s="31"/>
      <c r="T80" s="27" t="str">
        <f t="shared" si="8"/>
        <v>Set-ADComputer -Identity  WS-2857 -Description "Beatriz Martinez - ThinkPad P52"</v>
      </c>
      <c r="U80" s="1" t="str">
        <f t="shared" si="5"/>
        <v>Set-ADComputer -Identity  WS-2857 -Managedby "bmartinez"</v>
      </c>
      <c r="AB80" s="13"/>
      <c r="AD80" s="14"/>
    </row>
    <row r="81" spans="2:30" x14ac:dyDescent="0.25">
      <c r="B81" s="27">
        <f t="shared" si="6"/>
        <v>78</v>
      </c>
      <c r="C81" s="22" t="s">
        <v>270</v>
      </c>
      <c r="D81" s="30" t="str">
        <f>IF(ISERROR(MATCH($C81,ADUser!A:A, 0)), "No Match", VLOOKUP($C81,ADUser!A:C,3,FALSE))</f>
        <v>Brad Mathias</v>
      </c>
      <c r="E81" s="27" t="str">
        <f>IF(ISERROR(MATCH($C81,ADUser!A:A, 0)), "No Match", VLOOKUP($C81,ADUser!A:B,2,FALSE))</f>
        <v>bmathias</v>
      </c>
      <c r="F81" s="27" t="str">
        <f>IF(ISERROR(MATCH(K81,ADComputer!A:A, 0)), "No Match", VLOOKUP(K81,ADComputer!A:B,2,FALSE))</f>
        <v>Brad Mathias - ThinkPad X1 Carbon 6th</v>
      </c>
      <c r="H81" s="32">
        <f t="shared" si="7"/>
        <v>1</v>
      </c>
      <c r="I81" s="27" t="str">
        <f>IF(ISERROR(MATCH(K81,ADComputer!A:A, 0)), "No Match", VLOOKUP(K81,ADComputer!A:D,4,FALSE))</f>
        <v>CN=Brad Mathias,OU=Users,OU=Irvine,DC=wma-arch,DC=com</v>
      </c>
      <c r="J81" s="27" t="str">
        <f>IF(ISERROR(MATCH($E81,Meraki!A:A, 0)), "No Match", VLOOKUP($E81,Meraki!A:F,4,FALSE))</f>
        <v>ThinkPad X1 Carbon 6th</v>
      </c>
      <c r="K81" s="27" t="str">
        <f>IF(ISERROR(MATCH($E81,Meraki!A:A, 0)), "No Match", VLOOKUP($E81,Meraki!A:F,2,FALSE))</f>
        <v>WS-2899</v>
      </c>
      <c r="L81" s="27" t="str">
        <f>IF(ISERROR(MATCH($C81,Vision!$A:$A, 0)), "No Match", VLOOKUP($C81,Vision!$A:F,2,FALSE))</f>
        <v>Bradley</v>
      </c>
      <c r="M81" s="27" t="str">
        <f>IF(ISERROR(MATCH($C81,Vision!$A:$A, 0)), "No Match", VLOOKUP($C81,Vision!$A:G,3,FALSE))</f>
        <v>Mathias</v>
      </c>
      <c r="N81" s="27" t="str">
        <f>IF(ISERROR(MATCH($C81,Vision!$A:$A, 0)), "No Match", VLOOKUP($C81,Vision!$A:H,4,FALSE))</f>
        <v>Sloane, Tobin</v>
      </c>
      <c r="O81" s="27" t="str">
        <f>IF(ISERROR(MATCH($C81,Vision!$A:$A, 0)), "No Match", VLOOKUP($C81,Vision!$A:I,5,FALSE))</f>
        <v>Corporate Administration</v>
      </c>
      <c r="P81" s="27" t="str">
        <f>IF(ISERROR(MATCH($C81,Vision!$A:$A, 0)), "No Match", VLOOKUP($C81,Vision!$A:J,6,FALSE))</f>
        <v>Irvine</v>
      </c>
      <c r="Q81" s="27" t="str">
        <f>IF(ISERROR(MATCH($C81,Vision!$A:$A, 0)), "No Match", VLOOKUP($C81,Vision!$A:K,7,FALSE))</f>
        <v>Director, Financial Planning &amp; Analysis</v>
      </c>
      <c r="R81" s="31">
        <f>IF(ISERROR(MATCH($C81,Vision!$A:$A, 0)), "No Match", VLOOKUP($C81,Vision!$A:L,8,FALSE))</f>
        <v>40792</v>
      </c>
      <c r="S81" s="31"/>
      <c r="T81" s="27" t="str">
        <f t="shared" si="8"/>
        <v>Set-ADComputer -Identity  WS-2899 -Description "Brad Mathias - ThinkPad X1 Carbon 6th"</v>
      </c>
      <c r="U81" s="1" t="str">
        <f t="shared" si="5"/>
        <v>Set-ADComputer -Identity  WS-2899 -Managedby "bmathias"</v>
      </c>
      <c r="AB81" s="13"/>
      <c r="AD81" s="14"/>
    </row>
    <row r="82" spans="2:30" x14ac:dyDescent="0.25">
      <c r="B82" s="27">
        <f t="shared" si="6"/>
        <v>79</v>
      </c>
      <c r="C82" s="22" t="s">
        <v>4905</v>
      </c>
      <c r="D82" s="30" t="str">
        <f>IF(ISERROR(MATCH($C82,ADUser!A:A, 0)), "No Match", VLOOKUP($C82,ADUser!A:C,3,FALSE))</f>
        <v>Brittany Montgomery</v>
      </c>
      <c r="E82" s="27" t="str">
        <f>IF(ISERROR(MATCH($C82,ADUser!A:A, 0)), "No Match", VLOOKUP($C82,ADUser!A:B,2,FALSE))</f>
        <v>bmontgomery</v>
      </c>
      <c r="F82" s="27" t="str">
        <f>IF(ISERROR(MATCH(K82,ADComputer!A:A, 0)), "No Match", VLOOKUP(K82,ADComputer!A:B,2,FALSE))</f>
        <v>Brittany Montgomery - ThinkPad W541</v>
      </c>
      <c r="H82" s="32">
        <f t="shared" si="7"/>
        <v>1</v>
      </c>
      <c r="I82" s="27" t="str">
        <f>IF(ISERROR(MATCH(K82,ADComputer!A:A, 0)), "No Match", VLOOKUP(K82,ADComputer!A:D,4,FALSE))</f>
        <v>CN=Brittany Montgomery,OU=Users,OU=San Diego,DC=wma-arch,DC=com</v>
      </c>
      <c r="J82" s="27" t="str">
        <f>IF(ISERROR(MATCH($E82,Meraki!A:A, 0)), "No Match", VLOOKUP($E82,Meraki!A:F,4,FALSE))</f>
        <v>ThinkPad W541</v>
      </c>
      <c r="K82" s="27" t="str">
        <f>IF(ISERROR(MATCH($E82,Meraki!A:A, 0)), "No Match", VLOOKUP($E82,Meraki!A:F,2,FALSE))</f>
        <v>WS-2094</v>
      </c>
      <c r="L82" s="27" t="str">
        <f>IF(ISERROR(MATCH($C82,Vision!$A:$A, 0)), "No Match", VLOOKUP($C82,Vision!$A:F,2,FALSE))</f>
        <v>Brittany</v>
      </c>
      <c r="M82" s="27" t="str">
        <f>IF(ISERROR(MATCH($C82,Vision!$A:$A, 0)), "No Match", VLOOKUP($C82,Vision!$A:G,3,FALSE))</f>
        <v>Montgomery</v>
      </c>
      <c r="N82" s="27" t="str">
        <f>IF(ISERROR(MATCH($C82,Vision!$A:$A, 0)), "No Match", VLOOKUP($C82,Vision!$A:H,4,FALSE))</f>
        <v>Slipka, Tiffany</v>
      </c>
      <c r="O82" s="27" t="str">
        <f>IF(ISERROR(MATCH($C82,Vision!$A:$A, 0)), "No Match", VLOOKUP($C82,Vision!$A:I,5,FALSE))</f>
        <v>San Diego Interior Design</v>
      </c>
      <c r="P82" s="27" t="str">
        <f>IF(ISERROR(MATCH($C82,Vision!$A:$A, 0)), "No Match", VLOOKUP($C82,Vision!$A:J,6,FALSE))</f>
        <v>San Diego</v>
      </c>
      <c r="Q82" s="27" t="str">
        <f>IF(ISERROR(MATCH($C82,Vision!$A:$A, 0)), "No Match", VLOOKUP($C82,Vision!$A:K,7,FALSE))</f>
        <v>Job Captain</v>
      </c>
      <c r="R82" s="31">
        <f>IF(ISERROR(MATCH($C82,Vision!$A:$A, 0)), "No Match", VLOOKUP($C82,Vision!$A:L,8,FALSE))</f>
        <v>43367</v>
      </c>
      <c r="S82" s="31"/>
      <c r="T82" s="27" t="str">
        <f t="shared" si="8"/>
        <v>Set-ADComputer -Identity  WS-2094 -Description "Brittany Montgomery - ThinkPad W541"</v>
      </c>
      <c r="U82" s="1" t="str">
        <f t="shared" si="5"/>
        <v>Set-ADComputer -Identity  WS-2094 -Managedby "bmontgomery"</v>
      </c>
      <c r="AB82" s="13"/>
      <c r="AD82" s="14"/>
    </row>
    <row r="83" spans="2:30" x14ac:dyDescent="0.25">
      <c r="B83" s="27">
        <f t="shared" si="6"/>
        <v>80</v>
      </c>
      <c r="C83" s="22" t="s">
        <v>277</v>
      </c>
      <c r="D83" s="30" t="str">
        <f>IF(ISERROR(MATCH($C83,ADUser!A:A, 0)), "No Match", VLOOKUP($C83,ADUser!A:C,3,FALSE))</f>
        <v>Brian Muller</v>
      </c>
      <c r="E83" s="27" t="str">
        <f>IF(ISERROR(MATCH($C83,ADUser!A:A, 0)), "No Match", VLOOKUP($C83,ADUser!A:B,2,FALSE))</f>
        <v>bmuller</v>
      </c>
      <c r="F83" s="27" t="str">
        <f>IF(ISERROR(MATCH(K83,ADComputer!A:A, 0)), "No Match", VLOOKUP(K83,ADComputer!A:B,2,FALSE))</f>
        <v>Brian Muller - ThinkStation P510</v>
      </c>
      <c r="H83" s="32">
        <f t="shared" si="7"/>
        <v>1</v>
      </c>
      <c r="I83" s="27" t="str">
        <f>IF(ISERROR(MATCH(K83,ADComputer!A:A, 0)), "No Match", VLOOKUP(K83,ADComputer!A:D,4,FALSE))</f>
        <v>CN=Brian Muller,OU=Users,OU=Denver-JS,DC=wma-arch,DC=com</v>
      </c>
      <c r="J83" s="27" t="str">
        <f>IF(ISERROR(MATCH($E83,Meraki!A:A, 0)), "No Match", VLOOKUP($E83,Meraki!A:F,4,FALSE))</f>
        <v>ThinkStation P510</v>
      </c>
      <c r="K83" s="27" t="str">
        <f>IF(ISERROR(MATCH($E83,Meraki!A:A, 0)), "No Match", VLOOKUP($E83,Meraki!A:F,2,FALSE))</f>
        <v>WS-2461</v>
      </c>
      <c r="L83" s="27" t="str">
        <f>IF(ISERROR(MATCH($C83,Vision!$A:$A, 0)), "No Match", VLOOKUP($C83,Vision!$A:F,2,FALSE))</f>
        <v>Brian</v>
      </c>
      <c r="M83" s="27" t="str">
        <f>IF(ISERROR(MATCH($C83,Vision!$A:$A, 0)), "No Match", VLOOKUP($C83,Vision!$A:G,3,FALSE))</f>
        <v>Muller</v>
      </c>
      <c r="N83" s="27" t="str">
        <f>IF(ISERROR(MATCH($C83,Vision!$A:$A, 0)), "No Match", VLOOKUP($C83,Vision!$A:H,4,FALSE))</f>
        <v>Swan, Theodore</v>
      </c>
      <c r="O83" s="27" t="str">
        <f>IF(ISERROR(MATCH($C83,Vision!$A:$A, 0)), "No Match", VLOOKUP($C83,Vision!$A:I,5,FALSE))</f>
        <v>Denver Civil Engineering</v>
      </c>
      <c r="P83" s="27" t="str">
        <f>IF(ISERROR(MATCH($C83,Vision!$A:$A, 0)), "No Match", VLOOKUP($C83,Vision!$A:J,6,FALSE))</f>
        <v>Denver C.E.</v>
      </c>
      <c r="Q83" s="27" t="str">
        <f>IF(ISERROR(MATCH($C83,Vision!$A:$A, 0)), "No Match", VLOOKUP($C83,Vision!$A:K,7,FALSE))</f>
        <v>Associate Engineer</v>
      </c>
      <c r="R83" s="31">
        <f>IF(ISERROR(MATCH($C83,Vision!$A:$A, 0)), "No Match", VLOOKUP($C83,Vision!$A:L,8,FALSE))</f>
        <v>42583</v>
      </c>
      <c r="S83" s="31"/>
      <c r="T83" s="27" t="str">
        <f t="shared" si="8"/>
        <v>Set-ADComputer -Identity  WS-2461 -Description "Brian Muller - ThinkStation P510"</v>
      </c>
      <c r="U83" s="1" t="str">
        <f t="shared" si="5"/>
        <v>Set-ADComputer -Identity  WS-2461 -Managedby "bmuller"</v>
      </c>
      <c r="AB83" s="13"/>
      <c r="AD83" s="14"/>
    </row>
    <row r="84" spans="2:30" x14ac:dyDescent="0.25">
      <c r="B84" s="27">
        <f t="shared" si="6"/>
        <v>81</v>
      </c>
      <c r="C84" s="22" t="s">
        <v>569</v>
      </c>
      <c r="D84" s="30" t="str">
        <f>IF(ISERROR(MATCH($C84,ADUser!A:A, 0)), "No Match", VLOOKUP($C84,ADUser!A:C,3,FALSE))</f>
        <v>Brian Nguyen</v>
      </c>
      <c r="E84" s="27" t="str">
        <f>IF(ISERROR(MATCH($C84,ADUser!A:A, 0)), "No Match", VLOOKUP($C84,ADUser!A:B,2,FALSE))</f>
        <v>BNguyen</v>
      </c>
      <c r="F84" s="27" t="str">
        <f>IF(ISERROR(MATCH(K84,ADComputer!A:A, 0)), "No Match", VLOOKUP(K84,ADComputer!A:B,2,FALSE))</f>
        <v>Brian Nguyen - ThinkPad P51</v>
      </c>
      <c r="H84" s="32">
        <f t="shared" si="7"/>
        <v>1</v>
      </c>
      <c r="I84" s="27" t="str">
        <f>IF(ISERROR(MATCH(K84,ADComputer!A:A, 0)), "No Match", VLOOKUP(K84,ADComputer!A:D,4,FALSE))</f>
        <v>CN=Brian L. Nguyen,OU=Users,OU=Northern California,DC=wma-arch,DC=com</v>
      </c>
      <c r="J84" s="27" t="str">
        <f>IF(ISERROR(MATCH($E84,Meraki!A:A, 0)), "No Match", VLOOKUP($E84,Meraki!A:F,4,FALSE))</f>
        <v>ThinkPad P51</v>
      </c>
      <c r="K84" s="27" t="str">
        <f>IF(ISERROR(MATCH($E84,Meraki!A:A, 0)), "No Match", VLOOKUP($E84,Meraki!A:F,2,FALSE))</f>
        <v>WS-2716</v>
      </c>
      <c r="L84" s="27" t="str">
        <f>IF(ISERROR(MATCH($C84,Vision!$A:$A, 0)), "No Match", VLOOKUP($C84,Vision!$A:F,2,FALSE))</f>
        <v>Luan</v>
      </c>
      <c r="M84" s="27" t="str">
        <f>IF(ISERROR(MATCH($C84,Vision!$A:$A, 0)), "No Match", VLOOKUP($C84,Vision!$A:G,3,FALSE))</f>
        <v>Nguyen</v>
      </c>
      <c r="N84" s="27" t="str">
        <f>IF(ISERROR(MATCH($C84,Vision!$A:$A, 0)), "No Match", VLOOKUP($C84,Vision!$A:H,4,FALSE))</f>
        <v>Murphy, Michael</v>
      </c>
      <c r="O84" s="27" t="str">
        <f>IF(ISERROR(MATCH($C84,Vision!$A:$A, 0)), "No Match", VLOOKUP($C84,Vision!$A:I,5,FALSE))</f>
        <v>Pleasanton Civil Engineering</v>
      </c>
      <c r="P84" s="27" t="str">
        <f>IF(ISERROR(MATCH($C84,Vision!$A:$A, 0)), "No Match", VLOOKUP($C84,Vision!$A:J,6,FALSE))</f>
        <v>Pleasanton</v>
      </c>
      <c r="Q84" s="27" t="str">
        <f>IF(ISERROR(MATCH($C84,Vision!$A:$A, 0)), "No Match", VLOOKUP($C84,Vision!$A:K,7,FALSE))</f>
        <v>Senior Project Manager</v>
      </c>
      <c r="R84" s="31">
        <f>IF(ISERROR(MATCH($C84,Vision!$A:$A, 0)), "No Match", VLOOKUP($C84,Vision!$A:L,8,FALSE))</f>
        <v>42158</v>
      </c>
      <c r="S84" s="31"/>
      <c r="T84" s="27" t="str">
        <f t="shared" si="8"/>
        <v>Set-ADComputer -Identity  WS-2716 -Description "Brian Nguyen - ThinkPad P51"</v>
      </c>
      <c r="U84" s="1" t="str">
        <f t="shared" si="5"/>
        <v>Set-ADComputer -Identity  WS-2716 -Managedby "BNguyen"</v>
      </c>
      <c r="AB84" s="13"/>
      <c r="AD84" s="14"/>
    </row>
    <row r="85" spans="2:30" x14ac:dyDescent="0.25">
      <c r="B85" s="27">
        <f t="shared" si="6"/>
        <v>82</v>
      </c>
      <c r="C85" s="22" t="s">
        <v>267</v>
      </c>
      <c r="D85" s="30" t="str">
        <f>IF(ISERROR(MATCH($C85,ADUser!A:A, 0)), "No Match", VLOOKUP($C85,ADUser!A:C,3,FALSE))</f>
        <v>Boris Shevelev</v>
      </c>
      <c r="E85" s="27" t="str">
        <f>IF(ISERROR(MATCH($C85,ADUser!A:A, 0)), "No Match", VLOOKUP($C85,ADUser!A:B,2,FALSE))</f>
        <v>boris</v>
      </c>
      <c r="F85" s="27" t="str">
        <f>IF(ISERROR(MATCH(K85,ADComputer!A:A, 0)), "No Match", VLOOKUP(K85,ADComputer!A:B,2,FALSE))</f>
        <v>Boris Shevelev - ThinkStation P500</v>
      </c>
      <c r="H85" s="32">
        <f t="shared" si="7"/>
        <v>1</v>
      </c>
      <c r="I85" s="27" t="str">
        <f>IF(ISERROR(MATCH(K85,ADComputer!A:A, 0)), "No Match", VLOOKUP(K85,ADComputer!A:D,4,FALSE))</f>
        <v>CN=Boris Shevelev,OU=Users,OU=Irvine,DC=wma-arch,DC=com</v>
      </c>
      <c r="J85" s="27" t="str">
        <f>IF(ISERROR(MATCH($E85,Meraki!A:A, 0)), "No Match", VLOOKUP($E85,Meraki!A:F,4,FALSE))</f>
        <v>ThinkStation P500</v>
      </c>
      <c r="K85" s="27" t="str">
        <f>IF(ISERROR(MATCH($E85,Meraki!A:A, 0)), "No Match", VLOOKUP($E85,Meraki!A:F,2,FALSE))</f>
        <v>WS-2116</v>
      </c>
      <c r="L85" s="27" t="str">
        <f>IF(ISERROR(MATCH($C85,Vision!$A:$A, 0)), "No Match", VLOOKUP($C85,Vision!$A:F,2,FALSE))</f>
        <v>Boris</v>
      </c>
      <c r="M85" s="27" t="str">
        <f>IF(ISERROR(MATCH($C85,Vision!$A:$A, 0)), "No Match", VLOOKUP($C85,Vision!$A:G,3,FALSE))</f>
        <v>Shevelev</v>
      </c>
      <c r="N85" s="27" t="str">
        <f>IF(ISERROR(MATCH($C85,Vision!$A:$A, 0)), "No Match", VLOOKUP($C85,Vision!$A:H,4,FALSE))</f>
        <v>Gonzales, Moses</v>
      </c>
      <c r="O85" s="27" t="str">
        <f>IF(ISERROR(MATCH($C85,Vision!$A:$A, 0)), "No Match", VLOOKUP($C85,Vision!$A:I,5,FALSE))</f>
        <v>Corporate Administration</v>
      </c>
      <c r="P85" s="27" t="str">
        <f>IF(ISERROR(MATCH($C85,Vision!$A:$A, 0)), "No Match", VLOOKUP($C85,Vision!$A:J,6,FALSE))</f>
        <v>Irvine</v>
      </c>
      <c r="Q85" s="27" t="str">
        <f>IF(ISERROR(MATCH($C85,Vision!$A:$A, 0)), "No Match", VLOOKUP($C85,Vision!$A:K,7,FALSE))</f>
        <v>BIM/CAD Manager</v>
      </c>
      <c r="R85" s="31">
        <f>IF(ISERROR(MATCH($C85,Vision!$A:$A, 0)), "No Match", VLOOKUP($C85,Vision!$A:L,8,FALSE))</f>
        <v>36458</v>
      </c>
      <c r="S85" s="31"/>
      <c r="T85" s="27" t="str">
        <f t="shared" si="8"/>
        <v>Set-ADComputer -Identity  WS-2116 -Description "Boris Shevelev - ThinkStation P500"</v>
      </c>
      <c r="U85" s="1" t="str">
        <f t="shared" si="5"/>
        <v>Set-ADComputer -Identity  WS-2116 -Managedby "boris"</v>
      </c>
      <c r="AB85" s="13"/>
      <c r="AD85" s="14"/>
    </row>
    <row r="86" spans="2:30" x14ac:dyDescent="0.25">
      <c r="B86" s="27">
        <f t="shared" si="6"/>
        <v>83</v>
      </c>
      <c r="C86" s="22" t="s">
        <v>53</v>
      </c>
      <c r="D86" s="30" t="str">
        <f>IF(ISERROR(MATCH($C86,ADUser!A:A, 0)), "No Match", VLOOKUP($C86,ADUser!A:C,3,FALSE))</f>
        <v>Bryan Shimoda</v>
      </c>
      <c r="E86" s="27" t="str">
        <f>IF(ISERROR(MATCH($C86,ADUser!A:A, 0)), "No Match", VLOOKUP($C86,ADUser!A:B,2,FALSE))</f>
        <v>bshimoda</v>
      </c>
      <c r="F86" s="27" t="str">
        <f>IF(ISERROR(MATCH(K86,ADComputer!A:A, 0)), "No Match", VLOOKUP(K86,ADComputer!A:B,2,FALSE))</f>
        <v>Bryan Shimoda - ThinkStation P500</v>
      </c>
      <c r="H86" s="32">
        <f t="shared" si="7"/>
        <v>1</v>
      </c>
      <c r="I86" s="27" t="str">
        <f>IF(ISERROR(MATCH(K86,ADComputer!A:A, 0)), "No Match", VLOOKUP(K86,ADComputer!A:D,4,FALSE))</f>
        <v>CN=Bryan Shimoda,OU=Users,OU=Irvine,DC=wma-arch,DC=com</v>
      </c>
      <c r="J86" s="27" t="str">
        <f>IF(ISERROR(MATCH($E86,Meraki!A:A, 0)), "No Match", VLOOKUP($E86,Meraki!A:F,4,FALSE))</f>
        <v>ThinkStation P500</v>
      </c>
      <c r="K86" s="27" t="str">
        <f>IF(ISERROR(MATCH($E86,Meraki!A:A, 0)), "No Match", VLOOKUP($E86,Meraki!A:F,2,FALSE))</f>
        <v>WS-2218</v>
      </c>
      <c r="L86" s="27" t="str">
        <f>IF(ISERROR(MATCH($C86,Vision!$A:$A, 0)), "No Match", VLOOKUP($C86,Vision!$A:F,2,FALSE))</f>
        <v>Bryan</v>
      </c>
      <c r="M86" s="27" t="str">
        <f>IF(ISERROR(MATCH($C86,Vision!$A:$A, 0)), "No Match", VLOOKUP($C86,Vision!$A:G,3,FALSE))</f>
        <v>Shimoda</v>
      </c>
      <c r="N86" s="27" t="str">
        <f>IF(ISERROR(MATCH($C86,Vision!$A:$A, 0)), "No Match", VLOOKUP($C86,Vision!$A:H,4,FALSE))</f>
        <v>Tapia, Jinger</v>
      </c>
      <c r="O86" s="27" t="str">
        <f>IF(ISERROR(MATCH($C86,Vision!$A:$A, 0)), "No Match", VLOOKUP($C86,Vision!$A:I,5,FALSE))</f>
        <v>Design Commercial</v>
      </c>
      <c r="P86" s="27" t="str">
        <f>IF(ISERROR(MATCH($C86,Vision!$A:$A, 0)), "No Match", VLOOKUP($C86,Vision!$A:J,6,FALSE))</f>
        <v>Irvine</v>
      </c>
      <c r="Q86" s="27" t="str">
        <f>IF(ISERROR(MATCH($C86,Vision!$A:$A, 0)), "No Match", VLOOKUP($C86,Vision!$A:K,7,FALSE))</f>
        <v>Director, Design</v>
      </c>
      <c r="R86" s="31">
        <f>IF(ISERROR(MATCH($C86,Vision!$A:$A, 0)), "No Match", VLOOKUP($C86,Vision!$A:L,8,FALSE))</f>
        <v>41796</v>
      </c>
      <c r="S86" s="31"/>
      <c r="T86" s="27" t="str">
        <f t="shared" si="8"/>
        <v>Set-ADComputer -Identity  WS-2218 -Description "Bryan Shimoda - ThinkStation P500"</v>
      </c>
      <c r="U86" s="1" t="str">
        <f t="shared" si="5"/>
        <v>Set-ADComputer -Identity  WS-2218 -Managedby "bshimoda"</v>
      </c>
      <c r="AB86" s="13"/>
      <c r="AD86" s="14"/>
    </row>
    <row r="87" spans="2:30" x14ac:dyDescent="0.25">
      <c r="B87" s="27">
        <f t="shared" si="6"/>
        <v>84</v>
      </c>
      <c r="C87" s="22" t="s">
        <v>431</v>
      </c>
      <c r="D87" s="30" t="str">
        <f>IF(ISERROR(MATCH($C87,ADUser!A:A, 0)), "No Match", VLOOKUP($C87,ADUser!A:C,3,FALSE))</f>
        <v>Bill Sotomayor</v>
      </c>
      <c r="E87" s="27" t="str">
        <f>IF(ISERROR(MATCH($C87,ADUser!A:A, 0)), "No Match", VLOOKUP($C87,ADUser!A:B,2,FALSE))</f>
        <v>bsotomayor</v>
      </c>
      <c r="F87" s="27" t="str">
        <f>IF(ISERROR(MATCH(K87,ADComputer!A:A, 0)), "No Match", VLOOKUP(K87,ADComputer!A:B,2,FALSE))</f>
        <v>Bill Sotomayor - ThinkPad X1 Carbon 3rd</v>
      </c>
      <c r="H87" s="32">
        <f t="shared" si="7"/>
        <v>1</v>
      </c>
      <c r="I87" s="27" t="str">
        <f>IF(ISERROR(MATCH(K87,ADComputer!A:A, 0)), "No Match", VLOOKUP(K87,ADComputer!A:D,4,FALSE))</f>
        <v>CN=Bill Sotomayor,OU=Users,OU=New York,DC=wma-arch,DC=com</v>
      </c>
      <c r="J87" s="27" t="str">
        <f>IF(ISERROR(MATCH($E87,Meraki!A:A, 0)), "No Match", VLOOKUP($E87,Meraki!A:F,4,FALSE))</f>
        <v>ThinkPad X1 Carbon 3rd</v>
      </c>
      <c r="K87" s="27" t="str">
        <f>IF(ISERROR(MATCH($E87,Meraki!A:A, 0)), "No Match", VLOOKUP($E87,Meraki!A:F,2,FALSE))</f>
        <v>WS-2193</v>
      </c>
      <c r="L87" s="27" t="str">
        <f>IF(ISERROR(MATCH($C87,Vision!$A:$A, 0)), "No Match", VLOOKUP($C87,Vision!$A:F,2,FALSE))</f>
        <v>Guillermo</v>
      </c>
      <c r="M87" s="27" t="str">
        <f>IF(ISERROR(MATCH($C87,Vision!$A:$A, 0)), "No Match", VLOOKUP($C87,Vision!$A:G,3,FALSE))</f>
        <v>Sotomayor</v>
      </c>
      <c r="N87" s="27" t="str">
        <f>IF(ISERROR(MATCH($C87,Vision!$A:$A, 0)), "No Match", VLOOKUP($C87,Vision!$A:H,4,FALSE))</f>
        <v>Bennett, Michael</v>
      </c>
      <c r="O87" s="27" t="str">
        <f>IF(ISERROR(MATCH($C87,Vision!$A:$A, 0)), "No Match", VLOOKUP($C87,Vision!$A:I,5,FALSE))</f>
        <v>New York Administration</v>
      </c>
      <c r="P87" s="27" t="str">
        <f>IF(ISERROR(MATCH($C87,Vision!$A:$A, 0)), "No Match", VLOOKUP($C87,Vision!$A:J,6,FALSE))</f>
        <v>New York</v>
      </c>
      <c r="Q87" s="27" t="str">
        <f>IF(ISERROR(MATCH($C87,Vision!$A:$A, 0)), "No Match", VLOOKUP($C87,Vision!$A:K,7,FALSE))</f>
        <v>Regional Director</v>
      </c>
      <c r="R87" s="31">
        <f>IF(ISERROR(MATCH($C87,Vision!$A:$A, 0)), "No Match", VLOOKUP($C87,Vision!$A:L,8,FALSE))</f>
        <v>41834</v>
      </c>
      <c r="S87" s="31"/>
      <c r="T87" s="27" t="str">
        <f t="shared" si="8"/>
        <v>Set-ADComputer -Identity  WS-2193 -Description "Bill Sotomayor - ThinkPad X1 Carbon 3rd"</v>
      </c>
      <c r="U87" s="1" t="str">
        <f t="shared" si="5"/>
        <v>Set-ADComputer -Identity  WS-2193 -Managedby "bsotomayor"</v>
      </c>
      <c r="AB87" s="13"/>
      <c r="AD87" s="14"/>
    </row>
    <row r="88" spans="2:30" x14ac:dyDescent="0.25">
      <c r="B88" s="27">
        <f t="shared" si="6"/>
        <v>85</v>
      </c>
      <c r="C88" s="22" t="s">
        <v>5206</v>
      </c>
      <c r="D88" s="30" t="str">
        <f>IF(ISERROR(MATCH($C88,ADUser!A:A, 0)), "No Match", VLOOKUP($C88,ADUser!A:C,3,FALSE))</f>
        <v>Brad Sundheimer</v>
      </c>
      <c r="E88" s="27" t="str">
        <f>IF(ISERROR(MATCH($C88,ADUser!A:A, 0)), "No Match", VLOOKUP($C88,ADUser!A:B,2,FALSE))</f>
        <v>bsundheimer</v>
      </c>
      <c r="F88" s="27" t="str">
        <f>IF(ISERROR(MATCH(K88,ADComputer!A:A, 0)), "No Match", VLOOKUP(K88,ADComputer!A:B,2,FALSE))</f>
        <v>Brad Sundheimer - ThinkPad X1 Extreme</v>
      </c>
      <c r="H88" s="32">
        <f t="shared" si="7"/>
        <v>1</v>
      </c>
      <c r="I88" s="27" t="str">
        <f>IF(ISERROR(MATCH(K88,ADComputer!A:A, 0)), "No Match", VLOOKUP(K88,ADComputer!A:D,4,FALSE))</f>
        <v>CN=Bradley Sundheimer,OU=Users,OU=Irvine,DC=wma-arch,DC=com</v>
      </c>
      <c r="J88" s="27" t="str">
        <f>IF(ISERROR(MATCH($E88,Meraki!A:A, 0)), "No Match", VLOOKUP($E88,Meraki!A:F,4,FALSE))</f>
        <v>ThinkPad X1 Extreme</v>
      </c>
      <c r="K88" s="27" t="str">
        <f>IF(ISERROR(MATCH($E88,Meraki!A:A, 0)), "No Match", VLOOKUP($E88,Meraki!A:F,2,FALSE))</f>
        <v>WS-3196</v>
      </c>
      <c r="L88" s="27" t="str">
        <f>IF(ISERROR(MATCH($C88,Vision!$A:$A, 0)), "No Match", VLOOKUP($C88,Vision!$A:F,2,FALSE))</f>
        <v>Bradley</v>
      </c>
      <c r="M88" s="27" t="str">
        <f>IF(ISERROR(MATCH($C88,Vision!$A:$A, 0)), "No Match", VLOOKUP($C88,Vision!$A:G,3,FALSE))</f>
        <v>Sundheimer</v>
      </c>
      <c r="N88" s="27" t="str">
        <f>IF(ISERROR(MATCH($C88,Vision!$A:$A, 0)), "No Match", VLOOKUP($C88,Vision!$A:H,4,FALSE))</f>
        <v>Corsbie, Lucas</v>
      </c>
      <c r="O88" s="27" t="str">
        <f>IF(ISERROR(MATCH($C88,Vision!$A:$A, 0)), "No Match", VLOOKUP($C88,Vision!$A:I,5,FALSE))</f>
        <v>Irvine Civil Engineering</v>
      </c>
      <c r="P88" s="27" t="str">
        <f>IF(ISERROR(MATCH($C88,Vision!$A:$A, 0)), "No Match", VLOOKUP($C88,Vision!$A:J,6,FALSE))</f>
        <v>Irvine</v>
      </c>
      <c r="Q88" s="27" t="str">
        <f>IF(ISERROR(MATCH($C88,Vision!$A:$A, 0)), "No Match", VLOOKUP($C88,Vision!$A:K,7,FALSE))</f>
        <v>Project Engineer</v>
      </c>
      <c r="R88" s="31">
        <f>IF(ISERROR(MATCH($C88,Vision!$A:$A, 0)), "No Match", VLOOKUP($C88,Vision!$A:L,8,FALSE))</f>
        <v>43549</v>
      </c>
      <c r="S88" s="31"/>
      <c r="T88" s="27" t="str">
        <f t="shared" si="8"/>
        <v>Set-ADComputer -Identity  WS-3196 -Description "Brad Sundheimer - ThinkPad X1 Extreme"</v>
      </c>
      <c r="U88" s="1" t="str">
        <f t="shared" si="5"/>
        <v>Set-ADComputer -Identity  WS-3196 -Managedby "bsundheimer"</v>
      </c>
      <c r="AB88" s="13"/>
      <c r="AD88" s="14"/>
    </row>
    <row r="89" spans="2:30" x14ac:dyDescent="0.25">
      <c r="B89" s="27">
        <f t="shared" si="6"/>
        <v>86</v>
      </c>
      <c r="C89" s="22" t="s">
        <v>260</v>
      </c>
      <c r="D89" s="30" t="str">
        <f>IF(ISERROR(MATCH($C89,ADUser!A:A, 0)), "No Match", VLOOKUP($C89,ADUser!A:C,3,FALSE))</f>
        <v>Benny Tanusaputra</v>
      </c>
      <c r="E89" s="27" t="str">
        <f>IF(ISERROR(MATCH($C89,ADUser!A:A, 0)), "No Match", VLOOKUP($C89,ADUser!A:B,2,FALSE))</f>
        <v>btanusaputra</v>
      </c>
      <c r="F89" s="27" t="str">
        <f>IF(ISERROR(MATCH(K89,ADComputer!A:A, 0)), "No Match", VLOOKUP(K89,ADComputer!A:B,2,FALSE))</f>
        <v>Benny Tanusaputra - ThinkPad P52</v>
      </c>
      <c r="H89" s="32">
        <f t="shared" si="7"/>
        <v>1</v>
      </c>
      <c r="I89" s="27" t="str">
        <f>IF(ISERROR(MATCH(K89,ADComputer!A:A, 0)), "No Match", VLOOKUP(K89,ADComputer!A:D,4,FALSE))</f>
        <v>CN=Benny Tanusaputra,OU=Users,OU=Irvine,DC=wma-arch,DC=com</v>
      </c>
      <c r="J89" s="27" t="str">
        <f>IF(ISERROR(MATCH($E89,Meraki!A:A, 0)), "No Match", VLOOKUP($E89,Meraki!A:F,4,FALSE))</f>
        <v>ThinkPad P52</v>
      </c>
      <c r="K89" s="27" t="str">
        <f>IF(ISERROR(MATCH($E89,Meraki!A:A, 0)), "No Match", VLOOKUP($E89,Meraki!A:F,2,FALSE))</f>
        <v>WS-3178</v>
      </c>
      <c r="L89" s="27" t="str">
        <f>IF(ISERROR(MATCH($C89,Vision!$A:$A, 0)), "No Match", VLOOKUP($C89,Vision!$A:F,2,FALSE))</f>
        <v>Benny</v>
      </c>
      <c r="M89" s="27" t="str">
        <f>IF(ISERROR(MATCH($C89,Vision!$A:$A, 0)), "No Match", VLOOKUP($C89,Vision!$A:G,3,FALSE))</f>
        <v>Tanusaputra</v>
      </c>
      <c r="N89" s="27" t="str">
        <f>IF(ISERROR(MATCH($C89,Vision!$A:$A, 0)), "No Match", VLOOKUP($C89,Vision!$A:H,4,FALSE))</f>
        <v>Nouizi, Ilyes</v>
      </c>
      <c r="O89" s="27" t="str">
        <f>IF(ISERROR(MATCH($C89,Vision!$A:$A, 0)), "No Match", VLOOKUP($C89,Vision!$A:I,5,FALSE))</f>
        <v>Studio-West</v>
      </c>
      <c r="P89" s="27" t="str">
        <f>IF(ISERROR(MATCH($C89,Vision!$A:$A, 0)), "No Match", VLOOKUP($C89,Vision!$A:J,6,FALSE))</f>
        <v>Irvine</v>
      </c>
      <c r="Q89" s="27" t="str">
        <f>IF(ISERROR(MATCH($C89,Vision!$A:$A, 0)), "No Match", VLOOKUP($C89,Vision!$A:K,7,FALSE))</f>
        <v>Job Captain</v>
      </c>
      <c r="R89" s="31">
        <f>IF(ISERROR(MATCH($C89,Vision!$A:$A, 0)), "No Match", VLOOKUP($C89,Vision!$A:L,8,FALSE))</f>
        <v>41898</v>
      </c>
      <c r="S89" s="31"/>
      <c r="T89" s="27" t="str">
        <f t="shared" si="8"/>
        <v>Set-ADComputer -Identity  WS-3178 -Description "Benny Tanusaputra - ThinkPad P52"</v>
      </c>
      <c r="U89" s="1" t="str">
        <f t="shared" si="5"/>
        <v>Set-ADComputer -Identity  WS-3178 -Managedby "btanusaputra"</v>
      </c>
      <c r="AB89" s="13"/>
      <c r="AD89" s="14"/>
    </row>
    <row r="90" spans="2:30" x14ac:dyDescent="0.25">
      <c r="B90" s="27">
        <f t="shared" si="6"/>
        <v>87</v>
      </c>
      <c r="C90" s="22" t="s">
        <v>273</v>
      </c>
      <c r="D90" s="30" t="str">
        <f>IF(ISERROR(MATCH($C90,ADUser!A:A, 0)), "No Match", VLOOKUP($C90,ADUser!A:C,3,FALSE))</f>
        <v>Brett R. Webster</v>
      </c>
      <c r="E90" s="27" t="str">
        <f>IF(ISERROR(MATCH($C90,ADUser!A:A, 0)), "No Match", VLOOKUP($C90,ADUser!A:B,2,FALSE))</f>
        <v>bwebster</v>
      </c>
      <c r="F90" s="27" t="str">
        <f>IF(ISERROR(MATCH(K90,ADComputer!A:A, 0)), "No Match", VLOOKUP(K90,ADComputer!A:B,2,FALSE))</f>
        <v>Brett R. Webster - ThinkPad X1 Carbon 4th</v>
      </c>
      <c r="H90" s="32">
        <f t="shared" si="7"/>
        <v>1</v>
      </c>
      <c r="I90" s="27" t="str">
        <f>IF(ISERROR(MATCH(K90,ADComputer!A:A, 0)), "No Match", VLOOKUP(K90,ADComputer!A:D,4,FALSE))</f>
        <v>CN=Brett Webster,OU=Users,OU=Chicago,DC=wma-arch,DC=com</v>
      </c>
      <c r="J90" s="27" t="str">
        <f>IF(ISERROR(MATCH($E90,Meraki!A:A, 0)), "No Match", VLOOKUP($E90,Meraki!A:F,4,FALSE))</f>
        <v>ThinkPad X1 Carbon 4th</v>
      </c>
      <c r="K90" s="27" t="str">
        <f>IF(ISERROR(MATCH($E90,Meraki!A:A, 0)), "No Match", VLOOKUP($E90,Meraki!A:F,2,FALSE))</f>
        <v>WS-2601</v>
      </c>
      <c r="L90" s="27" t="str">
        <f>IF(ISERROR(MATCH($C90,Vision!$A:$A, 0)), "No Match", VLOOKUP($C90,Vision!$A:F,2,FALSE))</f>
        <v>Brett</v>
      </c>
      <c r="M90" s="27" t="str">
        <f>IF(ISERROR(MATCH($C90,Vision!$A:$A, 0)), "No Match", VLOOKUP($C90,Vision!$A:G,3,FALSE))</f>
        <v>Webster</v>
      </c>
      <c r="N90" s="27" t="str">
        <f>IF(ISERROR(MATCH($C90,Vision!$A:$A, 0)), "No Match", VLOOKUP($C90,Vision!$A:H,4,FALSE))</f>
        <v>Brandenburg, Grant</v>
      </c>
      <c r="O90" s="27" t="str">
        <f>IF(ISERROR(MATCH($C90,Vision!$A:$A, 0)), "No Match", VLOOKUP($C90,Vision!$A:I,5,FALSE))</f>
        <v>Oak Brook Commercial</v>
      </c>
      <c r="P90" s="27" t="str">
        <f>IF(ISERROR(MATCH($C90,Vision!$A:$A, 0)), "No Match", VLOOKUP($C90,Vision!$A:J,6,FALSE))</f>
        <v>Oak Brook</v>
      </c>
      <c r="Q90" s="27" t="str">
        <f>IF(ISERROR(MATCH($C90,Vision!$A:$A, 0)), "No Match", VLOOKUP($C90,Vision!$A:K,7,FALSE))</f>
        <v>Senior Project Architect</v>
      </c>
      <c r="R90" s="31">
        <f>IF(ISERROR(MATCH($C90,Vision!$A:$A, 0)), "No Match", VLOOKUP($C90,Vision!$A:L,8,FALSE))</f>
        <v>42443</v>
      </c>
      <c r="S90" s="31"/>
      <c r="T90" s="27" t="str">
        <f t="shared" si="8"/>
        <v>Set-ADComputer -Identity  WS-2601 -Description "Brett R. Webster - ThinkPad X1 Carbon 4th"</v>
      </c>
      <c r="U90" s="1" t="str">
        <f t="shared" si="5"/>
        <v>Set-ADComputer -Identity  WS-2601 -Managedby "bwebster"</v>
      </c>
      <c r="AB90" s="13"/>
      <c r="AD90" s="14"/>
    </row>
    <row r="91" spans="2:30" x14ac:dyDescent="0.25">
      <c r="B91" s="27">
        <f t="shared" si="6"/>
        <v>88</v>
      </c>
      <c r="C91" s="22" t="s">
        <v>281</v>
      </c>
      <c r="D91" s="30" t="str">
        <f>IF(ISERROR(MATCH($C91,ADUser!A:A, 0)), "No Match", VLOOKUP($C91,ADUser!A:C,3,FALSE))</f>
        <v>Brian Weiss</v>
      </c>
      <c r="E91" s="27" t="str">
        <f>IF(ISERROR(MATCH($C91,ADUser!A:A, 0)), "No Match", VLOOKUP($C91,ADUser!A:B,2,FALSE))</f>
        <v>bweiss</v>
      </c>
      <c r="F91" s="27" t="str">
        <f>IF(ISERROR(MATCH(K91,ADComputer!A:A, 0)), "No Match", VLOOKUP(K91,ADComputer!A:B,2,FALSE))</f>
        <v>Brian Weiss - P50</v>
      </c>
      <c r="H91" s="32">
        <f t="shared" si="7"/>
        <v>1</v>
      </c>
      <c r="I91" s="27" t="str">
        <f>IF(ISERROR(MATCH(K91,ADComputer!A:A, 0)), "No Match", VLOOKUP(K91,ADComputer!A:D,4,FALSE))</f>
        <v>CN=Brian Weiss,OU=Users,OU=Denver,DC=wma-arch,DC=com</v>
      </c>
      <c r="J91" s="27" t="str">
        <f>IF(ISERROR(MATCH($E91,Meraki!A:A, 0)), "No Match", VLOOKUP($E91,Meraki!A:F,4,FALSE))</f>
        <v>ThinkPad P50</v>
      </c>
      <c r="K91" s="27" t="str">
        <f>IF(ISERROR(MATCH($E91,Meraki!A:A, 0)), "No Match", VLOOKUP($E91,Meraki!A:F,2,FALSE))</f>
        <v>WS-2374</v>
      </c>
      <c r="L91" s="27" t="str">
        <f>IF(ISERROR(MATCH($C91,Vision!$A:$A, 0)), "No Match", VLOOKUP($C91,Vision!$A:F,2,FALSE))</f>
        <v>Brian</v>
      </c>
      <c r="M91" s="27" t="str">
        <f>IF(ISERROR(MATCH($C91,Vision!$A:$A, 0)), "No Match", VLOOKUP($C91,Vision!$A:G,3,FALSE))</f>
        <v>Weiss</v>
      </c>
      <c r="N91" s="27" t="str">
        <f>IF(ISERROR(MATCH($C91,Vision!$A:$A, 0)), "No Match", VLOOKUP($C91,Vision!$A:H,4,FALSE))</f>
        <v>Davis, Jan</v>
      </c>
      <c r="O91" s="27" t="str">
        <f>IF(ISERROR(MATCH($C91,Vision!$A:$A, 0)), "No Match", VLOOKUP($C91,Vision!$A:I,5,FALSE))</f>
        <v>Downtown Denver Commercial</v>
      </c>
      <c r="P91" s="27" t="str">
        <f>IF(ISERROR(MATCH($C91,Vision!$A:$A, 0)), "No Match", VLOOKUP($C91,Vision!$A:J,6,FALSE))</f>
        <v>Downtown Denver</v>
      </c>
      <c r="Q91" s="27" t="str">
        <f>IF(ISERROR(MATCH($C91,Vision!$A:$A, 0)), "No Match", VLOOKUP($C91,Vision!$A:K,7,FALSE))</f>
        <v>Project Manager</v>
      </c>
      <c r="R91" s="31">
        <f>IF(ISERROR(MATCH($C91,Vision!$A:$A, 0)), "No Match", VLOOKUP($C91,Vision!$A:L,8,FALSE))</f>
        <v>42793</v>
      </c>
      <c r="S91" s="31"/>
      <c r="T91" s="27" t="str">
        <f t="shared" si="8"/>
        <v>Set-ADComputer -Identity  WS-2374 -Description "Brian Weiss - ThinkPad P50"</v>
      </c>
      <c r="U91" s="1" t="str">
        <f t="shared" si="5"/>
        <v>Set-ADComputer -Identity  WS-2374 -Managedby "bweiss"</v>
      </c>
      <c r="AB91" s="13"/>
      <c r="AD91" s="14"/>
    </row>
    <row r="92" spans="2:30" hidden="1" x14ac:dyDescent="0.25">
      <c r="B92" s="27">
        <f t="shared" si="6"/>
        <v>89</v>
      </c>
      <c r="C92" s="22" t="s">
        <v>3806</v>
      </c>
      <c r="D92" s="30" t="str">
        <f>IF(ISERROR(MATCH($C92,ADUser!A:A, 0)), "No Match", VLOOKUP($C92,ADUser!A:C,3,FALSE))</f>
        <v>Ericka Cuellar</v>
      </c>
      <c r="E92" s="27" t="str">
        <f>IF(ISERROR(MATCH($C92,ADUser!A:A, 0)), "No Match", VLOOKUP($C92,ADUser!A:B,2,FALSE))</f>
        <v>ECuellar</v>
      </c>
      <c r="F92" s="27" t="str">
        <f>IF(ISERROR(MATCH(K92,ADComputer!A:A, 0)), "No Match", VLOOKUP(K92,ADComputer!A:B,2,FALSE))</f>
        <v>Viviana Orio - P52</v>
      </c>
      <c r="H92" s="32" t="e">
        <f t="shared" si="7"/>
        <v>#VALUE!</v>
      </c>
      <c r="I92" s="27" t="str">
        <f>IF(ISERROR(MATCH(K92,ADComputer!A:A, 0)), "No Match", VLOOKUP(K92,ADComputer!A:D,4,FALSE))</f>
        <v>CN=Viviana Orio,OU=Users,OU=Mexico,DC=wma-arch,DC=com</v>
      </c>
      <c r="J92" s="27" t="str">
        <f>IF(ISERROR(MATCH($E92,Meraki!A:A, 0)), "No Match", VLOOKUP($E92,Meraki!A:F,4,FALSE))</f>
        <v>ThinkPad P52</v>
      </c>
      <c r="K92" s="27" t="str">
        <f>IF(ISERROR(MATCH($E92,Meraki!A:A, 0)), "No Match", VLOOKUP($E92,Meraki!A:F,2,FALSE))</f>
        <v>WS-2859</v>
      </c>
      <c r="L92" s="27" t="str">
        <f>IF(ISERROR(MATCH($C92,Vision!$A:$A, 0)), "No Match", VLOOKUP($C92,Vision!$A:F,2,FALSE))</f>
        <v>Ericka</v>
      </c>
      <c r="M92" s="27" t="str">
        <f>IF(ISERROR(MATCH($C92,Vision!$A:$A, 0)), "No Match", VLOOKUP($C92,Vision!$A:G,3,FALSE))</f>
        <v>Cuellar Meza</v>
      </c>
      <c r="N92" s="27" t="str">
        <f>IF(ISERROR(MATCH($C92,Vision!$A:$A, 0)), "No Match", VLOOKUP($C92,Vision!$A:H,4,FALSE))</f>
        <v>Nouizi, Ilyes</v>
      </c>
      <c r="O92" s="27" t="str">
        <f>IF(ISERROR(MATCH($C92,Vision!$A:$A, 0)), "No Match", VLOOKUP($C92,Vision!$A:I,5,FALSE))</f>
        <v>Studio-East</v>
      </c>
      <c r="P92" s="27" t="str">
        <f>IF(ISERROR(MATCH($C92,Vision!$A:$A, 0)), "No Match", VLOOKUP($C92,Vision!$A:J,6,FALSE))</f>
        <v>Mexico City</v>
      </c>
      <c r="Q92" s="27" t="str">
        <f>IF(ISERROR(MATCH($C92,Vision!$A:$A, 0)), "No Match", VLOOKUP($C92,Vision!$A:K,7,FALSE))</f>
        <v>Production Coordinator</v>
      </c>
      <c r="R92" s="31">
        <f>IF(ISERROR(MATCH($C92,Vision!$A:$A, 0)), "No Match", VLOOKUP($C92,Vision!$A:L,8,FALSE))</f>
        <v>43103</v>
      </c>
      <c r="S92" s="31"/>
      <c r="T92" s="27" t="str">
        <f t="shared" si="8"/>
        <v>Set-ADComputer -Identity  WS-2859 -Description "Ericka Cuellar - ThinkPad P52"</v>
      </c>
      <c r="U92" s="1" t="str">
        <f t="shared" si="5"/>
        <v>Set-ADComputer -Identity  WS-2859 -Managedby "ECuellar"</v>
      </c>
      <c r="AB92" s="13"/>
      <c r="AD92" s="14"/>
    </row>
    <row r="93" spans="2:30" x14ac:dyDescent="0.25">
      <c r="B93" s="27">
        <f t="shared" si="6"/>
        <v>90</v>
      </c>
      <c r="C93" s="22" t="s">
        <v>1659</v>
      </c>
      <c r="D93" s="30" t="str">
        <f>IF(ISERROR(MATCH($C93,ADUser!A:A, 0)), "No Match", VLOOKUP($C93,ADUser!A:C,3,FALSE))</f>
        <v>Carolina Benitez</v>
      </c>
      <c r="E93" s="27" t="str">
        <f>IF(ISERROR(MATCH($C93,ADUser!A:A, 0)), "No Match", VLOOKUP($C93,ADUser!A:B,2,FALSE))</f>
        <v>cbenitez</v>
      </c>
      <c r="F93" s="27" t="str">
        <f>IF(ISERROR(MATCH(K93,ADComputer!A:A, 0)), "No Match", VLOOKUP(K93,ADComputer!A:B,2,FALSE))</f>
        <v>Carolina Benitez - ThinkStation P320 Tiny</v>
      </c>
      <c r="H93" s="32">
        <f t="shared" si="7"/>
        <v>1</v>
      </c>
      <c r="I93" s="27" t="str">
        <f>IF(ISERROR(MATCH(K93,ADComputer!A:A, 0)), "No Match", VLOOKUP(K93,ADComputer!A:D,4,FALSE))</f>
        <v>CN=Carolina Benitez,OU=Users,OU=Irvine,DC=wma-arch,DC=com</v>
      </c>
      <c r="J93" s="27" t="str">
        <f>IF(ISERROR(MATCH($E93,Meraki!A:A, 0)), "No Match", VLOOKUP($E93,Meraki!A:F,4,FALSE))</f>
        <v>ThinkStation P320 Tiny</v>
      </c>
      <c r="K93" s="27" t="str">
        <f>IF(ISERROR(MATCH($E93,Meraki!A:A, 0)), "No Match", VLOOKUP($E93,Meraki!A:F,2,FALSE))</f>
        <v>WS-2894</v>
      </c>
      <c r="L93" s="27" t="str">
        <f>IF(ISERROR(MATCH($C93,Vision!$A:$A, 0)), "No Match", VLOOKUP($C93,Vision!$A:F,2,FALSE))</f>
        <v>Carolina</v>
      </c>
      <c r="M93" s="27" t="str">
        <f>IF(ISERROR(MATCH($C93,Vision!$A:$A, 0)), "No Match", VLOOKUP($C93,Vision!$A:G,3,FALSE))</f>
        <v>Benitez Ambriz</v>
      </c>
      <c r="N93" s="27" t="str">
        <f>IF(ISERROR(MATCH($C93,Vision!$A:$A, 0)), "No Match", VLOOKUP($C93,Vision!$A:H,4,FALSE))</f>
        <v>Nouizi, Ilyes</v>
      </c>
      <c r="O93" s="27" t="str">
        <f>IF(ISERROR(MATCH($C93,Vision!$A:$A, 0)), "No Match", VLOOKUP($C93,Vision!$A:I,5,FALSE))</f>
        <v>Studio-West</v>
      </c>
      <c r="P93" s="27" t="str">
        <f>IF(ISERROR(MATCH($C93,Vision!$A:$A, 0)), "No Match", VLOOKUP($C93,Vision!$A:J,6,FALSE))</f>
        <v>Irvine</v>
      </c>
      <c r="Q93" s="27" t="str">
        <f>IF(ISERROR(MATCH($C93,Vision!$A:$A, 0)), "No Match", VLOOKUP($C93,Vision!$A:K,7,FALSE))</f>
        <v>Senior Production Coordinator</v>
      </c>
      <c r="R93" s="31">
        <f>IF(ISERROR(MATCH($C93,Vision!$A:$A, 0)), "No Match", VLOOKUP($C93,Vision!$A:L,8,FALSE))</f>
        <v>42786</v>
      </c>
      <c r="S93" s="31"/>
      <c r="T93" s="27" t="str">
        <f t="shared" si="8"/>
        <v>Set-ADComputer -Identity  WS-2894 -Description "Carolina Benitez - ThinkStation P320 Tiny"</v>
      </c>
      <c r="U93" s="1" t="str">
        <f t="shared" si="5"/>
        <v>Set-ADComputer -Identity  WS-2894 -Managedby "cbenitez"</v>
      </c>
      <c r="AB93" s="13"/>
      <c r="AD93" s="14"/>
    </row>
    <row r="94" spans="2:30" x14ac:dyDescent="0.25">
      <c r="B94" s="27">
        <f t="shared" si="6"/>
        <v>91</v>
      </c>
      <c r="C94" s="22" t="s">
        <v>4158</v>
      </c>
      <c r="D94" s="30" t="str">
        <f>IF(ISERROR(MATCH($C94,ADUser!A:A, 0)), "No Match", VLOOKUP($C94,ADUser!A:C,3,FALSE))</f>
        <v>Callie Bergin</v>
      </c>
      <c r="E94" s="27" t="str">
        <f>IF(ISERROR(MATCH($C94,ADUser!A:A, 0)), "No Match", VLOOKUP($C94,ADUser!A:B,2,FALSE))</f>
        <v>cbergin</v>
      </c>
      <c r="F94" s="27" t="str">
        <f>IF(ISERROR(MATCH(K94,ADComputer!A:A, 0)), "No Match", VLOOKUP(K94,ADComputer!A:B,2,FALSE))</f>
        <v>Callie Bergin - ThinkPad P50</v>
      </c>
      <c r="H94" s="32">
        <f t="shared" si="7"/>
        <v>1</v>
      </c>
      <c r="I94" s="27" t="str">
        <f>IF(ISERROR(MATCH(K94,ADComputer!A:A, 0)), "No Match", VLOOKUP(K94,ADComputer!A:D,4,FALSE))</f>
        <v>CN=Callie Bergin,OU=Users,OU=Denver,DC=wma-arch,DC=com</v>
      </c>
      <c r="J94" s="27" t="str">
        <f>IF(ISERROR(MATCH($E94,Meraki!A:A, 0)), "No Match", VLOOKUP($E94,Meraki!A:F,4,FALSE))</f>
        <v>ThinkPad P50</v>
      </c>
      <c r="K94" s="27" t="str">
        <f>IF(ISERROR(MATCH($E94,Meraki!A:A, 0)), "No Match", VLOOKUP($E94,Meraki!A:F,2,FALSE))</f>
        <v>WS-2410</v>
      </c>
      <c r="L94" s="27" t="str">
        <f>IF(ISERROR(MATCH($C94,Vision!$A:$A, 0)), "No Match", VLOOKUP($C94,Vision!$A:F,2,FALSE))</f>
        <v>Caroline</v>
      </c>
      <c r="M94" s="27" t="str">
        <f>IF(ISERROR(MATCH($C94,Vision!$A:$A, 0)), "No Match", VLOOKUP($C94,Vision!$A:G,3,FALSE))</f>
        <v>Bergin</v>
      </c>
      <c r="N94" s="27" t="str">
        <f>IF(ISERROR(MATCH($C94,Vision!$A:$A, 0)), "No Match", VLOOKUP($C94,Vision!$A:H,4,FALSE))</f>
        <v>Quintero, B Catherine</v>
      </c>
      <c r="O94" s="27" t="str">
        <f>IF(ISERROR(MATCH($C94,Vision!$A:$A, 0)), "No Match", VLOOKUP($C94,Vision!$A:I,5,FALSE))</f>
        <v>Downtown Denver Interior Design</v>
      </c>
      <c r="P94" s="27" t="str">
        <f>IF(ISERROR(MATCH($C94,Vision!$A:$A, 0)), "No Match", VLOOKUP($C94,Vision!$A:J,6,FALSE))</f>
        <v>Downtown Denver</v>
      </c>
      <c r="Q94" s="27" t="str">
        <f>IF(ISERROR(MATCH($C94,Vision!$A:$A, 0)), "No Match", VLOOKUP($C94,Vision!$A:K,7,FALSE))</f>
        <v>Job Captain</v>
      </c>
      <c r="R94" s="31">
        <f>IF(ISERROR(MATCH($C94,Vision!$A:$A, 0)), "No Match", VLOOKUP($C94,Vision!$A:L,8,FALSE))</f>
        <v>43360</v>
      </c>
      <c r="S94" s="31"/>
      <c r="T94" s="27" t="str">
        <f t="shared" si="8"/>
        <v>Set-ADComputer -Identity  WS-2410 -Description "Callie Bergin - ThinkPad P50"</v>
      </c>
      <c r="U94" s="1" t="str">
        <f t="shared" si="5"/>
        <v>Set-ADComputer -Identity  WS-2410 -Managedby "cbergin"</v>
      </c>
      <c r="AB94" s="13"/>
      <c r="AD94" s="14"/>
    </row>
    <row r="95" spans="2:30" x14ac:dyDescent="0.25">
      <c r="B95" s="27">
        <f t="shared" si="6"/>
        <v>92</v>
      </c>
      <c r="C95" s="22" t="s">
        <v>6301</v>
      </c>
      <c r="D95" s="30" t="str">
        <f>IF(ISERROR(MATCH($C95,ADUser!A:A, 0)), "No Match", VLOOKUP($C95,ADUser!A:C,3,FALSE))</f>
        <v>Chloe Blottman</v>
      </c>
      <c r="E95" s="27" t="str">
        <f>IF(ISERROR(MATCH($C95,ADUser!A:A, 0)), "No Match", VLOOKUP($C95,ADUser!A:B,2,FALSE))</f>
        <v>CBlottman</v>
      </c>
      <c r="F95" s="27" t="str">
        <f>IF(ISERROR(MATCH(K95,ADComputer!A:A, 0)), "No Match", VLOOKUP(K95,ADComputer!A:B,2,FALSE))</f>
        <v>Chloe Blottman - HP Z420 Workstation</v>
      </c>
      <c r="H95" s="32">
        <f t="shared" si="7"/>
        <v>1</v>
      </c>
      <c r="I95" s="27" t="str">
        <f>IF(ISERROR(MATCH(K95,ADComputer!A:A, 0)), "No Match", VLOOKUP(K95,ADComputer!A:D,4,FALSE))</f>
        <v>CN=Michelle Olivo,OU=Users,OU=New York,DC=wma-arch,DC=com</v>
      </c>
      <c r="J95" s="27" t="str">
        <f>IF(ISERROR(MATCH($E95,Meraki!A:A, 0)), "No Match", VLOOKUP($E95,Meraki!A:F,4,FALSE))</f>
        <v>HP Z420 Workstation</v>
      </c>
      <c r="K95" s="27" t="str">
        <f>IF(ISERROR(MATCH($E95,Meraki!A:A, 0)), "No Match", VLOOKUP($E95,Meraki!A:F,2,FALSE))</f>
        <v>WS-1805</v>
      </c>
      <c r="L95" s="27" t="str">
        <f>IF(ISERROR(MATCH($C95,Vision!$A:$A, 0)), "No Match", VLOOKUP($C95,Vision!$A:F,2,FALSE))</f>
        <v>Chloe</v>
      </c>
      <c r="M95" s="27" t="str">
        <f>IF(ISERROR(MATCH($C95,Vision!$A:$A, 0)), "No Match", VLOOKUP($C95,Vision!$A:G,3,FALSE))</f>
        <v>Blottman</v>
      </c>
      <c r="N95" s="27" t="str">
        <f>IF(ISERROR(MATCH($C95,Vision!$A:$A, 0)), "No Match", VLOOKUP($C95,Vision!$A:H,4,FALSE))</f>
        <v>Melvin, Frances Victoria</v>
      </c>
      <c r="O95" s="27" t="str">
        <f>IF(ISERROR(MATCH($C95,Vision!$A:$A, 0)), "No Match", VLOOKUP($C95,Vision!$A:I,5,FALSE))</f>
        <v>New York Interior Design</v>
      </c>
      <c r="P95" s="27" t="str">
        <f>IF(ISERROR(MATCH($C95,Vision!$A:$A, 0)), "No Match", VLOOKUP($C95,Vision!$A:J,6,FALSE))</f>
        <v>New York</v>
      </c>
      <c r="Q95" s="27" t="str">
        <f>IF(ISERROR(MATCH($C95,Vision!$A:$A, 0)), "No Match", VLOOKUP($C95,Vision!$A:K,7,FALSE))</f>
        <v>Intern</v>
      </c>
      <c r="R95" s="31">
        <f>IF(ISERROR(MATCH($C95,Vision!$A:$A, 0)), "No Match", VLOOKUP($C95,Vision!$A:L,8,FALSE))</f>
        <v>43565</v>
      </c>
      <c r="S95" s="31"/>
      <c r="T95" s="27" t="str">
        <f t="shared" si="8"/>
        <v>Set-ADComputer -Identity  WS-1805 -Description "Chloe Blottman - HP Z420 Workstation"</v>
      </c>
      <c r="U95" s="1" t="str">
        <f t="shared" si="5"/>
        <v>Set-ADComputer -Identity  WS-1805 -Managedby "CBlottman"</v>
      </c>
      <c r="AB95" s="13"/>
      <c r="AD95" s="14"/>
    </row>
    <row r="96" spans="2:30" x14ac:dyDescent="0.25">
      <c r="B96" s="27">
        <f t="shared" si="6"/>
        <v>93</v>
      </c>
      <c r="C96" s="22" t="s">
        <v>3374</v>
      </c>
      <c r="D96" s="30" t="str">
        <f>IF(ISERROR(MATCH($C96,ADUser!A:A, 0)), "No Match", VLOOKUP($C96,ADUser!A:C,3,FALSE))</f>
        <v>Clarissa Buendia</v>
      </c>
      <c r="E96" s="27" t="str">
        <f>IF(ISERROR(MATCH($C96,ADUser!A:A, 0)), "No Match", VLOOKUP($C96,ADUser!A:B,2,FALSE))</f>
        <v>cbuendia</v>
      </c>
      <c r="F96" s="27" t="str">
        <f>IF(ISERROR(MATCH(K96,ADComputer!A:A, 0)), "No Match", VLOOKUP(K96,ADComputer!A:B,2,FALSE))</f>
        <v>Clarissa Buendia - ThinkPad S30</v>
      </c>
      <c r="H96" s="32">
        <f t="shared" si="7"/>
        <v>1</v>
      </c>
      <c r="I96" s="27" t="str">
        <f>IF(ISERROR(MATCH(K96,ADComputer!A:A, 0)), "No Match", VLOOKUP(K96,ADComputer!A:D,4,FALSE))</f>
        <v>CN=Clarissa Buendia,OU=Users,OU=San Diego,DC=wma-arch,DC=com</v>
      </c>
      <c r="J96" s="27" t="str">
        <f>IF(ISERROR(MATCH($E96,Meraki!A:A, 0)), "No Match", VLOOKUP($E96,Meraki!A:F,4,FALSE))</f>
        <v>Lenovo Product</v>
      </c>
      <c r="K96" s="27" t="str">
        <f>IF(ISERROR(MATCH($E96,Meraki!A:A, 0)), "No Match", VLOOKUP($E96,Meraki!A:F,2,FALSE))</f>
        <v>WS-1906</v>
      </c>
      <c r="L96" s="27" t="str">
        <f>IF(ISERROR(MATCH($C96,Vision!$A:$A, 0)), "No Match", VLOOKUP($C96,Vision!$A:F,2,FALSE))</f>
        <v>Clarissa</v>
      </c>
      <c r="M96" s="27" t="str">
        <f>IF(ISERROR(MATCH($C96,Vision!$A:$A, 0)), "No Match", VLOOKUP($C96,Vision!$A:G,3,FALSE))</f>
        <v>Buendia</v>
      </c>
      <c r="N96" s="27" t="str">
        <f>IF(ISERROR(MATCH($C96,Vision!$A:$A, 0)), "No Match", VLOOKUP($C96,Vision!$A:H,4,FALSE))</f>
        <v>Slipka, Tiffany</v>
      </c>
      <c r="O96" s="27" t="str">
        <f>IF(ISERROR(MATCH($C96,Vision!$A:$A, 0)), "No Match", VLOOKUP($C96,Vision!$A:I,5,FALSE))</f>
        <v>San Diego Interior Design</v>
      </c>
      <c r="P96" s="27" t="str">
        <f>IF(ISERROR(MATCH($C96,Vision!$A:$A, 0)), "No Match", VLOOKUP($C96,Vision!$A:J,6,FALSE))</f>
        <v>San Diego</v>
      </c>
      <c r="Q96" s="27" t="str">
        <f>IF(ISERROR(MATCH($C96,Vision!$A:$A, 0)), "No Match", VLOOKUP($C96,Vision!$A:K,7,FALSE))</f>
        <v>Designer</v>
      </c>
      <c r="R96" s="31">
        <f>IF(ISERROR(MATCH($C96,Vision!$A:$A, 0)), "No Match", VLOOKUP($C96,Vision!$A:L,8,FALSE))</f>
        <v>43252</v>
      </c>
      <c r="S96" s="31"/>
      <c r="T96" s="27" t="str">
        <f t="shared" si="8"/>
        <v>Set-ADComputer -Identity  WS-1906 -Description "Clarissa Buendia - Lenovo Product"</v>
      </c>
      <c r="U96" s="1" t="str">
        <f t="shared" si="5"/>
        <v>Set-ADComputer -Identity  WS-1906 -Managedby "cbuendia"</v>
      </c>
      <c r="AB96" s="13"/>
      <c r="AD96" s="14"/>
    </row>
    <row r="97" spans="2:30" x14ac:dyDescent="0.25">
      <c r="B97" s="27">
        <f t="shared" si="6"/>
        <v>94</v>
      </c>
      <c r="C97" s="22" t="s">
        <v>323</v>
      </c>
      <c r="D97" s="30" t="str">
        <f>IF(ISERROR(MATCH($C97,ADUser!A:A, 0)), "No Match", VLOOKUP($C97,ADUser!A:C,3,FALSE))</f>
        <v>Clay Carr</v>
      </c>
      <c r="E97" s="27" t="str">
        <f>IF(ISERROR(MATCH($C97,ADUser!A:A, 0)), "No Match", VLOOKUP($C97,ADUser!A:B,2,FALSE))</f>
        <v>ccarr</v>
      </c>
      <c r="F97" s="27" t="str">
        <f>IF(ISERROR(MATCH(K97,ADComputer!A:A, 0)), "No Match", VLOOKUP(K97,ADComputer!A:B,2,FALSE))</f>
        <v>Clay Carr - ThinkPad P52</v>
      </c>
      <c r="H97" s="32">
        <f t="shared" si="7"/>
        <v>1</v>
      </c>
      <c r="I97" s="27" t="str">
        <f>IF(ISERROR(MATCH(K97,ADComputer!A:A, 0)), "No Match", VLOOKUP(K97,ADComputer!A:D,4,FALSE))</f>
        <v>CN=Clay Carr,OU=Users,OU=Denver-JS,DC=wma-arch,DC=com</v>
      </c>
      <c r="J97" s="27" t="str">
        <f>IF(ISERROR(MATCH($E97,Meraki!A:A, 0)), "No Match", VLOOKUP($E97,Meraki!A:F,4,FALSE))</f>
        <v>ThinkPad P52</v>
      </c>
      <c r="K97" s="27" t="str">
        <f>IF(ISERROR(MATCH($E97,Meraki!A:A, 0)), "No Match", VLOOKUP($E97,Meraki!A:F,2,FALSE))</f>
        <v>WS-2734</v>
      </c>
      <c r="L97" s="27" t="str">
        <f>IF(ISERROR(MATCH($C97,Vision!$A:$A, 0)), "No Match", VLOOKUP($C97,Vision!$A:F,2,FALSE))</f>
        <v>Clay</v>
      </c>
      <c r="M97" s="27" t="str">
        <f>IF(ISERROR(MATCH($C97,Vision!$A:$A, 0)), "No Match", VLOOKUP($C97,Vision!$A:G,3,FALSE))</f>
        <v>Carr</v>
      </c>
      <c r="N97" s="27" t="str">
        <f>IF(ISERROR(MATCH($C97,Vision!$A:$A, 0)), "No Match", VLOOKUP($C97,Vision!$A:H,4,FALSE))</f>
        <v>Jansen, Thomas</v>
      </c>
      <c r="O97" s="27" t="str">
        <f>IF(ISERROR(MATCH($C97,Vision!$A:$A, 0)), "No Match", VLOOKUP($C97,Vision!$A:I,5,FALSE))</f>
        <v>Denver Civil Infrastructure</v>
      </c>
      <c r="P97" s="27" t="str">
        <f>IF(ISERROR(MATCH($C97,Vision!$A:$A, 0)), "No Match", VLOOKUP($C97,Vision!$A:J,6,FALSE))</f>
        <v>Denver C.E.</v>
      </c>
      <c r="Q97" s="27" t="str">
        <f>IF(ISERROR(MATCH($C97,Vision!$A:$A, 0)), "No Match", VLOOKUP($C97,Vision!$A:K,7,FALSE))</f>
        <v>Senior Designer</v>
      </c>
      <c r="R97" s="31">
        <f>IF(ISERROR(MATCH($C97,Vision!$A:$A, 0)), "No Match", VLOOKUP($C97,Vision!$A:L,8,FALSE))</f>
        <v>42583</v>
      </c>
      <c r="S97" s="31"/>
      <c r="T97" s="27" t="str">
        <f t="shared" si="8"/>
        <v>Set-ADComputer -Identity  WS-2734 -Description "Clay Carr - ThinkPad P52"</v>
      </c>
      <c r="U97" s="1" t="str">
        <f t="shared" si="5"/>
        <v>Set-ADComputer -Identity  WS-2734 -Managedby "ccarr"</v>
      </c>
      <c r="AB97" s="13"/>
      <c r="AD97" s="14"/>
    </row>
    <row r="98" spans="2:30" x14ac:dyDescent="0.25">
      <c r="B98" s="27">
        <f t="shared" si="6"/>
        <v>95</v>
      </c>
      <c r="C98" s="22" t="s">
        <v>5055</v>
      </c>
      <c r="D98" s="30" t="str">
        <f>IF(ISERROR(MATCH($C98,ADUser!A:A, 0)), "No Match", VLOOKUP($C98,ADUser!A:C,3,FALSE))</f>
        <v>Christopher Centeno</v>
      </c>
      <c r="E98" s="27" t="str">
        <f>IF(ISERROR(MATCH($C98,ADUser!A:A, 0)), "No Match", VLOOKUP($C98,ADUser!A:B,2,FALSE))</f>
        <v>ccenteno</v>
      </c>
      <c r="F98" s="27" t="str">
        <f>IF(ISERROR(MATCH(K98,ADComputer!A:A, 0)), "No Match", VLOOKUP(K98,ADComputer!A:B,2,FALSE))</f>
        <v>Christopher Centeno - ThinkPad P52</v>
      </c>
      <c r="H98" s="32">
        <f t="shared" si="7"/>
        <v>1</v>
      </c>
      <c r="I98" s="27" t="str">
        <f>IF(ISERROR(MATCH(K98,ADComputer!A:A, 0)), "No Match", VLOOKUP(K98,ADComputer!A:D,4,FALSE))</f>
        <v>CN=Chris Centeno,OU=Users,OU=Miami,DC=wma-arch,DC=com</v>
      </c>
      <c r="J98" s="27" t="str">
        <f>IF(ISERROR(MATCH($E98,Meraki!A:A, 0)), "No Match", VLOOKUP($E98,Meraki!A:F,4,FALSE))</f>
        <v>ThinkPad P52</v>
      </c>
      <c r="K98" s="27" t="str">
        <f>IF(ISERROR(MATCH($E98,Meraki!A:A, 0)), "No Match", VLOOKUP($E98,Meraki!A:F,2,FALSE))</f>
        <v>WS-2659</v>
      </c>
      <c r="L98" s="27" t="str">
        <f>IF(ISERROR(MATCH($C98,Vision!$A:$A, 0)), "No Match", VLOOKUP($C98,Vision!$A:F,2,FALSE))</f>
        <v>Christopher</v>
      </c>
      <c r="M98" s="27" t="str">
        <f>IF(ISERROR(MATCH($C98,Vision!$A:$A, 0)), "No Match", VLOOKUP($C98,Vision!$A:G,3,FALSE))</f>
        <v>Centeno</v>
      </c>
      <c r="N98" s="27" t="str">
        <f>IF(ISERROR(MATCH($C98,Vision!$A:$A, 0)), "No Match", VLOOKUP($C98,Vision!$A:H,4,FALSE))</f>
        <v>LeTiecq, Rebecca</v>
      </c>
      <c r="O98" s="27" t="str">
        <f>IF(ISERROR(MATCH($C98,Vision!$A:$A, 0)), "No Match", VLOOKUP($C98,Vision!$A:I,5,FALSE))</f>
        <v>Miami Interior Design</v>
      </c>
      <c r="P98" s="27" t="str">
        <f>IF(ISERROR(MATCH($C98,Vision!$A:$A, 0)), "No Match", VLOOKUP($C98,Vision!$A:J,6,FALSE))</f>
        <v>Miami</v>
      </c>
      <c r="Q98" s="27" t="str">
        <f>IF(ISERROR(MATCH($C98,Vision!$A:$A, 0)), "No Match", VLOOKUP($C98,Vision!$A:K,7,FALSE))</f>
        <v>Designer</v>
      </c>
      <c r="R98" s="31">
        <f>IF(ISERROR(MATCH($C98,Vision!$A:$A, 0)), "No Match", VLOOKUP($C98,Vision!$A:L,8,FALSE))</f>
        <v>43437</v>
      </c>
      <c r="S98" s="31"/>
      <c r="T98" s="27" t="str">
        <f t="shared" si="8"/>
        <v>Set-ADComputer -Identity  WS-2659 -Description "Christopher Centeno - ThinkPad P52"</v>
      </c>
      <c r="U98" s="1" t="str">
        <f t="shared" si="5"/>
        <v>Set-ADComputer -Identity  WS-2659 -Managedby "ccenteno"</v>
      </c>
      <c r="AB98" s="13"/>
      <c r="AD98" s="14"/>
    </row>
    <row r="99" spans="2:30" x14ac:dyDescent="0.25">
      <c r="B99" s="27">
        <f t="shared" si="6"/>
        <v>96</v>
      </c>
      <c r="C99" s="22" t="s">
        <v>800</v>
      </c>
      <c r="D99" s="30" t="str">
        <f>IF(ISERROR(MATCH($C99,ADUser!A:A, 0)), "No Match", VLOOKUP($C99,ADUser!A:C,3,FALSE))</f>
        <v>Christina J. Chambers</v>
      </c>
      <c r="E99" s="27" t="str">
        <f>IF(ISERROR(MATCH($C99,ADUser!A:A, 0)), "No Match", VLOOKUP($C99,ADUser!A:B,2,FALSE))</f>
        <v>cchambers</v>
      </c>
      <c r="F99" s="27" t="str">
        <f>IF(ISERROR(MATCH(K99,ADComputer!A:A, 0)), "No Match", VLOOKUP(K99,ADComputer!A:B,2,FALSE))</f>
        <v>Christina J. Chambers - ThinkPad W520</v>
      </c>
      <c r="H99" s="32">
        <f t="shared" si="7"/>
        <v>1</v>
      </c>
      <c r="I99" s="27" t="str">
        <f>IF(ISERROR(MATCH(K99,ADComputer!A:A, 0)), "No Match", VLOOKUP(K99,ADComputer!A:D,4,FALSE))</f>
        <v>CN=Christina J. Chambers,OU=Users,OU=Miami,DC=wma-arch,DC=com</v>
      </c>
      <c r="J99" s="27" t="str">
        <f>IF(ISERROR(MATCH($E99,Meraki!A:A, 0)), "No Match", VLOOKUP($E99,Meraki!A:F,4,FALSE))</f>
        <v>ThinkPad W520</v>
      </c>
      <c r="K99" s="27" t="str">
        <f>IF(ISERROR(MATCH($E99,Meraki!A:A, 0)), "No Match", VLOOKUP($E99,Meraki!A:F,2,FALSE))</f>
        <v>WS-1793</v>
      </c>
      <c r="L99" s="27" t="str">
        <f>IF(ISERROR(MATCH($C99,Vision!$A:$A, 0)), "No Match", VLOOKUP($C99,Vision!$A:F,2,FALSE))</f>
        <v>Christina</v>
      </c>
      <c r="M99" s="27" t="str">
        <f>IF(ISERROR(MATCH($C99,Vision!$A:$A, 0)), "No Match", VLOOKUP($C99,Vision!$A:G,3,FALSE))</f>
        <v>Chambers</v>
      </c>
      <c r="N99" s="27" t="str">
        <f>IF(ISERROR(MATCH($C99,Vision!$A:$A, 0)), "No Match", VLOOKUP($C99,Vision!$A:H,4,FALSE))</f>
        <v>LeTiecq, Rebecca</v>
      </c>
      <c r="O99" s="27" t="str">
        <f>IF(ISERROR(MATCH($C99,Vision!$A:$A, 0)), "No Match", VLOOKUP($C99,Vision!$A:I,5,FALSE))</f>
        <v>Miami Interior Design</v>
      </c>
      <c r="P99" s="27" t="str">
        <f>IF(ISERROR(MATCH($C99,Vision!$A:$A, 0)), "No Match", VLOOKUP($C99,Vision!$A:J,6,FALSE))</f>
        <v>Miami</v>
      </c>
      <c r="Q99" s="27" t="str">
        <f>IF(ISERROR(MATCH($C99,Vision!$A:$A, 0)), "No Match", VLOOKUP($C99,Vision!$A:K,7,FALSE))</f>
        <v>Job Captain</v>
      </c>
      <c r="R99" s="31">
        <f>IF(ISERROR(MATCH($C99,Vision!$A:$A, 0)), "No Match", VLOOKUP($C99,Vision!$A:L,8,FALSE))</f>
        <v>42898</v>
      </c>
      <c r="S99" s="31"/>
      <c r="T99" s="27" t="str">
        <f t="shared" si="8"/>
        <v>Set-ADComputer -Identity  WS-1793 -Description "Christina J. Chambers - ThinkPad W520"</v>
      </c>
      <c r="U99" s="1" t="str">
        <f t="shared" si="5"/>
        <v>Set-ADComputer -Identity  WS-1793 -Managedby "cchambers"</v>
      </c>
      <c r="AB99" s="13"/>
      <c r="AD99" s="14"/>
    </row>
    <row r="100" spans="2:30" x14ac:dyDescent="0.25">
      <c r="B100" s="27">
        <f t="shared" si="6"/>
        <v>97</v>
      </c>
      <c r="C100" s="22" t="s">
        <v>152</v>
      </c>
      <c r="D100" s="30" t="str">
        <f>IF(ISERROR(MATCH($C100,ADUser!A:A, 0)), "No Match", VLOOKUP($C100,ADUser!A:C,3,FALSE))</f>
        <v>Chelsea Chamra</v>
      </c>
      <c r="E100" s="27" t="str">
        <f>IF(ISERROR(MATCH($C100,ADUser!A:A, 0)), "No Match", VLOOKUP($C100,ADUser!A:B,2,FALSE))</f>
        <v>CChamra</v>
      </c>
      <c r="F100" s="27" t="str">
        <f>IF(ISERROR(MATCH(K100,ADComputer!A:A, 0)), "No Match", VLOOKUP(K100,ADComputer!A:B,2,FALSE))</f>
        <v>Chelsea Chamra - ThinkPad X1 Extreme</v>
      </c>
      <c r="H100" s="32">
        <f t="shared" si="7"/>
        <v>1</v>
      </c>
      <c r="I100" s="27" t="str">
        <f>IF(ISERROR(MATCH(K100,ADComputer!A:A, 0)), "No Match", VLOOKUP(K100,ADComputer!A:D,4,FALSE))</f>
        <v>CN=Chelsea Chamra,OU=Users,OU=Princeton,DC=wma-arch,DC=com</v>
      </c>
      <c r="J100" s="27" t="str">
        <f>IF(ISERROR(MATCH($E100,Meraki!A:A, 0)), "No Match", VLOOKUP($E100,Meraki!A:F,4,FALSE))</f>
        <v>ThinkPad X1 Extreme</v>
      </c>
      <c r="K100" s="27" t="str">
        <f>IF(ISERROR(MATCH($E100,Meraki!A:A, 0)), "No Match", VLOOKUP($E100,Meraki!A:F,2,FALSE))</f>
        <v>WS-2685</v>
      </c>
      <c r="L100" s="27" t="str">
        <f>IF(ISERROR(MATCH($C100,Vision!$A:$A, 0)), "No Match", VLOOKUP($C100,Vision!$A:F,2,FALSE))</f>
        <v>Chelsea</v>
      </c>
      <c r="M100" s="27" t="str">
        <f>IF(ISERROR(MATCH($C100,Vision!$A:$A, 0)), "No Match", VLOOKUP($C100,Vision!$A:G,3,FALSE))</f>
        <v>Chamra</v>
      </c>
      <c r="N100" s="27" t="str">
        <f>IF(ISERROR(MATCH($C100,Vision!$A:$A, 0)), "No Match", VLOOKUP($C100,Vision!$A:H,4,FALSE))</f>
        <v>Godun, Erica</v>
      </c>
      <c r="O100" s="27" t="str">
        <f>IF(ISERROR(MATCH($C100,Vision!$A:$A, 0)), "No Match", VLOOKUP($C100,Vision!$A:I,5,FALSE))</f>
        <v>New Jersey Interior Design</v>
      </c>
      <c r="P100" s="27" t="str">
        <f>IF(ISERROR(MATCH($C100,Vision!$A:$A, 0)), "No Match", VLOOKUP($C100,Vision!$A:J,6,FALSE))</f>
        <v>New Jersey</v>
      </c>
      <c r="Q100" s="27" t="str">
        <f>IF(ISERROR(MATCH($C100,Vision!$A:$A, 0)), "No Match", VLOOKUP($C100,Vision!$A:K,7,FALSE))</f>
        <v>Designer</v>
      </c>
      <c r="R100" s="31">
        <f>IF(ISERROR(MATCH($C100,Vision!$A:$A, 0)), "No Match", VLOOKUP($C100,Vision!$A:L,8,FALSE))</f>
        <v>42522</v>
      </c>
      <c r="S100" s="31"/>
      <c r="T100" s="27" t="str">
        <f t="shared" si="8"/>
        <v>Set-ADComputer -Identity  WS-2685 -Description "Chelsea Chamra - ThinkPad X1 Extreme"</v>
      </c>
      <c r="U100" s="1" t="str">
        <f t="shared" ref="U100:U118" si="9">CONCATENATE($V$3,K100,$W$4,E100,$V$5)</f>
        <v>Set-ADComputer -Identity  WS-2685 -Managedby "CChamra"</v>
      </c>
      <c r="AB100" s="13"/>
      <c r="AD100" s="14"/>
    </row>
    <row r="101" spans="2:30" x14ac:dyDescent="0.25">
      <c r="B101" s="27">
        <f t="shared" si="6"/>
        <v>98</v>
      </c>
      <c r="C101" s="22" t="s">
        <v>3240</v>
      </c>
      <c r="D101" s="30" t="str">
        <f>IF(ISERROR(MATCH($C101,ADUser!A:A, 0)), "No Match", VLOOKUP($C101,ADUser!A:C,3,FALSE))</f>
        <v>Calvin F. Evans II</v>
      </c>
      <c r="E101" s="27" t="str">
        <f>IF(ISERROR(MATCH($C101,ADUser!A:A, 0)), "No Match", VLOOKUP($C101,ADUser!A:B,2,FALSE))</f>
        <v>cevans</v>
      </c>
      <c r="F101" s="27" t="str">
        <f>IF(ISERROR(MATCH(K101,ADComputer!A:A, 0)), "No Match", VLOOKUP(K101,ADComputer!A:B,2,FALSE))</f>
        <v>LUMION Resource- Chicago</v>
      </c>
      <c r="H101" s="32" t="e">
        <f t="shared" si="7"/>
        <v>#VALUE!</v>
      </c>
      <c r="I101" s="27">
        <f>IF(ISERROR(MATCH(K101,ADComputer!A:A, 0)), "No Match", VLOOKUP(K101,ADComputer!A:D,4,FALSE))</f>
        <v>0</v>
      </c>
      <c r="J101" s="27" t="str">
        <f>IF(ISERROR(MATCH($E101,Meraki!A:A, 0)), "No Match", VLOOKUP($E101,Meraki!A:F,4,FALSE))</f>
        <v>ThinkStation S30</v>
      </c>
      <c r="K101" s="27" t="str">
        <f>IF(ISERROR(MATCH($E101,Meraki!A:A, 0)), "No Match", VLOOKUP($E101,Meraki!A:F,2,FALSE))</f>
        <v>WS-2607</v>
      </c>
      <c r="L101" s="27" t="str">
        <f>IF(ISERROR(MATCH($C101,Vision!$A:$A, 0)), "No Match", VLOOKUP($C101,Vision!$A:F,2,FALSE))</f>
        <v>Calvin</v>
      </c>
      <c r="M101" s="27" t="str">
        <f>IF(ISERROR(MATCH($C101,Vision!$A:$A, 0)), "No Match", VLOOKUP($C101,Vision!$A:G,3,FALSE))</f>
        <v>Evans</v>
      </c>
      <c r="N101" s="27" t="str">
        <f>IF(ISERROR(MATCH($C101,Vision!$A:$A, 0)), "No Match", VLOOKUP($C101,Vision!$A:H,4,FALSE))</f>
        <v>Gonzales, Moses</v>
      </c>
      <c r="O101" s="27" t="str">
        <f>IF(ISERROR(MATCH($C101,Vision!$A:$A, 0)), "No Match", VLOOKUP($C101,Vision!$A:I,5,FALSE))</f>
        <v>Corporate Administration</v>
      </c>
      <c r="P101" s="27" t="str">
        <f>IF(ISERROR(MATCH($C101,Vision!$A:$A, 0)), "No Match", VLOOKUP($C101,Vision!$A:J,6,FALSE))</f>
        <v>Denver C.E.</v>
      </c>
      <c r="Q101" s="27" t="str">
        <f>IF(ISERROR(MATCH($C101,Vision!$A:$A, 0)), "No Match", VLOOKUP($C101,Vision!$A:K,7,FALSE))</f>
        <v>IT Support Specialist</v>
      </c>
      <c r="R101" s="31">
        <f>IF(ISERROR(MATCH($C101,Vision!$A:$A, 0)), "No Match", VLOOKUP($C101,Vision!$A:L,8,FALSE))</f>
        <v>43066</v>
      </c>
      <c r="S101" s="31"/>
      <c r="T101" s="27" t="str">
        <f t="shared" si="8"/>
        <v>Set-ADComputer -Identity  WS-2607 -Description "Calvin F. Evans II - ThinkStation S30"</v>
      </c>
      <c r="U101" s="1" t="str">
        <f t="shared" si="9"/>
        <v>Set-ADComputer -Identity  WS-2607 -Managedby "cevans"</v>
      </c>
      <c r="AB101" s="13"/>
      <c r="AD101" s="14"/>
    </row>
    <row r="102" spans="2:30" x14ac:dyDescent="0.25">
      <c r="B102" s="27">
        <f t="shared" si="6"/>
        <v>99</v>
      </c>
      <c r="C102" s="22" t="s">
        <v>312</v>
      </c>
      <c r="D102" s="30" t="str">
        <f>IF(ISERROR(MATCH($C102,ADUser!A:A, 0)), "No Match", VLOOKUP($C102,ADUser!A:C,3,FALSE))</f>
        <v>Christy Fahilga</v>
      </c>
      <c r="E102" s="27" t="str">
        <f>IF(ISERROR(MATCH($C102,ADUser!A:A, 0)), "No Match", VLOOKUP($C102,ADUser!A:B,2,FALSE))</f>
        <v>CFahilga</v>
      </c>
      <c r="F102" s="27" t="str">
        <f>IF(ISERROR(MATCH(K102,ADComputer!A:A, 0)), "No Match", VLOOKUP(K102,ADComputer!A:B,2,FALSE))</f>
        <v>Christy Fahilga - ThinkPad Edge E531</v>
      </c>
      <c r="H102" s="32">
        <f t="shared" si="7"/>
        <v>1</v>
      </c>
      <c r="I102" s="27" t="str">
        <f>IF(ISERROR(MATCH(K102,ADComputer!A:A, 0)), "No Match", VLOOKUP(K102,ADComputer!A:D,4,FALSE))</f>
        <v>CN=Christina Fahilga,OU=Users,OU=Irvine,DC=wma-arch,DC=com</v>
      </c>
      <c r="J102" s="27" t="str">
        <f>IF(ISERROR(MATCH($E102,Meraki!A:A, 0)), "No Match", VLOOKUP($E102,Meraki!A:F,4,FALSE))</f>
        <v>ThinkPad Edge E531</v>
      </c>
      <c r="K102" s="27" t="str">
        <f>IF(ISERROR(MATCH($E102,Meraki!A:A, 0)), "No Match", VLOOKUP($E102,Meraki!A:F,2,FALSE))</f>
        <v>WS-1931</v>
      </c>
      <c r="L102" s="27" t="str">
        <f>IF(ISERROR(MATCH($C102,Vision!$A:$A, 0)), "No Match", VLOOKUP($C102,Vision!$A:F,2,FALSE))</f>
        <v>Christina</v>
      </c>
      <c r="M102" s="27" t="str">
        <f>IF(ISERROR(MATCH($C102,Vision!$A:$A, 0)), "No Match", VLOOKUP($C102,Vision!$A:G,3,FALSE))</f>
        <v>Fahilga</v>
      </c>
      <c r="N102" s="27" t="str">
        <f>IF(ISERROR(MATCH($C102,Vision!$A:$A, 0)), "No Match", VLOOKUP($C102,Vision!$A:H,4,FALSE))</f>
        <v>Sloane, Tobin</v>
      </c>
      <c r="O102" s="27" t="str">
        <f>IF(ISERROR(MATCH($C102,Vision!$A:$A, 0)), "No Match", VLOOKUP($C102,Vision!$A:I,5,FALSE))</f>
        <v>Corporate Administration</v>
      </c>
      <c r="P102" s="27" t="str">
        <f>IF(ISERROR(MATCH($C102,Vision!$A:$A, 0)), "No Match", VLOOKUP($C102,Vision!$A:J,6,FALSE))</f>
        <v>Irvine</v>
      </c>
      <c r="Q102" s="27" t="str">
        <f>IF(ISERROR(MATCH($C102,Vision!$A:$A, 0)), "No Match", VLOOKUP($C102,Vision!$A:K,7,FALSE))</f>
        <v>Executive Assistant</v>
      </c>
      <c r="R102" s="31">
        <f>IF(ISERROR(MATCH($C102,Vision!$A:$A, 0)), "No Match", VLOOKUP($C102,Vision!$A:L,8,FALSE))</f>
        <v>42667</v>
      </c>
      <c r="S102" s="31"/>
      <c r="T102" s="27" t="str">
        <f t="shared" si="8"/>
        <v>Set-ADComputer -Identity  WS-1931 -Description "Christy Fahilga - ThinkPad Edge E531"</v>
      </c>
      <c r="U102" s="1" t="str">
        <f t="shared" si="9"/>
        <v>Set-ADComputer -Identity  WS-1931 -Managedby "CFahilga"</v>
      </c>
      <c r="AB102" s="13"/>
      <c r="AD102" s="14"/>
    </row>
    <row r="103" spans="2:30" x14ac:dyDescent="0.25">
      <c r="B103" s="27">
        <f t="shared" si="6"/>
        <v>100</v>
      </c>
      <c r="C103" s="22" t="s">
        <v>8126</v>
      </c>
      <c r="D103" s="30" t="str">
        <f>IF(ISERROR(MATCH($C103,ADUser!A:A, 0)), "No Match", VLOOKUP($C103,ADUser!A:C,3,FALSE))</f>
        <v>Cara Grandolfo</v>
      </c>
      <c r="E103" s="27" t="str">
        <f>IF(ISERROR(MATCH($C103,ADUser!A:A, 0)), "No Match", VLOOKUP($C103,ADUser!A:B,2,FALSE))</f>
        <v>cgrandolfo</v>
      </c>
      <c r="F103" s="27" t="str">
        <f>IF(ISERROR(MATCH(K103,ADComputer!A:A, 0)), "No Match", VLOOKUP(K103,ADComputer!A:B,2,FALSE))</f>
        <v>Cara Grandolfo - X1 Carbon</v>
      </c>
      <c r="H103" s="32">
        <f t="shared" si="7"/>
        <v>1</v>
      </c>
      <c r="I103" s="27" t="str">
        <f>IF(ISERROR(MATCH(K103,ADComputer!A:A, 0)), "No Match", VLOOKUP(K103,ADComputer!A:D,4,FALSE))</f>
        <v>CN=Cara Grandolfo,OU=Users,OU=Irvine,DC=wma-arch,DC=com</v>
      </c>
      <c r="J103" s="27" t="str">
        <f>IF(ISERROR(MATCH($E103,Meraki!A:A, 0)), "No Match", VLOOKUP($E103,Meraki!A:F,4,FALSE))</f>
        <v>ThinkPad X1 Carbon 2nd</v>
      </c>
      <c r="K103" s="27" t="str">
        <f>IF(ISERROR(MATCH($E103,Meraki!A:A, 0)), "No Match", VLOOKUP($E103,Meraki!A:F,2,FALSE))</f>
        <v>WS-1946</v>
      </c>
      <c r="L103" s="27" t="str">
        <f>IF(ISERROR(MATCH($C103,Vision!$A:$A, 0)), "No Match", VLOOKUP($C103,Vision!$A:F,2,FALSE))</f>
        <v>Cara</v>
      </c>
      <c r="M103" s="27" t="str">
        <f>IF(ISERROR(MATCH($C103,Vision!$A:$A, 0)), "No Match", VLOOKUP($C103,Vision!$A:G,3,FALSE))</f>
        <v>Grandolfo</v>
      </c>
      <c r="N103" s="27" t="str">
        <f>IF(ISERROR(MATCH($C103,Vision!$A:$A, 0)), "No Match", VLOOKUP($C103,Vision!$A:H,4,FALSE))</f>
        <v>Espiritu, Leslie</v>
      </c>
      <c r="O103" s="27" t="str">
        <f>IF(ISERROR(MATCH($C103,Vision!$A:$A, 0)), "No Match", VLOOKUP($C103,Vision!$A:I,5,FALSE))</f>
        <v>Corporate Administration</v>
      </c>
      <c r="P103" s="27" t="str">
        <f>IF(ISERROR(MATCH($C103,Vision!$A:$A, 0)), "No Match", VLOOKUP($C103,Vision!$A:J,6,FALSE))</f>
        <v>Irvine</v>
      </c>
      <c r="Q103" s="27" t="str">
        <f>IF(ISERROR(MATCH($C103,Vision!$A:$A, 0)), "No Match", VLOOKUP($C103,Vision!$A:K,7,FALSE))</f>
        <v>Senior Human Resources Specialist</v>
      </c>
      <c r="R103" s="31">
        <f>IF(ISERROR(MATCH($C103,Vision!$A:$A, 0)), "No Match", VLOOKUP($C103,Vision!$A:L,8,FALSE))</f>
        <v>43577</v>
      </c>
      <c r="S103" s="31"/>
      <c r="T103" s="27" t="str">
        <f t="shared" si="8"/>
        <v>Set-ADComputer -Identity  WS-1946 -Description "Cara Grandolfo - ThinkPad X1 Carbon 2nd"</v>
      </c>
      <c r="U103" s="1" t="str">
        <f t="shared" si="9"/>
        <v>Set-ADComputer -Identity  WS-1946 -Managedby "cgrandolfo"</v>
      </c>
    </row>
    <row r="104" spans="2:30" x14ac:dyDescent="0.25">
      <c r="B104" s="27">
        <f t="shared" si="6"/>
        <v>101</v>
      </c>
      <c r="C104" s="22" t="s">
        <v>29</v>
      </c>
      <c r="D104" s="30" t="str">
        <f>IF(ISERROR(MATCH($C104,ADUser!A:A, 0)), "No Match", VLOOKUP($C104,ADUser!A:C,3,FALSE))</f>
        <v>Christopher Hahn</v>
      </c>
      <c r="E104" s="27" t="str">
        <f>IF(ISERROR(MATCH($C104,ADUser!A:A, 0)), "No Match", VLOOKUP($C104,ADUser!A:B,2,FALSE))</f>
        <v>chahn</v>
      </c>
      <c r="F104" s="27" t="str">
        <f>IF(ISERROR(MATCH(K104,ADComputer!A:A, 0)), "No Match", VLOOKUP(K104,ADComputer!A:B,2,FALSE))</f>
        <v>Christopher Hahn - Blade</v>
      </c>
      <c r="H104" s="32">
        <f t="shared" si="7"/>
        <v>1</v>
      </c>
      <c r="I104" s="27" t="str">
        <f>IF(ISERROR(MATCH(K104,ADComputer!A:A, 0)), "No Match", VLOOKUP(K104,ADComputer!A:D,4,FALSE))</f>
        <v>CN=Christopher Hahn,OU=Users,OU=Irvine,DC=wma-arch,DC=com</v>
      </c>
      <c r="J104" s="27" t="str">
        <f>IF(ISERROR(MATCH($E104,Meraki!A:A, 0)), "No Match", VLOOKUP($E104,Meraki!A:F,4,FALSE))</f>
        <v>Blade</v>
      </c>
      <c r="K104" s="27" t="str">
        <f>IF(ISERROR(MATCH($E104,Meraki!A:A, 0)), "No Match", VLOOKUP($E104,Meraki!A:F,2,FALSE))</f>
        <v>WS-2823</v>
      </c>
      <c r="L104" s="27" t="str">
        <f>IF(ISERROR(MATCH($C104,Vision!$A:$A, 0)), "No Match", VLOOKUP($C104,Vision!$A:F,2,FALSE))</f>
        <v>Christopher</v>
      </c>
      <c r="M104" s="27" t="str">
        <f>IF(ISERROR(MATCH($C104,Vision!$A:$A, 0)), "No Match", VLOOKUP($C104,Vision!$A:G,3,FALSE))</f>
        <v>Hahn</v>
      </c>
      <c r="N104" s="27" t="str">
        <f>IF(ISERROR(MATCH($C104,Vision!$A:$A, 0)), "No Match", VLOOKUP($C104,Vision!$A:H,4,FALSE))</f>
        <v>Tapia, Jinger</v>
      </c>
      <c r="O104" s="27" t="str">
        <f>IF(ISERROR(MATCH($C104,Vision!$A:$A, 0)), "No Match", VLOOKUP($C104,Vision!$A:I,5,FALSE))</f>
        <v>Design Commercial</v>
      </c>
      <c r="P104" s="27" t="str">
        <f>IF(ISERROR(MATCH($C104,Vision!$A:$A, 0)), "No Match", VLOOKUP($C104,Vision!$A:J,6,FALSE))</f>
        <v>Irvine</v>
      </c>
      <c r="Q104" s="27" t="str">
        <f>IF(ISERROR(MATCH($C104,Vision!$A:$A, 0)), "No Match", VLOOKUP($C104,Vision!$A:K,7,FALSE))</f>
        <v>Project Designer</v>
      </c>
      <c r="R104" s="31">
        <f>IF(ISERROR(MATCH($C104,Vision!$A:$A, 0)), "No Match", VLOOKUP($C104,Vision!$A:L,8,FALSE))</f>
        <v>42100</v>
      </c>
      <c r="S104" s="31"/>
      <c r="T104" s="27" t="str">
        <f t="shared" si="8"/>
        <v>Set-ADComputer -Identity  WS-2823 -Description "Christopher Hahn - Blade"</v>
      </c>
      <c r="U104" s="1" t="str">
        <f t="shared" si="9"/>
        <v>Set-ADComputer -Identity  WS-2823 -Managedby "chahn"</v>
      </c>
    </row>
    <row r="105" spans="2:30" x14ac:dyDescent="0.25">
      <c r="B105" s="27">
        <f t="shared" si="6"/>
        <v>102</v>
      </c>
      <c r="C105" s="22" t="s">
        <v>315</v>
      </c>
      <c r="D105" s="30" t="str">
        <f>IF(ISERROR(MATCH($C105,ADUser!A:A, 0)), "No Match", VLOOKUP($C105,ADUser!A:C,3,FALSE))</f>
        <v>Chris Huaracha</v>
      </c>
      <c r="E105" s="27" t="str">
        <f>IF(ISERROR(MATCH($C105,ADUser!A:A, 0)), "No Match", VLOOKUP($C105,ADUser!A:B,2,FALSE))</f>
        <v>chuaracha</v>
      </c>
      <c r="F105" s="27" t="str">
        <f>IF(ISERROR(MATCH(K105,ADComputer!A:A, 0)), "No Match", VLOOKUP(K105,ADComputer!A:B,2,FALSE))</f>
        <v>Chris Huaracha - ThinkPad X1 Carbon 4th</v>
      </c>
      <c r="H105" s="32">
        <f t="shared" si="7"/>
        <v>1</v>
      </c>
      <c r="I105" s="27" t="str">
        <f>IF(ISERROR(MATCH(K105,ADComputer!A:A, 0)), "No Match", VLOOKUP(K105,ADComputer!A:D,4,FALSE))</f>
        <v>CN=Chris Huaracha,OU=Users,OU=Irvine,DC=wma-arch,DC=com</v>
      </c>
      <c r="J105" s="27" t="str">
        <f>IF(ISERROR(MATCH($E105,Meraki!A:A, 0)), "No Match", VLOOKUP($E105,Meraki!A:F,4,FALSE))</f>
        <v>ThinkPad X1 Carbon 4th</v>
      </c>
      <c r="K105" s="27" t="str">
        <f>IF(ISERROR(MATCH($E105,Meraki!A:A, 0)), "No Match", VLOOKUP($E105,Meraki!A:F,2,FALSE))</f>
        <v>WS-2447</v>
      </c>
      <c r="L105" s="27" t="str">
        <f>IF(ISERROR(MATCH($C105,Vision!$A:$A, 0)), "No Match", VLOOKUP($C105,Vision!$A:F,2,FALSE))</f>
        <v>Christopher</v>
      </c>
      <c r="M105" s="27" t="str">
        <f>IF(ISERROR(MATCH($C105,Vision!$A:$A, 0)), "No Match", VLOOKUP($C105,Vision!$A:G,3,FALSE))</f>
        <v>Huaracha</v>
      </c>
      <c r="N105" s="27" t="str">
        <f>IF(ISERROR(MATCH($C105,Vision!$A:$A, 0)), "No Match", VLOOKUP($C105,Vision!$A:H,4,FALSE))</f>
        <v>Huffman, Kimberly</v>
      </c>
      <c r="O105" s="27" t="str">
        <f>IF(ISERROR(MATCH($C105,Vision!$A:$A, 0)), "No Match", VLOOKUP($C105,Vision!$A:I,5,FALSE))</f>
        <v>Irvine Administration</v>
      </c>
      <c r="P105" s="27" t="str">
        <f>IF(ISERROR(MATCH($C105,Vision!$A:$A, 0)), "No Match", VLOOKUP($C105,Vision!$A:J,6,FALSE))</f>
        <v>Irvine</v>
      </c>
      <c r="Q105" s="27" t="str">
        <f>IF(ISERROR(MATCH($C105,Vision!$A:$A, 0)), "No Match", VLOOKUP($C105,Vision!$A:K,7,FALSE))</f>
        <v>Agency Processor</v>
      </c>
      <c r="R105" s="31">
        <f>IF(ISERROR(MATCH($C105,Vision!$A:$A, 0)), "No Match", VLOOKUP($C105,Vision!$A:L,8,FALSE))</f>
        <v>42600</v>
      </c>
      <c r="S105" s="31"/>
      <c r="T105" s="27" t="str">
        <f t="shared" si="8"/>
        <v>Set-ADComputer -Identity  WS-2447 -Description "Chris Huaracha - ThinkPad X1 Carbon 4th"</v>
      </c>
      <c r="U105" s="1" t="str">
        <f t="shared" si="9"/>
        <v>Set-ADComputer -Identity  WS-2447 -Managedby "chuaracha"</v>
      </c>
    </row>
    <row r="106" spans="2:30" x14ac:dyDescent="0.25">
      <c r="B106" s="27">
        <f t="shared" si="6"/>
        <v>103</v>
      </c>
      <c r="C106" s="22" t="s">
        <v>301</v>
      </c>
      <c r="D106" s="30" t="str">
        <f>IF(ISERROR(MATCH($C106,ADUser!A:A, 0)), "No Match", VLOOKUP($C106,ADUser!A:C,3,FALSE))</f>
        <v>Catharine Hughes</v>
      </c>
      <c r="E106" s="27" t="str">
        <f>IF(ISERROR(MATCH($C106,ADUser!A:A, 0)), "No Match", VLOOKUP($C106,ADUser!A:B,2,FALSE))</f>
        <v>chughes</v>
      </c>
      <c r="F106" s="27" t="str">
        <f>IF(ISERROR(MATCH(K106,ADComputer!A:A, 0)), "No Match", VLOOKUP(K106,ADComputer!A:B,2,FALSE))</f>
        <v>Catharine Hughes - X1 Carbon</v>
      </c>
      <c r="H106" s="32">
        <f t="shared" si="7"/>
        <v>1</v>
      </c>
      <c r="I106" s="27" t="str">
        <f>IF(ISERROR(MATCH(K106,ADComputer!A:A, 0)), "No Match", VLOOKUP(K106,ADComputer!A:D,4,FALSE))</f>
        <v>CN=Catharine Hughes,OU=Users,OU=San Diego-Downtown,DC=wma-arch,DC=com</v>
      </c>
      <c r="J106" s="27" t="str">
        <f>IF(ISERROR(MATCH($E106,Meraki!A:A, 0)), "No Match", VLOOKUP($E106,Meraki!A:F,4,FALSE))</f>
        <v>ThinkPad X1 Carbon 2nd</v>
      </c>
      <c r="K106" s="27" t="str">
        <f>IF(ISERROR(MATCH($E106,Meraki!A:A, 0)), "No Match", VLOOKUP($E106,Meraki!A:F,2,FALSE))</f>
        <v>WS-2076</v>
      </c>
      <c r="L106" s="27" t="str">
        <f>IF(ISERROR(MATCH($C106,Vision!$A:$A, 0)), "No Match", VLOOKUP($C106,Vision!$A:F,2,FALSE))</f>
        <v>Catharine</v>
      </c>
      <c r="M106" s="27" t="str">
        <f>IF(ISERROR(MATCH($C106,Vision!$A:$A, 0)), "No Match", VLOOKUP($C106,Vision!$A:G,3,FALSE))</f>
        <v>Hughes</v>
      </c>
      <c r="N106" s="27" t="str">
        <f>IF(ISERROR(MATCH($C106,Vision!$A:$A, 0)), "No Match", VLOOKUP($C106,Vision!$A:H,4,FALSE))</f>
        <v>Slipka, Tiffany</v>
      </c>
      <c r="O106" s="27" t="str">
        <f>IF(ISERROR(MATCH($C106,Vision!$A:$A, 0)), "No Match", VLOOKUP($C106,Vision!$A:I,5,FALSE))</f>
        <v>Downtown San Diego Interior Design</v>
      </c>
      <c r="P106" s="27" t="str">
        <f>IF(ISERROR(MATCH($C106,Vision!$A:$A, 0)), "No Match", VLOOKUP($C106,Vision!$A:J,6,FALSE))</f>
        <v>Downtown San Diego</v>
      </c>
      <c r="Q106" s="27" t="str">
        <f>IF(ISERROR(MATCH($C106,Vision!$A:$A, 0)), "No Match", VLOOKUP($C106,Vision!$A:K,7,FALSE))</f>
        <v>Director, Interior Architecture &amp; Design</v>
      </c>
      <c r="R106" s="31">
        <f>IF(ISERROR(MATCH($C106,Vision!$A:$A, 0)), "No Match", VLOOKUP($C106,Vision!$A:L,8,FALSE))</f>
        <v>41198</v>
      </c>
      <c r="S106" s="31"/>
      <c r="T106" s="27" t="str">
        <f t="shared" si="8"/>
        <v>Set-ADComputer -Identity  WS-2076 -Description "Catharine Hughes - ThinkPad X1 Carbon 2nd"</v>
      </c>
      <c r="U106" s="1" t="str">
        <f t="shared" si="9"/>
        <v>Set-ADComputer -Identity  WS-2076 -Managedby "chughes"</v>
      </c>
    </row>
    <row r="107" spans="2:30" x14ac:dyDescent="0.25">
      <c r="B107" s="27">
        <f t="shared" si="6"/>
        <v>104</v>
      </c>
      <c r="C107" s="22" t="s">
        <v>4953</v>
      </c>
      <c r="D107" s="30" t="str">
        <f>IF(ISERROR(MATCH($C107,ADUser!A:A, 0)), "No Match", VLOOKUP($C107,ADUser!A:C,3,FALSE))</f>
        <v>Christen Jaromin</v>
      </c>
      <c r="E107" s="27" t="str">
        <f>IF(ISERROR(MATCH($C107,ADUser!A:A, 0)), "No Match", VLOOKUP($C107,ADUser!A:B,2,FALSE))</f>
        <v>cseelander</v>
      </c>
      <c r="F107" s="27" t="str">
        <f>IF(ISERROR(MATCH(K107,ADComputer!A:A, 0)), "No Match", VLOOKUP(K107,ADComputer!A:B,2,FALSE))</f>
        <v>Christen Jaromin - ThinkPad P51</v>
      </c>
      <c r="H107" s="32">
        <f t="shared" si="7"/>
        <v>1</v>
      </c>
      <c r="I107" s="27" t="str">
        <f>IF(ISERROR(MATCH(K107,ADComputer!A:A, 0)), "No Match", VLOOKUP(K107,ADComputer!A:D,4,FALSE))</f>
        <v>CN=Christen Seelander,OU=Users,OU=Chicago,DC=wma-arch,DC=com</v>
      </c>
      <c r="J107" s="27" t="str">
        <f>IF(ISERROR(MATCH($E107,Meraki!A:A, 0)), "No Match", VLOOKUP($E107,Meraki!A:F,4,FALSE))</f>
        <v>ThinkPad P51</v>
      </c>
      <c r="K107" s="27" t="str">
        <f>IF(ISERROR(MATCH($E107,Meraki!A:A, 0)), "No Match", VLOOKUP($E107,Meraki!A:F,2,FALSE))</f>
        <v>WS-2556</v>
      </c>
      <c r="L107" s="27" t="str">
        <f>IF(ISERROR(MATCH($C107,Vision!$A:$A, 0)), "No Match", VLOOKUP($C107,Vision!$A:F,2,FALSE))</f>
        <v>Christen</v>
      </c>
      <c r="M107" s="27" t="str">
        <f>IF(ISERROR(MATCH($C107,Vision!$A:$A, 0)), "No Match", VLOOKUP($C107,Vision!$A:G,3,FALSE))</f>
        <v>Jaromin</v>
      </c>
      <c r="N107" s="27" t="str">
        <f>IF(ISERROR(MATCH($C107,Vision!$A:$A, 0)), "No Match", VLOOKUP($C107,Vision!$A:H,4,FALSE))</f>
        <v>Brandenburg, Grant</v>
      </c>
      <c r="O107" s="27" t="str">
        <f>IF(ISERROR(MATCH($C107,Vision!$A:$A, 0)), "No Match", VLOOKUP($C107,Vision!$A:I,5,FALSE))</f>
        <v>Oak Brook Commercial</v>
      </c>
      <c r="P107" s="27" t="str">
        <f>IF(ISERROR(MATCH($C107,Vision!$A:$A, 0)), "No Match", VLOOKUP($C107,Vision!$A:J,6,FALSE))</f>
        <v>Oak Brook</v>
      </c>
      <c r="Q107" s="27" t="str">
        <f>IF(ISERROR(MATCH($C107,Vision!$A:$A, 0)), "No Match", VLOOKUP($C107,Vision!$A:K,7,FALSE))</f>
        <v>Job Captain</v>
      </c>
      <c r="R107" s="31">
        <f>IF(ISERROR(MATCH($C107,Vision!$A:$A, 0)), "No Match", VLOOKUP($C107,Vision!$A:L,8,FALSE))</f>
        <v>43249</v>
      </c>
      <c r="S107" s="31"/>
      <c r="T107" s="27" t="str">
        <f t="shared" si="8"/>
        <v>Set-ADComputer -Identity  WS-2556 -Description "Christen Jaromin - ThinkPad P51"</v>
      </c>
      <c r="U107" s="1" t="str">
        <f t="shared" si="9"/>
        <v>Set-ADComputer -Identity  WS-2556 -Managedby "cseelander"</v>
      </c>
    </row>
    <row r="108" spans="2:30" x14ac:dyDescent="0.25">
      <c r="B108" s="27">
        <f t="shared" si="6"/>
        <v>105</v>
      </c>
      <c r="C108" s="22" t="s">
        <v>318</v>
      </c>
      <c r="D108" s="30" t="str">
        <f>IF(ISERROR(MATCH($C108,ADUser!A:A, 0)), "No Match", VLOOKUP($C108,ADUser!A:C,3,FALSE))</f>
        <v>Cindy Kang</v>
      </c>
      <c r="E108" s="27" t="str">
        <f>IF(ISERROR(MATCH($C108,ADUser!A:A, 0)), "No Match", VLOOKUP($C108,ADUser!A:B,2,FALSE))</f>
        <v>CKang</v>
      </c>
      <c r="F108" s="27" t="str">
        <f>IF(ISERROR(MATCH(K108,ADComputer!A:A, 0)), "No Match", VLOOKUP(K108,ADComputer!A:B,2,FALSE))</f>
        <v>Cindy Kang - P50</v>
      </c>
      <c r="H108" s="32">
        <f t="shared" si="7"/>
        <v>1</v>
      </c>
      <c r="I108" s="27" t="str">
        <f>IF(ISERROR(MATCH(K108,ADComputer!A:A, 0)), "No Match", VLOOKUP(K108,ADComputer!A:D,4,FALSE))</f>
        <v>CN=Cindy Kang,OU=Users,OU=Seattle,DC=wma-arch,DC=com</v>
      </c>
      <c r="J108" s="27" t="str">
        <f>IF(ISERROR(MATCH($E108,Meraki!A:A, 0)), "No Match", VLOOKUP($E108,Meraki!A:F,4,FALSE))</f>
        <v>ThinkPad P50</v>
      </c>
      <c r="K108" s="27" t="str">
        <f>IF(ISERROR(MATCH($E108,Meraki!A:A, 0)), "No Match", VLOOKUP($E108,Meraki!A:F,2,FALSE))</f>
        <v>WS-2474</v>
      </c>
      <c r="L108" s="27" t="str">
        <f>IF(ISERROR(MATCH($C108,Vision!$A:$A, 0)), "No Match", VLOOKUP($C108,Vision!$A:F,2,FALSE))</f>
        <v>Cindy</v>
      </c>
      <c r="M108" s="27" t="str">
        <f>IF(ISERROR(MATCH($C108,Vision!$A:$A, 0)), "No Match", VLOOKUP($C108,Vision!$A:G,3,FALSE))</f>
        <v>Kang</v>
      </c>
      <c r="N108" s="27" t="str">
        <f>IF(ISERROR(MATCH($C108,Vision!$A:$A, 0)), "No Match", VLOOKUP($C108,Vision!$A:H,4,FALSE))</f>
        <v>Drew, Gary</v>
      </c>
      <c r="O108" s="27" t="str">
        <f>IF(ISERROR(MATCH($C108,Vision!$A:$A, 0)), "No Match", VLOOKUP($C108,Vision!$A:I,5,FALSE))</f>
        <v>Seattle Interior Design</v>
      </c>
      <c r="P108" s="27" t="str">
        <f>IF(ISERROR(MATCH($C108,Vision!$A:$A, 0)), "No Match", VLOOKUP($C108,Vision!$A:J,6,FALSE))</f>
        <v>Seattle</v>
      </c>
      <c r="Q108" s="27" t="str">
        <f>IF(ISERROR(MATCH($C108,Vision!$A:$A, 0)), "No Match", VLOOKUP($C108,Vision!$A:K,7,FALSE))</f>
        <v>Director, Interior Architecture &amp; Design</v>
      </c>
      <c r="R108" s="31">
        <f>IF(ISERROR(MATCH($C108,Vision!$A:$A, 0)), "No Match", VLOOKUP($C108,Vision!$A:L,8,FALSE))</f>
        <v>41730</v>
      </c>
      <c r="S108" s="31"/>
      <c r="T108" s="27" t="str">
        <f t="shared" si="8"/>
        <v>Set-ADComputer -Identity  WS-2474 -Description "Cindy Kang - ThinkPad P50"</v>
      </c>
      <c r="U108" s="1" t="str">
        <f t="shared" si="9"/>
        <v>Set-ADComputer -Identity  WS-2474 -Managedby "CKang"</v>
      </c>
    </row>
    <row r="109" spans="2:30" x14ac:dyDescent="0.25">
      <c r="B109" s="27">
        <f t="shared" si="6"/>
        <v>106</v>
      </c>
      <c r="C109" s="22" t="s">
        <v>3820</v>
      </c>
      <c r="D109" s="30" t="str">
        <f>IF(ISERROR(MATCH($C109,ADUser!A:A, 0)), "No Match", VLOOKUP($C109,ADUser!A:C,3,FALSE))</f>
        <v>Christina Kolkas</v>
      </c>
      <c r="E109" s="27" t="str">
        <f>IF(ISERROR(MATCH($C109,ADUser!A:A, 0)), "No Match", VLOOKUP($C109,ADUser!A:B,2,FALSE))</f>
        <v>CKolkas</v>
      </c>
      <c r="F109" s="27" t="str">
        <f>IF(ISERROR(MATCH(K109,ADComputer!A:A, 0)), "No Match", VLOOKUP(K109,ADComputer!A:B,2,FALSE))</f>
        <v>Christina Kolkas - X1 Carbon 6th Gen</v>
      </c>
      <c r="H109" s="32">
        <f t="shared" si="7"/>
        <v>1</v>
      </c>
      <c r="I109" s="27" t="str">
        <f>IF(ISERROR(MATCH(K109,ADComputer!A:A, 0)), "No Match", VLOOKUP(K109,ADComputer!A:D,4,FALSE))</f>
        <v>CN=Christina Kolkas,OU=Users,OU=Toronto,DC=wma-arch,DC=com</v>
      </c>
      <c r="J109" s="27" t="str">
        <f>IF(ISERROR(MATCH($E109,Meraki!A:A, 0)), "No Match", VLOOKUP($E109,Meraki!A:F,4,FALSE))</f>
        <v>ThinkPad X1 Carbon 6th</v>
      </c>
      <c r="K109" s="27" t="str">
        <f>IF(ISERROR(MATCH($E109,Meraki!A:A, 0)), "No Match", VLOOKUP($E109,Meraki!A:F,2,FALSE))</f>
        <v>WS-2532</v>
      </c>
      <c r="L109" s="27" t="str">
        <f>IF(ISERROR(MATCH($C109,Vision!$A:$A, 0)), "No Match", VLOOKUP($C109,Vision!$A:F,2,FALSE))</f>
        <v>Christina</v>
      </c>
      <c r="M109" s="27" t="str">
        <f>IF(ISERROR(MATCH($C109,Vision!$A:$A, 0)), "No Match", VLOOKUP($C109,Vision!$A:G,3,FALSE))</f>
        <v>Kolkas</v>
      </c>
      <c r="N109" s="27" t="str">
        <f>IF(ISERROR(MATCH($C109,Vision!$A:$A, 0)), "No Match", VLOOKUP($C109,Vision!$A:H,4,FALSE))</f>
        <v>Di Roma, Frank</v>
      </c>
      <c r="O109" s="27" t="str">
        <f>IF(ISERROR(MATCH($C109,Vision!$A:$A, 0)), "No Match", VLOOKUP($C109,Vision!$A:I,5,FALSE))</f>
        <v>Toronto Interior Design</v>
      </c>
      <c r="P109" s="27" t="str">
        <f>IF(ISERROR(MATCH($C109,Vision!$A:$A, 0)), "No Match", VLOOKUP($C109,Vision!$A:J,6,FALSE))</f>
        <v>Toronto</v>
      </c>
      <c r="Q109" s="27" t="str">
        <f>IF(ISERROR(MATCH($C109,Vision!$A:$A, 0)), "No Match", VLOOKUP($C109,Vision!$A:K,7,FALSE))</f>
        <v>Director, Interior Architecture &amp; Design</v>
      </c>
      <c r="R109" s="31">
        <f>IF(ISERROR(MATCH($C109,Vision!$A:$A, 0)), "No Match", VLOOKUP($C109,Vision!$A:L,8,FALSE))</f>
        <v>42884</v>
      </c>
      <c r="S109" s="31"/>
      <c r="T109" s="27" t="str">
        <f t="shared" si="8"/>
        <v>Set-ADComputer -Identity  WS-2532 -Description "Christina Kolkas - ThinkPad X1 Carbon 6th"</v>
      </c>
      <c r="U109" s="1" t="str">
        <f t="shared" si="9"/>
        <v>Set-ADComputer -Identity  WS-2532 -Managedby "CKolkas"</v>
      </c>
    </row>
    <row r="110" spans="2:30" x14ac:dyDescent="0.25">
      <c r="B110" s="27">
        <f t="shared" si="6"/>
        <v>107</v>
      </c>
      <c r="C110" s="22" t="s">
        <v>778</v>
      </c>
      <c r="D110" s="30" t="str">
        <f>IF(ISERROR(MATCH($C110,ADUser!A:A, 0)), "No Match", VLOOKUP($C110,ADUser!A:C,3,FALSE))</f>
        <v>Cait Marolf</v>
      </c>
      <c r="E110" s="27" t="str">
        <f>IF(ISERROR(MATCH($C110,ADUser!A:A, 0)), "No Match", VLOOKUP($C110,ADUser!A:B,2,FALSE))</f>
        <v>cmarolf</v>
      </c>
      <c r="F110" s="27" t="str">
        <f>IF(ISERROR(MATCH(K110,ADComputer!A:A, 0)), "No Match", VLOOKUP(K110,ADComputer!A:B,2,FALSE))</f>
        <v>Cait Marolf - ThinkPad P50</v>
      </c>
      <c r="H110" s="32">
        <f t="shared" si="7"/>
        <v>1</v>
      </c>
      <c r="I110" s="27" t="str">
        <f>IF(ISERROR(MATCH(K110,ADComputer!A:A, 0)), "No Match", VLOOKUP(K110,ADComputer!A:D,4,FALSE))</f>
        <v>CN=Caitlin Marolf,OU=Users,OU=San Diego,DC=wma-arch,DC=com</v>
      </c>
      <c r="J110" s="27" t="str">
        <f>IF(ISERROR(MATCH($E110,Meraki!A:A, 0)), "No Match", VLOOKUP($E110,Meraki!A:F,4,FALSE))</f>
        <v>ThinkPad P50</v>
      </c>
      <c r="K110" s="27" t="str">
        <f>IF(ISERROR(MATCH($E110,Meraki!A:A, 0)), "No Match", VLOOKUP($E110,Meraki!A:F,2,FALSE))</f>
        <v>WS-2463</v>
      </c>
      <c r="L110" s="27" t="str">
        <f>IF(ISERROR(MATCH($C110,Vision!$A:$A, 0)), "No Match", VLOOKUP($C110,Vision!$A:F,2,FALSE))</f>
        <v>Caitlin</v>
      </c>
      <c r="M110" s="27" t="str">
        <f>IF(ISERROR(MATCH($C110,Vision!$A:$A, 0)), "No Match", VLOOKUP($C110,Vision!$A:G,3,FALSE))</f>
        <v>Marolf</v>
      </c>
      <c r="N110" s="27" t="str">
        <f>IF(ISERROR(MATCH($C110,Vision!$A:$A, 0)), "No Match", VLOOKUP($C110,Vision!$A:H,4,FALSE))</f>
        <v>Dean, Nathan</v>
      </c>
      <c r="O110" s="27" t="str">
        <f>IF(ISERROR(MATCH($C110,Vision!$A:$A, 0)), "No Match", VLOOKUP($C110,Vision!$A:I,5,FALSE))</f>
        <v>San Diego Interior Design</v>
      </c>
      <c r="P110" s="27" t="str">
        <f>IF(ISERROR(MATCH($C110,Vision!$A:$A, 0)), "No Match", VLOOKUP($C110,Vision!$A:J,6,FALSE))</f>
        <v>San Diego</v>
      </c>
      <c r="Q110" s="27" t="str">
        <f>IF(ISERROR(MATCH($C110,Vision!$A:$A, 0)), "No Match", VLOOKUP($C110,Vision!$A:K,7,FALSE))</f>
        <v>Project Manager</v>
      </c>
      <c r="R110" s="31">
        <f>IF(ISERROR(MATCH($C110,Vision!$A:$A, 0)), "No Match", VLOOKUP($C110,Vision!$A:L,8,FALSE))</f>
        <v>42863</v>
      </c>
      <c r="S110" s="31"/>
      <c r="T110" s="27" t="str">
        <f t="shared" si="8"/>
        <v>Set-ADComputer -Identity  WS-2463 -Description "Cait Marolf - ThinkPad P50"</v>
      </c>
      <c r="U110" s="1" t="str">
        <f t="shared" si="9"/>
        <v>Set-ADComputer -Identity  WS-2463 -Managedby "cmarolf"</v>
      </c>
    </row>
    <row r="111" spans="2:30" x14ac:dyDescent="0.25">
      <c r="B111" s="27">
        <f t="shared" si="6"/>
        <v>108</v>
      </c>
      <c r="C111" s="22" t="s">
        <v>6272</v>
      </c>
      <c r="D111" s="30" t="str">
        <f>IF(ISERROR(MATCH($C111,ADUser!A:A, 0)), "No Match", VLOOKUP($C111,ADUser!A:C,3,FALSE))</f>
        <v>Chris Mavros</v>
      </c>
      <c r="E111" s="27" t="str">
        <f>IF(ISERROR(MATCH($C111,ADUser!A:A, 0)), "No Match", VLOOKUP($C111,ADUser!A:B,2,FALSE))</f>
        <v>cmavros</v>
      </c>
      <c r="F111" s="27" t="str">
        <f>IF(ISERROR(MATCH(K111,ADComputer!A:A, 0)), "No Match", VLOOKUP(K111,ADComputer!A:B,2,FALSE))</f>
        <v>Chris Mavros - ThinkPad X1 Carbon 6th</v>
      </c>
      <c r="H111" s="32">
        <f t="shared" si="7"/>
        <v>1</v>
      </c>
      <c r="I111" s="27" t="str">
        <f>IF(ISERROR(MATCH(K111,ADComputer!A:A, 0)), "No Match", VLOOKUP(K111,ADComputer!A:D,4,FALSE))</f>
        <v>CN=Christopher Mavros,OU=Users,OU=Houston,DC=wma-arch,DC=com</v>
      </c>
      <c r="J111" s="27" t="str">
        <f>IF(ISERROR(MATCH($E111,Meraki!A:A, 0)), "No Match", VLOOKUP($E111,Meraki!A:F,4,FALSE))</f>
        <v>ThinkPad X1 Carbon 6th</v>
      </c>
      <c r="K111" s="27" t="str">
        <f>IF(ISERROR(MATCH($E111,Meraki!A:A, 0)), "No Match", VLOOKUP($E111,Meraki!A:F,2,FALSE))</f>
        <v>WS-3193</v>
      </c>
      <c r="L111" s="27" t="str">
        <f>IF(ISERROR(MATCH($C111,Vision!$A:$A, 0)), "No Match", VLOOKUP($C111,Vision!$A:F,2,FALSE))</f>
        <v>Christopher</v>
      </c>
      <c r="M111" s="27" t="str">
        <f>IF(ISERROR(MATCH($C111,Vision!$A:$A, 0)), "No Match", VLOOKUP($C111,Vision!$A:G,3,FALSE))</f>
        <v>Mavros</v>
      </c>
      <c r="N111" s="27" t="str">
        <f>IF(ISERROR(MATCH($C111,Vision!$A:$A, 0)), "No Match", VLOOKUP($C111,Vision!$A:H,4,FALSE))</f>
        <v>Todisco, Jay</v>
      </c>
      <c r="O111" s="27" t="str">
        <f>IF(ISERROR(MATCH($C111,Vision!$A:$A, 0)), "No Match", VLOOKUP($C111,Vision!$A:I,5,FALSE))</f>
        <v>Dallas Commercial</v>
      </c>
      <c r="P111" s="27" t="str">
        <f>IF(ISERROR(MATCH($C111,Vision!$A:$A, 0)), "No Match", VLOOKUP($C111,Vision!$A:J,6,FALSE))</f>
        <v>Houston</v>
      </c>
      <c r="Q111" s="27" t="str">
        <f>IF(ISERROR(MATCH($C111,Vision!$A:$A, 0)), "No Match", VLOOKUP($C111,Vision!$A:K,7,FALSE))</f>
        <v>Regional Director</v>
      </c>
      <c r="R111" s="31">
        <f>IF(ISERROR(MATCH($C111,Vision!$A:$A, 0)), "No Match", VLOOKUP($C111,Vision!$A:L,8,FALSE))</f>
        <v>43542</v>
      </c>
      <c r="S111" s="31"/>
      <c r="T111" s="27" t="str">
        <f t="shared" si="8"/>
        <v>Set-ADComputer -Identity  WS-3193 -Description "Chris Mavros - ThinkPad X1 Carbon 6th"</v>
      </c>
      <c r="U111" s="1" t="str">
        <f t="shared" si="9"/>
        <v>Set-ADComputer -Identity  WS-3193 -Managedby "cmavros"</v>
      </c>
    </row>
    <row r="112" spans="2:30" x14ac:dyDescent="0.25">
      <c r="B112" s="27">
        <f t="shared" si="6"/>
        <v>109</v>
      </c>
      <c r="C112" s="22" t="s">
        <v>36</v>
      </c>
      <c r="D112" s="30" t="str">
        <f>IF(ISERROR(MATCH($C112,ADUser!A:A, 0)), "No Match", VLOOKUP($C112,ADUser!A:C,3,FALSE))</f>
        <v>Caroline McNulty</v>
      </c>
      <c r="E112" s="27" t="str">
        <f>IF(ISERROR(MATCH($C112,ADUser!A:A, 0)), "No Match", VLOOKUP($C112,ADUser!A:B,2,FALSE))</f>
        <v>cmcnulty</v>
      </c>
      <c r="F112" s="27" t="str">
        <f>IF(ISERROR(MATCH(K112,ADComputer!A:A, 0)), "No Match", VLOOKUP(K112,ADComputer!A:B,2,FALSE))</f>
        <v>Caroline McNulty - ThinkPad X1 Carbon 4th</v>
      </c>
      <c r="H112" s="32">
        <f t="shared" si="7"/>
        <v>1</v>
      </c>
      <c r="I112" s="27" t="str">
        <f>IF(ISERROR(MATCH(K112,ADComputer!A:A, 0)), "No Match", VLOOKUP(K112,ADComputer!A:D,4,FALSE))</f>
        <v>CN=Caroline McNulty,OU=Users,OU=Chicago-DT,DC=wma-arch,DC=com</v>
      </c>
      <c r="J112" s="27" t="str">
        <f>IF(ISERROR(MATCH($E112,Meraki!A:A, 0)), "No Match", VLOOKUP($E112,Meraki!A:F,4,FALSE))</f>
        <v>ThinkPad X1 Carbon 4th</v>
      </c>
      <c r="K112" s="27" t="str">
        <f>IF(ISERROR(MATCH($E112,Meraki!A:A, 0)), "No Match", VLOOKUP($E112,Meraki!A:F,2,FALSE))</f>
        <v>WS-2551</v>
      </c>
      <c r="L112" s="27" t="str">
        <f>IF(ISERROR(MATCH($C112,Vision!$A:$A, 0)), "No Match", VLOOKUP($C112,Vision!$A:F,2,FALSE))</f>
        <v>Caroline</v>
      </c>
      <c r="M112" s="27" t="str">
        <f>IF(ISERROR(MATCH($C112,Vision!$A:$A, 0)), "No Match", VLOOKUP($C112,Vision!$A:G,3,FALSE))</f>
        <v>McNulty</v>
      </c>
      <c r="N112" s="27" t="str">
        <f>IF(ISERROR(MATCH($C112,Vision!$A:$A, 0)), "No Match", VLOOKUP($C112,Vision!$A:H,4,FALSE))</f>
        <v>Piper, Christina</v>
      </c>
      <c r="O112" s="27" t="str">
        <f>IF(ISERROR(MATCH($C112,Vision!$A:$A, 0)), "No Match", VLOOKUP($C112,Vision!$A:I,5,FALSE))</f>
        <v>Downtown Chicago Interior Design</v>
      </c>
      <c r="P112" s="27" t="str">
        <f>IF(ISERROR(MATCH($C112,Vision!$A:$A, 0)), "No Match", VLOOKUP($C112,Vision!$A:J,6,FALSE))</f>
        <v>Downtown Chicago</v>
      </c>
      <c r="Q112" s="27" t="str">
        <f>IF(ISERROR(MATCH($C112,Vision!$A:$A, 0)), "No Match", VLOOKUP($C112,Vision!$A:K,7,FALSE))</f>
        <v>Project Manager</v>
      </c>
      <c r="R112" s="31">
        <f>IF(ISERROR(MATCH($C112,Vision!$A:$A, 0)), "No Match", VLOOKUP($C112,Vision!$A:L,8,FALSE))</f>
        <v>41470</v>
      </c>
      <c r="S112" s="31"/>
      <c r="T112" s="27" t="str">
        <f t="shared" si="8"/>
        <v>Set-ADComputer -Identity  WS-2551 -Description "Caroline McNulty - ThinkPad X1 Carbon 4th"</v>
      </c>
      <c r="U112" s="1" t="str">
        <f t="shared" si="9"/>
        <v>Set-ADComputer -Identity  WS-2551 -Managedby "cmcnulty"</v>
      </c>
    </row>
    <row r="113" spans="2:30" x14ac:dyDescent="0.25">
      <c r="B113" s="27">
        <f t="shared" si="6"/>
        <v>110</v>
      </c>
      <c r="C113" s="22" t="s">
        <v>4088</v>
      </c>
      <c r="D113" s="30" t="str">
        <f>IF(ISERROR(MATCH($C113,ADUser!A:A, 0)), "No Match", VLOOKUP($C113,ADUser!A:C,3,FALSE))</f>
        <v>Cynthia Milota</v>
      </c>
      <c r="E113" s="27" t="str">
        <f>IF(ISERROR(MATCH($C113,ADUser!A:A, 0)), "No Match", VLOOKUP($C113,ADUser!A:B,2,FALSE))</f>
        <v>cmilota</v>
      </c>
      <c r="F113" s="27" t="str">
        <f>IF(ISERROR(MATCH(K113,ADComputer!A:A, 0)), "No Match", VLOOKUP(K113,ADComputer!A:B,2,FALSE))</f>
        <v>Cynthia Milota - X1 Carbon</v>
      </c>
      <c r="H113" s="32">
        <f t="shared" si="7"/>
        <v>1</v>
      </c>
      <c r="I113" s="27" t="str">
        <f>IF(ISERROR(MATCH(K113,ADComputer!A:A, 0)), "No Match", VLOOKUP(K113,ADComputer!A:D,4,FALSE))</f>
        <v>CN=Cynthia Milota,OU=Users,OU=Chicago,DC=wma-arch,DC=com</v>
      </c>
      <c r="J113" s="27" t="str">
        <f>IF(ISERROR(MATCH($E113,Meraki!A:A, 0)), "No Match", VLOOKUP($E113,Meraki!A:F,4,FALSE))</f>
        <v>ThinkPad X1 Carbon 6th</v>
      </c>
      <c r="K113" s="27" t="str">
        <f>IF(ISERROR(MATCH($E113,Meraki!A:A, 0)), "No Match", VLOOKUP($E113,Meraki!A:F,2,FALSE))</f>
        <v>WS-2829</v>
      </c>
      <c r="L113" s="27" t="str">
        <f>IF(ISERROR(MATCH($C113,Vision!$A:$A, 0)), "No Match", VLOOKUP($C113,Vision!$A:F,2,FALSE))</f>
        <v>Cynthia</v>
      </c>
      <c r="M113" s="27" t="str">
        <f>IF(ISERROR(MATCH($C113,Vision!$A:$A, 0)), "No Match", VLOOKUP($C113,Vision!$A:G,3,FALSE))</f>
        <v>Milota</v>
      </c>
      <c r="N113" s="27" t="str">
        <f>IF(ISERROR(MATCH($C113,Vision!$A:$A, 0)), "No Match", VLOOKUP($C113,Vision!$A:H,4,FALSE))</f>
        <v>Heisler, Theodore</v>
      </c>
      <c r="O113" s="27" t="str">
        <f>IF(ISERROR(MATCH($C113,Vision!$A:$A, 0)), "No Match", VLOOKUP($C113,Vision!$A:I,5,FALSE))</f>
        <v>Design Interior</v>
      </c>
      <c r="P113" s="27" t="str">
        <f>IF(ISERROR(MATCH($C113,Vision!$A:$A, 0)), "No Match", VLOOKUP($C113,Vision!$A:J,6,FALSE))</f>
        <v>Oak Brook</v>
      </c>
      <c r="Q113" s="27" t="str">
        <f>IF(ISERROR(MATCH($C113,Vision!$A:$A, 0)), "No Match", VLOOKUP($C113,Vision!$A:K,7,FALSE))</f>
        <v>Director, Workplace Strategy</v>
      </c>
      <c r="R113" s="31">
        <f>IF(ISERROR(MATCH($C113,Vision!$A:$A, 0)), "No Match", VLOOKUP($C113,Vision!$A:L,8,FALSE))</f>
        <v>43325</v>
      </c>
      <c r="S113" s="31"/>
      <c r="T113" s="27" t="str">
        <f t="shared" si="8"/>
        <v>Set-ADComputer -Identity  WS-2829 -Description "Cynthia Milota - ThinkPad X1 Carbon 6th"</v>
      </c>
      <c r="U113" s="1" t="str">
        <f t="shared" si="9"/>
        <v>Set-ADComputer -Identity  WS-2829 -Managedby "cmilota"</v>
      </c>
    </row>
    <row r="114" spans="2:30" x14ac:dyDescent="0.25">
      <c r="B114" s="27">
        <f t="shared" si="6"/>
        <v>111</v>
      </c>
      <c r="C114" s="22" t="s">
        <v>5150</v>
      </c>
      <c r="D114" s="30" t="str">
        <f>IF(ISERROR(MATCH($C114,ADUser!A:A, 0)), "No Match", VLOOKUP($C114,ADUser!A:C,3,FALSE))</f>
        <v>Chris Neitzel</v>
      </c>
      <c r="E114" s="27" t="str">
        <f>IF(ISERROR(MATCH($C114,ADUser!A:A, 0)), "No Match", VLOOKUP($C114,ADUser!A:B,2,FALSE))</f>
        <v>cneitzel</v>
      </c>
      <c r="F114" s="27" t="str">
        <f>IF(ISERROR(MATCH(K114,ADComputer!A:A, 0)), "No Match", VLOOKUP(K114,ADComputer!A:B,2,FALSE))</f>
        <v>Chris Neitzel - ThinkPad X1 Extreme</v>
      </c>
      <c r="H114" s="32">
        <f t="shared" si="7"/>
        <v>1</v>
      </c>
      <c r="I114" s="27" t="str">
        <f>IF(ISERROR(MATCH(K114,ADComputer!A:A, 0)), "No Match", VLOOKUP(K114,ADComputer!A:D,4,FALSE))</f>
        <v>CN=Christopher Neitzel,OU=Users,OU=Phoenix,DC=wma-arch,DC=com</v>
      </c>
      <c r="J114" s="27" t="str">
        <f>IF(ISERROR(MATCH($E114,Meraki!A:A, 0)), "No Match", VLOOKUP($E114,Meraki!A:F,4,FALSE))</f>
        <v>ThinkPad X1 Extreme</v>
      </c>
      <c r="K114" s="27" t="str">
        <f>IF(ISERROR(MATCH($E114,Meraki!A:A, 0)), "No Match", VLOOKUP($E114,Meraki!A:F,2,FALSE))</f>
        <v>WS-3183</v>
      </c>
      <c r="L114" s="27" t="str">
        <f>IF(ISERROR(MATCH($C114,Vision!$A:$A, 0)), "No Match", VLOOKUP($C114,Vision!$A:F,2,FALSE))</f>
        <v>Christopher</v>
      </c>
      <c r="M114" s="27" t="str">
        <f>IF(ISERROR(MATCH($C114,Vision!$A:$A, 0)), "No Match", VLOOKUP($C114,Vision!$A:G,3,FALSE))</f>
        <v>Neitzel</v>
      </c>
      <c r="N114" s="27" t="str">
        <f>IF(ISERROR(MATCH($C114,Vision!$A:$A, 0)), "No Match", VLOOKUP($C114,Vision!$A:H,4,FALSE))</f>
        <v>Evernham, Kevin</v>
      </c>
      <c r="O114" s="27" t="str">
        <f>IF(ISERROR(MATCH($C114,Vision!$A:$A, 0)), "No Match", VLOOKUP($C114,Vision!$A:I,5,FALSE))</f>
        <v>Phoenix Commercial</v>
      </c>
      <c r="P114" s="27" t="str">
        <f>IF(ISERROR(MATCH($C114,Vision!$A:$A, 0)), "No Match", VLOOKUP($C114,Vision!$A:J,6,FALSE))</f>
        <v>Phoenix</v>
      </c>
      <c r="Q114" s="27" t="str">
        <f>IF(ISERROR(MATCH($C114,Vision!$A:$A, 0)), "No Match", VLOOKUP($C114,Vision!$A:K,7,FALSE))</f>
        <v>Senior Job Captain</v>
      </c>
      <c r="R114" s="31">
        <f>IF(ISERROR(MATCH($C114,Vision!$A:$A, 0)), "No Match", VLOOKUP($C114,Vision!$A:L,8,FALSE))</f>
        <v>43516</v>
      </c>
      <c r="S114" s="31"/>
      <c r="T114" s="27" t="str">
        <f t="shared" si="8"/>
        <v>Set-ADComputer -Identity  WS-3183 -Description "Chris Neitzel - ThinkPad X1 Extreme"</v>
      </c>
      <c r="U114" s="1" t="str">
        <f t="shared" si="9"/>
        <v>Set-ADComputer -Identity  WS-3183 -Managedby "cneitzel"</v>
      </c>
    </row>
    <row r="115" spans="2:30" x14ac:dyDescent="0.25">
      <c r="B115" s="27">
        <f t="shared" si="6"/>
        <v>112</v>
      </c>
      <c r="C115" s="22" t="s">
        <v>3448</v>
      </c>
      <c r="D115" s="30" t="str">
        <f>IF(ISERROR(MATCH($C115,ADUser!A:A, 0)), "No Match", VLOOKUP($C115,ADUser!A:C,3,FALSE))</f>
        <v>Christina Piper</v>
      </c>
      <c r="E115" s="27" t="str">
        <f>IF(ISERROR(MATCH($C115,ADUser!A:A, 0)), "No Match", VLOOKUP($C115,ADUser!A:B,2,FALSE))</f>
        <v>cpiper</v>
      </c>
      <c r="F115" s="27" t="str">
        <f>IF(ISERROR(MATCH(K115,ADComputer!A:A, 0)), "No Match", VLOOKUP(K115,ADComputer!A:B,2,FALSE))</f>
        <v>Christina Piper - X1 Carbon</v>
      </c>
      <c r="H115" s="32">
        <f t="shared" si="7"/>
        <v>1</v>
      </c>
      <c r="I115" s="27" t="str">
        <f>IF(ISERROR(MATCH(K115,ADComputer!A:A, 0)), "No Match", VLOOKUP(K115,ADComputer!A:D,4,FALSE))</f>
        <v>CN=Christina Piper,OU=Users,OU=Chicago-DT,DC=wma-arch,DC=com</v>
      </c>
      <c r="J115" s="27" t="str">
        <f>IF(ISERROR(MATCH($E115,Meraki!A:A, 0)), "No Match", VLOOKUP($E115,Meraki!A:F,4,FALSE))</f>
        <v>ThinkPad X1 Carbon 5th</v>
      </c>
      <c r="K115" s="27" t="str">
        <f>IF(ISERROR(MATCH($E115,Meraki!A:A, 0)), "No Match", VLOOKUP($E115,Meraki!A:F,2,FALSE))</f>
        <v>WS-2609</v>
      </c>
      <c r="L115" s="27" t="str">
        <f>IF(ISERROR(MATCH($C115,Vision!$A:$A, 0)), "No Match", VLOOKUP($C115,Vision!$A:F,2,FALSE))</f>
        <v>Christina</v>
      </c>
      <c r="M115" s="27" t="str">
        <f>IF(ISERROR(MATCH($C115,Vision!$A:$A, 0)), "No Match", VLOOKUP($C115,Vision!$A:G,3,FALSE))</f>
        <v>Piper</v>
      </c>
      <c r="N115" s="27" t="str">
        <f>IF(ISERROR(MATCH($C115,Vision!$A:$A, 0)), "No Match", VLOOKUP($C115,Vision!$A:H,4,FALSE))</f>
        <v>Riegel, Dawn</v>
      </c>
      <c r="O115" s="27" t="str">
        <f>IF(ISERROR(MATCH($C115,Vision!$A:$A, 0)), "No Match", VLOOKUP($C115,Vision!$A:I,5,FALSE))</f>
        <v>Downtown Chicago Interior Design</v>
      </c>
      <c r="P115" s="27" t="str">
        <f>IF(ISERROR(MATCH($C115,Vision!$A:$A, 0)), "No Match", VLOOKUP($C115,Vision!$A:J,6,FALSE))</f>
        <v>Downtown Chicago</v>
      </c>
      <c r="Q115" s="27" t="str">
        <f>IF(ISERROR(MATCH($C115,Vision!$A:$A, 0)), "No Match", VLOOKUP($C115,Vision!$A:K,7,FALSE))</f>
        <v>Studio Manager, Interior Architecture &amp; Design</v>
      </c>
      <c r="R115" s="31">
        <f>IF(ISERROR(MATCH($C115,Vision!$A:$A, 0)), "No Match", VLOOKUP($C115,Vision!$A:L,8,FALSE))</f>
        <v>43150</v>
      </c>
      <c r="S115" s="31"/>
      <c r="T115" s="27" t="str">
        <f t="shared" si="8"/>
        <v>Set-ADComputer -Identity  WS-2609 -Description "Christina Piper - ThinkPad X1 Carbon 5th"</v>
      </c>
      <c r="U115" s="1" t="str">
        <f t="shared" si="9"/>
        <v>Set-ADComputer -Identity  WS-2609 -Managedby "cpiper"</v>
      </c>
    </row>
    <row r="116" spans="2:30" x14ac:dyDescent="0.25">
      <c r="B116" s="27">
        <f t="shared" si="6"/>
        <v>113</v>
      </c>
      <c r="C116" s="22" t="s">
        <v>5196</v>
      </c>
      <c r="D116" s="30" t="str">
        <f>IF(ISERROR(MATCH($C116,ADUser!A:A, 0)), "No Match", VLOOKUP($C116,ADUser!A:C,3,FALSE))</f>
        <v>Christopher Polaski</v>
      </c>
      <c r="E116" s="27" t="str">
        <f>IF(ISERROR(MATCH($C116,ADUser!A:A, 0)), "No Match", VLOOKUP($C116,ADUser!A:B,2,FALSE))</f>
        <v>CPolaski</v>
      </c>
      <c r="F116" s="27" t="str">
        <f>IF(ISERROR(MATCH(K116,ADComputer!A:A, 0)), "No Match", VLOOKUP(K116,ADComputer!A:B,2,FALSE))</f>
        <v>Christopher Polaski - ThinkPad P52s</v>
      </c>
      <c r="H116" s="32">
        <f t="shared" si="7"/>
        <v>1</v>
      </c>
      <c r="I116" s="27" t="str">
        <f>IF(ISERROR(MATCH(K116,ADComputer!A:A, 0)), "No Match", VLOOKUP(K116,ADComputer!A:D,4,FALSE))</f>
        <v>CN=Christopher Polaski,OU=Users,OU=Irvine,DC=wma-arch,DC=com</v>
      </c>
      <c r="J116" s="27" t="str">
        <f>IF(ISERROR(MATCH($E116,Meraki!A:A, 0)), "No Match", VLOOKUP($E116,Meraki!A:F,4,FALSE))</f>
        <v>ThinkPad P52s</v>
      </c>
      <c r="K116" s="27" t="str">
        <f>IF(ISERROR(MATCH($E116,Meraki!A:A, 0)), "No Match", VLOOKUP($E116,Meraki!A:F,2,FALSE))</f>
        <v>WS-2848</v>
      </c>
      <c r="L116" s="27" t="str">
        <f>IF(ISERROR(MATCH($C116,Vision!$A:$A, 0)), "No Match", VLOOKUP($C116,Vision!$A:F,2,FALSE))</f>
        <v>Christopher</v>
      </c>
      <c r="M116" s="27" t="str">
        <f>IF(ISERROR(MATCH($C116,Vision!$A:$A, 0)), "No Match", VLOOKUP($C116,Vision!$A:G,3,FALSE))</f>
        <v>Polaski</v>
      </c>
      <c r="N116" s="27" t="str">
        <f>IF(ISERROR(MATCH($C116,Vision!$A:$A, 0)), "No Match", VLOOKUP($C116,Vision!$A:H,4,FALSE))</f>
        <v>Tapia, Jinger</v>
      </c>
      <c r="O116" s="27" t="str">
        <f>IF(ISERROR(MATCH($C116,Vision!$A:$A, 0)), "No Match", VLOOKUP($C116,Vision!$A:I,5,FALSE))</f>
        <v>Design Commercial</v>
      </c>
      <c r="P116" s="27" t="str">
        <f>IF(ISERROR(MATCH($C116,Vision!$A:$A, 0)), "No Match", VLOOKUP($C116,Vision!$A:J,6,FALSE))</f>
        <v>Irvine</v>
      </c>
      <c r="Q116" s="27" t="str">
        <f>IF(ISERROR(MATCH($C116,Vision!$A:$A, 0)), "No Match", VLOOKUP($C116,Vision!$A:K,7,FALSE))</f>
        <v>Project Designer</v>
      </c>
      <c r="R116" s="31">
        <f>IF(ISERROR(MATCH($C116,Vision!$A:$A, 0)), "No Match", VLOOKUP($C116,Vision!$A:L,8,FALSE))</f>
        <v>43544</v>
      </c>
      <c r="S116" s="31"/>
      <c r="T116" s="27" t="str">
        <f t="shared" si="8"/>
        <v>Set-ADComputer -Identity  WS-2848 -Description "Christopher Polaski - ThinkPad P52s"</v>
      </c>
      <c r="U116" s="1" t="str">
        <f t="shared" si="9"/>
        <v>Set-ADComputer -Identity  WS-2848 -Managedby "CPolaski"</v>
      </c>
    </row>
    <row r="117" spans="2:30" x14ac:dyDescent="0.25">
      <c r="B117" s="27">
        <f t="shared" si="6"/>
        <v>114</v>
      </c>
      <c r="C117" s="22" t="s">
        <v>3753</v>
      </c>
      <c r="D117" s="30" t="str">
        <f>IF(ISERROR(MATCH($C117,ADUser!A:A, 0)), "No Match", VLOOKUP($C117,ADUser!A:C,3,FALSE))</f>
        <v>Catherine Quintero</v>
      </c>
      <c r="E117" s="27" t="str">
        <f>IF(ISERROR(MATCH($C117,ADUser!A:A, 0)), "No Match", VLOOKUP($C117,ADUser!A:B,2,FALSE))</f>
        <v>cquintero</v>
      </c>
      <c r="F117" s="27" t="str">
        <f>IF(ISERROR(MATCH(K117,ADComputer!A:A, 0)), "No Match", VLOOKUP(K117,ADComputer!A:B,2,FALSE))</f>
        <v>Catherine Quintero - ThinkPad X1 Carbon 5th</v>
      </c>
      <c r="H117" s="32">
        <f t="shared" si="7"/>
        <v>1</v>
      </c>
      <c r="I117" s="27" t="str">
        <f>IF(ISERROR(MATCH(K117,ADComputer!A:A, 0)), "No Match", VLOOKUP(K117,ADComputer!A:D,4,FALSE))</f>
        <v>CN=Catherine Quintero,OU=Users,OU=Denver,DC=wma-arch,DC=com</v>
      </c>
      <c r="J117" s="27" t="str">
        <f>IF(ISERROR(MATCH($E117,Meraki!A:A, 0)), "No Match", VLOOKUP($E117,Meraki!A:F,4,FALSE))</f>
        <v>ThinkPad X1 Carbon 5th</v>
      </c>
      <c r="K117" s="27" t="str">
        <f>IF(ISERROR(MATCH($E117,Meraki!A:A, 0)), "No Match", VLOOKUP($E117,Meraki!A:F,2,FALSE))</f>
        <v>WS-2791</v>
      </c>
      <c r="L117" s="27" t="str">
        <f>IF(ISERROR(MATCH($C117,Vision!$A:$A, 0)), "No Match", VLOOKUP($C117,Vision!$A:F,2,FALSE))</f>
        <v>B Catherine</v>
      </c>
      <c r="M117" s="27" t="str">
        <f>IF(ISERROR(MATCH($C117,Vision!$A:$A, 0)), "No Match", VLOOKUP($C117,Vision!$A:G,3,FALSE))</f>
        <v>Quintero</v>
      </c>
      <c r="N117" s="27" t="str">
        <f>IF(ISERROR(MATCH($C117,Vision!$A:$A, 0)), "No Match", VLOOKUP($C117,Vision!$A:H,4,FALSE))</f>
        <v>Chaiken, Matthew</v>
      </c>
      <c r="O117" s="27" t="str">
        <f>IF(ISERROR(MATCH($C117,Vision!$A:$A, 0)), "No Match", VLOOKUP($C117,Vision!$A:I,5,FALSE))</f>
        <v>Downtown Denver Interior Design</v>
      </c>
      <c r="P117" s="27" t="str">
        <f>IF(ISERROR(MATCH($C117,Vision!$A:$A, 0)), "No Match", VLOOKUP($C117,Vision!$A:J,6,FALSE))</f>
        <v>Downtown Denver</v>
      </c>
      <c r="Q117" s="27" t="str">
        <f>IF(ISERROR(MATCH($C117,Vision!$A:$A, 0)), "No Match", VLOOKUP($C117,Vision!$A:K,7,FALSE))</f>
        <v>Director, Interior Architecture &amp; Design</v>
      </c>
      <c r="R117" s="31">
        <f>IF(ISERROR(MATCH($C117,Vision!$A:$A, 0)), "No Match", VLOOKUP($C117,Vision!$A:L,8,FALSE))</f>
        <v>43242</v>
      </c>
      <c r="S117" s="31"/>
      <c r="T117" s="27" t="str">
        <f t="shared" si="8"/>
        <v>Set-ADComputer -Identity  WS-2791 -Description "Catherine Quintero - ThinkPad X1 Carbon 5th"</v>
      </c>
      <c r="U117" s="1" t="str">
        <f t="shared" si="9"/>
        <v>Set-ADComputer -Identity  WS-2791 -Managedby "cquintero"</v>
      </c>
    </row>
    <row r="118" spans="2:30" x14ac:dyDescent="0.25">
      <c r="B118" s="27">
        <f t="shared" si="6"/>
        <v>115</v>
      </c>
      <c r="C118" s="22" t="s">
        <v>313</v>
      </c>
      <c r="D118" s="30" t="str">
        <f>IF(ISERROR(MATCH($C118,ADUser!A:A, 0)), "No Match", VLOOKUP($C118,ADUser!A:C,3,FALSE))</f>
        <v>Christina Robles</v>
      </c>
      <c r="E118" s="27" t="str">
        <f>IF(ISERROR(MATCH($C118,ADUser!A:A, 0)), "No Match", VLOOKUP($C118,ADUser!A:B,2,FALSE))</f>
        <v>crobles</v>
      </c>
      <c r="F118" s="27" t="str">
        <f>IF(ISERROR(MATCH(K118,ADComputer!A:A, 0)), "No Match", VLOOKUP(K118,ADComputer!A:B,2,FALSE))</f>
        <v>Christina Robles - X1 Carbon</v>
      </c>
      <c r="H118" s="32">
        <f t="shared" si="7"/>
        <v>1</v>
      </c>
      <c r="I118" s="27" t="str">
        <f>IF(ISERROR(MATCH(K118,ADComputer!A:A, 0)), "No Match", VLOOKUP(K118,ADComputer!A:D,4,FALSE))</f>
        <v>CN=Christina Robles,OU=Users,OU=Irvine,DC=wma-arch,DC=com</v>
      </c>
      <c r="J118" s="27" t="str">
        <f>IF(ISERROR(MATCH($E118,Meraki!A:A, 0)), "No Match", VLOOKUP($E118,Meraki!A:F,4,FALSE))</f>
        <v>ThinkPad X1 Carbon 4th</v>
      </c>
      <c r="K118" s="27" t="str">
        <f>IF(ISERROR(MATCH($E118,Meraki!A:A, 0)), "No Match", VLOOKUP($E118,Meraki!A:F,2,FALSE))</f>
        <v>WS-2227</v>
      </c>
      <c r="L118" s="27" t="str">
        <f>IF(ISERROR(MATCH($C118,Vision!$A:$A, 0)), "No Match", VLOOKUP($C118,Vision!$A:F,2,FALSE))</f>
        <v>Christina</v>
      </c>
      <c r="M118" s="27" t="str">
        <f>IF(ISERROR(MATCH($C118,Vision!$A:$A, 0)), "No Match", VLOOKUP($C118,Vision!$A:G,3,FALSE))</f>
        <v>Robles</v>
      </c>
      <c r="N118" s="27" t="str">
        <f>IF(ISERROR(MATCH($C118,Vision!$A:$A, 0)), "No Match", VLOOKUP($C118,Vision!$A:H,4,FALSE))</f>
        <v>Espiritu, Leslie</v>
      </c>
      <c r="O118" s="27" t="str">
        <f>IF(ISERROR(MATCH($C118,Vision!$A:$A, 0)), "No Match", VLOOKUP($C118,Vision!$A:I,5,FALSE))</f>
        <v>Corporate Administration</v>
      </c>
      <c r="P118" s="27" t="str">
        <f>IF(ISERROR(MATCH($C118,Vision!$A:$A, 0)), "No Match", VLOOKUP($C118,Vision!$A:J,6,FALSE))</f>
        <v>Irvine</v>
      </c>
      <c r="Q118" s="27" t="str">
        <f>IF(ISERROR(MATCH($C118,Vision!$A:$A, 0)), "No Match", VLOOKUP($C118,Vision!$A:K,7,FALSE))</f>
        <v>Human Resources Coordinator</v>
      </c>
      <c r="R118" s="31">
        <f>IF(ISERROR(MATCH($C118,Vision!$A:$A, 0)), "No Match", VLOOKUP($C118,Vision!$A:L,8,FALSE))</f>
        <v>39223</v>
      </c>
      <c r="S118" s="31"/>
      <c r="T118" s="27" t="str">
        <f t="shared" si="8"/>
        <v>Set-ADComputer -Identity  WS-2227 -Description "Christina Robles - ThinkPad X1 Carbon 4th"</v>
      </c>
      <c r="U118" s="1" t="str">
        <f t="shared" si="9"/>
        <v>Set-ADComputer -Identity  WS-2227 -Managedby "crobles"</v>
      </c>
      <c r="W118" s="4"/>
      <c r="AB118"/>
      <c r="AD118"/>
    </row>
    <row r="119" spans="2:30" x14ac:dyDescent="0.25">
      <c r="B119" s="27">
        <f t="shared" si="6"/>
        <v>116</v>
      </c>
      <c r="C119" s="22" t="s">
        <v>222</v>
      </c>
      <c r="D119" s="30" t="str">
        <f>IF(ISERROR(MATCH($C119,ADUser!A:A, 0)), "No Match", VLOOKUP($C119,ADUser!A:C,3,FALSE))</f>
        <v>Catalina Rocha</v>
      </c>
      <c r="E119" s="27" t="str">
        <f>IF(ISERROR(MATCH($C119,ADUser!A:A, 0)), "No Match", VLOOKUP($C119,ADUser!A:B,2,FALSE))</f>
        <v>crocha</v>
      </c>
      <c r="F119" s="27" t="str">
        <f>IF(ISERROR(MATCH(K119,ADComputer!A:A, 0)), "No Match", VLOOKUP(K119,ADComputer!A:B,2,FALSE))</f>
        <v>Catalina Rocha - ThinkPad X1 Carbon 4th</v>
      </c>
      <c r="H119" s="32">
        <f t="shared" si="7"/>
        <v>1</v>
      </c>
      <c r="I119" s="27" t="str">
        <f>IF(ISERROR(MATCH(K119,ADComputer!A:A, 0)), "No Match", VLOOKUP(K119,ADComputer!A:D,4,FALSE))</f>
        <v>CN=Catalina Rocha,OU=Users,OU=Toronto,DC=wma-arch,DC=com</v>
      </c>
      <c r="J119" s="27" t="str">
        <f>IF(ISERROR(MATCH($E119,Meraki!A:A, 0)), "No Match", VLOOKUP($E119,Meraki!A:F,4,FALSE))</f>
        <v>ThinkPad X1 Carbon 4th</v>
      </c>
      <c r="K119" s="27" t="str">
        <f>IF(ISERROR(MATCH($E119,Meraki!A:A, 0)), "No Match", VLOOKUP($E119,Meraki!A:F,2,FALSE))</f>
        <v>WS-2401</v>
      </c>
      <c r="L119" s="27" t="str">
        <f>IF(ISERROR(MATCH($C119,Vision!$A:$A, 0)), "No Match", VLOOKUP($C119,Vision!$A:F,2,FALSE))</f>
        <v>Ana</v>
      </c>
      <c r="M119" s="27" t="str">
        <f>IF(ISERROR(MATCH($C119,Vision!$A:$A, 0)), "No Match", VLOOKUP($C119,Vision!$A:G,3,FALSE))</f>
        <v>Rocha</v>
      </c>
      <c r="N119" s="27" t="str">
        <f>IF(ISERROR(MATCH($C119,Vision!$A:$A, 0)), "No Match", VLOOKUP($C119,Vision!$A:H,4,FALSE))</f>
        <v>Di Roma, Frank</v>
      </c>
      <c r="O119" s="27" t="str">
        <f>IF(ISERROR(MATCH($C119,Vision!$A:$A, 0)), "No Match", VLOOKUP($C119,Vision!$A:I,5,FALSE))</f>
        <v>Toronto Commercial</v>
      </c>
      <c r="P119" s="27" t="str">
        <f>IF(ISERROR(MATCH($C119,Vision!$A:$A, 0)), "No Match", VLOOKUP($C119,Vision!$A:J,6,FALSE))</f>
        <v>Toronto</v>
      </c>
      <c r="Q119" s="27" t="str">
        <f>IF(ISERROR(MATCH($C119,Vision!$A:$A, 0)), "No Match", VLOOKUP($C119,Vision!$A:K,7,FALSE))</f>
        <v>Senior Project Architect</v>
      </c>
      <c r="R119" s="31">
        <f>IF(ISERROR(MATCH($C119,Vision!$A:$A, 0)), "No Match", VLOOKUP($C119,Vision!$A:L,8,FALSE))</f>
        <v>42569</v>
      </c>
      <c r="S119" s="31"/>
      <c r="T119" s="27" t="str">
        <f t="shared" si="8"/>
        <v>Set-ADComputer -Identity  WS-2401 -Description "Catalina Rocha - ThinkPad X1 Carbon 4th"</v>
      </c>
      <c r="U119" s="2"/>
      <c r="W119" s="4"/>
      <c r="AB119"/>
      <c r="AD119"/>
    </row>
    <row r="120" spans="2:30" x14ac:dyDescent="0.25">
      <c r="B120" s="27">
        <f t="shared" si="6"/>
        <v>117</v>
      </c>
      <c r="C120" s="22" t="s">
        <v>51</v>
      </c>
      <c r="D120" s="30" t="str">
        <f>IF(ISERROR(MATCH($C120,ADUser!A:A, 0)), "No Match", VLOOKUP($C120,ADUser!A:C,3,FALSE))</f>
        <v>Christopher Setchell</v>
      </c>
      <c r="E120" s="27" t="str">
        <f>IF(ISERROR(MATCH($C120,ADUser!A:A, 0)), "No Match", VLOOKUP($C120,ADUser!A:B,2,FALSE))</f>
        <v>csetchell</v>
      </c>
      <c r="F120" s="27" t="str">
        <f>IF(ISERROR(MATCH(K120,ADComputer!A:A, 0)), "No Match", VLOOKUP(K120,ADComputer!A:B,2,FALSE))</f>
        <v>Christopher Setchell - ThinkStation S30</v>
      </c>
      <c r="H120" s="32">
        <f t="shared" si="7"/>
        <v>1</v>
      </c>
      <c r="I120" s="27" t="str">
        <f>IF(ISERROR(MATCH(K120,ADComputer!A:A, 0)), "No Match", VLOOKUP(K120,ADComputer!A:D,4,FALSE))</f>
        <v>CN=Christopher Setchell,OU=Users,OU=Irvine,DC=wma-arch,DC=com</v>
      </c>
      <c r="J120" s="27" t="str">
        <f>IF(ISERROR(MATCH($E120,Meraki!A:A, 0)), "No Match", VLOOKUP($E120,Meraki!A:F,4,FALSE))</f>
        <v>ThinkStation S30</v>
      </c>
      <c r="K120" s="27" t="str">
        <f>IF(ISERROR(MATCH($E120,Meraki!A:A, 0)), "No Match", VLOOKUP($E120,Meraki!A:F,2,FALSE))</f>
        <v>WS-1951</v>
      </c>
      <c r="L120" s="27" t="str">
        <f>IF(ISERROR(MATCH($C120,Vision!$A:$A, 0)), "No Match", VLOOKUP($C120,Vision!$A:F,2,FALSE))</f>
        <v>Christopher</v>
      </c>
      <c r="M120" s="27" t="str">
        <f>IF(ISERROR(MATCH($C120,Vision!$A:$A, 0)), "No Match", VLOOKUP($C120,Vision!$A:G,3,FALSE))</f>
        <v>Setchell</v>
      </c>
      <c r="N120" s="27" t="str">
        <f>IF(ISERROR(MATCH($C120,Vision!$A:$A, 0)), "No Match", VLOOKUP($C120,Vision!$A:H,4,FALSE))</f>
        <v>Kim, Jung</v>
      </c>
      <c r="O120" s="27" t="str">
        <f>IF(ISERROR(MATCH($C120,Vision!$A:$A, 0)), "No Match", VLOOKUP($C120,Vision!$A:I,5,FALSE))</f>
        <v>Graphic Resource</v>
      </c>
      <c r="P120" s="27" t="str">
        <f>IF(ISERROR(MATCH($C120,Vision!$A:$A, 0)), "No Match", VLOOKUP($C120,Vision!$A:J,6,FALSE))</f>
        <v>Irvine</v>
      </c>
      <c r="Q120" s="27" t="str">
        <f>IF(ISERROR(MATCH($C120,Vision!$A:$A, 0)), "No Match", VLOOKUP($C120,Vision!$A:K,7,FALSE))</f>
        <v>Graphic Designer</v>
      </c>
      <c r="R120" s="31">
        <f>IF(ISERROR(MATCH($C120,Vision!$A:$A, 0)), "No Match", VLOOKUP($C120,Vision!$A:L,8,FALSE))</f>
        <v>42009</v>
      </c>
      <c r="S120" s="31"/>
      <c r="T120" s="27" t="str">
        <f t="shared" si="8"/>
        <v>Set-ADComputer -Identity  WS-1951 -Description "Christopher Setchell - ThinkStation S30"</v>
      </c>
      <c r="U120" s="1" t="str">
        <f t="shared" ref="U120:U183" si="10">CONCATENATE($V$3,K120,$W$4,E120,$V$5)</f>
        <v>Set-ADComputer -Identity  WS-1951 -Managedby "csetchell"</v>
      </c>
      <c r="W120" s="4"/>
      <c r="AB120"/>
      <c r="AD120"/>
    </row>
    <row r="121" spans="2:30" x14ac:dyDescent="0.25">
      <c r="B121" s="27">
        <f t="shared" si="6"/>
        <v>118</v>
      </c>
      <c r="C121" s="22" t="s">
        <v>4115</v>
      </c>
      <c r="D121" s="30" t="str">
        <f>IF(ISERROR(MATCH($C121,ADUser!A:A, 0)), "No Match", VLOOKUP($C121,ADUser!A:C,3,FALSE))</f>
        <v>Chris Shem</v>
      </c>
      <c r="E121" s="27" t="str">
        <f>IF(ISERROR(MATCH($C121,ADUser!A:A, 0)), "No Match", VLOOKUP($C121,ADUser!A:B,2,FALSE))</f>
        <v>cshem</v>
      </c>
      <c r="F121" s="27" t="str">
        <f>IF(ISERROR(MATCH(K121,ADComputer!A:A, 0)), "No Match", VLOOKUP(K121,ADComputer!A:B,2,FALSE))</f>
        <v>Chris Shem - ThinkPad X1 Carbon 5th</v>
      </c>
      <c r="H121" s="32">
        <f t="shared" si="7"/>
        <v>1</v>
      </c>
      <c r="I121" s="27" t="str">
        <f>IF(ISERROR(MATCH(K121,ADComputer!A:A, 0)), "No Match", VLOOKUP(K121,ADComputer!A:D,4,FALSE))</f>
        <v>CN=Christopher Shem,OU=Users,OU=Houston,DC=wma-arch,DC=com</v>
      </c>
      <c r="J121" s="27" t="str">
        <f>IF(ISERROR(MATCH($E121,Meraki!A:A, 0)), "No Match", VLOOKUP($E121,Meraki!A:F,4,FALSE))</f>
        <v>ThinkPad X1 Carbon 5th</v>
      </c>
      <c r="K121" s="27" t="str">
        <f>IF(ISERROR(MATCH($E121,Meraki!A:A, 0)), "No Match", VLOOKUP($E121,Meraki!A:F,2,FALSE))</f>
        <v>WS-2560</v>
      </c>
      <c r="L121" s="27" t="str">
        <f>IF(ISERROR(MATCH($C121,Vision!$A:$A, 0)), "No Match", VLOOKUP($C121,Vision!$A:F,2,FALSE))</f>
        <v>Christopher</v>
      </c>
      <c r="M121" s="27" t="str">
        <f>IF(ISERROR(MATCH($C121,Vision!$A:$A, 0)), "No Match", VLOOKUP($C121,Vision!$A:G,3,FALSE))</f>
        <v>Shem</v>
      </c>
      <c r="N121" s="27" t="str">
        <f>IF(ISERROR(MATCH($C121,Vision!$A:$A, 0)), "No Match", VLOOKUP($C121,Vision!$A:H,4,FALSE))</f>
        <v>Griffin, Heather</v>
      </c>
      <c r="O121" s="27" t="str">
        <f>IF(ISERROR(MATCH($C121,Vision!$A:$A, 0)), "No Match", VLOOKUP($C121,Vision!$A:I,5,FALSE))</f>
        <v>Houston Interior Design</v>
      </c>
      <c r="P121" s="27" t="str">
        <f>IF(ISERROR(MATCH($C121,Vision!$A:$A, 0)), "No Match", VLOOKUP($C121,Vision!$A:J,6,FALSE))</f>
        <v>Houston</v>
      </c>
      <c r="Q121" s="27" t="str">
        <f>IF(ISERROR(MATCH($C121,Vision!$A:$A, 0)), "No Match", VLOOKUP($C121,Vision!$A:K,7,FALSE))</f>
        <v>Project Manager</v>
      </c>
      <c r="R121" s="31">
        <f>IF(ISERROR(MATCH($C121,Vision!$A:$A, 0)), "No Match", VLOOKUP($C121,Vision!$A:L,8,FALSE))</f>
        <v>43318</v>
      </c>
      <c r="S121" s="31"/>
      <c r="T121" s="27" t="str">
        <f t="shared" si="8"/>
        <v>Set-ADComputer -Identity  WS-2560 -Description "Chris Shem - ThinkPad X1 Carbon 5th"</v>
      </c>
      <c r="U121" s="1" t="str">
        <f t="shared" si="10"/>
        <v>Set-ADComputer -Identity  WS-2560 -Managedby "cshem"</v>
      </c>
      <c r="W121" s="4"/>
      <c r="AB121"/>
      <c r="AD121"/>
    </row>
    <row r="122" spans="2:30" x14ac:dyDescent="0.25">
      <c r="B122" s="27">
        <f t="shared" si="6"/>
        <v>119</v>
      </c>
      <c r="C122" s="22" t="s">
        <v>306</v>
      </c>
      <c r="D122" s="30" t="str">
        <f>IF(ISERROR(MATCH($C122,ADUser!A:A, 0)), "No Match", VLOOKUP($C122,ADUser!A:C,3,FALSE))</f>
        <v>Chris Strawn</v>
      </c>
      <c r="E122" s="27" t="str">
        <f>IF(ISERROR(MATCH($C122,ADUser!A:A, 0)), "No Match", VLOOKUP($C122,ADUser!A:B,2,FALSE))</f>
        <v>cstrawn</v>
      </c>
      <c r="F122" s="27">
        <f>IF(ISERROR(MATCH(K122,ADComputer!A:A, 0)), "No Match", VLOOKUP(K122,ADComputer!A:B,2,FALSE))</f>
        <v>0</v>
      </c>
      <c r="H122" s="32" t="e">
        <f t="shared" si="7"/>
        <v>#VALUE!</v>
      </c>
      <c r="I122" s="27">
        <f>IF(ISERROR(MATCH(K122,ADComputer!A:A, 0)), "No Match", VLOOKUP(K122,ADComputer!A:D,4,FALSE))</f>
        <v>0</v>
      </c>
      <c r="J122" s="27" t="str">
        <f>IF(ISERROR(MATCH($E122,Meraki!A:A, 0)), "No Match", VLOOKUP($E122,Meraki!A:F,4,FALSE))</f>
        <v>ThinkPad X1 Extreme</v>
      </c>
      <c r="K122" s="27" t="str">
        <f>IF(ISERROR(MATCH($E122,Meraki!A:A, 0)), "No Match", VLOOKUP($E122,Meraki!A:F,2,FALSE))</f>
        <v>WS-2567</v>
      </c>
      <c r="L122" s="27" t="str">
        <f>IF(ISERROR(MATCH($C122,Vision!$A:$A, 0)), "No Match", VLOOKUP($C122,Vision!$A:F,2,FALSE))</f>
        <v>Chris</v>
      </c>
      <c r="M122" s="27" t="str">
        <f>IF(ISERROR(MATCH($C122,Vision!$A:$A, 0)), "No Match", VLOOKUP($C122,Vision!$A:G,3,FALSE))</f>
        <v>Strawn</v>
      </c>
      <c r="N122" s="27" t="str">
        <f>IF(ISERROR(MATCH($C122,Vision!$A:$A, 0)), "No Match", VLOOKUP($C122,Vision!$A:H,4,FALSE))</f>
        <v>Wink, Kenneth</v>
      </c>
      <c r="O122" s="27" t="str">
        <f>IF(ISERROR(MATCH($C122,Vision!$A:$A, 0)), "No Match", VLOOKUP($C122,Vision!$A:I,5,FALSE))</f>
        <v>Denver Civil Administration</v>
      </c>
      <c r="P122" s="27" t="str">
        <f>IF(ISERROR(MATCH($C122,Vision!$A:$A, 0)), "No Match", VLOOKUP($C122,Vision!$A:J,6,FALSE))</f>
        <v>Denver C.E.</v>
      </c>
      <c r="Q122" s="27" t="str">
        <f>IF(ISERROR(MATCH($C122,Vision!$A:$A, 0)), "No Match", VLOOKUP($C122,Vision!$A:K,7,FALSE))</f>
        <v>Principal</v>
      </c>
      <c r="R122" s="31">
        <f>IF(ISERROR(MATCH($C122,Vision!$A:$A, 0)), "No Match", VLOOKUP($C122,Vision!$A:L,8,FALSE))</f>
        <v>42583</v>
      </c>
      <c r="S122" s="31"/>
      <c r="T122" s="27" t="str">
        <f t="shared" si="8"/>
        <v>Set-ADComputer -Identity  WS-2567 -Description "Chris Strawn - ThinkPad X1 Extreme"</v>
      </c>
      <c r="U122" s="1" t="str">
        <f t="shared" si="10"/>
        <v>Set-ADComputer -Identity  WS-2567 -Managedby "cstrawn"</v>
      </c>
      <c r="W122" s="4"/>
      <c r="AB122"/>
      <c r="AD122"/>
    </row>
    <row r="123" spans="2:30" x14ac:dyDescent="0.25">
      <c r="B123" s="27">
        <f t="shared" si="6"/>
        <v>120</v>
      </c>
      <c r="C123" s="22" t="s">
        <v>320</v>
      </c>
      <c r="D123" s="30" t="str">
        <f>IF(ISERROR(MATCH($C123,ADUser!A:A, 0)), "No Match", VLOOKUP($C123,ADUser!A:C,3,FALSE))</f>
        <v>Claudia Torres</v>
      </c>
      <c r="E123" s="27" t="str">
        <f>IF(ISERROR(MATCH($C123,ADUser!A:A, 0)), "No Match", VLOOKUP($C123,ADUser!A:B,2,FALSE))</f>
        <v>ctorres</v>
      </c>
      <c r="F123" s="27" t="str">
        <f>IF(ISERROR(MATCH(K123,ADComputer!A:A, 0)), "No Match", VLOOKUP(K123,ADComputer!A:B,2,FALSE))</f>
        <v>Claudia Torres - ThinkPad W540</v>
      </c>
      <c r="H123" s="32">
        <f t="shared" si="7"/>
        <v>1</v>
      </c>
      <c r="I123" s="27" t="str">
        <f>IF(ISERROR(MATCH(K123,ADComputer!A:A, 0)), "No Match", VLOOKUP(K123,ADComputer!A:D,4,FALSE))</f>
        <v>CN=Claudia Torres,OU=Users,OU=Irvine,DC=wma-arch,DC=com</v>
      </c>
      <c r="J123" s="27" t="str">
        <f>IF(ISERROR(MATCH($E123,Meraki!A:A, 0)), "No Match", VLOOKUP($E123,Meraki!A:F,4,FALSE))</f>
        <v>ThinkPad W540</v>
      </c>
      <c r="K123" s="27" t="str">
        <f>IF(ISERROR(MATCH($E123,Meraki!A:A, 0)), "No Match", VLOOKUP($E123,Meraki!A:F,2,FALSE))</f>
        <v>WS-1999</v>
      </c>
      <c r="L123" s="27" t="str">
        <f>IF(ISERROR(MATCH($C123,Vision!$A:$A, 0)), "No Match", VLOOKUP($C123,Vision!$A:F,2,FALSE))</f>
        <v>Claudia</v>
      </c>
      <c r="M123" s="27" t="str">
        <f>IF(ISERROR(MATCH($C123,Vision!$A:$A, 0)), "No Match", VLOOKUP($C123,Vision!$A:G,3,FALSE))</f>
        <v>Torres Cordova</v>
      </c>
      <c r="N123" s="27" t="str">
        <f>IF(ISERROR(MATCH($C123,Vision!$A:$A, 0)), "No Match", VLOOKUP($C123,Vision!$A:H,4,FALSE))</f>
        <v>Nouizi, Ilyes</v>
      </c>
      <c r="O123" s="27" t="str">
        <f>IF(ISERROR(MATCH($C123,Vision!$A:$A, 0)), "No Match", VLOOKUP($C123,Vision!$A:I,5,FALSE))</f>
        <v>Studio-West</v>
      </c>
      <c r="P123" s="27" t="str">
        <f>IF(ISERROR(MATCH($C123,Vision!$A:$A, 0)), "No Match", VLOOKUP($C123,Vision!$A:J,6,FALSE))</f>
        <v>Irvine</v>
      </c>
      <c r="Q123" s="27" t="str">
        <f>IF(ISERROR(MATCH($C123,Vision!$A:$A, 0)), "No Match", VLOOKUP($C123,Vision!$A:K,7,FALSE))</f>
        <v>Production Manager</v>
      </c>
      <c r="R123" s="31">
        <f>IF(ISERROR(MATCH($C123,Vision!$A:$A, 0)), "No Match", VLOOKUP($C123,Vision!$A:L,8,FALSE))</f>
        <v>41471</v>
      </c>
      <c r="S123" s="31"/>
      <c r="T123" s="27" t="str">
        <f t="shared" si="8"/>
        <v>Set-ADComputer -Identity  WS-1999 -Description "Claudia Torres - ThinkPad W540"</v>
      </c>
      <c r="U123" s="1" t="str">
        <f t="shared" si="10"/>
        <v>Set-ADComputer -Identity  WS-1999 -Managedby "ctorres"</v>
      </c>
      <c r="W123" s="4"/>
      <c r="AB123"/>
      <c r="AD123"/>
    </row>
    <row r="124" spans="2:30" x14ac:dyDescent="0.25">
      <c r="B124" s="27">
        <f t="shared" si="6"/>
        <v>121</v>
      </c>
      <c r="C124" s="22" t="s">
        <v>288</v>
      </c>
      <c r="D124" s="30" t="str">
        <f>IF(ISERROR(MATCH($C124,ADUser!A:A, 0)), "No Match", VLOOKUP($C124,ADUser!A:C,3,FALSE))</f>
        <v>Cameron M. Trefry</v>
      </c>
      <c r="E124" s="27" t="str">
        <f>IF(ISERROR(MATCH($C124,ADUser!A:A, 0)), "No Match", VLOOKUP($C124,ADUser!A:B,2,FALSE))</f>
        <v>ctrefry</v>
      </c>
      <c r="F124" s="27" t="str">
        <f>IF(ISERROR(MATCH(K124,ADComputer!A:A, 0)), "No Match", VLOOKUP(K124,ADComputer!A:B,2,FALSE))</f>
        <v>Cameron M. Trefry - ThinkPad X1 Carbon 4th</v>
      </c>
      <c r="H124" s="32">
        <f t="shared" si="7"/>
        <v>1</v>
      </c>
      <c r="I124" s="27" t="str">
        <f>IF(ISERROR(MATCH(K124,ADComputer!A:A, 0)), "No Match", VLOOKUP(K124,ADComputer!A:D,4,FALSE))</f>
        <v>CN=Cameron M. Trefry,OU=Users,OU=Chicago,DC=wma-arch,DC=com</v>
      </c>
      <c r="J124" s="27" t="str">
        <f>IF(ISERROR(MATCH($E124,Meraki!A:A, 0)), "No Match", VLOOKUP($E124,Meraki!A:F,4,FALSE))</f>
        <v>ThinkPad X1 Carbon 4th</v>
      </c>
      <c r="K124" s="27" t="str">
        <f>IF(ISERROR(MATCH($E124,Meraki!A:A, 0)), "No Match", VLOOKUP($E124,Meraki!A:F,2,FALSE))</f>
        <v>WS-2392</v>
      </c>
      <c r="L124" s="27" t="str">
        <f>IF(ISERROR(MATCH($C124,Vision!$A:$A, 0)), "No Match", VLOOKUP($C124,Vision!$A:F,2,FALSE))</f>
        <v>Cameron</v>
      </c>
      <c r="M124" s="27" t="str">
        <f>IF(ISERROR(MATCH($C124,Vision!$A:$A, 0)), "No Match", VLOOKUP($C124,Vision!$A:G,3,FALSE))</f>
        <v>Trefry</v>
      </c>
      <c r="N124" s="27" t="str">
        <f>IF(ISERROR(MATCH($C124,Vision!$A:$A, 0)), "No Match", VLOOKUP($C124,Vision!$A:H,4,FALSE))</f>
        <v>Todisco, Jay</v>
      </c>
      <c r="O124" s="27" t="str">
        <f>IF(ISERROR(MATCH($C124,Vision!$A:$A, 0)), "No Match", VLOOKUP($C124,Vision!$A:I,5,FALSE))</f>
        <v>Oak Brook Administration</v>
      </c>
      <c r="P124" s="27" t="str">
        <f>IF(ISERROR(MATCH($C124,Vision!$A:$A, 0)), "No Match", VLOOKUP($C124,Vision!$A:J,6,FALSE))</f>
        <v>Oak Brook</v>
      </c>
      <c r="Q124" s="27" t="str">
        <f>IF(ISERROR(MATCH($C124,Vision!$A:$A, 0)), "No Match", VLOOKUP($C124,Vision!$A:K,7,FALSE))</f>
        <v>Principal</v>
      </c>
      <c r="R124" s="31">
        <f>IF(ISERROR(MATCH($C124,Vision!$A:$A, 0)), "No Match", VLOOKUP($C124,Vision!$A:L,8,FALSE))</f>
        <v>39216</v>
      </c>
      <c r="S124" s="31"/>
      <c r="T124" s="27" t="str">
        <f t="shared" si="8"/>
        <v>Set-ADComputer -Identity  WS-2392 -Description "Cameron M. Trefry - ThinkPad X1 Carbon 4th"</v>
      </c>
      <c r="U124" s="1" t="str">
        <f t="shared" si="10"/>
        <v>Set-ADComputer -Identity  WS-2392 -Managedby "ctrefry"</v>
      </c>
      <c r="W124" s="4"/>
      <c r="AB124"/>
      <c r="AD124"/>
    </row>
    <row r="125" spans="2:30" x14ac:dyDescent="0.25">
      <c r="B125" s="27">
        <f t="shared" si="6"/>
        <v>122</v>
      </c>
      <c r="C125" s="22" t="s">
        <v>294</v>
      </c>
      <c r="D125" s="30" t="str">
        <f>IF(ISERROR(MATCH($C125,ADUser!A:A, 0)), "No Match", VLOOKUP($C125,ADUser!A:C,3,FALSE))</f>
        <v>Carolina Vanderpoel</v>
      </c>
      <c r="E125" s="27" t="str">
        <f>IF(ISERROR(MATCH($C125,ADUser!A:A, 0)), "No Match", VLOOKUP($C125,ADUser!A:B,2,FALSE))</f>
        <v>cojeda</v>
      </c>
      <c r="F125" s="27" t="str">
        <f>IF(ISERROR(MATCH(K125,ADComputer!A:A, 0)), "No Match", VLOOKUP(K125,ADComputer!A:B,2,FALSE))</f>
        <v>Carolina Vanderpoel - ThinkPad W540</v>
      </c>
      <c r="H125" s="32">
        <f t="shared" si="7"/>
        <v>1</v>
      </c>
      <c r="I125" s="27" t="str">
        <f>IF(ISERROR(MATCH(K125,ADComputer!A:A, 0)), "No Match", VLOOKUP(K125,ADComputer!A:D,4,FALSE))</f>
        <v>CN=Carolina Vanderpoel,OU=Users,OU=San Diego-Downtown,DC=wma-arch,DC=com</v>
      </c>
      <c r="J125" s="27" t="str">
        <f>IF(ISERROR(MATCH($E125,Meraki!A:A, 0)), "No Match", VLOOKUP($E125,Meraki!A:F,4,FALSE))</f>
        <v>ThinkPad W540</v>
      </c>
      <c r="K125" s="27" t="str">
        <f>IF(ISERROR(MATCH($E125,Meraki!A:A, 0)), "No Match", VLOOKUP($E125,Meraki!A:F,2,FALSE))</f>
        <v>WS-2047</v>
      </c>
      <c r="L125" s="27" t="str">
        <f>IF(ISERROR(MATCH($C125,Vision!$A:$A, 0)), "No Match", VLOOKUP($C125,Vision!$A:F,2,FALSE))</f>
        <v>Carolina</v>
      </c>
      <c r="M125" s="27" t="str">
        <f>IF(ISERROR(MATCH($C125,Vision!$A:$A, 0)), "No Match", VLOOKUP($C125,Vision!$A:G,3,FALSE))</f>
        <v>Vanderpoel</v>
      </c>
      <c r="N125" s="27" t="str">
        <f>IF(ISERROR(MATCH($C125,Vision!$A:$A, 0)), "No Match", VLOOKUP($C125,Vision!$A:H,4,FALSE))</f>
        <v>Dean, Nathan</v>
      </c>
      <c r="O125" s="27" t="str">
        <f>IF(ISERROR(MATCH($C125,Vision!$A:$A, 0)), "No Match", VLOOKUP($C125,Vision!$A:I,5,FALSE))</f>
        <v>Downtown San Diego Interior Design</v>
      </c>
      <c r="P125" s="27" t="str">
        <f>IF(ISERROR(MATCH($C125,Vision!$A:$A, 0)), "No Match", VLOOKUP($C125,Vision!$A:J,6,FALSE))</f>
        <v>Downtown San Diego</v>
      </c>
      <c r="Q125" s="27" t="str">
        <f>IF(ISERROR(MATCH($C125,Vision!$A:$A, 0)), "No Match", VLOOKUP($C125,Vision!$A:K,7,FALSE))</f>
        <v>Senior Job Captain</v>
      </c>
      <c r="R125" s="31">
        <f>IF(ISERROR(MATCH($C125,Vision!$A:$A, 0)), "No Match", VLOOKUP($C125,Vision!$A:L,8,FALSE))</f>
        <v>40848</v>
      </c>
      <c r="S125" s="31"/>
      <c r="T125" s="27" t="str">
        <f t="shared" si="8"/>
        <v>Set-ADComputer -Identity  WS-2047 -Description "Carolina Vanderpoel - ThinkPad W540"</v>
      </c>
      <c r="U125" s="1" t="str">
        <f t="shared" si="10"/>
        <v>Set-ADComputer -Identity  WS-2047 -Managedby "cojeda"</v>
      </c>
      <c r="W125" s="4"/>
      <c r="AB125"/>
      <c r="AD125"/>
    </row>
    <row r="126" spans="2:30" x14ac:dyDescent="0.25">
      <c r="B126" s="27">
        <f t="shared" si="6"/>
        <v>123</v>
      </c>
      <c r="C126" s="22" t="s">
        <v>4069</v>
      </c>
      <c r="D126" s="30" t="str">
        <f>IF(ISERROR(MATCH($C126,ADUser!A:A, 0)), "No Match", VLOOKUP($C126,ADUser!A:C,3,FALSE))</f>
        <v>Cat Vann</v>
      </c>
      <c r="E126" s="27" t="str">
        <f>IF(ISERROR(MATCH($C126,ADUser!A:A, 0)), "No Match", VLOOKUP($C126,ADUser!A:B,2,FALSE))</f>
        <v>cvann</v>
      </c>
      <c r="F126" s="27" t="str">
        <f>IF(ISERROR(MATCH(K126,ADComputer!A:A, 0)), "No Match", VLOOKUP(K126,ADComputer!A:B,2,FALSE))</f>
        <v>Cat Vann - ThinkPad P52s</v>
      </c>
      <c r="H126" s="32">
        <f t="shared" si="7"/>
        <v>1</v>
      </c>
      <c r="I126" s="27" t="str">
        <f>IF(ISERROR(MATCH(K126,ADComputer!A:A, 0)), "No Match", VLOOKUP(K126,ADComputer!A:D,4,FALSE))</f>
        <v>CN=Catherine Vann,OU=Users,OU=New York,DC=wma-arch,DC=com</v>
      </c>
      <c r="J126" s="27" t="str">
        <f>IF(ISERROR(MATCH($E126,Meraki!A:A, 0)), "No Match", VLOOKUP($E126,Meraki!A:F,4,FALSE))</f>
        <v>ThinkPad P52s</v>
      </c>
      <c r="K126" s="27" t="str">
        <f>IF(ISERROR(MATCH($E126,Meraki!A:A, 0)), "No Match", VLOOKUP($E126,Meraki!A:F,2,FALSE))</f>
        <v>WS-2653</v>
      </c>
      <c r="L126" s="27" t="str">
        <f>IF(ISERROR(MATCH($C126,Vision!$A:$A, 0)), "No Match", VLOOKUP($C126,Vision!$A:F,2,FALSE))</f>
        <v>Catherine</v>
      </c>
      <c r="M126" s="27" t="str">
        <f>IF(ISERROR(MATCH($C126,Vision!$A:$A, 0)), "No Match", VLOOKUP($C126,Vision!$A:G,3,FALSE))</f>
        <v>Vann</v>
      </c>
      <c r="N126" s="27" t="str">
        <f>IF(ISERROR(MATCH($C126,Vision!$A:$A, 0)), "No Match", VLOOKUP($C126,Vision!$A:H,4,FALSE))</f>
        <v>Melo, Damian</v>
      </c>
      <c r="O126" s="27" t="str">
        <f>IF(ISERROR(MATCH($C126,Vision!$A:$A, 0)), "No Match", VLOOKUP($C126,Vision!$A:I,5,FALSE))</f>
        <v>New York Interior Design</v>
      </c>
      <c r="P126" s="27" t="str">
        <f>IF(ISERROR(MATCH($C126,Vision!$A:$A, 0)), "No Match", VLOOKUP($C126,Vision!$A:J,6,FALSE))</f>
        <v>New York</v>
      </c>
      <c r="Q126" s="27" t="str">
        <f>IF(ISERROR(MATCH($C126,Vision!$A:$A, 0)), "No Match", VLOOKUP($C126,Vision!$A:K,7,FALSE))</f>
        <v>Project Manager</v>
      </c>
      <c r="R126" s="31">
        <f>IF(ISERROR(MATCH($C126,Vision!$A:$A, 0)), "No Match", VLOOKUP($C126,Vision!$A:L,8,FALSE))</f>
        <v>43297</v>
      </c>
      <c r="S126" s="31"/>
      <c r="T126" s="27" t="str">
        <f t="shared" si="8"/>
        <v>Set-ADComputer -Identity  WS-2653 -Description "Cat Vann - ThinkPad P52s"</v>
      </c>
      <c r="U126" s="1" t="str">
        <f t="shared" si="10"/>
        <v>Set-ADComputer -Identity  WS-2653 -Managedby "cvann"</v>
      </c>
      <c r="W126" s="4"/>
      <c r="AB126"/>
      <c r="AD126"/>
    </row>
    <row r="127" spans="2:30" x14ac:dyDescent="0.25">
      <c r="B127" s="27">
        <f t="shared" si="6"/>
        <v>124</v>
      </c>
      <c r="C127" s="22" t="s">
        <v>298</v>
      </c>
      <c r="D127" s="30" t="str">
        <f>IF(ISERROR(MATCH($C127,ADUser!A:A, 0)), "No Match", VLOOKUP($C127,ADUser!A:C,3,FALSE))</f>
        <v>Cassie Vaughn</v>
      </c>
      <c r="E127" s="27" t="str">
        <f>IF(ISERROR(MATCH($C127,ADUser!A:A, 0)), "No Match", VLOOKUP($C127,ADUser!A:B,2,FALSE))</f>
        <v>cvaughn</v>
      </c>
      <c r="F127" s="27" t="str">
        <f>IF(ISERROR(MATCH(K127,ADComputer!A:A, 0)), "No Match", VLOOKUP(K127,ADComputer!A:B,2,FALSE))</f>
        <v>Cassie Vaughn - ThinkPad X1 Carbon 4th</v>
      </c>
      <c r="H127" s="32">
        <f t="shared" si="7"/>
        <v>1</v>
      </c>
      <c r="I127" s="27" t="str">
        <f>IF(ISERROR(MATCH(K127,ADComputer!A:A, 0)), "No Match", VLOOKUP(K127,ADComputer!A:D,4,FALSE))</f>
        <v>CN=Cassandra Vaughn,OU=Users,OU=Irvine,DC=wma-arch,DC=com</v>
      </c>
      <c r="J127" s="27" t="str">
        <f>IF(ISERROR(MATCH($E127,Meraki!A:A, 0)), "No Match", VLOOKUP($E127,Meraki!A:F,4,FALSE))</f>
        <v>ThinkPad X1 Carbon 4th</v>
      </c>
      <c r="K127" s="27" t="str">
        <f>IF(ISERROR(MATCH($E127,Meraki!A:A, 0)), "No Match", VLOOKUP($E127,Meraki!A:F,2,FALSE))</f>
        <v>WS-2296</v>
      </c>
      <c r="L127" s="27" t="str">
        <f>IF(ISERROR(MATCH($C127,Vision!$A:$A, 0)), "No Match", VLOOKUP($C127,Vision!$A:F,2,FALSE))</f>
        <v>Cassandra</v>
      </c>
      <c r="M127" s="27" t="str">
        <f>IF(ISERROR(MATCH($C127,Vision!$A:$A, 0)), "No Match", VLOOKUP($C127,Vision!$A:G,3,FALSE))</f>
        <v>Vaughn</v>
      </c>
      <c r="N127" s="27" t="str">
        <f>IF(ISERROR(MATCH($C127,Vision!$A:$A, 0)), "No Match", VLOOKUP($C127,Vision!$A:H,4,FALSE))</f>
        <v>Espiritu, Leslie</v>
      </c>
      <c r="O127" s="27" t="str">
        <f>IF(ISERROR(MATCH($C127,Vision!$A:$A, 0)), "No Match", VLOOKUP($C127,Vision!$A:I,5,FALSE))</f>
        <v>Corporate Administration</v>
      </c>
      <c r="P127" s="27" t="str">
        <f>IF(ISERROR(MATCH($C127,Vision!$A:$A, 0)), "No Match", VLOOKUP($C127,Vision!$A:J,6,FALSE))</f>
        <v>Irvine</v>
      </c>
      <c r="Q127" s="27" t="str">
        <f>IF(ISERROR(MATCH($C127,Vision!$A:$A, 0)), "No Match", VLOOKUP($C127,Vision!$A:K,7,FALSE))</f>
        <v>Senior Human Resources Specialist</v>
      </c>
      <c r="R127" s="31">
        <f>IF(ISERROR(MATCH($C127,Vision!$A:$A, 0)), "No Match", VLOOKUP($C127,Vision!$A:L,8,FALSE))</f>
        <v>42674</v>
      </c>
      <c r="S127" s="31"/>
      <c r="T127" s="27" t="str">
        <f t="shared" si="8"/>
        <v>Set-ADComputer -Identity  WS-2296 -Description "Cassie Vaughn - ThinkPad X1 Carbon 4th"</v>
      </c>
      <c r="U127" s="1" t="str">
        <f t="shared" si="10"/>
        <v>Set-ADComputer -Identity  WS-2296 -Managedby "cvaughn"</v>
      </c>
      <c r="W127" s="4"/>
      <c r="AB127"/>
      <c r="AD127"/>
    </row>
    <row r="128" spans="2:30" x14ac:dyDescent="0.25">
      <c r="B128" s="27">
        <f t="shared" si="6"/>
        <v>125</v>
      </c>
      <c r="C128" s="22" t="s">
        <v>5077</v>
      </c>
      <c r="D128" s="30" t="str">
        <f>IF(ISERROR(MATCH($C128,ADUser!A:A, 0)), "No Match", VLOOKUP($C128,ADUser!A:C,3,FALSE))</f>
        <v>Cate Waligora</v>
      </c>
      <c r="E128" s="27" t="str">
        <f>IF(ISERROR(MATCH($C128,ADUser!A:A, 0)), "No Match", VLOOKUP($C128,ADUser!A:B,2,FALSE))</f>
        <v>cwaligora</v>
      </c>
      <c r="F128" s="27" t="str">
        <f>IF(ISERROR(MATCH(K128,ADComputer!A:A, 0)), "No Match", VLOOKUP(K128,ADComputer!A:B,2,FALSE))</f>
        <v>Cate Waligora - ThinkPad P52</v>
      </c>
      <c r="H128" s="32">
        <f t="shared" si="7"/>
        <v>1</v>
      </c>
      <c r="I128" s="27" t="str">
        <f>IF(ISERROR(MATCH(K128,ADComputer!A:A, 0)), "No Match", VLOOKUP(K128,ADComputer!A:D,4,FALSE))</f>
        <v>CN=Catherine Waligora,OU=Users,OU=Atlanta,DC=wma-arch,DC=com</v>
      </c>
      <c r="J128" s="27" t="str">
        <f>IF(ISERROR(MATCH($E128,Meraki!A:A, 0)), "No Match", VLOOKUP($E128,Meraki!A:F,4,FALSE))</f>
        <v>ThinkPad P52</v>
      </c>
      <c r="K128" s="27" t="str">
        <f>IF(ISERROR(MATCH($E128,Meraki!A:A, 0)), "No Match", VLOOKUP($E128,Meraki!A:F,2,FALSE))</f>
        <v>WS-3175</v>
      </c>
      <c r="L128" s="27" t="str">
        <f>IF(ISERROR(MATCH($C128,Vision!$A:$A, 0)), "No Match", VLOOKUP($C128,Vision!$A:F,2,FALSE))</f>
        <v>Catherine</v>
      </c>
      <c r="M128" s="27" t="str">
        <f>IF(ISERROR(MATCH($C128,Vision!$A:$A, 0)), "No Match", VLOOKUP($C128,Vision!$A:G,3,FALSE))</f>
        <v>Waligora</v>
      </c>
      <c r="N128" s="27" t="str">
        <f>IF(ISERROR(MATCH($C128,Vision!$A:$A, 0)), "No Match", VLOOKUP($C128,Vision!$A:H,4,FALSE))</f>
        <v>Sternick, Samantha</v>
      </c>
      <c r="O128" s="27" t="str">
        <f>IF(ISERROR(MATCH($C128,Vision!$A:$A, 0)), "No Match", VLOOKUP($C128,Vision!$A:I,5,FALSE))</f>
        <v>Atlanta Interior Design</v>
      </c>
      <c r="P128" s="27" t="str">
        <f>IF(ISERROR(MATCH($C128,Vision!$A:$A, 0)), "No Match", VLOOKUP($C128,Vision!$A:J,6,FALSE))</f>
        <v>Atlanta</v>
      </c>
      <c r="Q128" s="27" t="str">
        <f>IF(ISERROR(MATCH($C128,Vision!$A:$A, 0)), "No Match", VLOOKUP($C128,Vision!$A:K,7,FALSE))</f>
        <v>Job Captain</v>
      </c>
      <c r="R128" s="31">
        <f>IF(ISERROR(MATCH($C128,Vision!$A:$A, 0)), "No Match", VLOOKUP($C128,Vision!$A:L,8,FALSE))</f>
        <v>43467</v>
      </c>
      <c r="S128" s="31"/>
      <c r="T128" s="27" t="str">
        <f t="shared" si="8"/>
        <v>Set-ADComputer -Identity  WS-3175 -Description "Cate Waligora - ThinkPad P52"</v>
      </c>
      <c r="U128" s="1" t="str">
        <f t="shared" si="10"/>
        <v>Set-ADComputer -Identity  WS-3175 -Managedby "cwaligora"</v>
      </c>
      <c r="W128" s="4"/>
      <c r="AB128"/>
      <c r="AD128"/>
    </row>
    <row r="129" spans="2:30" x14ac:dyDescent="0.25">
      <c r="B129" s="27">
        <f t="shared" si="6"/>
        <v>126</v>
      </c>
      <c r="C129" s="22" t="s">
        <v>291</v>
      </c>
      <c r="D129" s="30" t="str">
        <f>IF(ISERROR(MATCH($C129,ADUser!A:A, 0)), "No Match", VLOOKUP($C129,ADUser!A:C,3,FALSE))</f>
        <v>Carl Willmann</v>
      </c>
      <c r="E129" s="27" t="str">
        <f>IF(ISERROR(MATCH($C129,ADUser!A:A, 0)), "No Match", VLOOKUP($C129,ADUser!A:B,2,FALSE))</f>
        <v>cwillmann</v>
      </c>
      <c r="F129" s="27" t="str">
        <f>IF(ISERROR(MATCH(K129,ADComputer!A:A, 0)), "No Match", VLOOKUP(K129,ADComputer!A:B,2,FALSE))</f>
        <v>Carl Willmann - P51</v>
      </c>
      <c r="H129" s="32">
        <f t="shared" si="7"/>
        <v>1</v>
      </c>
      <c r="I129" s="27" t="str">
        <f>IF(ISERROR(MATCH(K129,ADComputer!A:A, 0)), "No Match", VLOOKUP(K129,ADComputer!A:D,4,FALSE))</f>
        <v>CN=Carl Willmann,OU=Users,OU=Irvine,DC=wma-arch,DC=com</v>
      </c>
      <c r="J129" s="27" t="str">
        <f>IF(ISERROR(MATCH($E129,Meraki!A:A, 0)), "No Match", VLOOKUP($E129,Meraki!A:F,4,FALSE))</f>
        <v>ThinkPad P51</v>
      </c>
      <c r="K129" s="27" t="str">
        <f>IF(ISERROR(MATCH($E129,Meraki!A:A, 0)), "No Match", VLOOKUP($E129,Meraki!A:F,2,FALSE))</f>
        <v>WS-2754</v>
      </c>
      <c r="L129" s="27" t="str">
        <f>IF(ISERROR(MATCH($C129,Vision!$A:$A, 0)), "No Match", VLOOKUP($C129,Vision!$A:F,2,FALSE))</f>
        <v>Carl</v>
      </c>
      <c r="M129" s="27" t="str">
        <f>IF(ISERROR(MATCH($C129,Vision!$A:$A, 0)), "No Match", VLOOKUP($C129,Vision!$A:G,3,FALSE))</f>
        <v>Willmann</v>
      </c>
      <c r="N129" s="27" t="str">
        <f>IF(ISERROR(MATCH($C129,Vision!$A:$A, 0)), "No Match", VLOOKUP($C129,Vision!$A:H,4,FALSE))</f>
        <v>Grbic, Mary</v>
      </c>
      <c r="O129" s="27" t="str">
        <f>IF(ISERROR(MATCH($C129,Vision!$A:$A, 0)), "No Match", VLOOKUP($C129,Vision!$A:I,5,FALSE))</f>
        <v>Irvine Interior Design</v>
      </c>
      <c r="P129" s="27" t="str">
        <f>IF(ISERROR(MATCH($C129,Vision!$A:$A, 0)), "No Match", VLOOKUP($C129,Vision!$A:J,6,FALSE))</f>
        <v>Irvine</v>
      </c>
      <c r="Q129" s="27" t="str">
        <f>IF(ISERROR(MATCH($C129,Vision!$A:$A, 0)), "No Match", VLOOKUP($C129,Vision!$A:K,7,FALSE))</f>
        <v>Studio Manager, Interior Architecture &amp; Design</v>
      </c>
      <c r="R129" s="31">
        <f>IF(ISERROR(MATCH($C129,Vision!$A:$A, 0)), "No Match", VLOOKUP($C129,Vision!$A:L,8,FALSE))</f>
        <v>40452</v>
      </c>
      <c r="S129" s="31"/>
      <c r="T129" s="27" t="str">
        <f t="shared" si="8"/>
        <v>Set-ADComputer -Identity  WS-2754 -Description "Carl Willmann - ThinkPad P51"</v>
      </c>
      <c r="U129" s="1" t="str">
        <f t="shared" si="10"/>
        <v>Set-ADComputer -Identity  WS-2754 -Managedby "cwillmann"</v>
      </c>
      <c r="W129" s="4"/>
      <c r="AB129"/>
      <c r="AD129"/>
    </row>
    <row r="130" spans="2:30" x14ac:dyDescent="0.25">
      <c r="B130" s="27">
        <f t="shared" si="6"/>
        <v>127</v>
      </c>
      <c r="C130" s="22" t="s">
        <v>308</v>
      </c>
      <c r="D130" s="30" t="str">
        <f>IF(ISERROR(MATCH($C130,ADUser!A:A, 0)), "No Match", VLOOKUP($C130,ADUser!A:C,3,FALSE))</f>
        <v>Christian Zeitler</v>
      </c>
      <c r="E130" s="27" t="str">
        <f>IF(ISERROR(MATCH($C130,ADUser!A:A, 0)), "No Match", VLOOKUP($C130,ADUser!A:B,2,FALSE))</f>
        <v>CZeitler</v>
      </c>
      <c r="F130" s="27" t="str">
        <f>IF(ISERROR(MATCH(K130,ADComputer!A:A, 0)), "No Match", VLOOKUP(K130,ADComputer!A:B,2,FALSE))</f>
        <v>Christian Zeitler - ThinkPad P1</v>
      </c>
      <c r="H130" s="32">
        <f t="shared" si="7"/>
        <v>1</v>
      </c>
      <c r="I130" s="27" t="str">
        <f>IF(ISERROR(MATCH(K130,ADComputer!A:A, 0)), "No Match", VLOOKUP(K130,ADComputer!A:D,4,FALSE))</f>
        <v>CN=Christian Zeitler,OU=Users,OU=Phoenix,DC=wma-arch,DC=com</v>
      </c>
      <c r="J130" s="27" t="str">
        <f>IF(ISERROR(MATCH($E130,Meraki!A:A, 0)), "No Match", VLOOKUP($E130,Meraki!A:F,4,FALSE))</f>
        <v>ThinkPad P1</v>
      </c>
      <c r="K130" s="27" t="str">
        <f>IF(ISERROR(MATCH($E130,Meraki!A:A, 0)), "No Match", VLOOKUP($E130,Meraki!A:F,2,FALSE))</f>
        <v>WS-2725</v>
      </c>
      <c r="L130" s="27" t="str">
        <f>IF(ISERROR(MATCH($C130,Vision!$A:$A, 0)), "No Match", VLOOKUP($C130,Vision!$A:F,2,FALSE))</f>
        <v>Christian</v>
      </c>
      <c r="M130" s="27" t="str">
        <f>IF(ISERROR(MATCH($C130,Vision!$A:$A, 0)), "No Match", VLOOKUP($C130,Vision!$A:G,3,FALSE))</f>
        <v>Zeitler</v>
      </c>
      <c r="N130" s="27" t="str">
        <f>IF(ISERROR(MATCH($C130,Vision!$A:$A, 0)), "No Match", VLOOKUP($C130,Vision!$A:H,4,FALSE))</f>
        <v>Evernham, Kevin</v>
      </c>
      <c r="O130" s="27" t="str">
        <f>IF(ISERROR(MATCH($C130,Vision!$A:$A, 0)), "No Match", VLOOKUP($C130,Vision!$A:I,5,FALSE))</f>
        <v>Phoenix Commercial</v>
      </c>
      <c r="P130" s="27" t="str">
        <f>IF(ISERROR(MATCH($C130,Vision!$A:$A, 0)), "No Match", VLOOKUP($C130,Vision!$A:J,6,FALSE))</f>
        <v>Phoenix</v>
      </c>
      <c r="Q130" s="27" t="str">
        <f>IF(ISERROR(MATCH($C130,Vision!$A:$A, 0)), "No Match", VLOOKUP($C130,Vision!$A:K,7,FALSE))</f>
        <v>Production Coordinator</v>
      </c>
      <c r="R130" s="31">
        <f>IF(ISERROR(MATCH($C130,Vision!$A:$A, 0)), "No Match", VLOOKUP($C130,Vision!$A:L,8,FALSE))</f>
        <v>42795</v>
      </c>
      <c r="S130" s="31"/>
      <c r="T130" s="27" t="str">
        <f t="shared" si="8"/>
        <v>Set-ADComputer -Identity  WS-2725 -Description "Christian Zeitler - ThinkPad P1"</v>
      </c>
      <c r="U130" s="1" t="str">
        <f t="shared" si="10"/>
        <v>Set-ADComputer -Identity  WS-2725 -Managedby "CZeitler"</v>
      </c>
      <c r="W130" s="4"/>
      <c r="AB130"/>
      <c r="AD130"/>
    </row>
    <row r="131" spans="2:30" x14ac:dyDescent="0.25">
      <c r="B131" s="27">
        <f t="shared" si="6"/>
        <v>128</v>
      </c>
      <c r="C131" s="22" t="s">
        <v>6329</v>
      </c>
      <c r="D131" s="30" t="str">
        <f>IF(ISERROR(MATCH($C131,ADUser!A:A, 0)), "No Match", VLOOKUP($C131,ADUser!A:C,3,FALSE))</f>
        <v>Dallel Alem</v>
      </c>
      <c r="E131" s="27" t="str">
        <f>IF(ISERROR(MATCH($C131,ADUser!A:A, 0)), "No Match", VLOOKUP($C131,ADUser!A:B,2,FALSE))</f>
        <v>dalem</v>
      </c>
      <c r="F131" s="27" t="str">
        <f>IF(ISERROR(MATCH(K131,ADComputer!A:A, 0)), "No Match", VLOOKUP(K131,ADComputer!A:B,2,FALSE))</f>
        <v>Dallel Alem - ThinkStation S30</v>
      </c>
      <c r="H131" s="32">
        <f t="shared" si="7"/>
        <v>1</v>
      </c>
      <c r="I131" s="27" t="str">
        <f>IF(ISERROR(MATCH(K131,ADComputer!A:A, 0)), "No Match", VLOOKUP(K131,ADComputer!A:D,4,FALSE))</f>
        <v>CN=Dallel Alem,OU=Users,OU=Irvine,DC=wma-arch,DC=com</v>
      </c>
      <c r="J131" s="27" t="str">
        <f>IF(ISERROR(MATCH($E131,Meraki!A:A, 0)), "No Match", VLOOKUP($E131,Meraki!A:F,4,FALSE))</f>
        <v>ThinkStation S30</v>
      </c>
      <c r="K131" s="27" t="str">
        <f>IF(ISERROR(MATCH($E131,Meraki!A:A, 0)), "No Match", VLOOKUP($E131,Meraki!A:F,2,FALSE))</f>
        <v>WS-1989</v>
      </c>
      <c r="L131" s="27" t="str">
        <f>IF(ISERROR(MATCH($C131,Vision!$A:$A, 0)), "No Match", VLOOKUP($C131,Vision!$A:F,2,FALSE))</f>
        <v>Dallel</v>
      </c>
      <c r="M131" s="27" t="str">
        <f>IF(ISERROR(MATCH($C131,Vision!$A:$A, 0)), "No Match", VLOOKUP($C131,Vision!$A:G,3,FALSE))</f>
        <v>Alem</v>
      </c>
      <c r="N131" s="27" t="str">
        <f>IF(ISERROR(MATCH($C131,Vision!$A:$A, 0)), "No Match", VLOOKUP($C131,Vision!$A:H,4,FALSE))</f>
        <v>Nouizi, Ilyes</v>
      </c>
      <c r="O131" s="27" t="str">
        <f>IF(ISERROR(MATCH($C131,Vision!$A:$A, 0)), "No Match", VLOOKUP($C131,Vision!$A:I,5,FALSE))</f>
        <v>Studio-West</v>
      </c>
      <c r="P131" s="27" t="str">
        <f>IF(ISERROR(MATCH($C131,Vision!$A:$A, 0)), "No Match", VLOOKUP($C131,Vision!$A:J,6,FALSE))</f>
        <v>Irvine</v>
      </c>
      <c r="Q131" s="27" t="str">
        <f>IF(ISERROR(MATCH($C131,Vision!$A:$A, 0)), "No Match", VLOOKUP($C131,Vision!$A:K,7,FALSE))</f>
        <v>Production Coordinator</v>
      </c>
      <c r="R131" s="31">
        <f>IF(ISERROR(MATCH($C131,Vision!$A:$A, 0)), "No Match", VLOOKUP($C131,Vision!$A:L,8,FALSE))</f>
        <v>43570</v>
      </c>
      <c r="S131" s="31"/>
      <c r="T131" s="27" t="str">
        <f t="shared" si="8"/>
        <v>Set-ADComputer -Identity  WS-1989 -Description "Dallel Alem - ThinkStation S30"</v>
      </c>
      <c r="U131" s="1" t="str">
        <f t="shared" si="10"/>
        <v>Set-ADComputer -Identity  WS-1989 -Managedby "dalem"</v>
      </c>
      <c r="W131" s="4"/>
      <c r="AB131"/>
      <c r="AD131"/>
    </row>
    <row r="132" spans="2:30" x14ac:dyDescent="0.25">
      <c r="B132" s="27">
        <f t="shared" ref="B132:B195" si="11">B131+1</f>
        <v>129</v>
      </c>
      <c r="C132" s="22" t="s">
        <v>331</v>
      </c>
      <c r="D132" s="30" t="str">
        <f>IF(ISERROR(MATCH($C132,ADUser!A:A, 0)), "No Match", VLOOKUP($C132,ADUser!A:C,3,FALSE))</f>
        <v>Daniel Allen</v>
      </c>
      <c r="E132" s="27" t="str">
        <f>IF(ISERROR(MATCH($C132,ADUser!A:A, 0)), "No Match", VLOOKUP($C132,ADUser!A:B,2,FALSE))</f>
        <v>dallen</v>
      </c>
      <c r="F132" s="27" t="str">
        <f>IF(ISERROR(MATCH(K132,ADComputer!A:A, 0)), "No Match", VLOOKUP(K132,ADComputer!A:B,2,FALSE))</f>
        <v>Daniel Allen - ThinkPad P50</v>
      </c>
      <c r="H132" s="32">
        <f t="shared" ref="H132:H195" si="12">IF(SEARCH(D132,F132,1),1,0)</f>
        <v>1</v>
      </c>
      <c r="I132" s="27" t="str">
        <f>IF(ISERROR(MATCH(K132,ADComputer!A:A, 0)), "No Match", VLOOKUP(K132,ADComputer!A:D,4,FALSE))</f>
        <v>CN=Daniel Allen,OU=Users,OU=Denver-JS,DC=wma-arch,DC=com</v>
      </c>
      <c r="J132" s="27" t="str">
        <f>IF(ISERROR(MATCH($E132,Meraki!A:A, 0)), "No Match", VLOOKUP($E132,Meraki!A:F,4,FALSE))</f>
        <v>ThinkPad P50</v>
      </c>
      <c r="K132" s="27" t="str">
        <f>IF(ISERROR(MATCH($E132,Meraki!A:A, 0)), "No Match", VLOOKUP($E132,Meraki!A:F,2,FALSE))</f>
        <v>WS-2379</v>
      </c>
      <c r="L132" s="27" t="str">
        <f>IF(ISERROR(MATCH($C132,Vision!$A:$A, 0)), "No Match", VLOOKUP($C132,Vision!$A:F,2,FALSE))</f>
        <v>Daniel</v>
      </c>
      <c r="M132" s="27" t="str">
        <f>IF(ISERROR(MATCH($C132,Vision!$A:$A, 0)), "No Match", VLOOKUP($C132,Vision!$A:G,3,FALSE))</f>
        <v>Allen</v>
      </c>
      <c r="N132" s="27" t="str">
        <f>IF(ISERROR(MATCH($C132,Vision!$A:$A, 0)), "No Match", VLOOKUP($C132,Vision!$A:H,4,FALSE))</f>
        <v>Strawn, Chris</v>
      </c>
      <c r="O132" s="27" t="str">
        <f>IF(ISERROR(MATCH($C132,Vision!$A:$A, 0)), "No Match", VLOOKUP($C132,Vision!$A:I,5,FALSE))</f>
        <v>Denver Civil Engineering</v>
      </c>
      <c r="P132" s="27" t="str">
        <f>IF(ISERROR(MATCH($C132,Vision!$A:$A, 0)), "No Match", VLOOKUP($C132,Vision!$A:J,6,FALSE))</f>
        <v>Denver C.E.</v>
      </c>
      <c r="Q132" s="27" t="str">
        <f>IF(ISERROR(MATCH($C132,Vision!$A:$A, 0)), "No Match", VLOOKUP($C132,Vision!$A:K,7,FALSE))</f>
        <v>Project Manager</v>
      </c>
      <c r="R132" s="31">
        <f>IF(ISERROR(MATCH($C132,Vision!$A:$A, 0)), "No Match", VLOOKUP($C132,Vision!$A:L,8,FALSE))</f>
        <v>42583</v>
      </c>
      <c r="S132" s="31"/>
      <c r="T132" s="27" t="str">
        <f t="shared" ref="T132:T195" si="13">CONCATENATE($V$3,K132,$V$4,D132,$V$6,J132,$V$5)</f>
        <v>Set-ADComputer -Identity  WS-2379 -Description "Daniel Allen - ThinkPad P50"</v>
      </c>
      <c r="U132" s="1" t="str">
        <f t="shared" si="10"/>
        <v>Set-ADComputer -Identity  WS-2379 -Managedby "dallen"</v>
      </c>
      <c r="W132" s="4"/>
      <c r="AB132"/>
      <c r="AD132"/>
    </row>
    <row r="133" spans="2:30" x14ac:dyDescent="0.25">
      <c r="B133" s="27">
        <f t="shared" si="11"/>
        <v>130</v>
      </c>
      <c r="C133" s="22" t="s">
        <v>9</v>
      </c>
      <c r="D133" s="30" t="str">
        <f>IF(ISERROR(MATCH($C133,ADUser!A:A, 0)), "No Match", VLOOKUP($C133,ADUser!A:C,3,FALSE))</f>
        <v>Debra Bryant</v>
      </c>
      <c r="E133" s="27" t="str">
        <f>IF(ISERROR(MATCH($C133,ADUser!A:A, 0)), "No Match", VLOOKUP($C133,ADUser!A:B,2,FALSE))</f>
        <v>dbryant</v>
      </c>
      <c r="F133" s="27" t="str">
        <f>IF(ISERROR(MATCH(K133,ADComputer!A:A, 0)), "No Match", VLOOKUP(K133,ADComputer!A:B,2,FALSE))</f>
        <v>Debra Bryant - ThinkPad X1 Carbon 4th</v>
      </c>
      <c r="H133" s="32">
        <f t="shared" si="12"/>
        <v>1</v>
      </c>
      <c r="I133" s="27" t="str">
        <f>IF(ISERROR(MATCH(K133,ADComputer!A:A, 0)), "No Match", VLOOKUP(K133,ADComputer!A:D,4,FALSE))</f>
        <v>CN=Debra Bryant,OU=Users,OU=Irvine,DC=wma-arch,DC=com</v>
      </c>
      <c r="J133" s="27" t="str">
        <f>IF(ISERROR(MATCH($E133,Meraki!A:A, 0)), "No Match", VLOOKUP($E133,Meraki!A:F,4,FALSE))</f>
        <v>ThinkPad X1 Carbon 4th</v>
      </c>
      <c r="K133" s="27" t="str">
        <f>IF(ISERROR(MATCH($E133,Meraki!A:A, 0)), "No Match", VLOOKUP($E133,Meraki!A:F,2,FALSE))</f>
        <v>WS-2352</v>
      </c>
      <c r="L133" s="27" t="str">
        <f>IF(ISERROR(MATCH($C133,Vision!$A:$A, 0)), "No Match", VLOOKUP($C133,Vision!$A:F,2,FALSE))</f>
        <v>Debra</v>
      </c>
      <c r="M133" s="27" t="str">
        <f>IF(ISERROR(MATCH($C133,Vision!$A:$A, 0)), "No Match", VLOOKUP($C133,Vision!$A:G,3,FALSE))</f>
        <v>Bryant</v>
      </c>
      <c r="N133" s="27" t="str">
        <f>IF(ISERROR(MATCH($C133,Vision!$A:$A, 0)), "No Match", VLOOKUP($C133,Vision!$A:H,4,FALSE))</f>
        <v>Tapia, Jinger</v>
      </c>
      <c r="O133" s="27" t="str">
        <f>IF(ISERROR(MATCH($C133,Vision!$A:$A, 0)), "No Match", VLOOKUP($C133,Vision!$A:I,5,FALSE))</f>
        <v>Graphic Resource</v>
      </c>
      <c r="P133" s="27" t="str">
        <f>IF(ISERROR(MATCH($C133,Vision!$A:$A, 0)), "No Match", VLOOKUP($C133,Vision!$A:J,6,FALSE))</f>
        <v>Irvine</v>
      </c>
      <c r="Q133" s="27" t="str">
        <f>IF(ISERROR(MATCH($C133,Vision!$A:$A, 0)), "No Match", VLOOKUP($C133,Vision!$A:K,7,FALSE))</f>
        <v>Director, Branding</v>
      </c>
      <c r="R133" s="31">
        <f>IF(ISERROR(MATCH($C133,Vision!$A:$A, 0)), "No Match", VLOOKUP($C133,Vision!$A:L,8,FALSE))</f>
        <v>38838</v>
      </c>
      <c r="S133" s="31"/>
      <c r="T133" s="27" t="str">
        <f t="shared" si="13"/>
        <v>Set-ADComputer -Identity  WS-2352 -Description "Debra Bryant - ThinkPad X1 Carbon 4th"</v>
      </c>
      <c r="U133" s="1" t="str">
        <f t="shared" si="10"/>
        <v>Set-ADComputer -Identity  WS-2352 -Managedby "dbryant"</v>
      </c>
      <c r="W133" s="4"/>
      <c r="AB133"/>
      <c r="AD133"/>
    </row>
    <row r="134" spans="2:30" x14ac:dyDescent="0.25">
      <c r="B134" s="27">
        <f t="shared" si="11"/>
        <v>131</v>
      </c>
      <c r="C134" s="22" t="s">
        <v>343</v>
      </c>
      <c r="D134" s="30" t="str">
        <f>IF(ISERROR(MATCH($C134,ADUser!A:A, 0)), "No Match", VLOOKUP($C134,ADUser!A:C,3,FALSE))</f>
        <v>Davina Williams Duerr</v>
      </c>
      <c r="E134" s="27" t="str">
        <f>IF(ISERROR(MATCH($C134,ADUser!A:A, 0)), "No Match", VLOOKUP($C134,ADUser!A:B,2,FALSE))</f>
        <v>DDuerr</v>
      </c>
      <c r="F134" s="27" t="str">
        <f>IF(ISERROR(MATCH(K134,ADComputer!A:A, 0)), "No Match", VLOOKUP(K134,ADComputer!A:B,2,FALSE))</f>
        <v>Davina Williams Duerr - S30</v>
      </c>
      <c r="H134" s="32">
        <f t="shared" si="12"/>
        <v>1</v>
      </c>
      <c r="I134" s="27">
        <f>IF(ISERROR(MATCH(K134,ADComputer!A:A, 0)), "No Match", VLOOKUP(K134,ADComputer!A:D,4,FALSE))</f>
        <v>0</v>
      </c>
      <c r="J134" s="27" t="str">
        <f>IF(ISERROR(MATCH($E134,Meraki!A:A, 0)), "No Match", VLOOKUP($E134,Meraki!A:F,4,FALSE))</f>
        <v>ThinkStation S30</v>
      </c>
      <c r="K134" s="27" t="str">
        <f>IF(ISERROR(MATCH($E134,Meraki!A:A, 0)), "No Match", VLOOKUP($E134,Meraki!A:F,2,FALSE))</f>
        <v>WS-1891</v>
      </c>
      <c r="L134" s="27" t="str">
        <f>IF(ISERROR(MATCH($C134,Vision!$A:$A, 0)), "No Match", VLOOKUP($C134,Vision!$A:F,2,FALSE))</f>
        <v>Davina</v>
      </c>
      <c r="M134" s="27" t="str">
        <f>IF(ISERROR(MATCH($C134,Vision!$A:$A, 0)), "No Match", VLOOKUP($C134,Vision!$A:G,3,FALSE))</f>
        <v>Duerr</v>
      </c>
      <c r="N134" s="27" t="str">
        <f>IF(ISERROR(MATCH($C134,Vision!$A:$A, 0)), "No Match", VLOOKUP($C134,Vision!$A:H,4,FALSE))</f>
        <v>Kang, Cindy</v>
      </c>
      <c r="O134" s="27" t="str">
        <f>IF(ISERROR(MATCH($C134,Vision!$A:$A, 0)), "No Match", VLOOKUP($C134,Vision!$A:I,5,FALSE))</f>
        <v>Seattle Interior Design</v>
      </c>
      <c r="P134" s="27" t="str">
        <f>IF(ISERROR(MATCH($C134,Vision!$A:$A, 0)), "No Match", VLOOKUP($C134,Vision!$A:J,6,FALSE))</f>
        <v>Seattle</v>
      </c>
      <c r="Q134" s="27" t="str">
        <f>IF(ISERROR(MATCH($C134,Vision!$A:$A, 0)), "No Match", VLOOKUP($C134,Vision!$A:K,7,FALSE))</f>
        <v>Senior Project Architect</v>
      </c>
      <c r="R134" s="31">
        <f>IF(ISERROR(MATCH($C134,Vision!$A:$A, 0)), "No Match", VLOOKUP($C134,Vision!$A:L,8,FALSE))</f>
        <v>41730</v>
      </c>
      <c r="S134" s="31"/>
      <c r="T134" s="27" t="str">
        <f t="shared" si="13"/>
        <v>Set-ADComputer -Identity  WS-1891 -Description "Davina Williams Duerr - ThinkStation S30"</v>
      </c>
      <c r="U134" s="1" t="str">
        <f t="shared" si="10"/>
        <v>Set-ADComputer -Identity  WS-1891 -Managedby "DDuerr"</v>
      </c>
      <c r="W134" s="4"/>
      <c r="AB134"/>
      <c r="AD134"/>
    </row>
    <row r="135" spans="2:30" x14ac:dyDescent="0.25">
      <c r="B135" s="27">
        <f t="shared" si="11"/>
        <v>132</v>
      </c>
      <c r="C135" s="22" t="s">
        <v>8534</v>
      </c>
      <c r="D135" s="30" t="str">
        <f>IF(ISERROR(MATCH($C135,ADUser!A:A, 0)), "No Match", VLOOKUP($C135,ADUser!A:C,3,FALSE))</f>
        <v>Deborah Duncan</v>
      </c>
      <c r="E135" s="27" t="str">
        <f>IF(ISERROR(MATCH($C135,ADUser!A:A, 0)), "No Match", VLOOKUP($C135,ADUser!A:B,2,FALSE))</f>
        <v>dduncan</v>
      </c>
      <c r="F135" s="27" t="str">
        <f>IF(ISERROR(MATCH(K135,ADComputer!A:A, 0)), "No Match", VLOOKUP(K135,ADComputer!A:B,2,FALSE))</f>
        <v>Deborah Duncan - ThinkPad X1 Carbon 4th</v>
      </c>
      <c r="H135" s="32">
        <f t="shared" si="12"/>
        <v>1</v>
      </c>
      <c r="I135" s="27">
        <f>IF(ISERROR(MATCH(K135,ADComputer!A:A, 0)), "No Match", VLOOKUP(K135,ADComputer!A:D,4,FALSE))</f>
        <v>0</v>
      </c>
      <c r="J135" s="27" t="str">
        <f>IF(ISERROR(MATCH($E135,Meraki!A:A, 0)), "No Match", VLOOKUP($E135,Meraki!A:F,4,FALSE))</f>
        <v>ThinkPad X1 Carbon 4th</v>
      </c>
      <c r="K135" s="27" t="str">
        <f>IF(ISERROR(MATCH($E135,Meraki!A:A, 0)), "No Match", VLOOKUP($E135,Meraki!A:F,2,FALSE))</f>
        <v>WS-2247</v>
      </c>
      <c r="L135" s="27" t="str">
        <f>IF(ISERROR(MATCH($C135,Vision!$A:$A, 0)), "No Match", VLOOKUP($C135,Vision!$A:F,2,FALSE))</f>
        <v>No Match</v>
      </c>
      <c r="M135" s="27" t="str">
        <f>IF(ISERROR(MATCH($C135,Vision!$A:$A, 0)), "No Match", VLOOKUP($C135,Vision!$A:G,3,FALSE))</f>
        <v>No Match</v>
      </c>
      <c r="N135" s="27" t="str">
        <f>IF(ISERROR(MATCH($C135,Vision!$A:$A, 0)), "No Match", VLOOKUP($C135,Vision!$A:H,4,FALSE))</f>
        <v>No Match</v>
      </c>
      <c r="O135" s="27" t="str">
        <f>IF(ISERROR(MATCH($C135,Vision!$A:$A, 0)), "No Match", VLOOKUP($C135,Vision!$A:I,5,FALSE))</f>
        <v>No Match</v>
      </c>
      <c r="P135" s="27" t="str">
        <f>IF(ISERROR(MATCH($C135,Vision!$A:$A, 0)), "No Match", VLOOKUP($C135,Vision!$A:J,6,FALSE))</f>
        <v>No Match</v>
      </c>
      <c r="T135" s="27" t="str">
        <f t="shared" si="13"/>
        <v>Set-ADComputer -Identity  WS-2247 -Description "Deborah Duncan - ThinkPad X1 Carbon 4th"</v>
      </c>
      <c r="U135" s="1" t="str">
        <f t="shared" si="10"/>
        <v>Set-ADComputer -Identity  WS-2247 -Managedby "dduncan"</v>
      </c>
      <c r="W135" s="4"/>
      <c r="AB135"/>
      <c r="AD135"/>
    </row>
    <row r="136" spans="2:30" x14ac:dyDescent="0.25">
      <c r="B136" s="27">
        <f t="shared" si="11"/>
        <v>133</v>
      </c>
      <c r="C136" s="22" t="s">
        <v>351</v>
      </c>
      <c r="D136" s="30" t="str">
        <f>IF(ISERROR(MATCH($C136,ADUser!A:A, 0)), "No Match", VLOOKUP($C136,ADUser!A:C,3,FALSE))</f>
        <v>Debbie Easley</v>
      </c>
      <c r="E136" s="27" t="str">
        <f>IF(ISERROR(MATCH($C136,ADUser!A:A, 0)), "No Match", VLOOKUP($C136,ADUser!A:B,2,FALSE))</f>
        <v>deasley</v>
      </c>
      <c r="F136" s="27" t="str">
        <f>IF(ISERROR(MATCH(K136,ADComputer!A:A, 0)), "No Match", VLOOKUP(K136,ADComputer!A:B,2,FALSE))</f>
        <v>Debbie Easley - ThinkStation S30</v>
      </c>
      <c r="H136" s="32">
        <f t="shared" si="12"/>
        <v>1</v>
      </c>
      <c r="I136" s="27" t="str">
        <f>IF(ISERROR(MATCH(K136,ADComputer!A:A, 0)), "No Match", VLOOKUP(K136,ADComputer!A:D,4,FALSE))</f>
        <v>CN=Debbie Easley,OU=Users,OU=San Diego,DC=wma-arch,DC=com</v>
      </c>
      <c r="J136" s="27" t="str">
        <f>IF(ISERROR(MATCH($E136,Meraki!A:A, 0)), "No Match", VLOOKUP($E136,Meraki!A:F,4,FALSE))</f>
        <v>ThinkStation S30</v>
      </c>
      <c r="K136" s="27" t="str">
        <f>IF(ISERROR(MATCH($E136,Meraki!A:A, 0)), "No Match", VLOOKUP($E136,Meraki!A:F,2,FALSE))</f>
        <v>WS-1875</v>
      </c>
      <c r="L136" s="27" t="str">
        <f>IF(ISERROR(MATCH($C136,Vision!$A:$A, 0)), "No Match", VLOOKUP($C136,Vision!$A:F,2,FALSE))</f>
        <v>Deborah</v>
      </c>
      <c r="M136" s="27" t="str">
        <f>IF(ISERROR(MATCH($C136,Vision!$A:$A, 0)), "No Match", VLOOKUP($C136,Vision!$A:G,3,FALSE))</f>
        <v>Easley</v>
      </c>
      <c r="N136" s="27" t="str">
        <f>IF(ISERROR(MATCH($C136,Vision!$A:$A, 0)), "No Match", VLOOKUP($C136,Vision!$A:H,4,FALSE))</f>
        <v>Slipka, Tiffany</v>
      </c>
      <c r="O136" s="27" t="str">
        <f>IF(ISERROR(MATCH($C136,Vision!$A:$A, 0)), "No Match", VLOOKUP($C136,Vision!$A:I,5,FALSE))</f>
        <v>San Diego Administration</v>
      </c>
      <c r="P136" s="27" t="str">
        <f>IF(ISERROR(MATCH($C136,Vision!$A:$A, 0)), "No Match", VLOOKUP($C136,Vision!$A:J,6,FALSE))</f>
        <v>San Diego</v>
      </c>
      <c r="Q136" s="27" t="str">
        <f>IF(ISERROR(MATCH($C136,Vision!$A:$A, 0)), "No Match", VLOOKUP($C136,Vision!$A:K,7,FALSE))</f>
        <v>Administrative Coordinator</v>
      </c>
      <c r="R136" s="31">
        <f>IF(ISERROR(MATCH($C136,Vision!$A:$A, 0)), "No Match", VLOOKUP($C136,Vision!$A:L,8,FALSE))</f>
        <v>42255</v>
      </c>
      <c r="S136" s="31"/>
      <c r="T136" s="27" t="str">
        <f t="shared" si="13"/>
        <v>Set-ADComputer -Identity  WS-1875 -Description "Debbie Easley - ThinkStation S30"</v>
      </c>
      <c r="U136" s="1" t="str">
        <f t="shared" si="10"/>
        <v>Set-ADComputer -Identity  WS-1875 -Managedby "deasley"</v>
      </c>
      <c r="W136" s="4"/>
      <c r="AB136"/>
      <c r="AD136"/>
    </row>
    <row r="137" spans="2:30" x14ac:dyDescent="0.25">
      <c r="B137" s="27">
        <f t="shared" si="11"/>
        <v>134</v>
      </c>
      <c r="C137" s="22" t="s">
        <v>359</v>
      </c>
      <c r="D137" s="30" t="str">
        <f>IF(ISERROR(MATCH($C137,ADUser!A:A, 0)), "No Match", VLOOKUP($C137,ADUser!A:C,3,FALSE))</f>
        <v>Dennis Edgett</v>
      </c>
      <c r="E137" s="27" t="str">
        <f>IF(ISERROR(MATCH($C137,ADUser!A:A, 0)), "No Match", VLOOKUP($C137,ADUser!A:B,2,FALSE))</f>
        <v>DEdgett</v>
      </c>
      <c r="F137" s="27" t="str">
        <f>IF(ISERROR(MATCH(K137,ADComputer!A:A, 0)), "No Match", VLOOKUP(K137,ADComputer!A:B,2,FALSE))</f>
        <v>Dennis Edgett - W530</v>
      </c>
      <c r="H137" s="32">
        <f t="shared" si="12"/>
        <v>1</v>
      </c>
      <c r="I137" s="27" t="str">
        <f>IF(ISERROR(MATCH(K137,ADComputer!A:A, 0)), "No Match", VLOOKUP(K137,ADComputer!A:D,4,FALSE))</f>
        <v>CN=Dennis Edgett,OU=Users,OU=Irvine,DC=wma-arch,DC=com</v>
      </c>
      <c r="J137" s="27" t="str">
        <f>IF(ISERROR(MATCH($E137,Meraki!A:A, 0)), "No Match", VLOOKUP($E137,Meraki!A:F,4,FALSE))</f>
        <v>ThinkPad W530</v>
      </c>
      <c r="K137" s="27" t="str">
        <f>IF(ISERROR(MATCH($E137,Meraki!A:A, 0)), "No Match", VLOOKUP($E137,Meraki!A:F,2,FALSE))</f>
        <v>WS-1881</v>
      </c>
      <c r="L137" s="27" t="str">
        <f>IF(ISERROR(MATCH($C137,Vision!$A:$A, 0)), "No Match", VLOOKUP($C137,Vision!$A:F,2,FALSE))</f>
        <v>Dennis</v>
      </c>
      <c r="M137" s="27" t="str">
        <f>IF(ISERROR(MATCH($C137,Vision!$A:$A, 0)), "No Match", VLOOKUP($C137,Vision!$A:G,3,FALSE))</f>
        <v>Edgett</v>
      </c>
      <c r="N137" s="27" t="str">
        <f>IF(ISERROR(MATCH($C137,Vision!$A:$A, 0)), "No Match", VLOOKUP($C137,Vision!$A:H,4,FALSE))</f>
        <v>Spon, Gregory</v>
      </c>
      <c r="O137" s="27" t="str">
        <f>IF(ISERROR(MATCH($C137,Vision!$A:$A, 0)), "No Match", VLOOKUP($C137,Vision!$A:I,5,FALSE))</f>
        <v>Irvine Commercial</v>
      </c>
      <c r="P137" s="27" t="str">
        <f>IF(ISERROR(MATCH($C137,Vision!$A:$A, 0)), "No Match", VLOOKUP($C137,Vision!$A:J,6,FALSE))</f>
        <v>Irvine</v>
      </c>
      <c r="Q137" s="27" t="str">
        <f>IF(ISERROR(MATCH($C137,Vision!$A:$A, 0)), "No Match", VLOOKUP($C137,Vision!$A:K,7,FALSE))</f>
        <v>Senior Project Architect</v>
      </c>
      <c r="R137" s="31">
        <f>IF(ISERROR(MATCH($C137,Vision!$A:$A, 0)), "No Match", VLOOKUP($C137,Vision!$A:L,8,FALSE))</f>
        <v>42095</v>
      </c>
      <c r="S137" s="31"/>
      <c r="T137" s="27" t="str">
        <f t="shared" si="13"/>
        <v>Set-ADComputer -Identity  WS-1881 -Description "Dennis Edgett - ThinkPad W530"</v>
      </c>
      <c r="U137" s="1" t="str">
        <f t="shared" si="10"/>
        <v>Set-ADComputer -Identity  WS-1881 -Managedby "DEdgett"</v>
      </c>
      <c r="W137" s="4"/>
      <c r="AB137"/>
      <c r="AD137"/>
    </row>
    <row r="138" spans="2:30" x14ac:dyDescent="0.25">
      <c r="B138" s="27">
        <f t="shared" si="11"/>
        <v>135</v>
      </c>
      <c r="C138" s="22" t="s">
        <v>356</v>
      </c>
      <c r="D138" s="30" t="str">
        <f>IF(ISERROR(MATCH($C138,ADUser!A:A, 0)), "No Match", VLOOKUP($C138,ADUser!A:C,3,FALSE))</f>
        <v>Delia Farrell</v>
      </c>
      <c r="E138" s="27" t="str">
        <f>IF(ISERROR(MATCH($C138,ADUser!A:A, 0)), "No Match", VLOOKUP($C138,ADUser!A:B,2,FALSE))</f>
        <v>dfarrell</v>
      </c>
      <c r="F138" s="27" t="str">
        <f>IF(ISERROR(MATCH(K138,ADComputer!A:A, 0)), "No Match", VLOOKUP(K138,ADComputer!A:B,2,FALSE))</f>
        <v>Delia Farrell - Lenovo Y50-70</v>
      </c>
      <c r="H138" s="32">
        <f t="shared" si="12"/>
        <v>1</v>
      </c>
      <c r="I138" s="27" t="str">
        <f>IF(ISERROR(MATCH(K138,ADComputer!A:A, 0)), "No Match", VLOOKUP(K138,ADComputer!A:D,4,FALSE))</f>
        <v>CN=Delia Farrell,OU=Users,OU=Panama,DC=wma-arch,DC=com</v>
      </c>
      <c r="J138" s="27" t="str">
        <f>IF(ISERROR(MATCH($E138,Meraki!A:A, 0)), "No Match", VLOOKUP($E138,Meraki!A:F,4,FALSE))</f>
        <v>Lenovo Y50-70</v>
      </c>
      <c r="K138" s="27" t="str">
        <f>IF(ISERROR(MATCH($E138,Meraki!A:A, 0)), "No Match", VLOOKUP($E138,Meraki!A:F,2,FALSE))</f>
        <v>WS-2107</v>
      </c>
      <c r="L138" s="27" t="str">
        <f>IF(ISERROR(MATCH($C138,Vision!$A:$A, 0)), "No Match", VLOOKUP($C138,Vision!$A:F,2,FALSE))</f>
        <v>Delia</v>
      </c>
      <c r="M138" s="27" t="str">
        <f>IF(ISERROR(MATCH($C138,Vision!$A:$A, 0)), "No Match", VLOOKUP($C138,Vision!$A:G,3,FALSE))</f>
        <v>Farrell</v>
      </c>
      <c r="N138" s="27" t="str">
        <f>IF(ISERROR(MATCH($C138,Vision!$A:$A, 0)), "No Match", VLOOKUP($C138,Vision!$A:H,4,FALSE))</f>
        <v>Cubilla, Manuel</v>
      </c>
      <c r="O138" s="27" t="str">
        <f>IF(ISERROR(MATCH($C138,Vision!$A:$A, 0)), "No Match", VLOOKUP($C138,Vision!$A:I,5,FALSE))</f>
        <v>PAN-US Interior Design</v>
      </c>
      <c r="P138" s="27" t="str">
        <f>IF(ISERROR(MATCH($C138,Vision!$A:$A, 0)), "No Match", VLOOKUP($C138,Vision!$A:J,6,FALSE))</f>
        <v>Panama</v>
      </c>
      <c r="Q138" s="27" t="str">
        <f>IF(ISERROR(MATCH($C138,Vision!$A:$A, 0)), "No Match", VLOOKUP($C138,Vision!$A:K,7,FALSE))</f>
        <v>Job Captain</v>
      </c>
      <c r="R138" s="31">
        <f>IF(ISERROR(MATCH($C138,Vision!$A:$A, 0)), "No Match", VLOOKUP($C138,Vision!$A:L,8,FALSE))</f>
        <v>42163</v>
      </c>
      <c r="S138" s="31"/>
      <c r="T138" s="27" t="str">
        <f t="shared" si="13"/>
        <v>Set-ADComputer -Identity  WS-2107 -Description "Delia Farrell - Lenovo Y50-70"</v>
      </c>
      <c r="U138" s="1" t="str">
        <f t="shared" si="10"/>
        <v>Set-ADComputer -Identity  WS-2107 -Managedby "dfarrell"</v>
      </c>
      <c r="W138" s="4"/>
      <c r="AB138"/>
      <c r="AD138"/>
    </row>
    <row r="139" spans="2:30" hidden="1" x14ac:dyDescent="0.25">
      <c r="B139" s="27">
        <f t="shared" si="11"/>
        <v>136</v>
      </c>
      <c r="C139" s="22" t="s">
        <v>3817</v>
      </c>
      <c r="D139" s="30" t="str">
        <f>IF(ISERROR(MATCH($C139,ADUser!A:A, 0)), "No Match", VLOOKUP($C139,ADUser!A:C,3,FALSE))</f>
        <v>Karen S. Flores</v>
      </c>
      <c r="E139" s="27" t="str">
        <f>IF(ISERROR(MATCH($C139,ADUser!A:A, 0)), "No Match", VLOOKUP($C139,ADUser!A:B,2,FALSE))</f>
        <v>KFlores</v>
      </c>
      <c r="F139" s="27" t="str">
        <f>IF(ISERROR(MATCH(K139,ADComputer!A:A, 0)), "No Match", VLOOKUP(K139,ADComputer!A:B,2,FALSE))</f>
        <v>Mexico Spare - W520</v>
      </c>
      <c r="H139" s="32" t="e">
        <f t="shared" si="12"/>
        <v>#VALUE!</v>
      </c>
      <c r="I139" s="27">
        <f>IF(ISERROR(MATCH(K139,ADComputer!A:A, 0)), "No Match", VLOOKUP(K139,ADComputer!A:D,4,FALSE))</f>
        <v>0</v>
      </c>
      <c r="J139" s="27" t="str">
        <f>IF(ISERROR(MATCH($E139,Meraki!A:A, 0)), "No Match", VLOOKUP($E139,Meraki!A:F,4,FALSE))</f>
        <v>ThinkPad W530</v>
      </c>
      <c r="K139" s="27" t="str">
        <f>IF(ISERROR(MATCH($E139,Meraki!A:A, 0)), "No Match", VLOOKUP($E139,Meraki!A:F,2,FALSE))</f>
        <v>WS-1888</v>
      </c>
      <c r="L139" s="27" t="str">
        <f>IF(ISERROR(MATCH($C139,Vision!$A:$A, 0)), "No Match", VLOOKUP($C139,Vision!$A:F,2,FALSE))</f>
        <v>Karen</v>
      </c>
      <c r="M139" s="27" t="str">
        <f>IF(ISERROR(MATCH($C139,Vision!$A:$A, 0)), "No Match", VLOOKUP($C139,Vision!$A:G,3,FALSE))</f>
        <v>Flores</v>
      </c>
      <c r="N139" s="27" t="str">
        <f>IF(ISERROR(MATCH($C139,Vision!$A:$A, 0)), "No Match", VLOOKUP($C139,Vision!$A:H,4,FALSE))</f>
        <v>Nouizi, Ilyes</v>
      </c>
      <c r="O139" s="27" t="str">
        <f>IF(ISERROR(MATCH($C139,Vision!$A:$A, 0)), "No Match", VLOOKUP($C139,Vision!$A:I,5,FALSE))</f>
        <v>Studio-East</v>
      </c>
      <c r="P139" s="27" t="str">
        <f>IF(ISERROR(MATCH($C139,Vision!$A:$A, 0)), "No Match", VLOOKUP($C139,Vision!$A:J,6,FALSE))</f>
        <v>Mexico City</v>
      </c>
      <c r="Q139" s="27" t="str">
        <f>IF(ISERROR(MATCH($C139,Vision!$A:$A, 0)), "No Match", VLOOKUP($C139,Vision!$A:K,7,FALSE))</f>
        <v>Production Coordinator</v>
      </c>
      <c r="R139" s="31">
        <f>IF(ISERROR(MATCH($C139,Vision!$A:$A, 0)), "No Match", VLOOKUP($C139,Vision!$A:L,8,FALSE))</f>
        <v>42716</v>
      </c>
      <c r="S139" s="31"/>
      <c r="T139" s="27" t="str">
        <f t="shared" si="13"/>
        <v>Set-ADComputer -Identity  WS-1888 -Description "Karen S. Flores - ThinkPad W530"</v>
      </c>
      <c r="U139" s="1" t="str">
        <f t="shared" si="10"/>
        <v>Set-ADComputer -Identity  WS-1888 -Managedby "KFlores"</v>
      </c>
      <c r="W139" s="4"/>
      <c r="AB139"/>
      <c r="AD139"/>
    </row>
    <row r="140" spans="2:30" x14ac:dyDescent="0.25">
      <c r="B140" s="27">
        <f t="shared" si="11"/>
        <v>137</v>
      </c>
      <c r="C140" s="22" t="s">
        <v>4922</v>
      </c>
      <c r="D140" s="30" t="str">
        <f>IF(ISERROR(MATCH($C140,ADUser!A:A, 0)), "No Match", VLOOKUP($C140,ADUser!A:C,3,FALSE))</f>
        <v>Douglas Gullo</v>
      </c>
      <c r="E140" s="27" t="str">
        <f>IF(ISERROR(MATCH($C140,ADUser!A:A, 0)), "No Match", VLOOKUP($C140,ADUser!A:B,2,FALSE))</f>
        <v>dgullo</v>
      </c>
      <c r="F140" s="27" t="str">
        <f>IF(ISERROR(MATCH(K140,ADComputer!A:A, 0)), "No Match", VLOOKUP(K140,ADComputer!A:B,2,FALSE))</f>
        <v>Douglas Gullo - ThinkPad P52</v>
      </c>
      <c r="H140" s="32">
        <f t="shared" si="12"/>
        <v>1</v>
      </c>
      <c r="I140" s="27" t="str">
        <f>IF(ISERROR(MATCH(K140,ADComputer!A:A, 0)), "No Match", VLOOKUP(K140,ADComputer!A:D,4,FALSE))</f>
        <v>CN=Douglas Gullo,OU=Users,OU=Phoenix,DC=wma-arch,DC=com</v>
      </c>
      <c r="J140" s="27" t="str">
        <f>IF(ISERROR(MATCH($E140,Meraki!A:A, 0)), "No Match", VLOOKUP($E140,Meraki!A:F,4,FALSE))</f>
        <v>ThinkPad P52</v>
      </c>
      <c r="K140" s="27" t="str">
        <f>IF(ISERROR(MATCH($E140,Meraki!A:A, 0)), "No Match", VLOOKUP($E140,Meraki!A:F,2,FALSE))</f>
        <v>WS-2890</v>
      </c>
      <c r="L140" s="27" t="str">
        <f>IF(ISERROR(MATCH($C140,Vision!$A:$A, 0)), "No Match", VLOOKUP($C140,Vision!$A:F,2,FALSE))</f>
        <v>Douglas</v>
      </c>
      <c r="M140" s="27" t="str">
        <f>IF(ISERROR(MATCH($C140,Vision!$A:$A, 0)), "No Match", VLOOKUP($C140,Vision!$A:G,3,FALSE))</f>
        <v>Gullo</v>
      </c>
      <c r="N140" s="27" t="str">
        <f>IF(ISERROR(MATCH($C140,Vision!$A:$A, 0)), "No Match", VLOOKUP($C140,Vision!$A:H,4,FALSE))</f>
        <v>Evernham, Kevin</v>
      </c>
      <c r="O140" s="27" t="str">
        <f>IF(ISERROR(MATCH($C140,Vision!$A:$A, 0)), "No Match", VLOOKUP($C140,Vision!$A:I,5,FALSE))</f>
        <v>Phoenix Commercial</v>
      </c>
      <c r="P140" s="27" t="str">
        <f>IF(ISERROR(MATCH($C140,Vision!$A:$A, 0)), "No Match", VLOOKUP($C140,Vision!$A:J,6,FALSE))</f>
        <v>Phoenix</v>
      </c>
      <c r="Q140" s="27" t="str">
        <f>IF(ISERROR(MATCH($C140,Vision!$A:$A, 0)), "No Match", VLOOKUP($C140,Vision!$A:K,7,FALSE))</f>
        <v>Studio Manager, Architecture</v>
      </c>
      <c r="R140" s="31">
        <f>IF(ISERROR(MATCH($C140,Vision!$A:$A, 0)), "No Match", VLOOKUP($C140,Vision!$A:L,8,FALSE))</f>
        <v>43395</v>
      </c>
      <c r="S140" s="31"/>
      <c r="T140" s="27" t="str">
        <f t="shared" si="13"/>
        <v>Set-ADComputer -Identity  WS-2890 -Description "Douglas Gullo - ThinkPad P52"</v>
      </c>
      <c r="U140" s="1" t="str">
        <f t="shared" si="10"/>
        <v>Set-ADComputer -Identity  WS-2890 -Managedby "dgullo"</v>
      </c>
      <c r="W140" s="4"/>
      <c r="AB140"/>
      <c r="AD140"/>
    </row>
    <row r="141" spans="2:30" x14ac:dyDescent="0.25">
      <c r="B141" s="27">
        <f t="shared" si="11"/>
        <v>138</v>
      </c>
      <c r="C141" s="22" t="s">
        <v>371</v>
      </c>
      <c r="D141" s="30" t="str">
        <f>IF(ISERROR(MATCH($C141,ADUser!A:A, 0)), "No Match", VLOOKUP($C141,ADUser!A:C,3,FALSE))</f>
        <v>Diane Guo</v>
      </c>
      <c r="E141" s="27" t="str">
        <f>IF(ISERROR(MATCH($C141,ADUser!A:A, 0)), "No Match", VLOOKUP($C141,ADUser!A:B,2,FALSE))</f>
        <v>dguo</v>
      </c>
      <c r="F141" s="27" t="str">
        <f>IF(ISERROR(MATCH(K141,ADComputer!A:A, 0)), "No Match", VLOOKUP(K141,ADComputer!A:B,2,FALSE))</f>
        <v>Diane Guo - ThinkPad P50</v>
      </c>
      <c r="H141" s="32">
        <f t="shared" si="12"/>
        <v>1</v>
      </c>
      <c r="I141" s="27" t="str">
        <f>IF(ISERROR(MATCH(K141,ADComputer!A:A, 0)), "No Match", VLOOKUP(K141,ADComputer!A:D,4,FALSE))</f>
        <v>CN=Diane Guo,OU=Users,OU=LA,DC=wma-arch,DC=com</v>
      </c>
      <c r="J141" s="27" t="str">
        <f>IF(ISERROR(MATCH($E141,Meraki!A:A, 0)), "No Match", VLOOKUP($E141,Meraki!A:F,4,FALSE))</f>
        <v>ThinkPad P50</v>
      </c>
      <c r="K141" s="27" t="str">
        <f>IF(ISERROR(MATCH($E141,Meraki!A:A, 0)), "No Match", VLOOKUP($E141,Meraki!A:F,2,FALSE))</f>
        <v>WS-2360</v>
      </c>
      <c r="L141" s="27" t="str">
        <f>IF(ISERROR(MATCH($C141,Vision!$A:$A, 0)), "No Match", VLOOKUP($C141,Vision!$A:F,2,FALSE))</f>
        <v>Diane</v>
      </c>
      <c r="M141" s="27" t="str">
        <f>IF(ISERROR(MATCH($C141,Vision!$A:$A, 0)), "No Match", VLOOKUP($C141,Vision!$A:G,3,FALSE))</f>
        <v>Guo</v>
      </c>
      <c r="N141" s="27" t="str">
        <f>IF(ISERROR(MATCH($C141,Vision!$A:$A, 0)), "No Match", VLOOKUP($C141,Vision!$A:H,4,FALSE))</f>
        <v>Madani, Radwan</v>
      </c>
      <c r="O141" s="27" t="str">
        <f>IF(ISERROR(MATCH($C141,Vision!$A:$A, 0)), "No Match", VLOOKUP($C141,Vision!$A:I,5,FALSE))</f>
        <v>Los Angeles Commercial</v>
      </c>
      <c r="P141" s="27" t="str">
        <f>IF(ISERROR(MATCH($C141,Vision!$A:$A, 0)), "No Match", VLOOKUP($C141,Vision!$A:J,6,FALSE))</f>
        <v>Los Angeles</v>
      </c>
      <c r="Q141" s="27" t="str">
        <f>IF(ISERROR(MATCH($C141,Vision!$A:$A, 0)), "No Match", VLOOKUP($C141,Vision!$A:K,7,FALSE))</f>
        <v>Senior Job Captain</v>
      </c>
      <c r="R141" s="31">
        <f>IF(ISERROR(MATCH($C141,Vision!$A:$A, 0)), "No Match", VLOOKUP($C141,Vision!$A:L,8,FALSE))</f>
        <v>42247</v>
      </c>
      <c r="S141" s="31"/>
      <c r="T141" s="27" t="str">
        <f t="shared" si="13"/>
        <v>Set-ADComputer -Identity  WS-2360 -Description "Diane Guo - ThinkPad P50"</v>
      </c>
      <c r="U141" s="1" t="str">
        <f t="shared" si="10"/>
        <v>Set-ADComputer -Identity  WS-2360 -Managedby "dguo"</v>
      </c>
      <c r="W141" s="4"/>
      <c r="AB141"/>
      <c r="AD141"/>
    </row>
    <row r="142" spans="2:30" x14ac:dyDescent="0.25">
      <c r="B142" s="27">
        <f t="shared" si="11"/>
        <v>139</v>
      </c>
      <c r="C142" s="22" t="s">
        <v>6303</v>
      </c>
      <c r="D142" s="30" t="str">
        <f>IF(ISERROR(MATCH($C142,ADUser!A:A, 0)), "No Match", VLOOKUP($C142,ADUser!A:C,3,FALSE))</f>
        <v>Devon Jefferson</v>
      </c>
      <c r="E142" s="27" t="str">
        <f>IF(ISERROR(MATCH($C142,ADUser!A:A, 0)), "No Match", VLOOKUP($C142,ADUser!A:B,2,FALSE))</f>
        <v>djefferson</v>
      </c>
      <c r="F142" s="27" t="str">
        <f>IF(ISERROR(MATCH(K142,ADComputer!A:A, 0)), "No Match", VLOOKUP(K142,ADComputer!A:B,2,FALSE))</f>
        <v>Devon Jefferson - HP Z200 Workstation</v>
      </c>
      <c r="H142" s="32">
        <f t="shared" si="12"/>
        <v>1</v>
      </c>
      <c r="I142" s="27" t="str">
        <f>IF(ISERROR(MATCH(K142,ADComputer!A:A, 0)), "No Match", VLOOKUP(K142,ADComputer!A:D,4,FALSE))</f>
        <v>CN=Devon Jefferson,OU=Users,OU=Irvine,DC=wma-arch,DC=com</v>
      </c>
      <c r="J142" s="27" t="str">
        <f>IF(ISERROR(MATCH($E142,Meraki!A:A, 0)), "No Match", VLOOKUP($E142,Meraki!A:F,4,FALSE))</f>
        <v>HP Z200 Workstation</v>
      </c>
      <c r="K142" s="27" t="str">
        <f>IF(ISERROR(MATCH($E142,Meraki!A:A, 0)), "No Match", VLOOKUP($E142,Meraki!A:F,2,FALSE))</f>
        <v>WS-1731</v>
      </c>
      <c r="L142" s="27" t="str">
        <f>IF(ISERROR(MATCH($C142,Vision!$A:$A, 0)), "No Match", VLOOKUP($C142,Vision!$A:F,2,FALSE))</f>
        <v>Devon</v>
      </c>
      <c r="M142" s="27" t="str">
        <f>IF(ISERROR(MATCH($C142,Vision!$A:$A, 0)), "No Match", VLOOKUP($C142,Vision!$A:G,3,FALSE))</f>
        <v>Jefferson</v>
      </c>
      <c r="N142" s="27" t="str">
        <f>IF(ISERROR(MATCH($C142,Vision!$A:$A, 0)), "No Match", VLOOKUP($C142,Vision!$A:H,4,FALSE))</f>
        <v>Cervantez, Angela</v>
      </c>
      <c r="O142" s="27" t="str">
        <f>IF(ISERROR(MATCH($C142,Vision!$A:$A, 0)), "No Match", VLOOKUP($C142,Vision!$A:I,5,FALSE))</f>
        <v>Corporate Administration</v>
      </c>
      <c r="P142" s="27" t="str">
        <f>IF(ISERROR(MATCH($C142,Vision!$A:$A, 0)), "No Match", VLOOKUP($C142,Vision!$A:J,6,FALSE))</f>
        <v>Irvine</v>
      </c>
      <c r="Q142" s="27" t="str">
        <f>IF(ISERROR(MATCH($C142,Vision!$A:$A, 0)), "No Match", VLOOKUP($C142,Vision!$A:K,7,FALSE))</f>
        <v>Accounting Assistant</v>
      </c>
      <c r="R142" s="31">
        <f>IF(ISERROR(MATCH($C142,Vision!$A:$A, 0)), "No Match", VLOOKUP($C142,Vision!$A:L,8,FALSE))</f>
        <v>43556</v>
      </c>
      <c r="S142" s="31"/>
      <c r="T142" s="27" t="str">
        <f t="shared" si="13"/>
        <v>Set-ADComputer -Identity  WS-1731 -Description "Devon Jefferson - HP Z200 Workstation"</v>
      </c>
      <c r="U142" s="1" t="str">
        <f t="shared" si="10"/>
        <v>Set-ADComputer -Identity  WS-1731 -Managedby "djefferson"</v>
      </c>
      <c r="W142" s="4"/>
      <c r="AB142"/>
      <c r="AD142"/>
    </row>
    <row r="143" spans="2:30" x14ac:dyDescent="0.25">
      <c r="B143" s="27">
        <f t="shared" si="11"/>
        <v>140</v>
      </c>
      <c r="C143" s="22" t="s">
        <v>3882</v>
      </c>
      <c r="D143" s="30" t="str">
        <f>IF(ISERROR(MATCH($C143,ADUser!A:A, 0)), "No Match", VLOOKUP($C143,ADUser!A:C,3,FALSE))</f>
        <v>Deborah Lajiness</v>
      </c>
      <c r="E143" s="27" t="str">
        <f>IF(ISERROR(MATCH($C143,ADUser!A:A, 0)), "No Match", VLOOKUP($C143,ADUser!A:B,2,FALSE))</f>
        <v>dlajiness</v>
      </c>
      <c r="F143" s="27" t="str">
        <f>IF(ISERROR(MATCH(K143,ADComputer!A:A, 0)), "No Match", VLOOKUP(K143,ADComputer!A:B,2,FALSE))</f>
        <v>Deborah Lajiness - ThinkPad P52s</v>
      </c>
      <c r="H143" s="32">
        <f t="shared" si="12"/>
        <v>1</v>
      </c>
      <c r="I143" s="27" t="str">
        <f>IF(ISERROR(MATCH(K143,ADComputer!A:A, 0)), "No Match", VLOOKUP(K143,ADComputer!A:D,4,FALSE))</f>
        <v>CN=Deborah Lajiness,OU=Users,OU=Seattle,DC=wma-arch,DC=com</v>
      </c>
      <c r="J143" s="27" t="str">
        <f>IF(ISERROR(MATCH($E143,Meraki!A:A, 0)), "No Match", VLOOKUP($E143,Meraki!A:F,4,FALSE))</f>
        <v>ThinkPad P52s</v>
      </c>
      <c r="K143" s="27" t="str">
        <f>IF(ISERROR(MATCH($E143,Meraki!A:A, 0)), "No Match", VLOOKUP($E143,Meraki!A:F,2,FALSE))</f>
        <v>WS-2729</v>
      </c>
      <c r="L143" s="27" t="str">
        <f>IF(ISERROR(MATCH($C143,Vision!$A:$A, 0)), "No Match", VLOOKUP($C143,Vision!$A:F,2,FALSE))</f>
        <v>Deborah</v>
      </c>
      <c r="M143" s="27" t="str">
        <f>IF(ISERROR(MATCH($C143,Vision!$A:$A, 0)), "No Match", VLOOKUP($C143,Vision!$A:G,3,FALSE))</f>
        <v>Lajiness</v>
      </c>
      <c r="N143" s="27" t="str">
        <f>IF(ISERROR(MATCH($C143,Vision!$A:$A, 0)), "No Match", VLOOKUP($C143,Vision!$A:H,4,FALSE))</f>
        <v>Kang, Cindy</v>
      </c>
      <c r="O143" s="27" t="str">
        <f>IF(ISERROR(MATCH($C143,Vision!$A:$A, 0)), "No Match", VLOOKUP($C143,Vision!$A:I,5,FALSE))</f>
        <v>Seattle Interior Design</v>
      </c>
      <c r="P143" s="27" t="str">
        <f>IF(ISERROR(MATCH($C143,Vision!$A:$A, 0)), "No Match", VLOOKUP($C143,Vision!$A:J,6,FALSE))</f>
        <v>Seattle</v>
      </c>
      <c r="Q143" s="27" t="str">
        <f>IF(ISERROR(MATCH($C143,Vision!$A:$A, 0)), "No Match", VLOOKUP($C143,Vision!$A:K,7,FALSE))</f>
        <v>Job Captain</v>
      </c>
      <c r="R143" s="31">
        <f>IF(ISERROR(MATCH($C143,Vision!$A:$A, 0)), "No Match", VLOOKUP($C143,Vision!$A:L,8,FALSE))</f>
        <v>43290</v>
      </c>
      <c r="S143" s="31"/>
      <c r="T143" s="27" t="str">
        <f t="shared" si="13"/>
        <v>Set-ADComputer -Identity  WS-2729 -Description "Deborah Lajiness - ThinkPad P52s"</v>
      </c>
      <c r="U143" s="1" t="str">
        <f t="shared" si="10"/>
        <v>Set-ADComputer -Identity  WS-2729 -Managedby "dlajiness"</v>
      </c>
      <c r="W143" s="4"/>
      <c r="AB143"/>
      <c r="AD143"/>
    </row>
    <row r="144" spans="2:30" x14ac:dyDescent="0.25">
      <c r="B144" s="27">
        <f t="shared" si="11"/>
        <v>141</v>
      </c>
      <c r="C144" s="22" t="s">
        <v>853</v>
      </c>
      <c r="D144" s="30" t="str">
        <f>IF(ISERROR(MATCH($C144,ADUser!A:A, 0)), "No Match", VLOOKUP($C144,ADUser!A:C,3,FALSE))</f>
        <v>Daniel Lopez</v>
      </c>
      <c r="E144" s="27" t="str">
        <f>IF(ISERROR(MATCH($C144,ADUser!A:A, 0)), "No Match", VLOOKUP($C144,ADUser!A:B,2,FALSE))</f>
        <v>dlopez</v>
      </c>
      <c r="F144" s="27" t="str">
        <f>IF(ISERROR(MATCH(K144,ADComputer!A:A, 0)), "No Match", VLOOKUP(K144,ADComputer!A:B,2,FALSE))</f>
        <v>Daniel Lopez - Z400</v>
      </c>
      <c r="H144" s="32">
        <f t="shared" si="12"/>
        <v>1</v>
      </c>
      <c r="I144" s="27" t="str">
        <f>IF(ISERROR(MATCH(K144,ADComputer!A:A, 0)), "No Match", VLOOKUP(K144,ADComputer!A:D,4,FALSE))</f>
        <v>CN=Daniel Lopez,OU=Users,OU=Irvine,DC=wma-arch,DC=com</v>
      </c>
      <c r="J144" s="27" t="str">
        <f>IF(ISERROR(MATCH($E144,Meraki!A:A, 0)), "No Match", VLOOKUP($E144,Meraki!A:F,4,FALSE))</f>
        <v>HP Z400 Workstation</v>
      </c>
      <c r="K144" s="27" t="str">
        <f>IF(ISERROR(MATCH($E144,Meraki!A:A, 0)), "No Match", VLOOKUP($E144,Meraki!A:F,2,FALSE))</f>
        <v>WS-1769</v>
      </c>
      <c r="L144" s="27" t="str">
        <f>IF(ISERROR(MATCH($C144,Vision!$A:$A, 0)), "No Match", VLOOKUP($C144,Vision!$A:F,2,FALSE))</f>
        <v>Daniel</v>
      </c>
      <c r="M144" s="27" t="str">
        <f>IF(ISERROR(MATCH($C144,Vision!$A:$A, 0)), "No Match", VLOOKUP($C144,Vision!$A:G,3,FALSE))</f>
        <v>Lopez</v>
      </c>
      <c r="N144" s="27" t="str">
        <f>IF(ISERROR(MATCH($C144,Vision!$A:$A, 0)), "No Match", VLOOKUP($C144,Vision!$A:H,4,FALSE))</f>
        <v>Moghaddam, Marsa</v>
      </c>
      <c r="O144" s="27" t="str">
        <f>IF(ISERROR(MATCH($C144,Vision!$A:$A, 0)), "No Match", VLOOKUP($C144,Vision!$A:I,5,FALSE))</f>
        <v>Corporate Administration</v>
      </c>
      <c r="P144" s="27" t="str">
        <f>IF(ISERROR(MATCH($C144,Vision!$A:$A, 0)), "No Match", VLOOKUP($C144,Vision!$A:J,6,FALSE))</f>
        <v>Irvine</v>
      </c>
      <c r="Q144" s="27" t="str">
        <f>IF(ISERROR(MATCH($C144,Vision!$A:$A, 0)), "No Match", VLOOKUP($C144,Vision!$A:K,7,FALSE))</f>
        <v>Accounts Payable Accounting Clerk</v>
      </c>
      <c r="R144" s="31">
        <f>IF(ISERROR(MATCH($C144,Vision!$A:$A, 0)), "No Match", VLOOKUP($C144,Vision!$A:L,8,FALSE))</f>
        <v>42961</v>
      </c>
      <c r="S144" s="31"/>
      <c r="T144" s="27" t="str">
        <f t="shared" si="13"/>
        <v>Set-ADComputer -Identity  WS-1769 -Description "Daniel Lopez - HP Z400 Workstation"</v>
      </c>
      <c r="U144" s="1" t="str">
        <f t="shared" si="10"/>
        <v>Set-ADComputer -Identity  WS-1769 -Managedby "dlopez"</v>
      </c>
      <c r="W144" s="4"/>
      <c r="AB144"/>
      <c r="AD144"/>
    </row>
    <row r="145" spans="2:30" hidden="1" x14ac:dyDescent="0.25">
      <c r="B145" s="27">
        <f t="shared" si="11"/>
        <v>142</v>
      </c>
      <c r="C145" s="22" t="s">
        <v>4883</v>
      </c>
      <c r="D145" s="30" t="str">
        <f>IF(ISERROR(MATCH($C145,ADUser!A:A, 0)), "No Match", VLOOKUP($C145,ADUser!A:C,3,FALSE))</f>
        <v>Angel Alberto Garcia Cerda</v>
      </c>
      <c r="E145" s="27" t="str">
        <f>IF(ISERROR(MATCH($C145,ADUser!A:A, 0)), "No Match", VLOOKUP($C145,ADUser!A:B,2,FALSE))</f>
        <v>agarcia</v>
      </c>
      <c r="F145" s="27" t="str">
        <f>IF(ISERROR(MATCH(K145,ADComputer!A:A, 0)), "No Match", VLOOKUP(K145,ADComputer!A:B,2,FALSE))</f>
        <v>Angel Alberto Garcia Cerda - Precision T3610</v>
      </c>
      <c r="H145" s="32">
        <f t="shared" si="12"/>
        <v>1</v>
      </c>
      <c r="I145" s="27" t="str">
        <f>IF(ISERROR(MATCH(K145,ADComputer!A:A, 0)), "No Match", VLOOKUP(K145,ADComputer!A:D,4,FALSE))</f>
        <v>CN=Angel Alberto Garcia Cerda,OU=Users,OU=Mexico,DC=wma-arch,DC=com</v>
      </c>
      <c r="J145" s="27" t="str">
        <f>IF(ISERROR(MATCH($E145,Meraki!A:A, 0)), "No Match", VLOOKUP($E145,Meraki!A:F,4,FALSE))</f>
        <v>Precision T3610</v>
      </c>
      <c r="K145" s="27" t="str">
        <f>IF(ISERROR(MATCH($E145,Meraki!A:A, 0)), "No Match", VLOOKUP($E145,Meraki!A:F,2,FALSE))</f>
        <v>WS-1981</v>
      </c>
      <c r="L145" s="27" t="str">
        <f>IF(ISERROR(MATCH($C145,Vision!$A:$A, 0)), "No Match", VLOOKUP($C145,Vision!$A:F,2,FALSE))</f>
        <v>Angel</v>
      </c>
      <c r="M145" s="27" t="str">
        <f>IF(ISERROR(MATCH($C145,Vision!$A:$A, 0)), "No Match", VLOOKUP($C145,Vision!$A:G,3,FALSE))</f>
        <v>Garcia</v>
      </c>
      <c r="N145" s="27" t="str">
        <f>IF(ISERROR(MATCH($C145,Vision!$A:$A, 0)), "No Match", VLOOKUP($C145,Vision!$A:H,4,FALSE))</f>
        <v>Nouizi, Ilyes</v>
      </c>
      <c r="O145" s="27" t="str">
        <f>IF(ISERROR(MATCH($C145,Vision!$A:$A, 0)), "No Match", VLOOKUP($C145,Vision!$A:I,5,FALSE))</f>
        <v>Studio-East</v>
      </c>
      <c r="P145" s="27" t="str">
        <f>IF(ISERROR(MATCH($C145,Vision!$A:$A, 0)), "No Match", VLOOKUP($C145,Vision!$A:J,6,FALSE))</f>
        <v>Mexico City</v>
      </c>
      <c r="Q145" s="27" t="str">
        <f>IF(ISERROR(MATCH($C145,Vision!$A:$A, 0)), "No Match", VLOOKUP($C145,Vision!$A:K,7,FALSE))</f>
        <v>Production Coordinator</v>
      </c>
      <c r="R145" s="31">
        <f>IF(ISERROR(MATCH($C145,Vision!$A:$A, 0)), "No Match", VLOOKUP($C145,Vision!$A:L,8,FALSE))</f>
        <v>43374</v>
      </c>
      <c r="S145" s="31"/>
      <c r="T145" s="27" t="str">
        <f t="shared" si="13"/>
        <v>Set-ADComputer -Identity  WS-1981 -Description "Angel Alberto Garcia Cerda - Precision T3610"</v>
      </c>
      <c r="U145" s="1" t="str">
        <f t="shared" si="10"/>
        <v>Set-ADComputer -Identity  WS-1981 -Managedby "agarcia"</v>
      </c>
      <c r="W145" s="4"/>
      <c r="AB145"/>
      <c r="AD145"/>
    </row>
    <row r="146" spans="2:30" hidden="1" x14ac:dyDescent="0.25">
      <c r="B146" s="27">
        <f t="shared" si="11"/>
        <v>143</v>
      </c>
      <c r="C146" s="22" t="s">
        <v>4160</v>
      </c>
      <c r="D146" s="30" t="str">
        <f>IF(ISERROR(MATCH($C146,ADUser!A:A, 0)), "No Match", VLOOKUP($C146,ADUser!A:C,3,FALSE))</f>
        <v>Katinka Garcia</v>
      </c>
      <c r="E146" s="27" t="str">
        <f>IF(ISERROR(MATCH($C146,ADUser!A:A, 0)), "No Match", VLOOKUP($C146,ADUser!A:B,2,FALSE))</f>
        <v>KGarcia</v>
      </c>
      <c r="F146" s="27" t="str">
        <f>IF(ISERROR(MATCH(K146,ADComputer!A:A, 0)), "No Match", VLOOKUP(K146,ADComputer!A:B,2,FALSE))</f>
        <v>Katinka Garcia - ThinkStation P320 Tiny</v>
      </c>
      <c r="H146" s="32">
        <f t="shared" si="12"/>
        <v>1</v>
      </c>
      <c r="I146" s="27" t="str">
        <f>IF(ISERROR(MATCH(K146,ADComputer!A:A, 0)), "No Match", VLOOKUP(K146,ADComputer!A:D,4,FALSE))</f>
        <v>CN=Katinka Garcia,OU=Users,OU=Mexico,DC=wma-arch,DC=com</v>
      </c>
      <c r="J146" s="27" t="str">
        <f>IF(ISERROR(MATCH($E146,Meraki!A:A, 0)), "No Match", VLOOKUP($E146,Meraki!A:F,4,FALSE))</f>
        <v>ThinkStation P320 Tiny</v>
      </c>
      <c r="K146" s="27" t="str">
        <f>IF(ISERROR(MATCH($E146,Meraki!A:A, 0)), "No Match", VLOOKUP($E146,Meraki!A:F,2,FALSE))</f>
        <v>WS-2843</v>
      </c>
      <c r="L146" s="27" t="str">
        <f>IF(ISERROR(MATCH($C146,Vision!$A:$A, 0)), "No Match", VLOOKUP($C146,Vision!$A:F,2,FALSE))</f>
        <v>Katinka</v>
      </c>
      <c r="M146" s="27" t="str">
        <f>IF(ISERROR(MATCH($C146,Vision!$A:$A, 0)), "No Match", VLOOKUP($C146,Vision!$A:G,3,FALSE))</f>
        <v>Garcia</v>
      </c>
      <c r="N146" s="27" t="str">
        <f>IF(ISERROR(MATCH($C146,Vision!$A:$A, 0)), "No Match", VLOOKUP($C146,Vision!$A:H,4,FALSE))</f>
        <v>Nouizi, Ilyes</v>
      </c>
      <c r="O146" s="27" t="str">
        <f>IF(ISERROR(MATCH($C146,Vision!$A:$A, 0)), "No Match", VLOOKUP($C146,Vision!$A:I,5,FALSE))</f>
        <v>Studio-East</v>
      </c>
      <c r="P146" s="27" t="str">
        <f>IF(ISERROR(MATCH($C146,Vision!$A:$A, 0)), "No Match", VLOOKUP($C146,Vision!$A:J,6,FALSE))</f>
        <v>Mexico City</v>
      </c>
      <c r="Q146" s="27" t="str">
        <f>IF(ISERROR(MATCH($C146,Vision!$A:$A, 0)), "No Match", VLOOKUP($C146,Vision!$A:K,7,FALSE))</f>
        <v>Production Coordinator</v>
      </c>
      <c r="R146" s="31">
        <f>IF(ISERROR(MATCH($C146,Vision!$A:$A, 0)), "No Match", VLOOKUP($C146,Vision!$A:L,8,FALSE))</f>
        <v>43353</v>
      </c>
      <c r="S146" s="31"/>
      <c r="T146" s="27" t="str">
        <f t="shared" si="13"/>
        <v>Set-ADComputer -Identity  WS-2843 -Description "Katinka Garcia - ThinkStation P320 Tiny"</v>
      </c>
      <c r="U146" s="1" t="str">
        <f t="shared" si="10"/>
        <v>Set-ADComputer -Identity  WS-2843 -Managedby "KGarcia"</v>
      </c>
      <c r="W146" s="4"/>
      <c r="AB146"/>
      <c r="AD146"/>
    </row>
    <row r="147" spans="2:30" x14ac:dyDescent="0.25">
      <c r="B147" s="27">
        <f t="shared" si="11"/>
        <v>144</v>
      </c>
      <c r="C147" s="22" t="s">
        <v>364</v>
      </c>
      <c r="D147" s="30" t="str">
        <f>IF(ISERROR(MATCH($C147,ADUser!A:A, 0)), "No Match", VLOOKUP($C147,ADUser!A:C,3,FALSE))</f>
        <v>Diana Melendez</v>
      </c>
      <c r="E147" s="27" t="str">
        <f>IF(ISERROR(MATCH($C147,ADUser!A:A, 0)), "No Match", VLOOKUP($C147,ADUser!A:B,2,FALSE))</f>
        <v>DMelendez</v>
      </c>
      <c r="F147" s="27" t="str">
        <f>IF(ISERROR(MATCH(K147,ADComputer!A:A, 0)), "No Match", VLOOKUP(K147,ADComputer!A:B,2,FALSE))</f>
        <v>Diana Melendez NEW - ThinkPad P51</v>
      </c>
      <c r="H147" s="32">
        <f t="shared" si="12"/>
        <v>1</v>
      </c>
      <c r="I147" s="27" t="str">
        <f>IF(ISERROR(MATCH(K147,ADComputer!A:A, 0)), "No Match", VLOOKUP(K147,ADComputer!A:D,4,FALSE))</f>
        <v>CN=Diana Melendez,OU=Users,OU=New Jersey,DC=wma-arch,DC=com</v>
      </c>
      <c r="J147" s="27" t="str">
        <f>IF(ISERROR(MATCH($E147,Meraki!A:A, 0)), "No Match", VLOOKUP($E147,Meraki!A:F,4,FALSE))</f>
        <v>ThinkPad P51</v>
      </c>
      <c r="K147" s="27" t="str">
        <f>IF(ISERROR(MATCH($E147,Meraki!A:A, 0)), "No Match", VLOOKUP($E147,Meraki!A:F,2,FALSE))</f>
        <v>WS-2604</v>
      </c>
      <c r="L147" s="27" t="str">
        <f>IF(ISERROR(MATCH($C147,Vision!$A:$A, 0)), "No Match", VLOOKUP($C147,Vision!$A:F,2,FALSE))</f>
        <v>Diana</v>
      </c>
      <c r="M147" s="27" t="str">
        <f>IF(ISERROR(MATCH($C147,Vision!$A:$A, 0)), "No Match", VLOOKUP($C147,Vision!$A:G,3,FALSE))</f>
        <v>Melendez</v>
      </c>
      <c r="N147" s="27" t="str">
        <f>IF(ISERROR(MATCH($C147,Vision!$A:$A, 0)), "No Match", VLOOKUP($C147,Vision!$A:H,4,FALSE))</f>
        <v>Mayer, Edward</v>
      </c>
      <c r="O147" s="27" t="str">
        <f>IF(ISERROR(MATCH($C147,Vision!$A:$A, 0)), "No Match", VLOOKUP($C147,Vision!$A:I,5,FALSE))</f>
        <v>New Jersey Commercial</v>
      </c>
      <c r="P147" s="27" t="str">
        <f>IF(ISERROR(MATCH($C147,Vision!$A:$A, 0)), "No Match", VLOOKUP($C147,Vision!$A:J,6,FALSE))</f>
        <v>New Jersey</v>
      </c>
      <c r="Q147" s="27" t="str">
        <f>IF(ISERROR(MATCH($C147,Vision!$A:$A, 0)), "No Match", VLOOKUP($C147,Vision!$A:K,7,FALSE))</f>
        <v>Production Coordinator</v>
      </c>
      <c r="R147" s="31">
        <f>IF(ISERROR(MATCH($C147,Vision!$A:$A, 0)), "No Match", VLOOKUP($C147,Vision!$A:L,8,FALSE))</f>
        <v>42871</v>
      </c>
      <c r="S147" s="31"/>
      <c r="T147" s="27" t="str">
        <f t="shared" si="13"/>
        <v>Set-ADComputer -Identity  WS-2604 -Description "Diana Melendez - ThinkPad P51"</v>
      </c>
      <c r="U147" s="1" t="str">
        <f t="shared" si="10"/>
        <v>Set-ADComputer -Identity  WS-2604 -Managedby "DMelendez"</v>
      </c>
      <c r="W147" s="4"/>
      <c r="AB147"/>
      <c r="AD147"/>
    </row>
    <row r="148" spans="2:30" x14ac:dyDescent="0.25">
      <c r="B148" s="27">
        <f t="shared" si="11"/>
        <v>145</v>
      </c>
      <c r="C148" s="22" t="s">
        <v>327</v>
      </c>
      <c r="D148" s="30" t="str">
        <f>IF(ISERROR(MATCH($C148,ADUser!A:A, 0)), "No Match", VLOOKUP($C148,ADUser!A:C,3,FALSE))</f>
        <v>Damian A. Melo</v>
      </c>
      <c r="E148" s="27" t="str">
        <f>IF(ISERROR(MATCH($C148,ADUser!A:A, 0)), "No Match", VLOOKUP($C148,ADUser!A:B,2,FALSE))</f>
        <v>dmelo</v>
      </c>
      <c r="F148" s="27" t="str">
        <f>IF(ISERROR(MATCH(K148,ADComputer!A:A, 0)), "No Match", VLOOKUP(K148,ADComputer!A:B,2,FALSE))</f>
        <v>Damian A. Melo - ThinkPad X1 Carbon 4th</v>
      </c>
      <c r="H148" s="32">
        <f t="shared" si="12"/>
        <v>1</v>
      </c>
      <c r="I148" s="27" t="str">
        <f>IF(ISERROR(MATCH(K148,ADComputer!A:A, 0)), "No Match", VLOOKUP(K148,ADComputer!A:D,4,FALSE))</f>
        <v>CN=Damian Melo,OU=Users,OU=New York,DC=wma-arch,DC=com</v>
      </c>
      <c r="J148" s="27" t="str">
        <f>IF(ISERROR(MATCH($E148,Meraki!A:A, 0)), "No Match", VLOOKUP($E148,Meraki!A:F,4,FALSE))</f>
        <v>ThinkPad X1 Carbon 4th</v>
      </c>
      <c r="K148" s="27" t="str">
        <f>IF(ISERROR(MATCH($E148,Meraki!A:A, 0)), "No Match", VLOOKUP($E148,Meraki!A:F,2,FALSE))</f>
        <v>WS-2464</v>
      </c>
      <c r="L148" s="27" t="str">
        <f>IF(ISERROR(MATCH($C148,Vision!$A:$A, 0)), "No Match", VLOOKUP($C148,Vision!$A:F,2,FALSE))</f>
        <v>Damian</v>
      </c>
      <c r="M148" s="27" t="str">
        <f>IF(ISERROR(MATCH($C148,Vision!$A:$A, 0)), "No Match", VLOOKUP($C148,Vision!$A:G,3,FALSE))</f>
        <v>Melo</v>
      </c>
      <c r="N148" s="27" t="str">
        <f>IF(ISERROR(MATCH($C148,Vision!$A:$A, 0)), "No Match", VLOOKUP($C148,Vision!$A:H,4,FALSE))</f>
        <v>Sotomayor, Guillermo</v>
      </c>
      <c r="O148" s="27" t="str">
        <f>IF(ISERROR(MATCH($C148,Vision!$A:$A, 0)), "No Match", VLOOKUP($C148,Vision!$A:I,5,FALSE))</f>
        <v>New York Interior Design</v>
      </c>
      <c r="P148" s="27" t="str">
        <f>IF(ISERROR(MATCH($C148,Vision!$A:$A, 0)), "No Match", VLOOKUP($C148,Vision!$A:J,6,FALSE))</f>
        <v>New York</v>
      </c>
      <c r="Q148" s="27" t="str">
        <f>IF(ISERROR(MATCH($C148,Vision!$A:$A, 0)), "No Match", VLOOKUP($C148,Vision!$A:K,7,FALSE))</f>
        <v>Studio Manager, Interior Architecture &amp; Design</v>
      </c>
      <c r="R148" s="31">
        <f>IF(ISERROR(MATCH($C148,Vision!$A:$A, 0)), "No Match", VLOOKUP($C148,Vision!$A:L,8,FALSE))</f>
        <v>42802</v>
      </c>
      <c r="S148" s="31"/>
      <c r="T148" s="27" t="str">
        <f t="shared" si="13"/>
        <v>Set-ADComputer -Identity  WS-2464 -Description "Damian A. Melo - ThinkPad X1 Carbon 4th"</v>
      </c>
      <c r="U148" s="1" t="str">
        <f t="shared" si="10"/>
        <v>Set-ADComputer -Identity  WS-2464 -Managedby "dmelo"</v>
      </c>
      <c r="W148" s="4"/>
      <c r="AB148"/>
      <c r="AD148"/>
    </row>
    <row r="149" spans="2:30" x14ac:dyDescent="0.25">
      <c r="B149" s="27">
        <f t="shared" si="11"/>
        <v>146</v>
      </c>
      <c r="C149" s="22" t="s">
        <v>3470</v>
      </c>
      <c r="D149" s="30" t="str">
        <f>IF(ISERROR(MATCH($C149,ADUser!A:A, 0)), "No Match", VLOOKUP($C149,ADUser!A:C,3,FALSE))</f>
        <v>David Newson</v>
      </c>
      <c r="E149" s="27" t="str">
        <f>IF(ISERROR(MATCH($C149,ADUser!A:A, 0)), "No Match", VLOOKUP($C149,ADUser!A:B,2,FALSE))</f>
        <v>dnewson</v>
      </c>
      <c r="F149" s="27" t="str">
        <f>IF(ISERROR(MATCH(K149,ADComputer!A:A, 0)), "No Match", VLOOKUP(K149,ADComputer!A:B,2,FALSE))</f>
        <v>David Newson - P50</v>
      </c>
      <c r="H149" s="32">
        <f t="shared" si="12"/>
        <v>1</v>
      </c>
      <c r="I149" s="27" t="str">
        <f>IF(ISERROR(MATCH(K149,ADComputer!A:A, 0)), "No Match", VLOOKUP(K149,ADComputer!A:D,4,FALSE))</f>
        <v>CN=David Newson,OU=Users,OU=Toronto,DC=wma-arch,DC=com</v>
      </c>
      <c r="J149" s="27" t="str">
        <f>IF(ISERROR(MATCH($E149,Meraki!A:A, 0)), "No Match", VLOOKUP($E149,Meraki!A:F,4,FALSE))</f>
        <v>ThinkPad P50</v>
      </c>
      <c r="K149" s="27" t="str">
        <f>IF(ISERROR(MATCH($E149,Meraki!A:A, 0)), "No Match", VLOOKUP($E149,Meraki!A:F,2,FALSE))</f>
        <v>WS-2452</v>
      </c>
      <c r="L149" s="27" t="str">
        <f>IF(ISERROR(MATCH($C149,Vision!$A:$A, 0)), "No Match", VLOOKUP($C149,Vision!$A:F,2,FALSE))</f>
        <v>David</v>
      </c>
      <c r="M149" s="27" t="str">
        <f>IF(ISERROR(MATCH($C149,Vision!$A:$A, 0)), "No Match", VLOOKUP($C149,Vision!$A:G,3,FALSE))</f>
        <v>Newson</v>
      </c>
      <c r="N149" s="27" t="str">
        <f>IF(ISERROR(MATCH($C149,Vision!$A:$A, 0)), "No Match", VLOOKUP($C149,Vision!$A:H,4,FALSE))</f>
        <v>Jansen, Thomas</v>
      </c>
      <c r="O149" s="27" t="str">
        <f>IF(ISERROR(MATCH($C149,Vision!$A:$A, 0)), "No Match", VLOOKUP($C149,Vision!$A:I,5,FALSE))</f>
        <v>Toronto Civil Engineering</v>
      </c>
      <c r="P149" s="27" t="str">
        <f>IF(ISERROR(MATCH($C149,Vision!$A:$A, 0)), "No Match", VLOOKUP($C149,Vision!$A:J,6,FALSE))</f>
        <v>Toronto</v>
      </c>
      <c r="Q149" s="27" t="str">
        <f>IF(ISERROR(MATCH($C149,Vision!$A:$A, 0)), "No Match", VLOOKUP($C149,Vision!$A:K,7,FALSE))</f>
        <v>Civil Engineering Manager</v>
      </c>
      <c r="R149" s="31">
        <f>IF(ISERROR(MATCH($C149,Vision!$A:$A, 0)), "No Match", VLOOKUP($C149,Vision!$A:L,8,FALSE))</f>
        <v>43178</v>
      </c>
      <c r="S149" s="31"/>
      <c r="T149" s="27" t="str">
        <f t="shared" si="13"/>
        <v>Set-ADComputer -Identity  WS-2452 -Description "David Newson - ThinkPad P50"</v>
      </c>
      <c r="U149" s="1" t="str">
        <f t="shared" si="10"/>
        <v>Set-ADComputer -Identity  WS-2452 -Managedby "dnewson"</v>
      </c>
      <c r="W149" s="4"/>
      <c r="AB149"/>
      <c r="AD149"/>
    </row>
    <row r="150" spans="2:30" x14ac:dyDescent="0.25">
      <c r="B150" s="27">
        <f t="shared" si="11"/>
        <v>147</v>
      </c>
      <c r="C150" s="22" t="s">
        <v>8142</v>
      </c>
      <c r="D150" s="30" t="str">
        <f>IF(ISERROR(MATCH($C150,ADUser!A:A, 0)), "No Match", VLOOKUP($C150,ADUser!A:C,3,FALSE))</f>
        <v>Dzien Nguyen</v>
      </c>
      <c r="E150" s="27" t="str">
        <f>IF(ISERROR(MATCH($C150,ADUser!A:A, 0)), "No Match", VLOOKUP($C150,ADUser!A:B,2,FALSE))</f>
        <v>dnguyen</v>
      </c>
      <c r="F150" s="27" t="str">
        <f>IF(ISERROR(MATCH(K150,ADComputer!A:A, 0)), "No Match", VLOOKUP(K150,ADComputer!A:B,2,FALSE))</f>
        <v>Dzien Nguyen - ThinkPad P52</v>
      </c>
      <c r="H150" s="32">
        <f t="shared" si="12"/>
        <v>1</v>
      </c>
      <c r="I150" s="27" t="str">
        <f>IF(ISERROR(MATCH(K150,ADComputer!A:A, 0)), "No Match", VLOOKUP(K150,ADComputer!A:D,4,FALSE))</f>
        <v>CN=Dien Nguyen,OU=Users,OU=Northern California,DC=wma-arch,DC=com</v>
      </c>
      <c r="J150" s="27" t="str">
        <f>IF(ISERROR(MATCH($E150,Meraki!A:A, 0)), "No Match", VLOOKUP($E150,Meraki!A:F,4,FALSE))</f>
        <v>ThinkPad P52</v>
      </c>
      <c r="K150" s="27" t="str">
        <f>IF(ISERROR(MATCH($E150,Meraki!A:A, 0)), "No Match", VLOOKUP($E150,Meraki!A:F,2,FALSE))</f>
        <v>WS-2887</v>
      </c>
      <c r="L150" s="27" t="str">
        <f>IF(ISERROR(MATCH($C150,Vision!$A:$A, 0)), "No Match", VLOOKUP($C150,Vision!$A:F,2,FALSE))</f>
        <v>Dien</v>
      </c>
      <c r="M150" s="27" t="str">
        <f>IF(ISERROR(MATCH($C150,Vision!$A:$A, 0)), "No Match", VLOOKUP($C150,Vision!$A:G,3,FALSE))</f>
        <v>Nguyen</v>
      </c>
      <c r="N150" s="27" t="str">
        <f>IF(ISERROR(MATCH($C150,Vision!$A:$A, 0)), "No Match", VLOOKUP($C150,Vision!$A:H,4,FALSE))</f>
        <v>Leanos, Kelly</v>
      </c>
      <c r="O150" s="27" t="str">
        <f>IF(ISERROR(MATCH($C150,Vision!$A:$A, 0)), "No Match", VLOOKUP($C150,Vision!$A:I,5,FALSE))</f>
        <v>Pleasanton Interior Design</v>
      </c>
      <c r="P150" s="27" t="str">
        <f>IF(ISERROR(MATCH($C150,Vision!$A:$A, 0)), "No Match", VLOOKUP($C150,Vision!$A:J,6,FALSE))</f>
        <v>Pleasanton</v>
      </c>
      <c r="Q150" s="27" t="str">
        <f>IF(ISERROR(MATCH($C150,Vision!$A:$A, 0)), "No Match", VLOOKUP($C150,Vision!$A:K,7,FALSE))</f>
        <v>Senior Project Manager</v>
      </c>
      <c r="R150" s="31">
        <f>IF(ISERROR(MATCH($C150,Vision!$A:$A, 0)), "No Match", VLOOKUP($C150,Vision!$A:L,8,FALSE))</f>
        <v>43577</v>
      </c>
      <c r="S150" s="31"/>
      <c r="T150" s="27" t="str">
        <f t="shared" si="13"/>
        <v>Set-ADComputer -Identity  WS-2887 -Description "Dzien Nguyen - ThinkPad P52"</v>
      </c>
      <c r="U150" s="1" t="str">
        <f t="shared" si="10"/>
        <v>Set-ADComputer -Identity  WS-2887 -Managedby "dnguyen"</v>
      </c>
      <c r="W150" s="4"/>
      <c r="AB150"/>
      <c r="AD150"/>
    </row>
    <row r="151" spans="2:30" x14ac:dyDescent="0.25">
      <c r="B151" s="27">
        <f t="shared" si="11"/>
        <v>148</v>
      </c>
      <c r="C151" s="22" t="s">
        <v>340</v>
      </c>
      <c r="D151" s="30" t="str">
        <f>IF(ISERROR(MATCH($C151,ADUser!A:A, 0)), "No Match", VLOOKUP($C151,ADUser!A:C,3,FALSE))</f>
        <v>David Nighswonger</v>
      </c>
      <c r="E151" s="27" t="str">
        <f>IF(ISERROR(MATCH($C151,ADUser!A:A, 0)), "No Match", VLOOKUP($C151,ADUser!A:B,2,FALSE))</f>
        <v>dnighswonger</v>
      </c>
      <c r="F151" s="27" t="str">
        <f>IF(ISERROR(MATCH(K151,ADComputer!A:A, 0)), "No Match", VLOOKUP(K151,ADComputer!A:B,2,FALSE))</f>
        <v>David Nighswonger - Surface Pro</v>
      </c>
      <c r="H151" s="32">
        <f t="shared" si="12"/>
        <v>1</v>
      </c>
      <c r="I151" s="27" t="str">
        <f>IF(ISERROR(MATCH(K151,ADComputer!A:A, 0)), "No Match", VLOOKUP(K151,ADComputer!A:D,4,FALSE))</f>
        <v>CN=David Nighswonger,OU=Users,OU=Denver-JS,DC=wma-arch,DC=com</v>
      </c>
      <c r="J151" s="27" t="str">
        <f>IF(ISERROR(MATCH($E151,Meraki!A:A, 0)), "No Match", VLOOKUP($E151,Meraki!A:F,4,FALSE))</f>
        <v>Surface Pro 4</v>
      </c>
      <c r="K151" s="27" t="str">
        <f>IF(ISERROR(MATCH($E151,Meraki!A:A, 0)), "No Match", VLOOKUP($E151,Meraki!A:F,2,FALSE))</f>
        <v>WS-2347</v>
      </c>
      <c r="L151" s="27" t="str">
        <f>IF(ISERROR(MATCH($C151,Vision!$A:$A, 0)), "No Match", VLOOKUP($C151,Vision!$A:F,2,FALSE))</f>
        <v>David</v>
      </c>
      <c r="M151" s="27" t="str">
        <f>IF(ISERROR(MATCH($C151,Vision!$A:$A, 0)), "No Match", VLOOKUP($C151,Vision!$A:G,3,FALSE))</f>
        <v>Nighswonger</v>
      </c>
      <c r="N151" s="27" t="str">
        <f>IF(ISERROR(MATCH($C151,Vision!$A:$A, 0)), "No Match", VLOOKUP($C151,Vision!$A:H,4,FALSE))</f>
        <v>Jansen, Thomas</v>
      </c>
      <c r="O151" s="27" t="str">
        <f>IF(ISERROR(MATCH($C151,Vision!$A:$A, 0)), "No Match", VLOOKUP($C151,Vision!$A:I,5,FALSE))</f>
        <v>Denver Civil Engineering</v>
      </c>
      <c r="P151" s="27" t="str">
        <f>IF(ISERROR(MATCH($C151,Vision!$A:$A, 0)), "No Match", VLOOKUP($C151,Vision!$A:J,6,FALSE))</f>
        <v>Denver C.E.</v>
      </c>
      <c r="Q151" s="27" t="str">
        <f>IF(ISERROR(MATCH($C151,Vision!$A:$A, 0)), "No Match", VLOOKUP($C151,Vision!$A:K,7,FALSE))</f>
        <v>Regional Operations Manager</v>
      </c>
      <c r="R151" s="31">
        <f>IF(ISERROR(MATCH($C151,Vision!$A:$A, 0)), "No Match", VLOOKUP($C151,Vision!$A:L,8,FALSE))</f>
        <v>42583</v>
      </c>
      <c r="S151" s="31"/>
      <c r="T151" s="27" t="str">
        <f t="shared" si="13"/>
        <v>Set-ADComputer -Identity  WS-2347 -Description "David Nighswonger - Surface Pro 4"</v>
      </c>
      <c r="U151" s="1" t="str">
        <f t="shared" si="10"/>
        <v>Set-ADComputer -Identity  WS-2347 -Managedby "dnighswonger"</v>
      </c>
      <c r="W151" s="4"/>
      <c r="AB151"/>
      <c r="AD151"/>
    </row>
    <row r="152" spans="2:30" x14ac:dyDescent="0.25">
      <c r="B152" s="27">
        <f t="shared" si="11"/>
        <v>149</v>
      </c>
      <c r="C152" s="22" t="s">
        <v>4911</v>
      </c>
      <c r="D152" s="30" t="str">
        <f>IF(ISERROR(MATCH($C152,ADUser!A:A, 0)), "No Match", VLOOKUP($C152,ADUser!A:C,3,FALSE))</f>
        <v>David Page</v>
      </c>
      <c r="E152" s="27" t="str">
        <f>IF(ISERROR(MATCH($C152,ADUser!A:A, 0)), "No Match", VLOOKUP($C152,ADUser!A:B,2,FALSE))</f>
        <v>dpage</v>
      </c>
      <c r="F152" s="27" t="str">
        <f>IF(ISERROR(MATCH(K152,ADComputer!A:A, 0)), "No Match", VLOOKUP(K152,ADComputer!A:B,2,FALSE))</f>
        <v>David Page - HP Z2 Mini G3 Workstation</v>
      </c>
      <c r="H152" s="32">
        <f t="shared" si="12"/>
        <v>1</v>
      </c>
      <c r="I152" s="27" t="str">
        <f>IF(ISERROR(MATCH(K152,ADComputer!A:A, 0)), "No Match", VLOOKUP(K152,ADComputer!A:D,4,FALSE))</f>
        <v>CN=David Page,OU=Users,OU=Irvine,DC=wma-arch,DC=com</v>
      </c>
      <c r="J152" s="27" t="str">
        <f>IF(ISERROR(MATCH($E152,Meraki!A:A, 0)), "No Match", VLOOKUP($E152,Meraki!A:F,4,FALSE))</f>
        <v>HP Z2 Mini G3 Workstation</v>
      </c>
      <c r="K152" s="27" t="str">
        <f>IF(ISERROR(MATCH($E152,Meraki!A:A, 0)), "No Match", VLOOKUP($E152,Meraki!A:F,2,FALSE))</f>
        <v>WS-2397</v>
      </c>
      <c r="L152" s="27" t="str">
        <f>IF(ISERROR(MATCH($C152,Vision!$A:$A, 0)), "No Match", VLOOKUP($C152,Vision!$A:F,2,FALSE))</f>
        <v>David</v>
      </c>
      <c r="M152" s="27" t="str">
        <f>IF(ISERROR(MATCH($C152,Vision!$A:$A, 0)), "No Match", VLOOKUP($C152,Vision!$A:G,3,FALSE))</f>
        <v>Page</v>
      </c>
      <c r="N152" s="27" t="str">
        <f>IF(ISERROR(MATCH($C152,Vision!$A:$A, 0)), "No Match", VLOOKUP($C152,Vision!$A:H,4,FALSE))</f>
        <v>Grbic, Mary</v>
      </c>
      <c r="O152" s="27" t="str">
        <f>IF(ISERROR(MATCH($C152,Vision!$A:$A, 0)), "No Match", VLOOKUP($C152,Vision!$A:I,5,FALSE))</f>
        <v>Irvine Interior Design</v>
      </c>
      <c r="P152" s="27" t="str">
        <f>IF(ISERROR(MATCH($C152,Vision!$A:$A, 0)), "No Match", VLOOKUP($C152,Vision!$A:J,6,FALSE))</f>
        <v>Irvine</v>
      </c>
      <c r="Q152" s="27" t="str">
        <f>IF(ISERROR(MATCH($C152,Vision!$A:$A, 0)), "No Match", VLOOKUP($C152,Vision!$A:K,7,FALSE))</f>
        <v>Job Captain</v>
      </c>
      <c r="R152" s="31">
        <f>IF(ISERROR(MATCH($C152,Vision!$A:$A, 0)), "No Match", VLOOKUP($C152,Vision!$A:L,8,FALSE))</f>
        <v>43390</v>
      </c>
      <c r="S152" s="31"/>
      <c r="T152" s="27" t="str">
        <f t="shared" si="13"/>
        <v>Set-ADComputer -Identity  WS-2397 -Description "David Page - HP Z2 Mini G3 Workstation"</v>
      </c>
      <c r="U152" s="1" t="str">
        <f t="shared" si="10"/>
        <v>Set-ADComputer -Identity  WS-2397 -Managedby "dpage"</v>
      </c>
      <c r="W152" s="4"/>
      <c r="AB152"/>
      <c r="AD152"/>
    </row>
    <row r="153" spans="2:30" x14ac:dyDescent="0.25">
      <c r="B153" s="27">
        <f t="shared" si="11"/>
        <v>150</v>
      </c>
      <c r="C153" s="22" t="s">
        <v>361</v>
      </c>
      <c r="D153" s="30" t="str">
        <f>IF(ISERROR(MATCH($C153,ADUser!A:A, 0)), "No Match", VLOOKUP($C153,ADUser!A:C,3,FALSE))</f>
        <v>Dennis Phan</v>
      </c>
      <c r="E153" s="27" t="str">
        <f>IF(ISERROR(MATCH($C153,ADUser!A:A, 0)), "No Match", VLOOKUP($C153,ADUser!A:B,2,FALSE))</f>
        <v>DPhan</v>
      </c>
      <c r="F153" s="27" t="str">
        <f>IF(ISERROR(MATCH(K153,ADComputer!A:A, 0)), "No Match", VLOOKUP(K153,ADComputer!A:B,2,FALSE))</f>
        <v>Dennis Phan - E431</v>
      </c>
      <c r="H153" s="32">
        <f t="shared" si="12"/>
        <v>1</v>
      </c>
      <c r="I153" s="27" t="str">
        <f>IF(ISERROR(MATCH(K153,ADComputer!A:A, 0)), "No Match", VLOOKUP(K153,ADComputer!A:D,4,FALSE))</f>
        <v>CN=Dennis Phan,OU=Users,OU=Irvine,DC=wma-arch,DC=com</v>
      </c>
      <c r="J153" s="27" t="str">
        <f>IF(ISERROR(MATCH($E153,Meraki!A:A, 0)), "No Match", VLOOKUP($E153,Meraki!A:F,4,FALSE))</f>
        <v>ThinkPad Edge E431</v>
      </c>
      <c r="K153" s="27" t="str">
        <f>IF(ISERROR(MATCH($E153,Meraki!A:A, 0)), "No Match", VLOOKUP($E153,Meraki!A:F,2,FALSE))</f>
        <v>WS-1887</v>
      </c>
      <c r="L153" s="27" t="str">
        <f>IF(ISERROR(MATCH($C153,Vision!$A:$A, 0)), "No Match", VLOOKUP($C153,Vision!$A:F,2,FALSE))</f>
        <v>Dennis</v>
      </c>
      <c r="M153" s="27" t="str">
        <f>IF(ISERROR(MATCH($C153,Vision!$A:$A, 0)), "No Match", VLOOKUP($C153,Vision!$A:G,3,FALSE))</f>
        <v>Phan</v>
      </c>
      <c r="N153" s="27" t="str">
        <f>IF(ISERROR(MATCH($C153,Vision!$A:$A, 0)), "No Match", VLOOKUP($C153,Vision!$A:H,4,FALSE))</f>
        <v>Sloane, Tobin</v>
      </c>
      <c r="O153" s="27" t="str">
        <f>IF(ISERROR(MATCH($C153,Vision!$A:$A, 0)), "No Match", VLOOKUP($C153,Vision!$A:I,5,FALSE))</f>
        <v>Corporate Administration</v>
      </c>
      <c r="P153" s="27" t="str">
        <f>IF(ISERROR(MATCH($C153,Vision!$A:$A, 0)), "No Match", VLOOKUP($C153,Vision!$A:J,6,FALSE))</f>
        <v>Irvine</v>
      </c>
      <c r="Q153" s="27" t="str">
        <f>IF(ISERROR(MATCH($C153,Vision!$A:$A, 0)), "No Match", VLOOKUP($C153,Vision!$A:K,7,FALSE))</f>
        <v>Assistant Controller</v>
      </c>
      <c r="R153" s="31">
        <f>IF(ISERROR(MATCH($C153,Vision!$A:$A, 0)), "No Match", VLOOKUP($C153,Vision!$A:L,8,FALSE))</f>
        <v>42345</v>
      </c>
      <c r="S153" s="31"/>
      <c r="T153" s="27" t="str">
        <f t="shared" si="13"/>
        <v>Set-ADComputer -Identity  WS-1887 -Description "Dennis Phan - ThinkPad Edge E431"</v>
      </c>
      <c r="U153" s="1" t="str">
        <f t="shared" si="10"/>
        <v>Set-ADComputer -Identity  WS-1887 -Managedby "DPhan"</v>
      </c>
      <c r="W153" s="4"/>
      <c r="AB153"/>
      <c r="AD153"/>
    </row>
    <row r="154" spans="2:30" x14ac:dyDescent="0.25">
      <c r="B154" s="27">
        <f t="shared" si="11"/>
        <v>151</v>
      </c>
      <c r="C154" s="22" t="s">
        <v>4111</v>
      </c>
      <c r="D154" s="30" t="str">
        <f>IF(ISERROR(MATCH($C154,ADUser!A:A, 0)), "No Match", VLOOKUP($C154,ADUser!A:C,3,FALSE))</f>
        <v>Dana Rabat</v>
      </c>
      <c r="E154" s="27" t="str">
        <f>IF(ISERROR(MATCH($C154,ADUser!A:A, 0)), "No Match", VLOOKUP($C154,ADUser!A:B,2,FALSE))</f>
        <v>drabat</v>
      </c>
      <c r="F154" s="27" t="str">
        <f>IF(ISERROR(MATCH(K154,ADComputer!A:A, 0)), "No Match", VLOOKUP(K154,ADComputer!A:B,2,FALSE))</f>
        <v>Dana Rabat - ThinkStation P320 Tiny</v>
      </c>
      <c r="H154" s="32">
        <f t="shared" si="12"/>
        <v>1</v>
      </c>
      <c r="I154" s="27" t="str">
        <f>IF(ISERROR(MATCH(K154,ADComputer!A:A, 0)), "No Match", VLOOKUP(K154,ADComputer!A:D,4,FALSE))</f>
        <v>CN=Dana Rabat,OU=Users,OU=Irvine,DC=wma-arch,DC=com</v>
      </c>
      <c r="J154" s="27" t="str">
        <f>IF(ISERROR(MATCH($E154,Meraki!A:A, 0)), "No Match", VLOOKUP($E154,Meraki!A:F,4,FALSE))</f>
        <v>ThinkStation P320 Tiny</v>
      </c>
      <c r="K154" s="27" t="str">
        <f>IF(ISERROR(MATCH($E154,Meraki!A:A, 0)), "No Match", VLOOKUP($E154,Meraki!A:F,2,FALSE))</f>
        <v>WS-2856</v>
      </c>
      <c r="L154" s="27" t="str">
        <f>IF(ISERROR(MATCH($C154,Vision!$A:$A, 0)), "No Match", VLOOKUP($C154,Vision!$A:F,2,FALSE))</f>
        <v>Dana</v>
      </c>
      <c r="M154" s="27" t="str">
        <f>IF(ISERROR(MATCH($C154,Vision!$A:$A, 0)), "No Match", VLOOKUP($C154,Vision!$A:G,3,FALSE))</f>
        <v>Rabat</v>
      </c>
      <c r="N154" s="27" t="str">
        <f>IF(ISERROR(MATCH($C154,Vision!$A:$A, 0)), "No Match", VLOOKUP($C154,Vision!$A:H,4,FALSE))</f>
        <v>Nouizi, Ilyes</v>
      </c>
      <c r="O154" s="27" t="str">
        <f>IF(ISERROR(MATCH($C154,Vision!$A:$A, 0)), "No Match", VLOOKUP($C154,Vision!$A:I,5,FALSE))</f>
        <v>Studio-West</v>
      </c>
      <c r="P154" s="27" t="str">
        <f>IF(ISERROR(MATCH($C154,Vision!$A:$A, 0)), "No Match", VLOOKUP($C154,Vision!$A:J,6,FALSE))</f>
        <v>Irvine</v>
      </c>
      <c r="Q154" s="27" t="str">
        <f>IF(ISERROR(MATCH($C154,Vision!$A:$A, 0)), "No Match", VLOOKUP($C154,Vision!$A:K,7,FALSE))</f>
        <v>Production Coordinator</v>
      </c>
      <c r="R154" s="31">
        <f>IF(ISERROR(MATCH($C154,Vision!$A:$A, 0)), "No Match", VLOOKUP($C154,Vision!$A:L,8,FALSE))</f>
        <v>43319</v>
      </c>
      <c r="S154" s="31"/>
      <c r="T154" s="27" t="str">
        <f t="shared" si="13"/>
        <v>Set-ADComputer -Identity  WS-2856 -Description "Dana Rabat - ThinkStation P320 Tiny"</v>
      </c>
      <c r="U154" s="1" t="str">
        <f t="shared" si="10"/>
        <v>Set-ADComputer -Identity  WS-2856 -Managedby "drabat"</v>
      </c>
      <c r="W154" s="4"/>
      <c r="AB154"/>
      <c r="AD154"/>
    </row>
    <row r="155" spans="2:30" x14ac:dyDescent="0.25">
      <c r="B155" s="27">
        <f t="shared" si="11"/>
        <v>152</v>
      </c>
      <c r="C155" s="22" t="s">
        <v>347</v>
      </c>
      <c r="D155" s="30" t="str">
        <f>IF(ISERROR(MATCH($C155,ADUser!A:A, 0)), "No Match", VLOOKUP($C155,ADUser!A:C,3,FALSE))</f>
        <v>Dawn Riegel</v>
      </c>
      <c r="E155" s="27" t="str">
        <f>IF(ISERROR(MATCH($C155,ADUser!A:A, 0)), "No Match", VLOOKUP($C155,ADUser!A:B,2,FALSE))</f>
        <v>driegel</v>
      </c>
      <c r="F155" s="27" t="str">
        <f>IF(ISERROR(MATCH(K155,ADComputer!A:A, 0)), "No Match", VLOOKUP(K155,ADComputer!A:B,2,FALSE))</f>
        <v>Dawn Riegel - X1 Carbon</v>
      </c>
      <c r="H155" s="32">
        <f t="shared" si="12"/>
        <v>1</v>
      </c>
      <c r="I155" s="27" t="str">
        <f>IF(ISERROR(MATCH(K155,ADComputer!A:A, 0)), "No Match", VLOOKUP(K155,ADComputer!A:D,4,FALSE))</f>
        <v>CN=Dawn Riegel,OU=Users,OU=Chicago,DC=wma-arch,DC=com</v>
      </c>
      <c r="J155" s="27" t="str">
        <f>IF(ISERROR(MATCH($E155,Meraki!A:A, 0)), "No Match", VLOOKUP($E155,Meraki!A:F,4,FALSE))</f>
        <v>ThinkPad X1 Carbon 6th</v>
      </c>
      <c r="K155" s="27" t="str">
        <f>IF(ISERROR(MATCH($E155,Meraki!A:A, 0)), "No Match", VLOOKUP($E155,Meraki!A:F,2,FALSE))</f>
        <v>WS-2559</v>
      </c>
      <c r="L155" s="27" t="str">
        <f>IF(ISERROR(MATCH($C155,Vision!$A:$A, 0)), "No Match", VLOOKUP($C155,Vision!$A:F,2,FALSE))</f>
        <v>Dawn</v>
      </c>
      <c r="M155" s="27" t="str">
        <f>IF(ISERROR(MATCH($C155,Vision!$A:$A, 0)), "No Match", VLOOKUP($C155,Vision!$A:G,3,FALSE))</f>
        <v>Riegel</v>
      </c>
      <c r="N155" s="27" t="str">
        <f>IF(ISERROR(MATCH($C155,Vision!$A:$A, 0)), "No Match", VLOOKUP($C155,Vision!$A:H,4,FALSE))</f>
        <v>Trefry, Cameron</v>
      </c>
      <c r="O155" s="27" t="str">
        <f>IF(ISERROR(MATCH($C155,Vision!$A:$A, 0)), "No Match", VLOOKUP($C155,Vision!$A:I,5,FALSE))</f>
        <v>Oak Brook Interior Design</v>
      </c>
      <c r="P155" s="27" t="str">
        <f>IF(ISERROR(MATCH($C155,Vision!$A:$A, 0)), "No Match", VLOOKUP($C155,Vision!$A:J,6,FALSE))</f>
        <v>Oak Brook</v>
      </c>
      <c r="Q155" s="27" t="str">
        <f>IF(ISERROR(MATCH($C155,Vision!$A:$A, 0)), "No Match", VLOOKUP($C155,Vision!$A:K,7,FALSE))</f>
        <v>Director, Interior Architecture &amp; Design</v>
      </c>
      <c r="R155" s="31">
        <f>IF(ISERROR(MATCH($C155,Vision!$A:$A, 0)), "No Match", VLOOKUP($C155,Vision!$A:L,8,FALSE))</f>
        <v>40330</v>
      </c>
      <c r="S155" s="31"/>
      <c r="T155" s="27" t="str">
        <f t="shared" si="13"/>
        <v>Set-ADComputer -Identity  WS-2559 -Description "Dawn Riegel - ThinkPad X1 Carbon 6th"</v>
      </c>
      <c r="U155" s="1" t="str">
        <f t="shared" si="10"/>
        <v>Set-ADComputer -Identity  WS-2559 -Managedby "driegel"</v>
      </c>
      <c r="W155" s="4"/>
      <c r="AB155"/>
      <c r="AD155"/>
    </row>
    <row r="156" spans="2:30" x14ac:dyDescent="0.25">
      <c r="B156" s="27">
        <f t="shared" si="11"/>
        <v>153</v>
      </c>
      <c r="C156" s="22" t="s">
        <v>374</v>
      </c>
      <c r="D156" s="30" t="str">
        <f>IF(ISERROR(MATCH($C156,ADUser!A:A, 0)), "No Match", VLOOKUP($C156,ADUser!A:C,3,FALSE))</f>
        <v>Doreen Sachse</v>
      </c>
      <c r="E156" s="27" t="str">
        <f>IF(ISERROR(MATCH($C156,ADUser!A:A, 0)), "No Match", VLOOKUP($C156,ADUser!A:B,2,FALSE))</f>
        <v>DSachse</v>
      </c>
      <c r="F156" s="27" t="str">
        <f>IF(ISERROR(MATCH(K156,ADComputer!A:A, 0)), "No Match", VLOOKUP(K156,ADComputer!A:B,2,FALSE))</f>
        <v>Doreen Sachse - ThinkPad P50</v>
      </c>
      <c r="H156" s="32">
        <f t="shared" si="12"/>
        <v>1</v>
      </c>
      <c r="I156" s="27" t="str">
        <f>IF(ISERROR(MATCH(K156,ADComputer!A:A, 0)), "No Match", VLOOKUP(K156,ADComputer!A:D,4,FALSE))</f>
        <v>CN=Doreen Sachse,OU=Users,OU=Irvine,DC=wma-arch,DC=com</v>
      </c>
      <c r="J156" s="27" t="str">
        <f>IF(ISERROR(MATCH($E156,Meraki!A:A, 0)), "No Match", VLOOKUP($E156,Meraki!A:F,4,FALSE))</f>
        <v>ThinkPad P50</v>
      </c>
      <c r="K156" s="27" t="str">
        <f>IF(ISERROR(MATCH($E156,Meraki!A:A, 0)), "No Match", VLOOKUP($E156,Meraki!A:F,2,FALSE))</f>
        <v>WS-2442</v>
      </c>
      <c r="L156" s="27" t="str">
        <f>IF(ISERROR(MATCH($C156,Vision!$A:$A, 0)), "No Match", VLOOKUP($C156,Vision!$A:F,2,FALSE))</f>
        <v>Doreen</v>
      </c>
      <c r="M156" s="27" t="str">
        <f>IF(ISERROR(MATCH($C156,Vision!$A:$A, 0)), "No Match", VLOOKUP($C156,Vision!$A:G,3,FALSE))</f>
        <v>Sachse</v>
      </c>
      <c r="N156" s="27" t="str">
        <f>IF(ISERROR(MATCH($C156,Vision!$A:$A, 0)), "No Match", VLOOKUP($C156,Vision!$A:H,4,FALSE))</f>
        <v>Nouizi, Ilyes</v>
      </c>
      <c r="O156" s="27" t="str">
        <f>IF(ISERROR(MATCH($C156,Vision!$A:$A, 0)), "No Match", VLOOKUP($C156,Vision!$A:I,5,FALSE))</f>
        <v>Studio-West</v>
      </c>
      <c r="P156" s="27" t="str">
        <f>IF(ISERROR(MATCH($C156,Vision!$A:$A, 0)), "No Match", VLOOKUP($C156,Vision!$A:J,6,FALSE))</f>
        <v>Irvine</v>
      </c>
      <c r="Q156" s="27" t="str">
        <f>IF(ISERROR(MATCH($C156,Vision!$A:$A, 0)), "No Match", VLOOKUP($C156,Vision!$A:K,7,FALSE))</f>
        <v>Job Captain</v>
      </c>
      <c r="R156" s="31">
        <f>IF(ISERROR(MATCH($C156,Vision!$A:$A, 0)), "No Match", VLOOKUP($C156,Vision!$A:L,8,FALSE))</f>
        <v>41904</v>
      </c>
      <c r="S156" s="31"/>
      <c r="T156" s="27" t="str">
        <f t="shared" si="13"/>
        <v>Set-ADComputer -Identity  WS-2442 -Description "Doreen Sachse - ThinkPad P50"</v>
      </c>
      <c r="U156" s="1" t="str">
        <f t="shared" si="10"/>
        <v>Set-ADComputer -Identity  WS-2442 -Managedby "DSachse"</v>
      </c>
      <c r="W156" s="4"/>
      <c r="AB156"/>
      <c r="AD156"/>
    </row>
    <row r="157" spans="2:30" x14ac:dyDescent="0.25">
      <c r="B157" s="27">
        <f t="shared" si="11"/>
        <v>154</v>
      </c>
      <c r="C157" s="22" t="s">
        <v>334</v>
      </c>
      <c r="D157" s="30" t="str">
        <f>IF(ISERROR(MATCH($C157,ADUser!A:A, 0)), "No Match", VLOOKUP($C157,ADUser!A:C,3,FALSE))</f>
        <v>Daniel Schnizler</v>
      </c>
      <c r="E157" s="27" t="str">
        <f>IF(ISERROR(MATCH($C157,ADUser!A:A, 0)), "No Match", VLOOKUP($C157,ADUser!A:B,2,FALSE))</f>
        <v>dschnizler</v>
      </c>
      <c r="F157" s="27" t="str">
        <f>IF(ISERROR(MATCH(K157,ADComputer!A:A, 0)), "No Match", VLOOKUP(K157,ADComputer!A:B,2,FALSE))</f>
        <v>Daniel Schnizler - ThinkStation S30</v>
      </c>
      <c r="H157" s="32">
        <f t="shared" si="12"/>
        <v>1</v>
      </c>
      <c r="I157" s="27" t="str">
        <f>IF(ISERROR(MATCH(K157,ADComputer!A:A, 0)), "No Match", VLOOKUP(K157,ADComputer!A:D,4,FALSE))</f>
        <v>CN=Daniel Schnizler,OU=Users,OU=San Diego,DC=wma-arch,DC=com</v>
      </c>
      <c r="J157" s="27" t="str">
        <f>IF(ISERROR(MATCH($E157,Meraki!A:A, 0)), "No Match", VLOOKUP($E157,Meraki!A:F,4,FALSE))</f>
        <v>ThinkStation S30</v>
      </c>
      <c r="K157" s="27" t="str">
        <f>IF(ISERROR(MATCH($E157,Meraki!A:A, 0)), "No Match", VLOOKUP($E157,Meraki!A:F,2,FALSE))</f>
        <v>WS-1969</v>
      </c>
      <c r="L157" s="27" t="str">
        <f>IF(ISERROR(MATCH($C157,Vision!$A:$A, 0)), "No Match", VLOOKUP($C157,Vision!$A:F,2,FALSE))</f>
        <v>Daniel</v>
      </c>
      <c r="M157" s="27" t="str">
        <f>IF(ISERROR(MATCH($C157,Vision!$A:$A, 0)), "No Match", VLOOKUP($C157,Vision!$A:G,3,FALSE))</f>
        <v>Schnizler</v>
      </c>
      <c r="N157" s="27" t="str">
        <f>IF(ISERROR(MATCH($C157,Vision!$A:$A, 0)), "No Match", VLOOKUP($C157,Vision!$A:H,4,FALSE))</f>
        <v>Dean, Nathan</v>
      </c>
      <c r="O157" s="27" t="str">
        <f>IF(ISERROR(MATCH($C157,Vision!$A:$A, 0)), "No Match", VLOOKUP($C157,Vision!$A:I,5,FALSE))</f>
        <v>San Diego Commercial</v>
      </c>
      <c r="P157" s="27" t="str">
        <f>IF(ISERROR(MATCH($C157,Vision!$A:$A, 0)), "No Match", VLOOKUP($C157,Vision!$A:J,6,FALSE))</f>
        <v>San Diego</v>
      </c>
      <c r="Q157" s="27" t="str">
        <f>IF(ISERROR(MATCH($C157,Vision!$A:$A, 0)), "No Match", VLOOKUP($C157,Vision!$A:K,7,FALSE))</f>
        <v>Job Captain</v>
      </c>
      <c r="R157" s="31">
        <f>IF(ISERROR(MATCH($C157,Vision!$A:$A, 0)), "No Match", VLOOKUP($C157,Vision!$A:L,8,FALSE))</f>
        <v>42552</v>
      </c>
      <c r="S157" s="31"/>
      <c r="T157" s="27" t="str">
        <f t="shared" si="13"/>
        <v>Set-ADComputer -Identity  WS-1969 -Description "Daniel Schnizler - ThinkStation S30"</v>
      </c>
      <c r="U157" s="1" t="str">
        <f t="shared" si="10"/>
        <v>Set-ADComputer -Identity  WS-1969 -Managedby "dschnizler"</v>
      </c>
      <c r="W157" s="4"/>
      <c r="AB157"/>
      <c r="AD157"/>
    </row>
    <row r="158" spans="2:30" x14ac:dyDescent="0.25">
      <c r="B158" s="27">
        <f t="shared" si="11"/>
        <v>155</v>
      </c>
      <c r="C158" s="22" t="s">
        <v>352</v>
      </c>
      <c r="D158" s="30" t="str">
        <f>IF(ISERROR(MATCH($C158,ADUser!A:A, 0)), "No Match", VLOOKUP($C158,ADUser!A:C,3,FALSE))</f>
        <v>Deidre Small</v>
      </c>
      <c r="E158" s="27" t="str">
        <f>IF(ISERROR(MATCH($C158,ADUser!A:A, 0)), "No Match", VLOOKUP($C158,ADUser!A:B,2,FALSE))</f>
        <v>dsmall</v>
      </c>
      <c r="F158" s="27" t="str">
        <f>IF(ISERROR(MATCH(K158,ADComputer!A:A, 0)), "No Match", VLOOKUP(K158,ADComputer!A:B,2,FALSE))</f>
        <v>Deidre Small - Thinkpad P50</v>
      </c>
      <c r="H158" s="32">
        <f t="shared" si="12"/>
        <v>1</v>
      </c>
      <c r="I158" s="27" t="str">
        <f>IF(ISERROR(MATCH(K158,ADComputer!A:A, 0)), "No Match", VLOOKUP(K158,ADComputer!A:D,4,FALSE))</f>
        <v>CN=Deidre Small,OU=Users,OU=Toronto,DC=wma-arch,DC=com</v>
      </c>
      <c r="J158" s="27" t="str">
        <f>IF(ISERROR(MATCH($E158,Meraki!A:A, 0)), "No Match", VLOOKUP($E158,Meraki!A:F,4,FALSE))</f>
        <v>Thinkpad P50</v>
      </c>
      <c r="K158" s="27" t="str">
        <f>IF(ISERROR(MATCH($E158,Meraki!A:A, 0)), "No Match", VLOOKUP($E158,Meraki!A:F,2,FALSE))</f>
        <v>WS-2236</v>
      </c>
      <c r="L158" s="27" t="str">
        <f>IF(ISERROR(MATCH($C158,Vision!$A:$A, 0)), "No Match", VLOOKUP($C158,Vision!$A:F,2,FALSE))</f>
        <v>Deidre</v>
      </c>
      <c r="M158" s="27" t="str">
        <f>IF(ISERROR(MATCH($C158,Vision!$A:$A, 0)), "No Match", VLOOKUP($C158,Vision!$A:G,3,FALSE))</f>
        <v>Small</v>
      </c>
      <c r="N158" s="27" t="str">
        <f>IF(ISERROR(MATCH($C158,Vision!$A:$A, 0)), "No Match", VLOOKUP($C158,Vision!$A:H,4,FALSE))</f>
        <v>Kolkas, Christina</v>
      </c>
      <c r="O158" s="27" t="str">
        <f>IF(ISERROR(MATCH($C158,Vision!$A:$A, 0)), "No Match", VLOOKUP($C158,Vision!$A:I,5,FALSE))</f>
        <v>Toronto Interior Design</v>
      </c>
      <c r="P158" s="27" t="str">
        <f>IF(ISERROR(MATCH($C158,Vision!$A:$A, 0)), "No Match", VLOOKUP($C158,Vision!$A:J,6,FALSE))</f>
        <v>Toronto</v>
      </c>
      <c r="Q158" s="27" t="str">
        <f>IF(ISERROR(MATCH($C158,Vision!$A:$A, 0)), "No Match", VLOOKUP($C158,Vision!$A:K,7,FALSE))</f>
        <v>Job Captain</v>
      </c>
      <c r="R158" s="31">
        <f>IF(ISERROR(MATCH($C158,Vision!$A:$A, 0)), "No Match", VLOOKUP($C158,Vision!$A:L,8,FALSE))</f>
        <v>41502</v>
      </c>
      <c r="S158" s="31"/>
      <c r="T158" s="27" t="str">
        <f t="shared" si="13"/>
        <v>Set-ADComputer -Identity  WS-2236 -Description "Deidre Small - Thinkpad P50"</v>
      </c>
      <c r="U158" s="1" t="str">
        <f t="shared" si="10"/>
        <v>Set-ADComputer -Identity  WS-2236 -Managedby "dsmall"</v>
      </c>
      <c r="W158" s="4"/>
      <c r="AB158"/>
      <c r="AD158"/>
    </row>
    <row r="159" spans="2:30" x14ac:dyDescent="0.25">
      <c r="B159" s="27">
        <f t="shared" si="11"/>
        <v>156</v>
      </c>
      <c r="C159" s="22" t="s">
        <v>337</v>
      </c>
      <c r="D159" s="30" t="str">
        <f>IF(ISERROR(MATCH($C159,ADUser!A:A, 0)), "No Match", VLOOKUP($C159,ADUser!A:C,3,FALSE))</f>
        <v>Darryl J. Strouse</v>
      </c>
      <c r="E159" s="27" t="str">
        <f>IF(ISERROR(MATCH($C159,ADUser!A:A, 0)), "No Match", VLOOKUP($C159,ADUser!A:B,2,FALSE))</f>
        <v>dstrouse</v>
      </c>
      <c r="F159" s="27" t="str">
        <f>IF(ISERROR(MATCH(K159,ADComputer!A:A, 0)), "No Match", VLOOKUP(K159,ADComputer!A:B,2,FALSE))</f>
        <v>Darryl J. Strouse - W541</v>
      </c>
      <c r="H159" s="32">
        <f t="shared" si="12"/>
        <v>1</v>
      </c>
      <c r="I159" s="27" t="str">
        <f>IF(ISERROR(MATCH(K159,ADComputer!A:A, 0)), "No Match", VLOOKUP(K159,ADComputer!A:D,4,FALSE))</f>
        <v>CN=Darryl J. Strouse,OU=Users,OU=Chicago,DC=wma-arch,DC=com</v>
      </c>
      <c r="J159" s="27" t="str">
        <f>IF(ISERROR(MATCH($E159,Meraki!A:A, 0)), "No Match", VLOOKUP($E159,Meraki!A:F,4,FALSE))</f>
        <v>ThinkPad W541</v>
      </c>
      <c r="K159" s="27" t="str">
        <f>IF(ISERROR(MATCH($E159,Meraki!A:A, 0)), "No Match", VLOOKUP($E159,Meraki!A:F,2,FALSE))</f>
        <v>WS-2083</v>
      </c>
      <c r="L159" s="27" t="str">
        <f>IF(ISERROR(MATCH($C159,Vision!$A:$A, 0)), "No Match", VLOOKUP($C159,Vision!$A:F,2,FALSE))</f>
        <v>Darryl</v>
      </c>
      <c r="M159" s="27" t="str">
        <f>IF(ISERROR(MATCH($C159,Vision!$A:$A, 0)), "No Match", VLOOKUP($C159,Vision!$A:G,3,FALSE))</f>
        <v>Strouse</v>
      </c>
      <c r="N159" s="27" t="str">
        <f>IF(ISERROR(MATCH($C159,Vision!$A:$A, 0)), "No Match", VLOOKUP($C159,Vision!$A:H,4,FALSE))</f>
        <v>Brandenburg, Grant</v>
      </c>
      <c r="O159" s="27" t="str">
        <f>IF(ISERROR(MATCH($C159,Vision!$A:$A, 0)), "No Match", VLOOKUP($C159,Vision!$A:I,5,FALSE))</f>
        <v>Oak Brook Commercial</v>
      </c>
      <c r="P159" s="27" t="str">
        <f>IF(ISERROR(MATCH($C159,Vision!$A:$A, 0)), "No Match", VLOOKUP($C159,Vision!$A:J,6,FALSE))</f>
        <v>Oak Brook</v>
      </c>
      <c r="Q159" s="27" t="str">
        <f>IF(ISERROR(MATCH($C159,Vision!$A:$A, 0)), "No Match", VLOOKUP($C159,Vision!$A:K,7,FALSE))</f>
        <v>Senior Project Manager</v>
      </c>
      <c r="R159" s="31">
        <f>IF(ISERROR(MATCH($C159,Vision!$A:$A, 0)), "No Match", VLOOKUP($C159,Vision!$A:L,8,FALSE))</f>
        <v>40794</v>
      </c>
      <c r="S159" s="31"/>
      <c r="T159" s="27" t="str">
        <f t="shared" si="13"/>
        <v>Set-ADComputer -Identity  WS-2083 -Description "Darryl J. Strouse - ThinkPad W541"</v>
      </c>
      <c r="U159" s="1" t="str">
        <f t="shared" si="10"/>
        <v>Set-ADComputer -Identity  WS-2083 -Managedby "dstrouse"</v>
      </c>
      <c r="W159" s="4"/>
      <c r="AB159"/>
      <c r="AD159"/>
    </row>
    <row r="160" spans="2:30" x14ac:dyDescent="0.25">
      <c r="B160" s="27">
        <f t="shared" si="11"/>
        <v>157</v>
      </c>
      <c r="C160" s="22" t="s">
        <v>775</v>
      </c>
      <c r="D160" s="30" t="str">
        <f>IF(ISERROR(MATCH($C160,ADUser!A:A, 0)), "No Match", VLOOKUP($C160,ADUser!A:C,3,FALSE))</f>
        <v>Dalia Tawil</v>
      </c>
      <c r="E160" s="27" t="str">
        <f>IF(ISERROR(MATCH($C160,ADUser!A:A, 0)), "No Match", VLOOKUP($C160,ADUser!A:B,2,FALSE))</f>
        <v>dtawil</v>
      </c>
      <c r="F160" s="27" t="str">
        <f>IF(ISERROR(MATCH(K160,ADComputer!A:A, 0)), "No Match", VLOOKUP(K160,ADComputer!A:B,2,FALSE))</f>
        <v>Dalia Tawil - HP Z2 Mini G3 Workstation</v>
      </c>
      <c r="H160" s="32">
        <f t="shared" si="12"/>
        <v>1</v>
      </c>
      <c r="I160" s="27" t="str">
        <f>IF(ISERROR(MATCH(K160,ADComputer!A:A, 0)), "No Match", VLOOKUP(K160,ADComputer!A:D,4,FALSE))</f>
        <v>CN=Dalia Tawil,OU=Users,OU=San Diego,DC=wma-arch,DC=com</v>
      </c>
      <c r="J160" s="27" t="str">
        <f>IF(ISERROR(MATCH($E160,Meraki!A:A, 0)), "No Match", VLOOKUP($E160,Meraki!A:F,4,FALSE))</f>
        <v>HP Z2 Mini G3 Workstation</v>
      </c>
      <c r="K160" s="27" t="str">
        <f>IF(ISERROR(MATCH($E160,Meraki!A:A, 0)), "No Match", VLOOKUP($E160,Meraki!A:F,2,FALSE))</f>
        <v>WS-2786</v>
      </c>
      <c r="L160" s="27" t="str">
        <f>IF(ISERROR(MATCH($C160,Vision!$A:$A, 0)), "No Match", VLOOKUP($C160,Vision!$A:F,2,FALSE))</f>
        <v>Dalia</v>
      </c>
      <c r="M160" s="27" t="str">
        <f>IF(ISERROR(MATCH($C160,Vision!$A:$A, 0)), "No Match", VLOOKUP($C160,Vision!$A:G,3,FALSE))</f>
        <v>Tawil</v>
      </c>
      <c r="N160" s="27" t="str">
        <f>IF(ISERROR(MATCH($C160,Vision!$A:$A, 0)), "No Match", VLOOKUP($C160,Vision!$A:H,4,FALSE))</f>
        <v>Dean, Nathan</v>
      </c>
      <c r="O160" s="27" t="str">
        <f>IF(ISERROR(MATCH($C160,Vision!$A:$A, 0)), "No Match", VLOOKUP($C160,Vision!$A:I,5,FALSE))</f>
        <v>San Diego Commercial</v>
      </c>
      <c r="P160" s="27" t="str">
        <f>IF(ISERROR(MATCH($C160,Vision!$A:$A, 0)), "No Match", VLOOKUP($C160,Vision!$A:J,6,FALSE))</f>
        <v>San Diego</v>
      </c>
      <c r="Q160" s="27" t="str">
        <f>IF(ISERROR(MATCH($C160,Vision!$A:$A, 0)), "No Match", VLOOKUP($C160,Vision!$A:K,7,FALSE))</f>
        <v>Production Coordinator</v>
      </c>
      <c r="R160" s="31">
        <f>IF(ISERROR(MATCH($C160,Vision!$A:$A, 0)), "No Match", VLOOKUP($C160,Vision!$A:L,8,FALSE))</f>
        <v>43344</v>
      </c>
      <c r="S160" s="31"/>
      <c r="T160" s="27" t="str">
        <f t="shared" si="13"/>
        <v>Set-ADComputer -Identity  WS-2786 -Description "Dalia Tawil - HP Z2 Mini G3 Workstation"</v>
      </c>
      <c r="U160" s="1" t="str">
        <f t="shared" si="10"/>
        <v>Set-ADComputer -Identity  WS-2786 -Managedby "dtawil"</v>
      </c>
      <c r="W160" s="4"/>
      <c r="AB160"/>
      <c r="AD160"/>
    </row>
    <row r="161" spans="2:30" x14ac:dyDescent="0.25">
      <c r="B161" s="27">
        <f t="shared" si="11"/>
        <v>158</v>
      </c>
      <c r="C161" s="22" t="s">
        <v>3505</v>
      </c>
      <c r="D161" s="30" t="str">
        <f>IF(ISERROR(MATCH($C161,ADUser!A:A, 0)), "No Match", VLOOKUP($C161,ADUser!A:C,3,FALSE))</f>
        <v>David Tisshaw</v>
      </c>
      <c r="E161" s="27" t="str">
        <f>IF(ISERROR(MATCH($C161,ADUser!A:A, 0)), "No Match", VLOOKUP($C161,ADUser!A:B,2,FALSE))</f>
        <v>dtisshaw</v>
      </c>
      <c r="F161" s="27" t="str">
        <f>IF(ISERROR(MATCH(K161,ADComputer!A:A, 0)), "No Match", VLOOKUP(K161,ADComputer!A:B,2,FALSE))</f>
        <v>No Match</v>
      </c>
      <c r="H161" s="32" t="e">
        <f t="shared" si="12"/>
        <v>#VALUE!</v>
      </c>
      <c r="I161" s="27" t="str">
        <f>IF(ISERROR(MATCH(K161,ADComputer!A:A, 0)), "No Match", VLOOKUP(K161,ADComputer!A:D,4,FALSE))</f>
        <v>No Match</v>
      </c>
      <c r="J161" s="27" t="str">
        <f>IF(ISERROR(MATCH($E161,Meraki!A:A, 0)), "No Match", VLOOKUP($E161,Meraki!A:F,4,FALSE))</f>
        <v>No Match</v>
      </c>
      <c r="K161" s="27" t="str">
        <f>IF(ISERROR(MATCH($E161,Meraki!A:A, 0)), "No Match", VLOOKUP($E161,Meraki!A:F,2,FALSE))</f>
        <v>No Match</v>
      </c>
      <c r="L161" s="27" t="str">
        <f>IF(ISERROR(MATCH($C161,Vision!$A:$A, 0)), "No Match", VLOOKUP($C161,Vision!$A:F,2,FALSE))</f>
        <v>David</v>
      </c>
      <c r="M161" s="27" t="str">
        <f>IF(ISERROR(MATCH($C161,Vision!$A:$A, 0)), "No Match", VLOOKUP($C161,Vision!$A:G,3,FALSE))</f>
        <v>Tisshaw</v>
      </c>
      <c r="N161" s="27" t="str">
        <f>IF(ISERROR(MATCH($C161,Vision!$A:$A, 0)), "No Match", VLOOKUP($C161,Vision!$A:H,4,FALSE))</f>
        <v>Di Roma, Frank</v>
      </c>
      <c r="O161" s="27" t="str">
        <f>IF(ISERROR(MATCH($C161,Vision!$A:$A, 0)), "No Match", VLOOKUP($C161,Vision!$A:I,5,FALSE))</f>
        <v>Toronto Commercial</v>
      </c>
      <c r="P161" s="27" t="str">
        <f>IF(ISERROR(MATCH($C161,Vision!$A:$A, 0)), "No Match", VLOOKUP($C161,Vision!$A:J,6,FALSE))</f>
        <v>Toronto</v>
      </c>
      <c r="Q161" s="27" t="str">
        <f>IF(ISERROR(MATCH($C161,Vision!$A:$A, 0)), "No Match", VLOOKUP($C161,Vision!$A:K,7,FALSE))</f>
        <v>Intern</v>
      </c>
      <c r="R161" s="31">
        <f>IF(ISERROR(MATCH($C161,Vision!$A:$A, 0)), "No Match", VLOOKUP($C161,Vision!$A:L,8,FALSE))</f>
        <v>43221</v>
      </c>
      <c r="S161" s="31"/>
      <c r="T161" s="27" t="str">
        <f t="shared" si="13"/>
        <v>Set-ADComputer -Identity  No Match -Description "David Tisshaw - No Match"</v>
      </c>
      <c r="U161" s="1" t="str">
        <f t="shared" si="10"/>
        <v>Set-ADComputer -Identity  No Match -Managedby "dtisshaw"</v>
      </c>
      <c r="W161" s="4"/>
      <c r="AB161"/>
      <c r="AD161"/>
    </row>
    <row r="162" spans="2:30" x14ac:dyDescent="0.25">
      <c r="B162" s="27">
        <f t="shared" si="11"/>
        <v>159</v>
      </c>
      <c r="C162" s="22" t="s">
        <v>4126</v>
      </c>
      <c r="D162" s="30" t="str">
        <f>IF(ISERROR(MATCH($C162,ADUser!A:A, 0)), "No Match", VLOOKUP($C162,ADUser!A:C,3,FALSE))</f>
        <v>Ernesto Encinas</v>
      </c>
      <c r="E162" s="27" t="str">
        <f>IF(ISERROR(MATCH($C162,ADUser!A:A, 0)), "No Match", VLOOKUP($C162,ADUser!A:B,2,FALSE))</f>
        <v>eencinas</v>
      </c>
      <c r="F162" s="27" t="str">
        <f>IF(ISERROR(MATCH(K162,ADComputer!A:A, 0)), "No Match", VLOOKUP(K162,ADComputer!A:B,2,FALSE))</f>
        <v>Ernesto Encinas - ThinkStation S30</v>
      </c>
      <c r="H162" s="32">
        <f t="shared" si="12"/>
        <v>1</v>
      </c>
      <c r="I162" s="27" t="str">
        <f>IF(ISERROR(MATCH(K162,ADComputer!A:A, 0)), "No Match", VLOOKUP(K162,ADComputer!A:D,4,FALSE))</f>
        <v>CN=Ernesto Encinas,OU=Users,OU=Phoenix,DC=wma-arch,DC=com</v>
      </c>
      <c r="J162" s="27" t="str">
        <f>IF(ISERROR(MATCH($E162,Meraki!A:A, 0)), "No Match", VLOOKUP($E162,Meraki!A:F,4,FALSE))</f>
        <v>ThinkStation S30</v>
      </c>
      <c r="K162" s="27" t="str">
        <f>IF(ISERROR(MATCH($E162,Meraki!A:A, 0)), "No Match", VLOOKUP($E162,Meraki!A:F,2,FALSE))</f>
        <v>WS-1902</v>
      </c>
      <c r="L162" s="27" t="str">
        <f>IF(ISERROR(MATCH($C162,Vision!$A:$A, 0)), "No Match", VLOOKUP($C162,Vision!$A:F,2,FALSE))</f>
        <v>Ernesto</v>
      </c>
      <c r="M162" s="27" t="str">
        <f>IF(ISERROR(MATCH($C162,Vision!$A:$A, 0)), "No Match", VLOOKUP($C162,Vision!$A:G,3,FALSE))</f>
        <v>Encinas</v>
      </c>
      <c r="N162" s="27" t="str">
        <f>IF(ISERROR(MATCH($C162,Vision!$A:$A, 0)), "No Match", VLOOKUP($C162,Vision!$A:H,4,FALSE))</f>
        <v>Evernham, Kevin</v>
      </c>
      <c r="O162" s="27" t="str">
        <f>IF(ISERROR(MATCH($C162,Vision!$A:$A, 0)), "No Match", VLOOKUP($C162,Vision!$A:I,5,FALSE))</f>
        <v>Phoenix Commercial</v>
      </c>
      <c r="P162" s="27" t="str">
        <f>IF(ISERROR(MATCH($C162,Vision!$A:$A, 0)), "No Match", VLOOKUP($C162,Vision!$A:J,6,FALSE))</f>
        <v>Phoenix</v>
      </c>
      <c r="Q162" s="27" t="str">
        <f>IF(ISERROR(MATCH($C162,Vision!$A:$A, 0)), "No Match", VLOOKUP($C162,Vision!$A:K,7,FALSE))</f>
        <v>Production Coordinator</v>
      </c>
      <c r="R162" s="31">
        <f>IF(ISERROR(MATCH($C162,Vision!$A:$A, 0)), "No Match", VLOOKUP($C162,Vision!$A:L,8,FALSE))</f>
        <v>43322</v>
      </c>
      <c r="S162" s="31"/>
      <c r="T162" s="27" t="str">
        <f t="shared" si="13"/>
        <v>Set-ADComputer -Identity  WS-1902 -Description "Ernesto Encinas - ThinkStation S30"</v>
      </c>
      <c r="U162" s="1" t="str">
        <f t="shared" si="10"/>
        <v>Set-ADComputer -Identity  WS-1902 -Managedby "eencinas"</v>
      </c>
      <c r="W162" s="4"/>
      <c r="AB162"/>
      <c r="AD162"/>
    </row>
    <row r="163" spans="2:30" x14ac:dyDescent="0.25">
      <c r="B163" s="27">
        <f t="shared" si="11"/>
        <v>160</v>
      </c>
      <c r="C163" s="22" t="s">
        <v>404</v>
      </c>
      <c r="D163" s="30" t="str">
        <f>IF(ISERROR(MATCH($C163,ADUser!A:A, 0)), "No Match", VLOOKUP($C163,ADUser!A:C,3,FALSE))</f>
        <v>Evonne Feeder</v>
      </c>
      <c r="E163" s="27" t="str">
        <f>IF(ISERROR(MATCH($C163,ADUser!A:A, 0)), "No Match", VLOOKUP($C163,ADUser!A:B,2,FALSE))</f>
        <v>efeeder</v>
      </c>
      <c r="F163" s="27" t="str">
        <f>IF(ISERROR(MATCH(K163,ADComputer!A:A, 0)), "No Match", VLOOKUP(K163,ADComputer!A:B,2,FALSE))</f>
        <v>Evonne Feeder - T440</v>
      </c>
      <c r="H163" s="32">
        <f t="shared" si="12"/>
        <v>1</v>
      </c>
      <c r="I163" s="27" t="str">
        <f>IF(ISERROR(MATCH(K163,ADComputer!A:A, 0)), "No Match", VLOOKUP(K163,ADComputer!A:D,4,FALSE))</f>
        <v>CN=Evonne Feeder,OU=Users,OU=Irvine,DC=wma-arch,DC=com</v>
      </c>
      <c r="J163" s="27" t="str">
        <f>IF(ISERROR(MATCH($E163,Meraki!A:A, 0)), "No Match", VLOOKUP($E163,Meraki!A:F,4,FALSE))</f>
        <v>ThinkPad T440</v>
      </c>
      <c r="K163" s="27" t="str">
        <f>IF(ISERROR(MATCH($E163,Meraki!A:A, 0)), "No Match", VLOOKUP($E163,Meraki!A:F,2,FALSE))</f>
        <v>WS-1929</v>
      </c>
      <c r="L163" s="27" t="str">
        <f>IF(ISERROR(MATCH($C163,Vision!$A:$A, 0)), "No Match", VLOOKUP($C163,Vision!$A:F,2,FALSE))</f>
        <v>Evonne</v>
      </c>
      <c r="M163" s="27" t="str">
        <f>IF(ISERROR(MATCH($C163,Vision!$A:$A, 0)), "No Match", VLOOKUP($C163,Vision!$A:G,3,FALSE))</f>
        <v>Feeder</v>
      </c>
      <c r="N163" s="27" t="str">
        <f>IF(ISERROR(MATCH($C163,Vision!$A:$A, 0)), "No Match", VLOOKUP($C163,Vision!$A:H,4,FALSE))</f>
        <v>McInnis, Jessica</v>
      </c>
      <c r="O163" s="27" t="str">
        <f>IF(ISERROR(MATCH($C163,Vision!$A:$A, 0)), "No Match", VLOOKUP($C163,Vision!$A:I,5,FALSE))</f>
        <v>Corporate Administration</v>
      </c>
      <c r="P163" s="27" t="str">
        <f>IF(ISERROR(MATCH($C163,Vision!$A:$A, 0)), "No Match", VLOOKUP($C163,Vision!$A:J,6,FALSE))</f>
        <v>Irvine</v>
      </c>
      <c r="Q163" s="27" t="str">
        <f>IF(ISERROR(MATCH($C163,Vision!$A:$A, 0)), "No Match", VLOOKUP($C163,Vision!$A:K,7,FALSE))</f>
        <v>Senior Project Accountant</v>
      </c>
      <c r="R163" s="31">
        <f>IF(ISERROR(MATCH($C163,Vision!$A:$A, 0)), "No Match", VLOOKUP($C163,Vision!$A:L,8,FALSE))</f>
        <v>42751</v>
      </c>
      <c r="S163" s="31"/>
      <c r="T163" s="27" t="str">
        <f t="shared" si="13"/>
        <v>Set-ADComputer -Identity  WS-1929 -Description "Evonne Feeder - ThinkPad T440"</v>
      </c>
      <c r="U163" s="1" t="str">
        <f t="shared" si="10"/>
        <v>Set-ADComputer -Identity  WS-1929 -Managedby "efeeder"</v>
      </c>
      <c r="W163" s="4"/>
      <c r="AB163"/>
      <c r="AD163"/>
    </row>
    <row r="164" spans="2:30" x14ac:dyDescent="0.25">
      <c r="B164" s="27">
        <f t="shared" si="11"/>
        <v>161</v>
      </c>
      <c r="C164" s="22" t="s">
        <v>398</v>
      </c>
      <c r="D164" s="30" t="str">
        <f>IF(ISERROR(MATCH($C164,ADUser!A:A, 0)), "No Match", VLOOKUP($C164,ADUser!A:C,3,FALSE))</f>
        <v>Erica Godun</v>
      </c>
      <c r="E164" s="27" t="str">
        <f>IF(ISERROR(MATCH($C164,ADUser!A:A, 0)), "No Match", VLOOKUP($C164,ADUser!A:B,2,FALSE))</f>
        <v>egodun</v>
      </c>
      <c r="F164" s="27" t="str">
        <f>IF(ISERROR(MATCH(K164,ADComputer!A:A, 0)), "No Match", VLOOKUP(K164,ADComputer!A:B,2,FALSE))</f>
        <v>INTERN Vi Madrazo - HPZ2</v>
      </c>
      <c r="H164" s="32" t="e">
        <f t="shared" si="12"/>
        <v>#VALUE!</v>
      </c>
      <c r="I164" s="27">
        <f>IF(ISERROR(MATCH(K164,ADComputer!A:A, 0)), "No Match", VLOOKUP(K164,ADComputer!A:D,4,FALSE))</f>
        <v>0</v>
      </c>
      <c r="J164" s="27" t="str">
        <f>IF(ISERROR(MATCH($E164,Meraki!A:A, 0)), "No Match", VLOOKUP($E164,Meraki!A:F,4,FALSE))</f>
        <v>HP Z2 Mini G3 Workstation</v>
      </c>
      <c r="K164" s="27" t="str">
        <f>IF(ISERROR(MATCH($E164,Meraki!A:A, 0)), "No Match", VLOOKUP($E164,Meraki!A:F,2,FALSE))</f>
        <v>WS-2396</v>
      </c>
      <c r="L164" s="27" t="str">
        <f>IF(ISERROR(MATCH($C164,Vision!$A:$A, 0)), "No Match", VLOOKUP($C164,Vision!$A:F,2,FALSE))</f>
        <v>Erica</v>
      </c>
      <c r="M164" s="27" t="str">
        <f>IF(ISERROR(MATCH($C164,Vision!$A:$A, 0)), "No Match", VLOOKUP($C164,Vision!$A:G,3,FALSE))</f>
        <v>Godun</v>
      </c>
      <c r="N164" s="27" t="str">
        <f>IF(ISERROR(MATCH($C164,Vision!$A:$A, 0)), "No Match", VLOOKUP($C164,Vision!$A:H,4,FALSE))</f>
        <v>Bennett, Michael</v>
      </c>
      <c r="O164" s="27" t="str">
        <f>IF(ISERROR(MATCH($C164,Vision!$A:$A, 0)), "No Match", VLOOKUP($C164,Vision!$A:I,5,FALSE))</f>
        <v>New Jersey Interior Design</v>
      </c>
      <c r="P164" s="27" t="str">
        <f>IF(ISERROR(MATCH($C164,Vision!$A:$A, 0)), "No Match", VLOOKUP($C164,Vision!$A:J,6,FALSE))</f>
        <v>New Jersey</v>
      </c>
      <c r="Q164" s="27" t="str">
        <f>IF(ISERROR(MATCH($C164,Vision!$A:$A, 0)), "No Match", VLOOKUP($C164,Vision!$A:K,7,FALSE))</f>
        <v>Studio Manager, Interior Architecture &amp; Design</v>
      </c>
      <c r="R164" s="31">
        <f>IF(ISERROR(MATCH($C164,Vision!$A:$A, 0)), "No Match", VLOOKUP($C164,Vision!$A:L,8,FALSE))</f>
        <v>42338</v>
      </c>
      <c r="S164" s="31"/>
      <c r="T164" s="27" t="str">
        <f t="shared" si="13"/>
        <v>Set-ADComputer -Identity  WS-2396 -Description "Erica Godun - HP Z2 Mini G3 Workstation"</v>
      </c>
      <c r="U164" s="1" t="str">
        <f t="shared" si="10"/>
        <v>Set-ADComputer -Identity  WS-2396 -Managedby "egodun"</v>
      </c>
      <c r="W164" s="4"/>
      <c r="AB164"/>
      <c r="AD164"/>
    </row>
    <row r="165" spans="2:30" x14ac:dyDescent="0.25">
      <c r="B165" s="27">
        <f t="shared" si="11"/>
        <v>162</v>
      </c>
      <c r="C165" s="22" t="s">
        <v>389</v>
      </c>
      <c r="D165" s="30" t="str">
        <f>IF(ISERROR(MATCH($C165,ADUser!A:A, 0)), "No Match", VLOOKUP($C165,ADUser!A:C,3,FALSE))</f>
        <v>Eric Gomez</v>
      </c>
      <c r="E165" s="27" t="str">
        <f>IF(ISERROR(MATCH($C165,ADUser!A:A, 0)), "No Match", VLOOKUP($C165,ADUser!A:B,2,FALSE))</f>
        <v>EGomez</v>
      </c>
      <c r="F165" s="27" t="str">
        <f>IF(ISERROR(MATCH(K165,ADComputer!A:A, 0)), "No Match", VLOOKUP(K165,ADComputer!A:B,2,FALSE))</f>
        <v>Eric Gomez - ThinkPad P50</v>
      </c>
      <c r="H165" s="32">
        <f t="shared" si="12"/>
        <v>1</v>
      </c>
      <c r="I165" s="27" t="str">
        <f>IF(ISERROR(MATCH(K165,ADComputer!A:A, 0)), "No Match", VLOOKUP(K165,ADComputer!A:D,4,FALSE))</f>
        <v>CN=Eric Gomez,OU=Users,OU=New York,DC=wma-arch,DC=com</v>
      </c>
      <c r="J165" s="27" t="str">
        <f>IF(ISERROR(MATCH($E165,Meraki!A:A, 0)), "No Match", VLOOKUP($E165,Meraki!A:F,4,FALSE))</f>
        <v>ThinkPad P50</v>
      </c>
      <c r="K165" s="27" t="str">
        <f>IF(ISERROR(MATCH($E165,Meraki!A:A, 0)), "No Match", VLOOKUP($E165,Meraki!A:F,2,FALSE))</f>
        <v>WS-2259</v>
      </c>
      <c r="L165" s="27" t="str">
        <f>IF(ISERROR(MATCH($C165,Vision!$A:$A, 0)), "No Match", VLOOKUP($C165,Vision!$A:F,2,FALSE))</f>
        <v>Eric</v>
      </c>
      <c r="M165" s="27" t="str">
        <f>IF(ISERROR(MATCH($C165,Vision!$A:$A, 0)), "No Match", VLOOKUP($C165,Vision!$A:G,3,FALSE))</f>
        <v>Gomez</v>
      </c>
      <c r="N165" s="27" t="str">
        <f>IF(ISERROR(MATCH($C165,Vision!$A:$A, 0)), "No Match", VLOOKUP($C165,Vision!$A:H,4,FALSE))</f>
        <v>Melo, Damian</v>
      </c>
      <c r="O165" s="27" t="str">
        <f>IF(ISERROR(MATCH($C165,Vision!$A:$A, 0)), "No Match", VLOOKUP($C165,Vision!$A:I,5,FALSE))</f>
        <v>New York Interior Design</v>
      </c>
      <c r="P165" s="27" t="str">
        <f>IF(ISERROR(MATCH($C165,Vision!$A:$A, 0)), "No Match", VLOOKUP($C165,Vision!$A:J,6,FALSE))</f>
        <v>New York</v>
      </c>
      <c r="Q165" s="27" t="str">
        <f>IF(ISERROR(MATCH($C165,Vision!$A:$A, 0)), "No Match", VLOOKUP($C165,Vision!$A:K,7,FALSE))</f>
        <v>Job Captain</v>
      </c>
      <c r="R165" s="31">
        <f>IF(ISERROR(MATCH($C165,Vision!$A:$A, 0)), "No Match", VLOOKUP($C165,Vision!$A:L,8,FALSE))</f>
        <v>42695</v>
      </c>
      <c r="S165" s="31"/>
      <c r="T165" s="27" t="str">
        <f t="shared" si="13"/>
        <v>Set-ADComputer -Identity  WS-2259 -Description "Eric Gomez - ThinkPad P50"</v>
      </c>
      <c r="U165" s="1" t="str">
        <f t="shared" si="10"/>
        <v>Set-ADComputer -Identity  WS-2259 -Managedby "EGomez"</v>
      </c>
      <c r="W165" s="4"/>
      <c r="AB165"/>
      <c r="AD165"/>
    </row>
    <row r="166" spans="2:30" x14ac:dyDescent="0.25">
      <c r="B166" s="27">
        <f t="shared" si="11"/>
        <v>163</v>
      </c>
      <c r="C166" s="22" t="s">
        <v>386</v>
      </c>
      <c r="D166" s="30" t="str">
        <f>IF(ISERROR(MATCH($C166,ADUser!A:A, 0)), "No Match", VLOOKUP($C166,ADUser!A:C,3,FALSE))</f>
        <v>Enrique Gonzales</v>
      </c>
      <c r="E166" s="27" t="str">
        <f>IF(ISERROR(MATCH($C166,ADUser!A:A, 0)), "No Match", VLOOKUP($C166,ADUser!A:B,2,FALSE))</f>
        <v>egonzales</v>
      </c>
      <c r="F166" s="27" t="str">
        <f>IF(ISERROR(MATCH(K166,ADComputer!A:A, 0)), "No Match", VLOOKUP(K166,ADComputer!A:B,2,FALSE))</f>
        <v>Enrique Gonzales - ThinkPad W520</v>
      </c>
      <c r="H166" s="32">
        <f t="shared" si="12"/>
        <v>1</v>
      </c>
      <c r="I166" s="27" t="str">
        <f>IF(ISERROR(MATCH(K166,ADComputer!A:A, 0)), "No Match", VLOOKUP(K166,ADComputer!A:D,4,FALSE))</f>
        <v>CN=Enrique Gonzales,OU=Users,OU=Irvine,DC=wma-arch,DC=com</v>
      </c>
      <c r="J166" s="27" t="str">
        <f>IF(ISERROR(MATCH($E166,Meraki!A:A, 0)), "No Match", VLOOKUP($E166,Meraki!A:F,4,FALSE))</f>
        <v>ThinkPad W520</v>
      </c>
      <c r="K166" s="27" t="str">
        <f>IF(ISERROR(MATCH($E166,Meraki!A:A, 0)), "No Match", VLOOKUP($E166,Meraki!A:F,2,FALSE))</f>
        <v>WS-1790</v>
      </c>
      <c r="L166" s="27" t="str">
        <f>IF(ISERROR(MATCH($C166,Vision!$A:$A, 0)), "No Match", VLOOKUP($C166,Vision!$A:F,2,FALSE))</f>
        <v>Enrique</v>
      </c>
      <c r="M166" s="27" t="str">
        <f>IF(ISERROR(MATCH($C166,Vision!$A:$A, 0)), "No Match", VLOOKUP($C166,Vision!$A:G,3,FALSE))</f>
        <v>Gonzales</v>
      </c>
      <c r="N166" s="27" t="str">
        <f>IF(ISERROR(MATCH($C166,Vision!$A:$A, 0)), "No Match", VLOOKUP($C166,Vision!$A:H,4,FALSE))</f>
        <v>Shimoda, Bryan</v>
      </c>
      <c r="O166" s="27" t="str">
        <f>IF(ISERROR(MATCH($C166,Vision!$A:$A, 0)), "No Match", VLOOKUP($C166,Vision!$A:I,5,FALSE))</f>
        <v>Design Commercial</v>
      </c>
      <c r="P166" s="27" t="str">
        <f>IF(ISERROR(MATCH($C166,Vision!$A:$A, 0)), "No Match", VLOOKUP($C166,Vision!$A:J,6,FALSE))</f>
        <v>Irvine</v>
      </c>
      <c r="Q166" s="27" t="str">
        <f>IF(ISERROR(MATCH($C166,Vision!$A:$A, 0)), "No Match", VLOOKUP($C166,Vision!$A:K,7,FALSE))</f>
        <v>Senior Job Captain</v>
      </c>
      <c r="R166" s="31">
        <f>IF(ISERROR(MATCH($C166,Vision!$A:$A, 0)), "No Match", VLOOKUP($C166,Vision!$A:L,8,FALSE))</f>
        <v>42150</v>
      </c>
      <c r="S166" s="31"/>
      <c r="T166" s="27" t="str">
        <f t="shared" si="13"/>
        <v>Set-ADComputer -Identity  WS-1790 -Description "Enrique Gonzales - ThinkPad W520"</v>
      </c>
      <c r="U166" s="1" t="str">
        <f t="shared" si="10"/>
        <v>Set-ADComputer -Identity  WS-1790 -Managedby "egonzales"</v>
      </c>
      <c r="W166" s="4"/>
      <c r="AB166"/>
      <c r="AD166"/>
    </row>
    <row r="167" spans="2:30" x14ac:dyDescent="0.25">
      <c r="B167" s="27">
        <f t="shared" si="11"/>
        <v>164</v>
      </c>
      <c r="C167" s="22" t="s">
        <v>5064</v>
      </c>
      <c r="D167" s="30" t="str">
        <f>IF(ISERROR(MATCH($C167,ADUser!A:A, 0)), "No Match", VLOOKUP($C167,ADUser!A:C,3,FALSE))</f>
        <v>Edward Hanbicki</v>
      </c>
      <c r="E167" s="27" t="str">
        <f>IF(ISERROR(MATCH($C167,ADUser!A:A, 0)), "No Match", VLOOKUP($C167,ADUser!A:B,2,FALSE))</f>
        <v>ehanbicki</v>
      </c>
      <c r="F167" s="27" t="str">
        <f>IF(ISERROR(MATCH(K167,ADComputer!A:A, 0)), "No Match", VLOOKUP(K167,ADComputer!A:B,2,FALSE))</f>
        <v>Edward Hanbicki - P1</v>
      </c>
      <c r="H167" s="32">
        <f t="shared" si="12"/>
        <v>1</v>
      </c>
      <c r="I167" s="27" t="str">
        <f>IF(ISERROR(MATCH(K167,ADComputer!A:A, 0)), "No Match", VLOOKUP(K167,ADComputer!A:D,4,FALSE))</f>
        <v>CN=Edward Hanbicki,OU=Users,OU=Seattle,DC=wma-arch,DC=com</v>
      </c>
      <c r="J167" s="27" t="str">
        <f>IF(ISERROR(MATCH($E167,Meraki!A:A, 0)), "No Match", VLOOKUP($E167,Meraki!A:F,4,FALSE))</f>
        <v>ThinkPad P1</v>
      </c>
      <c r="K167" s="27" t="str">
        <f>IF(ISERROR(MATCH($E167,Meraki!A:A, 0)), "No Match", VLOOKUP($E167,Meraki!A:F,2,FALSE))</f>
        <v>WS-2724</v>
      </c>
      <c r="L167" s="27" t="str">
        <f>IF(ISERROR(MATCH($C167,Vision!$A:$A, 0)), "No Match", VLOOKUP($C167,Vision!$A:F,2,FALSE))</f>
        <v>Edward</v>
      </c>
      <c r="M167" s="27" t="str">
        <f>IF(ISERROR(MATCH($C167,Vision!$A:$A, 0)), "No Match", VLOOKUP($C167,Vision!$A:G,3,FALSE))</f>
        <v>Hanbicki</v>
      </c>
      <c r="N167" s="27" t="str">
        <f>IF(ISERROR(MATCH($C167,Vision!$A:$A, 0)), "No Match", VLOOKUP($C167,Vision!$A:H,4,FALSE))</f>
        <v>Kang, Cindy</v>
      </c>
      <c r="O167" s="27" t="str">
        <f>IF(ISERROR(MATCH($C167,Vision!$A:$A, 0)), "No Match", VLOOKUP($C167,Vision!$A:I,5,FALSE))</f>
        <v>Seattle Interior Design</v>
      </c>
      <c r="P167" s="27" t="str">
        <f>IF(ISERROR(MATCH($C167,Vision!$A:$A, 0)), "No Match", VLOOKUP($C167,Vision!$A:J,6,FALSE))</f>
        <v>Seattle</v>
      </c>
      <c r="Q167" s="27" t="str">
        <f>IF(ISERROR(MATCH($C167,Vision!$A:$A, 0)), "No Match", VLOOKUP($C167,Vision!$A:K,7,FALSE))</f>
        <v>Studio Manager, Interior Architecture &amp; Design</v>
      </c>
      <c r="R167" s="31">
        <f>IF(ISERROR(MATCH($C167,Vision!$A:$A, 0)), "No Match", VLOOKUP($C167,Vision!$A:L,8,FALSE))</f>
        <v>43451</v>
      </c>
      <c r="S167" s="31"/>
      <c r="T167" s="27" t="str">
        <f t="shared" si="13"/>
        <v>Set-ADComputer -Identity  WS-2724 -Description "Edward Hanbicki - ThinkPad P1"</v>
      </c>
      <c r="U167" s="1" t="str">
        <f t="shared" si="10"/>
        <v>Set-ADComputer -Identity  WS-2724 -Managedby "ehanbicki"</v>
      </c>
      <c r="W167" s="4"/>
      <c r="AB167"/>
      <c r="AD167"/>
    </row>
    <row r="168" spans="2:30" x14ac:dyDescent="0.25">
      <c r="B168" s="27">
        <f t="shared" si="11"/>
        <v>165</v>
      </c>
      <c r="C168" s="22" t="s">
        <v>382</v>
      </c>
      <c r="D168" s="30" t="str">
        <f>IF(ISERROR(MATCH($C168,ADUser!A:A, 0)), "No Match", VLOOKUP($C168,ADUser!A:C,3,FALSE))</f>
        <v>Emily Mariani</v>
      </c>
      <c r="E168" s="27" t="str">
        <f>IF(ISERROR(MATCH($C168,ADUser!A:A, 0)), "No Match", VLOOKUP($C168,ADUser!A:B,2,FALSE))</f>
        <v>ejohnson</v>
      </c>
      <c r="F168" s="27" t="str">
        <f>IF(ISERROR(MATCH(K168,ADComputer!A:A, 0)), "No Match", VLOOKUP(K168,ADComputer!A:B,2,FALSE))</f>
        <v>Deidre Small - Thinkpad P50</v>
      </c>
      <c r="H168" s="32" t="e">
        <f t="shared" si="12"/>
        <v>#VALUE!</v>
      </c>
      <c r="I168" s="27" t="str">
        <f>IF(ISERROR(MATCH(K168,ADComputer!A:A, 0)), "No Match", VLOOKUP(K168,ADComputer!A:D,4,FALSE))</f>
        <v>CN=Deidre Small,OU=Users,OU=Toronto,DC=wma-arch,DC=com</v>
      </c>
      <c r="J168" s="27" t="str">
        <f>IF(ISERROR(MATCH($E168,Meraki!A:A, 0)), "No Match", VLOOKUP($E168,Meraki!A:F,4,FALSE))</f>
        <v>ThinkPad P50</v>
      </c>
      <c r="K168" s="27" t="str">
        <f>IF(ISERROR(MATCH($E168,Meraki!A:A, 0)), "No Match", VLOOKUP($E168,Meraki!A:F,2,FALSE))</f>
        <v>WS-2236</v>
      </c>
      <c r="L168" s="27" t="str">
        <f>IF(ISERROR(MATCH($C168,Vision!$A:$A, 0)), "No Match", VLOOKUP($C168,Vision!$A:F,2,FALSE))</f>
        <v>Emily</v>
      </c>
      <c r="M168" s="27" t="str">
        <f>IF(ISERROR(MATCH($C168,Vision!$A:$A, 0)), "No Match", VLOOKUP($C168,Vision!$A:G,3,FALSE))</f>
        <v>Mariani</v>
      </c>
      <c r="N168" s="27" t="str">
        <f>IF(ISERROR(MATCH($C168,Vision!$A:$A, 0)), "No Match", VLOOKUP($C168,Vision!$A:H,4,FALSE))</f>
        <v>Di Roma, Frank</v>
      </c>
      <c r="O168" s="27" t="str">
        <f>IF(ISERROR(MATCH($C168,Vision!$A:$A, 0)), "No Match", VLOOKUP($C168,Vision!$A:I,5,FALSE))</f>
        <v>Toronto Commercial</v>
      </c>
      <c r="P168" s="27" t="str">
        <f>IF(ISERROR(MATCH($C168,Vision!$A:$A, 0)), "No Match", VLOOKUP($C168,Vision!$A:J,6,FALSE))</f>
        <v>Toronto</v>
      </c>
      <c r="Q168" s="27" t="str">
        <f>IF(ISERROR(MATCH($C168,Vision!$A:$A, 0)), "No Match", VLOOKUP($C168,Vision!$A:K,7,FALSE))</f>
        <v>Project Manager</v>
      </c>
      <c r="R168" s="31">
        <f>IF(ISERROR(MATCH($C168,Vision!$A:$A, 0)), "No Match", VLOOKUP($C168,Vision!$A:L,8,FALSE))</f>
        <v>41540</v>
      </c>
      <c r="S168" s="31"/>
      <c r="T168" s="27" t="str">
        <f t="shared" si="13"/>
        <v>Set-ADComputer -Identity  WS-2236 -Description "Emily Mariani - ThinkPad P50"</v>
      </c>
      <c r="U168" s="1" t="str">
        <f t="shared" si="10"/>
        <v>Set-ADComputer -Identity  WS-2236 -Managedby "ejohnson"</v>
      </c>
      <c r="W168" s="4"/>
      <c r="AB168"/>
      <c r="AD168"/>
    </row>
    <row r="169" spans="2:30" x14ac:dyDescent="0.25">
      <c r="B169" s="27">
        <f t="shared" si="11"/>
        <v>166</v>
      </c>
      <c r="C169" s="22" t="s">
        <v>5040</v>
      </c>
      <c r="D169" s="30" t="str">
        <f>IF(ISERROR(MATCH($C169,ADUser!A:A, 0)), "No Match", VLOOKUP($C169,ADUser!A:C,3,FALSE))</f>
        <v>Eric Kania</v>
      </c>
      <c r="E169" s="27" t="str">
        <f>IF(ISERROR(MATCH($C169,ADUser!A:A, 0)), "No Match", VLOOKUP($C169,ADUser!A:B,2,FALSE))</f>
        <v>ekania</v>
      </c>
      <c r="F169" s="27" t="str">
        <f>IF(ISERROR(MATCH(K169,ADComputer!A:A, 0)), "No Match", VLOOKUP(K169,ADComputer!A:B,2,FALSE))</f>
        <v>Eric Kania - W541</v>
      </c>
      <c r="H169" s="32">
        <f t="shared" si="12"/>
        <v>1</v>
      </c>
      <c r="I169" s="27" t="str">
        <f>IF(ISERROR(MATCH(K169,ADComputer!A:A, 0)), "No Match", VLOOKUP(K169,ADComputer!A:D,4,FALSE))</f>
        <v>CN=Eric Kania,OU=Users,OU=New Jersey,DC=wma-arch,DC=com</v>
      </c>
      <c r="J169" s="27" t="str">
        <f>IF(ISERROR(MATCH($E169,Meraki!A:A, 0)), "No Match", VLOOKUP($E169,Meraki!A:F,4,FALSE))</f>
        <v>ThinkPad W541</v>
      </c>
      <c r="K169" s="27" t="str">
        <f>IF(ISERROR(MATCH($E169,Meraki!A:A, 0)), "No Match", VLOOKUP($E169,Meraki!A:F,2,FALSE))</f>
        <v>WS-2186</v>
      </c>
      <c r="L169" s="27" t="str">
        <f>IF(ISERROR(MATCH($C169,Vision!$A:$A, 0)), "No Match", VLOOKUP($C169,Vision!$A:F,2,FALSE))</f>
        <v>Eric</v>
      </c>
      <c r="M169" s="27" t="str">
        <f>IF(ISERROR(MATCH($C169,Vision!$A:$A, 0)), "No Match", VLOOKUP($C169,Vision!$A:G,3,FALSE))</f>
        <v>Kania</v>
      </c>
      <c r="N169" s="27" t="str">
        <f>IF(ISERROR(MATCH($C169,Vision!$A:$A, 0)), "No Match", VLOOKUP($C169,Vision!$A:H,4,FALSE))</f>
        <v>Mayer, Edward</v>
      </c>
      <c r="O169" s="27" t="str">
        <f>IF(ISERROR(MATCH($C169,Vision!$A:$A, 0)), "No Match", VLOOKUP($C169,Vision!$A:I,5,FALSE))</f>
        <v>New Jersey Commercial</v>
      </c>
      <c r="P169" s="27" t="str">
        <f>IF(ISERROR(MATCH($C169,Vision!$A:$A, 0)), "No Match", VLOOKUP($C169,Vision!$A:J,6,FALSE))</f>
        <v>New Jersey</v>
      </c>
      <c r="Q169" s="27" t="str">
        <f>IF(ISERROR(MATCH($C169,Vision!$A:$A, 0)), "No Match", VLOOKUP($C169,Vision!$A:K,7,FALSE))</f>
        <v>Senior Project Manager</v>
      </c>
      <c r="R169" s="31">
        <f>IF(ISERROR(MATCH($C169,Vision!$A:$A, 0)), "No Match", VLOOKUP($C169,Vision!$A:L,8,FALSE))</f>
        <v>43431</v>
      </c>
      <c r="S169" s="31"/>
      <c r="T169" s="27" t="str">
        <f t="shared" si="13"/>
        <v>Set-ADComputer -Identity  WS-2186 -Description "Eric Kania - ThinkPad W541"</v>
      </c>
      <c r="U169" s="1" t="str">
        <f t="shared" si="10"/>
        <v>Set-ADComputer -Identity  WS-2186 -Managedby "ekania"</v>
      </c>
      <c r="W169" s="4"/>
      <c r="AB169"/>
      <c r="AD169"/>
    </row>
    <row r="170" spans="2:30" x14ac:dyDescent="0.25">
      <c r="B170" s="27">
        <f t="shared" si="11"/>
        <v>167</v>
      </c>
      <c r="C170" s="22" t="s">
        <v>391</v>
      </c>
      <c r="D170" s="30" t="str">
        <f>IF(ISERROR(MATCH($C170,ADUser!A:A, 0)), "No Match", VLOOKUP($C170,ADUser!A:C,3,FALSE))</f>
        <v>Eric Kauffman</v>
      </c>
      <c r="E170" s="27" t="str">
        <f>IF(ISERROR(MATCH($C170,ADUser!A:A, 0)), "No Match", VLOOKUP($C170,ADUser!A:B,2,FALSE))</f>
        <v>ekauffman</v>
      </c>
      <c r="F170" s="27" t="str">
        <f>IF(ISERROR(MATCH(K170,ADComputer!A:A, 0)), "No Match", VLOOKUP(K170,ADComputer!A:B,2,FALSE))</f>
        <v>Eric kauffman - X1 Yoga</v>
      </c>
      <c r="H170" s="32">
        <f t="shared" si="12"/>
        <v>1</v>
      </c>
      <c r="I170" s="27" t="str">
        <f>IF(ISERROR(MATCH(K170,ADComputer!A:A, 0)), "No Match", VLOOKUP(K170,ADComputer!A:D,4,FALSE))</f>
        <v>CN=Eric Kauffman,OU=Users,OU=Northern California,DC=wma-arch,DC=com</v>
      </c>
      <c r="J170" s="27" t="str">
        <f>IF(ISERROR(MATCH($E170,Meraki!A:A, 0)), "No Match", VLOOKUP($E170,Meraki!A:F,4,FALSE))</f>
        <v>ThinkPad X1 Yoga 1st</v>
      </c>
      <c r="K170" s="27" t="str">
        <f>IF(ISERROR(MATCH($E170,Meraki!A:A, 0)), "No Match", VLOOKUP($E170,Meraki!A:F,2,FALSE))</f>
        <v>WS-2792</v>
      </c>
      <c r="L170" s="27" t="str">
        <f>IF(ISERROR(MATCH($C170,Vision!$A:$A, 0)), "No Match", VLOOKUP($C170,Vision!$A:F,2,FALSE))</f>
        <v>Eric</v>
      </c>
      <c r="M170" s="27" t="str">
        <f>IF(ISERROR(MATCH($C170,Vision!$A:$A, 0)), "No Match", VLOOKUP($C170,Vision!$A:G,3,FALSE))</f>
        <v>Kauffman</v>
      </c>
      <c r="N170" s="27" t="str">
        <f>IF(ISERROR(MATCH($C170,Vision!$A:$A, 0)), "No Match", VLOOKUP($C170,Vision!$A:H,4,FALSE))</f>
        <v>Tapia, Jinger</v>
      </c>
      <c r="O170" s="27" t="str">
        <f>IF(ISERROR(MATCH($C170,Vision!$A:$A, 0)), "No Match", VLOOKUP($C170,Vision!$A:I,5,FALSE))</f>
        <v>Design Commercial</v>
      </c>
      <c r="P170" s="27" t="str">
        <f>IF(ISERROR(MATCH($C170,Vision!$A:$A, 0)), "No Match", VLOOKUP($C170,Vision!$A:J,6,FALSE))</f>
        <v>Pleasanton</v>
      </c>
      <c r="Q170" s="27" t="str">
        <f>IF(ISERROR(MATCH($C170,Vision!$A:$A, 0)), "No Match", VLOOKUP($C170,Vision!$A:K,7,FALSE))</f>
        <v>Project Architect</v>
      </c>
      <c r="R170" s="31">
        <f>IF(ISERROR(MATCH($C170,Vision!$A:$A, 0)), "No Match", VLOOKUP($C170,Vision!$A:L,8,FALSE))</f>
        <v>41030</v>
      </c>
      <c r="S170" s="31"/>
      <c r="T170" s="27" t="str">
        <f t="shared" si="13"/>
        <v>Set-ADComputer -Identity  WS-2792 -Description "Eric Kauffman - ThinkPad X1 Yoga 1st"</v>
      </c>
      <c r="U170" s="1" t="str">
        <f t="shared" si="10"/>
        <v>Set-ADComputer -Identity  WS-2792 -Managedby "ekauffman"</v>
      </c>
      <c r="W170" s="4"/>
      <c r="AB170"/>
      <c r="AD170"/>
    </row>
    <row r="171" spans="2:30" x14ac:dyDescent="0.25">
      <c r="B171" s="27">
        <f t="shared" si="11"/>
        <v>168</v>
      </c>
      <c r="C171" s="22" t="s">
        <v>8468</v>
      </c>
      <c r="D171" s="30" t="str">
        <f>IF(ISERROR(MATCH($C171,ADUser!A:A, 0)), "No Match", VLOOKUP($C171,ADUser!A:C,3,FALSE))</f>
        <v>Emma Kristoferson</v>
      </c>
      <c r="E171" s="27" t="str">
        <f>IF(ISERROR(MATCH($C171,ADUser!A:A, 0)), "No Match", VLOOKUP($C171,ADUser!A:B,2,FALSE))</f>
        <v>ekristoferson</v>
      </c>
      <c r="F171" s="27" t="str">
        <f>IF(ISERROR(MATCH(K171,ADComputer!A:A, 0)), "No Match", VLOOKUP(K171,ADComputer!A:B,2,FALSE))</f>
        <v>No Match</v>
      </c>
      <c r="H171" s="32" t="e">
        <f t="shared" si="12"/>
        <v>#VALUE!</v>
      </c>
      <c r="I171" s="27" t="str">
        <f>IF(ISERROR(MATCH(K171,ADComputer!A:A, 0)), "No Match", VLOOKUP(K171,ADComputer!A:D,4,FALSE))</f>
        <v>No Match</v>
      </c>
      <c r="J171" s="27" t="str">
        <f>IF(ISERROR(MATCH($E171,Meraki!A:A, 0)), "No Match", VLOOKUP($E171,Meraki!A:F,4,FALSE))</f>
        <v>No Match</v>
      </c>
      <c r="K171" s="27" t="str">
        <f>IF(ISERROR(MATCH($E171,Meraki!A:A, 0)), "No Match", VLOOKUP($E171,Meraki!A:F,2,FALSE))</f>
        <v>No Match</v>
      </c>
      <c r="L171" s="27" t="str">
        <f>IF(ISERROR(MATCH($C171,Vision!$A:$A, 0)), "No Match", VLOOKUP($C171,Vision!$A:F,2,FALSE))</f>
        <v>No Match</v>
      </c>
      <c r="M171" s="27" t="str">
        <f>IF(ISERROR(MATCH($C171,Vision!$A:$A, 0)), "No Match", VLOOKUP($C171,Vision!$A:G,3,FALSE))</f>
        <v>No Match</v>
      </c>
      <c r="N171" s="27" t="str">
        <f>IF(ISERROR(MATCH($C171,Vision!$A:$A, 0)), "No Match", VLOOKUP($C171,Vision!$A:H,4,FALSE))</f>
        <v>No Match</v>
      </c>
      <c r="O171" s="27" t="str">
        <f>IF(ISERROR(MATCH($C171,Vision!$A:$A, 0)), "No Match", VLOOKUP($C171,Vision!$A:I,5,FALSE))</f>
        <v>No Match</v>
      </c>
      <c r="P171" s="27" t="str">
        <f>IF(ISERROR(MATCH($C171,Vision!$A:$A, 0)), "No Match", VLOOKUP($C171,Vision!$A:J,6,FALSE))</f>
        <v>No Match</v>
      </c>
      <c r="Q171" s="27" t="str">
        <f>IF(ISERROR(MATCH($C171,Vision!$A:$A, 0)), "No Match", VLOOKUP($C171,Vision!$A:K,7,FALSE))</f>
        <v>No Match</v>
      </c>
      <c r="R171" s="31" t="str">
        <f>IF(ISERROR(MATCH($C171,Vision!$A:$A, 0)), "No Match", VLOOKUP($C171,Vision!$A:L,8,FALSE))</f>
        <v>No Match</v>
      </c>
      <c r="S171" s="31"/>
      <c r="T171" s="27" t="str">
        <f t="shared" si="13"/>
        <v>Set-ADComputer -Identity  No Match -Description "Emma Kristoferson - No Match"</v>
      </c>
      <c r="U171" s="1" t="str">
        <f t="shared" si="10"/>
        <v>Set-ADComputer -Identity  No Match -Managedby "ekristoferson"</v>
      </c>
      <c r="W171" s="4"/>
      <c r="AB171"/>
      <c r="AD171"/>
    </row>
    <row r="172" spans="2:30" x14ac:dyDescent="0.25">
      <c r="B172" s="27">
        <f t="shared" si="11"/>
        <v>169</v>
      </c>
      <c r="C172" s="22" t="s">
        <v>378</v>
      </c>
      <c r="D172" s="30" t="str">
        <f>IF(ISERROR(MATCH($C172,ADUser!A:A, 0)), "No Match", VLOOKUP($C172,ADUser!A:C,3,FALSE))</f>
        <v>Edward M Mayer II</v>
      </c>
      <c r="E172" s="27" t="str">
        <f>IF(ISERROR(MATCH($C172,ADUser!A:A, 0)), "No Match", VLOOKUP($C172,ADUser!A:B,2,FALSE))</f>
        <v>emayer</v>
      </c>
      <c r="F172" s="27" t="str">
        <f>IF(ISERROR(MATCH(K172,ADComputer!A:A, 0)), "No Match", VLOOKUP(K172,ADComputer!A:B,2,FALSE))</f>
        <v>Edward M Mayer II - ThinkPad X1 Carbon 3rd</v>
      </c>
      <c r="H172" s="32">
        <f t="shared" si="12"/>
        <v>1</v>
      </c>
      <c r="I172" s="27" t="str">
        <f>IF(ISERROR(MATCH(K172,ADComputer!A:A, 0)), "No Match", VLOOKUP(K172,ADComputer!A:D,4,FALSE))</f>
        <v>CN=Edward Mayer,OU=Users,OU=New Jersey,DC=wma-arch,DC=com</v>
      </c>
      <c r="J172" s="27" t="str">
        <f>IF(ISERROR(MATCH($E172,Meraki!A:A, 0)), "No Match", VLOOKUP($E172,Meraki!A:F,4,FALSE))</f>
        <v>ThinkPad X1 Carbon 3rd</v>
      </c>
      <c r="K172" s="27" t="str">
        <f>IF(ISERROR(MATCH($E172,Meraki!A:A, 0)), "No Match", VLOOKUP($E172,Meraki!A:F,2,FALSE))</f>
        <v>WS-2174</v>
      </c>
      <c r="L172" s="27" t="str">
        <f>IF(ISERROR(MATCH($C172,Vision!$A:$A, 0)), "No Match", VLOOKUP($C172,Vision!$A:F,2,FALSE))</f>
        <v>Edward</v>
      </c>
      <c r="M172" s="27" t="str">
        <f>IF(ISERROR(MATCH($C172,Vision!$A:$A, 0)), "No Match", VLOOKUP($C172,Vision!$A:G,3,FALSE))</f>
        <v>Mayer</v>
      </c>
      <c r="N172" s="27" t="str">
        <f>IF(ISERROR(MATCH($C172,Vision!$A:$A, 0)), "No Match", VLOOKUP($C172,Vision!$A:H,4,FALSE))</f>
        <v>Bennett, Michael</v>
      </c>
      <c r="O172" s="27" t="str">
        <f>IF(ISERROR(MATCH($C172,Vision!$A:$A, 0)), "No Match", VLOOKUP($C172,Vision!$A:I,5,FALSE))</f>
        <v>New Jersey Commercial</v>
      </c>
      <c r="P172" s="27" t="str">
        <f>IF(ISERROR(MATCH($C172,Vision!$A:$A, 0)), "No Match", VLOOKUP($C172,Vision!$A:J,6,FALSE))</f>
        <v>New Jersey</v>
      </c>
      <c r="Q172" s="27" t="str">
        <f>IF(ISERROR(MATCH($C172,Vision!$A:$A, 0)), "No Match", VLOOKUP($C172,Vision!$A:K,7,FALSE))</f>
        <v>Director, Architecture</v>
      </c>
      <c r="R172" s="31">
        <f>IF(ISERROR(MATCH($C172,Vision!$A:$A, 0)), "No Match", VLOOKUP($C172,Vision!$A:L,8,FALSE))</f>
        <v>42457</v>
      </c>
      <c r="S172" s="31"/>
      <c r="T172" s="27" t="str">
        <f t="shared" si="13"/>
        <v>Set-ADComputer -Identity  WS-2174 -Description "Edward M Mayer II - ThinkPad X1 Carbon 3rd"</v>
      </c>
      <c r="U172" s="1" t="str">
        <f t="shared" si="10"/>
        <v>Set-ADComputer -Identity  WS-2174 -Managedby "emayer"</v>
      </c>
      <c r="W172" s="4"/>
      <c r="AB172"/>
      <c r="AD172"/>
    </row>
    <row r="173" spans="2:30" x14ac:dyDescent="0.25">
      <c r="B173" s="27">
        <f t="shared" si="11"/>
        <v>170</v>
      </c>
      <c r="C173" s="22" t="s">
        <v>4929</v>
      </c>
      <c r="D173" s="30" t="str">
        <f>IF(ISERROR(MATCH($C173,ADUser!A:A, 0)), "No Match", VLOOKUP($C173,ADUser!A:C,3,FALSE))</f>
        <v>Erik Morse</v>
      </c>
      <c r="E173" s="27" t="str">
        <f>IF(ISERROR(MATCH($C173,ADUser!A:A, 0)), "No Match", VLOOKUP($C173,ADUser!A:B,2,FALSE))</f>
        <v>emorse</v>
      </c>
      <c r="F173" s="27" t="str">
        <f>IF(ISERROR(MATCH(K173,ADComputer!A:A, 0)), "No Match", VLOOKUP(K173,ADComputer!A:B,2,FALSE))</f>
        <v>Erik Morse - P52</v>
      </c>
      <c r="H173" s="32">
        <f t="shared" si="12"/>
        <v>1</v>
      </c>
      <c r="I173" s="27" t="str">
        <f>IF(ISERROR(MATCH(K173,ADComputer!A:A, 0)), "No Match", VLOOKUP(K173,ADComputer!A:D,4,FALSE))</f>
        <v>CN=Erik Morse,OU=Users,OU=Denver-JS,DC=wma-arch,DC=com</v>
      </c>
      <c r="J173" s="27" t="str">
        <f>IF(ISERROR(MATCH($E173,Meraki!A:A, 0)), "No Match", VLOOKUP($E173,Meraki!A:F,4,FALSE))</f>
        <v>ThinkPad P52</v>
      </c>
      <c r="K173" s="27" t="str">
        <f>IF(ISERROR(MATCH($E173,Meraki!A:A, 0)), "No Match", VLOOKUP($E173,Meraki!A:F,2,FALSE))</f>
        <v>WS-2733</v>
      </c>
      <c r="L173" s="27" t="str">
        <f>IF(ISERROR(MATCH($C173,Vision!$A:$A, 0)), "No Match", VLOOKUP($C173,Vision!$A:F,2,FALSE))</f>
        <v>Erik</v>
      </c>
      <c r="M173" s="27" t="str">
        <f>IF(ISERROR(MATCH($C173,Vision!$A:$A, 0)), "No Match", VLOOKUP($C173,Vision!$A:G,3,FALSE))</f>
        <v>Morse</v>
      </c>
      <c r="N173" s="27" t="str">
        <f>IF(ISERROR(MATCH($C173,Vision!$A:$A, 0)), "No Match", VLOOKUP($C173,Vision!$A:H,4,FALSE))</f>
        <v>Gunn, Patrick</v>
      </c>
      <c r="O173" s="27" t="str">
        <f>IF(ISERROR(MATCH($C173,Vision!$A:$A, 0)), "No Match", VLOOKUP($C173,Vision!$A:I,5,FALSE))</f>
        <v>Denver Civil Engineering</v>
      </c>
      <c r="P173" s="27" t="str">
        <f>IF(ISERROR(MATCH($C173,Vision!$A:$A, 0)), "No Match", VLOOKUP($C173,Vision!$A:J,6,FALSE))</f>
        <v>Denver C.E.</v>
      </c>
      <c r="Q173" s="27" t="str">
        <f>IF(ISERROR(MATCH($C173,Vision!$A:$A, 0)), "No Match", VLOOKUP($C173,Vision!$A:K,7,FALSE))</f>
        <v>Project Manager</v>
      </c>
      <c r="R173" s="31">
        <f>IF(ISERROR(MATCH($C173,Vision!$A:$A, 0)), "No Match", VLOOKUP($C173,Vision!$A:L,8,FALSE))</f>
        <v>43395</v>
      </c>
      <c r="S173" s="31"/>
      <c r="T173" s="27" t="str">
        <f t="shared" si="13"/>
        <v>Set-ADComputer -Identity  WS-2733 -Description "Erik Morse - ThinkPad P52"</v>
      </c>
      <c r="U173" s="1" t="str">
        <f t="shared" si="10"/>
        <v>Set-ADComputer -Identity  WS-2733 -Managedby "emorse"</v>
      </c>
      <c r="W173" s="4"/>
      <c r="AB173"/>
      <c r="AD173"/>
    </row>
    <row r="174" spans="2:30" x14ac:dyDescent="0.25">
      <c r="B174" s="27">
        <f t="shared" si="11"/>
        <v>171</v>
      </c>
      <c r="C174" s="22" t="s">
        <v>381</v>
      </c>
      <c r="D174" s="30" t="str">
        <f>IF(ISERROR(MATCH($C174,ADUser!A:A, 0)), "No Match", VLOOKUP($C174,ADUser!A:C,3,FALSE))</f>
        <v>Efren Murillo</v>
      </c>
      <c r="E174" s="27" t="str">
        <f>IF(ISERROR(MATCH($C174,ADUser!A:A, 0)), "No Match", VLOOKUP($C174,ADUser!A:B,2,FALSE))</f>
        <v>emurillo</v>
      </c>
      <c r="F174" s="27" t="str">
        <f>IF(ISERROR(MATCH(K174,ADComputer!A:A, 0)), "No Match", VLOOKUP(K174,ADComputer!A:B,2,FALSE))</f>
        <v>Efren Murillo - ThinkPad W540</v>
      </c>
      <c r="H174" s="32">
        <f t="shared" si="12"/>
        <v>1</v>
      </c>
      <c r="I174" s="27" t="str">
        <f>IF(ISERROR(MATCH(K174,ADComputer!A:A, 0)), "No Match", VLOOKUP(K174,ADComputer!A:D,4,FALSE))</f>
        <v>CN=Efren Murillo,OU=Users,OU=San Diego,DC=wma-arch,DC=com</v>
      </c>
      <c r="J174" s="27" t="str">
        <f>IF(ISERROR(MATCH($E174,Meraki!A:A, 0)), "No Match", VLOOKUP($E174,Meraki!A:F,4,FALSE))</f>
        <v>ThinkPad W540</v>
      </c>
      <c r="K174" s="27" t="str">
        <f>IF(ISERROR(MATCH($E174,Meraki!A:A, 0)), "No Match", VLOOKUP($E174,Meraki!A:F,2,FALSE))</f>
        <v>WS-2034</v>
      </c>
      <c r="L174" s="27" t="str">
        <f>IF(ISERROR(MATCH($C174,Vision!$A:$A, 0)), "No Match", VLOOKUP($C174,Vision!$A:F,2,FALSE))</f>
        <v>Efren</v>
      </c>
      <c r="M174" s="27" t="str">
        <f>IF(ISERROR(MATCH($C174,Vision!$A:$A, 0)), "No Match", VLOOKUP($C174,Vision!$A:G,3,FALSE))</f>
        <v>Murillo</v>
      </c>
      <c r="N174" s="27" t="str">
        <f>IF(ISERROR(MATCH($C174,Vision!$A:$A, 0)), "No Match", VLOOKUP($C174,Vision!$A:H,4,FALSE))</f>
        <v>Dean, Nathan</v>
      </c>
      <c r="O174" s="27" t="str">
        <f>IF(ISERROR(MATCH($C174,Vision!$A:$A, 0)), "No Match", VLOOKUP($C174,Vision!$A:I,5,FALSE))</f>
        <v>San Diego Commercial</v>
      </c>
      <c r="P174" s="27" t="str">
        <f>IF(ISERROR(MATCH($C174,Vision!$A:$A, 0)), "No Match", VLOOKUP($C174,Vision!$A:J,6,FALSE))</f>
        <v>San Diego</v>
      </c>
      <c r="Q174" s="27" t="str">
        <f>IF(ISERROR(MATCH($C174,Vision!$A:$A, 0)), "No Match", VLOOKUP($C174,Vision!$A:K,7,FALSE))</f>
        <v>Production Coordinator</v>
      </c>
      <c r="R174" s="31">
        <f>IF(ISERROR(MATCH($C174,Vision!$A:$A, 0)), "No Match", VLOOKUP($C174,Vision!$A:L,8,FALSE))</f>
        <v>42738</v>
      </c>
      <c r="S174" s="31"/>
      <c r="T174" s="27" t="str">
        <f t="shared" si="13"/>
        <v>Set-ADComputer -Identity  WS-2034 -Description "Efren Murillo - ThinkPad W540"</v>
      </c>
      <c r="U174" s="1" t="str">
        <f t="shared" si="10"/>
        <v>Set-ADComputer -Identity  WS-2034 -Managedby "emurillo"</v>
      </c>
      <c r="W174" s="4"/>
      <c r="AB174"/>
      <c r="AD174"/>
    </row>
    <row r="175" spans="2:30" x14ac:dyDescent="0.25">
      <c r="B175" s="27">
        <f t="shared" si="11"/>
        <v>172</v>
      </c>
      <c r="C175" s="22" t="s">
        <v>393</v>
      </c>
      <c r="D175" s="30" t="str">
        <f>IF(ISERROR(MATCH($C175,ADUser!A:A, 0)), "No Match", VLOOKUP($C175,ADUser!A:C,3,FALSE))</f>
        <v>Eric Namisniak</v>
      </c>
      <c r="E175" s="27" t="str">
        <f>IF(ISERROR(MATCH($C175,ADUser!A:A, 0)), "No Match", VLOOKUP($C175,ADUser!A:B,2,FALSE))</f>
        <v>enamisniak</v>
      </c>
      <c r="F175" s="27" t="str">
        <f>IF(ISERROR(MATCH(K175,ADComputer!A:A, 0)), "No Match", VLOOKUP(K175,ADComputer!A:B,2,FALSE))</f>
        <v>Eric Namisniak - HP Z2 Mini G3 Workstation</v>
      </c>
      <c r="H175" s="32">
        <f t="shared" si="12"/>
        <v>1</v>
      </c>
      <c r="I175" s="27" t="str">
        <f>IF(ISERROR(MATCH(K175,ADComputer!A:A, 0)), "No Match", VLOOKUP(K175,ADComputer!A:D,4,FALSE))</f>
        <v>CN=Eric Namisniak,OU=Users,OU=Irvine,DC=wma-arch,DC=com</v>
      </c>
      <c r="J175" s="27" t="str">
        <f>IF(ISERROR(MATCH($E175,Meraki!A:A, 0)), "No Match", VLOOKUP($E175,Meraki!A:F,4,FALSE))</f>
        <v>HP Z2 Mini G3 Workstation</v>
      </c>
      <c r="K175" s="27" t="str">
        <f>IF(ISERROR(MATCH($E175,Meraki!A:A, 0)), "No Match", VLOOKUP($E175,Meraki!A:F,2,FALSE))</f>
        <v>WS-2704</v>
      </c>
      <c r="L175" s="27" t="str">
        <f>IF(ISERROR(MATCH($C175,Vision!$A:$A, 0)), "No Match", VLOOKUP($C175,Vision!$A:F,2,FALSE))</f>
        <v>Eric</v>
      </c>
      <c r="M175" s="27" t="str">
        <f>IF(ISERROR(MATCH($C175,Vision!$A:$A, 0)), "No Match", VLOOKUP($C175,Vision!$A:G,3,FALSE))</f>
        <v>Namisniak</v>
      </c>
      <c r="N175" s="27" t="str">
        <f>IF(ISERROR(MATCH($C175,Vision!$A:$A, 0)), "No Match", VLOOKUP($C175,Vision!$A:H,4,FALSE))</f>
        <v>Spon, Gregory</v>
      </c>
      <c r="O175" s="27" t="str">
        <f>IF(ISERROR(MATCH($C175,Vision!$A:$A, 0)), "No Match", VLOOKUP($C175,Vision!$A:I,5,FALSE))</f>
        <v>Irvine Commercial</v>
      </c>
      <c r="P175" s="27" t="str">
        <f>IF(ISERROR(MATCH($C175,Vision!$A:$A, 0)), "No Match", VLOOKUP($C175,Vision!$A:J,6,FALSE))</f>
        <v>Irvine</v>
      </c>
      <c r="Q175" s="27" t="str">
        <f>IF(ISERROR(MATCH($C175,Vision!$A:$A, 0)), "No Match", VLOOKUP($C175,Vision!$A:K,7,FALSE))</f>
        <v>Senior Job Captain</v>
      </c>
      <c r="R175" s="31">
        <f>IF(ISERROR(MATCH($C175,Vision!$A:$A, 0)), "No Match", VLOOKUP($C175,Vision!$A:L,8,FALSE))</f>
        <v>41225</v>
      </c>
      <c r="S175" s="31"/>
      <c r="T175" s="27" t="str">
        <f t="shared" si="13"/>
        <v>Set-ADComputer -Identity  WS-2704 -Description "Eric Namisniak - HP Z2 Mini G3 Workstation"</v>
      </c>
      <c r="U175" s="1" t="str">
        <f t="shared" si="10"/>
        <v>Set-ADComputer -Identity  WS-2704 -Managedby "enamisniak"</v>
      </c>
      <c r="W175" s="4"/>
      <c r="AB175"/>
      <c r="AD175"/>
    </row>
    <row r="176" spans="2:30" x14ac:dyDescent="0.25">
      <c r="B176" s="27">
        <f t="shared" si="11"/>
        <v>173</v>
      </c>
      <c r="C176" s="22" t="s">
        <v>4891</v>
      </c>
      <c r="D176" s="30" t="str">
        <f>IF(ISERROR(MATCH($C176,ADUser!A:A, 0)), "No Match", VLOOKUP($C176,ADUser!A:C,3,FALSE))</f>
        <v>Erik Randa</v>
      </c>
      <c r="E176" s="27" t="str">
        <f>IF(ISERROR(MATCH($C176,ADUser!A:A, 0)), "No Match", VLOOKUP($C176,ADUser!A:B,2,FALSE))</f>
        <v>eranda</v>
      </c>
      <c r="F176" s="27" t="str">
        <f>IF(ISERROR(MATCH(K176,ADComputer!A:A, 0)), "No Match", VLOOKUP(K176,ADComputer!A:B,2,FALSE))</f>
        <v>Erik Randa - ThinkPad P50</v>
      </c>
      <c r="H176" s="32">
        <f t="shared" si="12"/>
        <v>1</v>
      </c>
      <c r="I176" s="27" t="str">
        <f>IF(ISERROR(MATCH(K176,ADComputer!A:A, 0)), "No Match", VLOOKUP(K176,ADComputer!A:D,4,FALSE))</f>
        <v>CN=Erik Randa,OU=Users,OU=Denver,DC=wma-arch,DC=com</v>
      </c>
      <c r="J176" s="27" t="str">
        <f>IF(ISERROR(MATCH($E176,Meraki!A:A, 0)), "No Match", VLOOKUP($E176,Meraki!A:F,4,FALSE))</f>
        <v>ThinkPad P50</v>
      </c>
      <c r="K176" s="27" t="str">
        <f>IF(ISERROR(MATCH($E176,Meraki!A:A, 0)), "No Match", VLOOKUP($E176,Meraki!A:F,2,FALSE))</f>
        <v>WS-2245</v>
      </c>
      <c r="L176" s="27" t="str">
        <f>IF(ISERROR(MATCH($C176,Vision!$A:$A, 0)), "No Match", VLOOKUP($C176,Vision!$A:F,2,FALSE))</f>
        <v>Erik</v>
      </c>
      <c r="M176" s="27" t="str">
        <f>IF(ISERROR(MATCH($C176,Vision!$A:$A, 0)), "No Match", VLOOKUP($C176,Vision!$A:G,3,FALSE))</f>
        <v>Randa</v>
      </c>
      <c r="N176" s="27" t="str">
        <f>IF(ISERROR(MATCH($C176,Vision!$A:$A, 0)), "No Match", VLOOKUP($C176,Vision!$A:H,4,FALSE))</f>
        <v>Davis, Jan</v>
      </c>
      <c r="O176" s="27" t="str">
        <f>IF(ISERROR(MATCH($C176,Vision!$A:$A, 0)), "No Match", VLOOKUP($C176,Vision!$A:I,5,FALSE))</f>
        <v>Downtown Denver Commercial</v>
      </c>
      <c r="P176" s="27" t="str">
        <f>IF(ISERROR(MATCH($C176,Vision!$A:$A, 0)), "No Match", VLOOKUP($C176,Vision!$A:J,6,FALSE))</f>
        <v>Downtown Denver</v>
      </c>
      <c r="Q176" s="27" t="str">
        <f>IF(ISERROR(MATCH($C176,Vision!$A:$A, 0)), "No Match", VLOOKUP($C176,Vision!$A:K,7,FALSE))</f>
        <v>Job Captain</v>
      </c>
      <c r="R176" s="31">
        <f>IF(ISERROR(MATCH($C176,Vision!$A:$A, 0)), "No Match", VLOOKUP($C176,Vision!$A:L,8,FALSE))</f>
        <v>43374</v>
      </c>
      <c r="S176" s="31"/>
      <c r="T176" s="27" t="str">
        <f t="shared" si="13"/>
        <v>Set-ADComputer -Identity  WS-2245 -Description "Erik Randa - ThinkPad P50"</v>
      </c>
      <c r="U176" s="1" t="str">
        <f t="shared" si="10"/>
        <v>Set-ADComputer -Identity  WS-2245 -Managedby "eranda"</v>
      </c>
      <c r="W176" s="4"/>
      <c r="AB176"/>
      <c r="AD176"/>
    </row>
    <row r="177" spans="2:30" x14ac:dyDescent="0.25">
      <c r="B177" s="27">
        <f t="shared" si="11"/>
        <v>174</v>
      </c>
      <c r="C177" s="22" t="s">
        <v>5052</v>
      </c>
      <c r="D177" s="30" t="str">
        <f>IF(ISERROR(MATCH($C177,ADUser!A:A, 0)), "No Match", VLOOKUP($C177,ADUser!A:C,3,FALSE))</f>
        <v>Erika Sanchez</v>
      </c>
      <c r="E177" s="27" t="str">
        <f>IF(ISERROR(MATCH($C177,ADUser!A:A, 0)), "No Match", VLOOKUP($C177,ADUser!A:B,2,FALSE))</f>
        <v>ersanchez</v>
      </c>
      <c r="F177" s="27" t="str">
        <f>IF(ISERROR(MATCH(K177,ADComputer!A:A, 0)), "No Match", VLOOKUP(K177,ADComputer!A:B,2,FALSE))</f>
        <v>Erika Sanchez - ThinkPad X1 Carbon 5th</v>
      </c>
      <c r="H177" s="32">
        <f t="shared" si="12"/>
        <v>1</v>
      </c>
      <c r="I177" s="27" t="str">
        <f>IF(ISERROR(MATCH(K177,ADComputer!A:A, 0)), "No Match", VLOOKUP(K177,ADComputer!A:D,4,FALSE))</f>
        <v>CN=Erika Sanchez,OU=Users,OU=Denver,DC=wma-arch,DC=com</v>
      </c>
      <c r="J177" s="27" t="str">
        <f>IF(ISERROR(MATCH($E177,Meraki!A:A, 0)), "No Match", VLOOKUP($E177,Meraki!A:F,4,FALSE))</f>
        <v>ThinkPad X1 Carbon 5th</v>
      </c>
      <c r="K177" s="27" t="str">
        <f>IF(ISERROR(MATCH($E177,Meraki!A:A, 0)), "No Match", VLOOKUP($E177,Meraki!A:F,2,FALSE))</f>
        <v>WS-2774</v>
      </c>
      <c r="L177" s="27" t="str">
        <f>IF(ISERROR(MATCH($C177,Vision!$A:$A, 0)), "No Match", VLOOKUP($C177,Vision!$A:F,2,FALSE))</f>
        <v>Erika</v>
      </c>
      <c r="M177" s="27" t="str">
        <f>IF(ISERROR(MATCH($C177,Vision!$A:$A, 0)), "No Match", VLOOKUP($C177,Vision!$A:G,3,FALSE))</f>
        <v>Sanchez</v>
      </c>
      <c r="N177" s="27" t="str">
        <f>IF(ISERROR(MATCH($C177,Vision!$A:$A, 0)), "No Match", VLOOKUP($C177,Vision!$A:H,4,FALSE))</f>
        <v>Quintero, B Catherine</v>
      </c>
      <c r="O177" s="27" t="str">
        <f>IF(ISERROR(MATCH($C177,Vision!$A:$A, 0)), "No Match", VLOOKUP($C177,Vision!$A:I,5,FALSE))</f>
        <v>Downtown Denver Interior Design</v>
      </c>
      <c r="P177" s="27" t="str">
        <f>IF(ISERROR(MATCH($C177,Vision!$A:$A, 0)), "No Match", VLOOKUP($C177,Vision!$A:J,6,FALSE))</f>
        <v>Downtown Denver</v>
      </c>
      <c r="Q177" s="27" t="str">
        <f>IF(ISERROR(MATCH($C177,Vision!$A:$A, 0)), "No Match", VLOOKUP($C177,Vision!$A:K,7,FALSE))</f>
        <v>Job Captain</v>
      </c>
      <c r="R177" s="31">
        <f>IF(ISERROR(MATCH($C177,Vision!$A:$A, 0)), "No Match", VLOOKUP($C177,Vision!$A:L,8,FALSE))</f>
        <v>43423</v>
      </c>
      <c r="S177" s="31"/>
      <c r="T177" s="27" t="str">
        <f t="shared" si="13"/>
        <v>Set-ADComputer -Identity  WS-2774 -Description "Erika Sanchez - ThinkPad X1 Carbon 5th"</v>
      </c>
      <c r="U177" s="1" t="str">
        <f t="shared" si="10"/>
        <v>Set-ADComputer -Identity  WS-2774 -Managedby "ersanchez"</v>
      </c>
      <c r="W177" s="4"/>
      <c r="AB177"/>
      <c r="AD177"/>
    </row>
    <row r="178" spans="2:30" x14ac:dyDescent="0.25">
      <c r="B178" s="27">
        <f t="shared" si="11"/>
        <v>175</v>
      </c>
      <c r="C178" s="22" t="s">
        <v>401</v>
      </c>
      <c r="D178" s="30" t="str">
        <f>IF(ISERROR(MATCH($C178,ADUser!A:A, 0)), "No Match", VLOOKUP($C178,ADUser!A:C,3,FALSE))</f>
        <v>Erik Sanchez</v>
      </c>
      <c r="E178" s="27" t="str">
        <f>IF(ISERROR(MATCH($C178,ADUser!A:A, 0)), "No Match", VLOOKUP($C178,ADUser!A:B,2,FALSE))</f>
        <v>esanchez</v>
      </c>
      <c r="F178" s="27" t="str">
        <f>IF(ISERROR(MATCH(K178,ADComputer!A:A, 0)), "No Match", VLOOKUP(K178,ADComputer!A:B,2,FALSE))</f>
        <v>Erik Sanchez - ThinkStation P510</v>
      </c>
      <c r="H178" s="32">
        <f t="shared" si="12"/>
        <v>1</v>
      </c>
      <c r="I178" s="27" t="str">
        <f>IF(ISERROR(MATCH(K178,ADComputer!A:A, 0)), "No Match", VLOOKUP(K178,ADComputer!A:D,4,FALSE))</f>
        <v>CN=Erik Sanchez,OU=Users,OU=Irvine,DC=wma-arch,DC=com</v>
      </c>
      <c r="J178" s="27" t="str">
        <f>IF(ISERROR(MATCH($E178,Meraki!A:A, 0)), "No Match", VLOOKUP($E178,Meraki!A:F,4,FALSE))</f>
        <v>ThinkStation P510</v>
      </c>
      <c r="K178" s="27" t="str">
        <f>IF(ISERROR(MATCH($E178,Meraki!A:A, 0)), "No Match", VLOOKUP($E178,Meraki!A:F,2,FALSE))</f>
        <v>WS-2467</v>
      </c>
      <c r="L178" s="27" t="str">
        <f>IF(ISERROR(MATCH($C178,Vision!$A:$A, 0)), "No Match", VLOOKUP($C178,Vision!$A:F,2,FALSE))</f>
        <v>Erik</v>
      </c>
      <c r="M178" s="27" t="str">
        <f>IF(ISERROR(MATCH($C178,Vision!$A:$A, 0)), "No Match", VLOOKUP($C178,Vision!$A:G,3,FALSE))</f>
        <v>Sanchez</v>
      </c>
      <c r="N178" s="27" t="str">
        <f>IF(ISERROR(MATCH($C178,Vision!$A:$A, 0)), "No Match", VLOOKUP($C178,Vision!$A:H,4,FALSE))</f>
        <v>Nouizi, Ilyes</v>
      </c>
      <c r="O178" s="27" t="str">
        <f>IF(ISERROR(MATCH($C178,Vision!$A:$A, 0)), "No Match", VLOOKUP($C178,Vision!$A:I,5,FALSE))</f>
        <v>Studio-West</v>
      </c>
      <c r="P178" s="27" t="str">
        <f>IF(ISERROR(MATCH($C178,Vision!$A:$A, 0)), "No Match", VLOOKUP($C178,Vision!$A:J,6,FALSE))</f>
        <v>Irvine</v>
      </c>
      <c r="Q178" s="27" t="str">
        <f>IF(ISERROR(MATCH($C178,Vision!$A:$A, 0)), "No Match", VLOOKUP($C178,Vision!$A:K,7,FALSE))</f>
        <v>Production Manager</v>
      </c>
      <c r="R178" s="31">
        <f>IF(ISERROR(MATCH($C178,Vision!$A:$A, 0)), "No Match", VLOOKUP($C178,Vision!$A:L,8,FALSE))</f>
        <v>42339</v>
      </c>
      <c r="S178" s="31"/>
      <c r="T178" s="27" t="str">
        <f t="shared" si="13"/>
        <v>Set-ADComputer -Identity  WS-2467 -Description "Erik Sanchez - ThinkStation P510"</v>
      </c>
      <c r="U178" s="1" t="str">
        <f t="shared" si="10"/>
        <v>Set-ADComputer -Identity  WS-2467 -Managedby "esanchez"</v>
      </c>
      <c r="W178" s="4"/>
      <c r="AB178"/>
      <c r="AD178"/>
    </row>
    <row r="179" spans="2:30" x14ac:dyDescent="0.25">
      <c r="B179" s="27">
        <f t="shared" si="11"/>
        <v>176</v>
      </c>
      <c r="C179" s="22" t="s">
        <v>3857</v>
      </c>
      <c r="D179" s="30" t="str">
        <f>IF(ISERROR(MATCH($C179,ADUser!A:A, 0)), "No Match", VLOOKUP($C179,ADUser!A:C,3,FALSE))</f>
        <v>Ehsan Tahghighi</v>
      </c>
      <c r="E179" s="27" t="str">
        <f>IF(ISERROR(MATCH($C179,ADUser!A:A, 0)), "No Match", VLOOKUP($C179,ADUser!A:B,2,FALSE))</f>
        <v>ETahghighi</v>
      </c>
      <c r="F179" s="27" t="str">
        <f>IF(ISERROR(MATCH(K179,ADComputer!A:A, 0)), "No Match", VLOOKUP(K179,ADComputer!A:B,2,FALSE))</f>
        <v>Ehsan Tahghighi - ThinkStation P500</v>
      </c>
      <c r="H179" s="32">
        <f t="shared" si="12"/>
        <v>1</v>
      </c>
      <c r="I179" s="27" t="str">
        <f>IF(ISERROR(MATCH(K179,ADComputer!A:A, 0)), "No Match", VLOOKUP(K179,ADComputer!A:D,4,FALSE))</f>
        <v>CN=Ehsan Tahghighi,OU=Users,OU=Toronto,DC=wma-arch,DC=com</v>
      </c>
      <c r="J179" s="27" t="str">
        <f>IF(ISERROR(MATCH($E179,Meraki!A:A, 0)), "No Match", VLOOKUP($E179,Meraki!A:F,4,FALSE))</f>
        <v>ThinkStation P500</v>
      </c>
      <c r="K179" s="27" t="str">
        <f>IF(ISERROR(MATCH($E179,Meraki!A:A, 0)), "No Match", VLOOKUP($E179,Meraki!A:F,2,FALSE))</f>
        <v>WS-2231</v>
      </c>
      <c r="L179" s="27" t="str">
        <f>IF(ISERROR(MATCH($C179,Vision!$A:$A, 0)), "No Match", VLOOKUP($C179,Vision!$A:F,2,FALSE))</f>
        <v>Ehsan</v>
      </c>
      <c r="M179" s="27" t="str">
        <f>IF(ISERROR(MATCH($C179,Vision!$A:$A, 0)), "No Match", VLOOKUP($C179,Vision!$A:G,3,FALSE))</f>
        <v>Tahghighi</v>
      </c>
      <c r="N179" s="27" t="str">
        <f>IF(ISERROR(MATCH($C179,Vision!$A:$A, 0)), "No Match", VLOOKUP($C179,Vision!$A:H,4,FALSE))</f>
        <v>Di Roma, Frank</v>
      </c>
      <c r="O179" s="27" t="str">
        <f>IF(ISERROR(MATCH($C179,Vision!$A:$A, 0)), "No Match", VLOOKUP($C179,Vision!$A:I,5,FALSE))</f>
        <v>Toronto Commercial</v>
      </c>
      <c r="P179" s="27" t="str">
        <f>IF(ISERROR(MATCH($C179,Vision!$A:$A, 0)), "No Match", VLOOKUP($C179,Vision!$A:J,6,FALSE))</f>
        <v>Toronto</v>
      </c>
      <c r="Q179" s="27" t="str">
        <f>IF(ISERROR(MATCH($C179,Vision!$A:$A, 0)), "No Match", VLOOKUP($C179,Vision!$A:K,7,FALSE))</f>
        <v>Job Captain</v>
      </c>
      <c r="R179" s="31">
        <f>IF(ISERROR(MATCH($C179,Vision!$A:$A, 0)), "No Match", VLOOKUP($C179,Vision!$A:L,8,FALSE))</f>
        <v>42795</v>
      </c>
      <c r="S179" s="31"/>
      <c r="T179" s="27" t="str">
        <f t="shared" si="13"/>
        <v>Set-ADComputer -Identity  WS-2231 -Description "Ehsan Tahghighi - ThinkStation P500"</v>
      </c>
      <c r="U179" s="1" t="str">
        <f t="shared" si="10"/>
        <v>Set-ADComputer -Identity  WS-2231 -Managedby "ETahghighi"</v>
      </c>
      <c r="W179" s="4"/>
      <c r="AB179"/>
      <c r="AD179"/>
    </row>
    <row r="180" spans="2:30" x14ac:dyDescent="0.25">
      <c r="B180" s="27">
        <f t="shared" si="11"/>
        <v>177</v>
      </c>
      <c r="C180" s="22" t="s">
        <v>395</v>
      </c>
      <c r="D180" s="30" t="str">
        <f>IF(ISERROR(MATCH($C180,ADUser!A:A, 0)), "No Match", VLOOKUP($C180,ADUser!A:C,3,FALSE))</f>
        <v>Eric Zitny</v>
      </c>
      <c r="E180" s="27" t="str">
        <f>IF(ISERROR(MATCH($C180,ADUser!A:A, 0)), "No Match", VLOOKUP($C180,ADUser!A:B,2,FALSE))</f>
        <v>ezitny</v>
      </c>
      <c r="F180" s="27" t="str">
        <f>IF(ISERROR(MATCH(K180,ADComputer!A:A, 0)), "No Match", VLOOKUP(K180,ADComputer!A:B,2,FALSE))</f>
        <v>Eric Zitny - W541</v>
      </c>
      <c r="H180" s="32">
        <f t="shared" si="12"/>
        <v>1</v>
      </c>
      <c r="I180" s="27" t="str">
        <f>IF(ISERROR(MATCH(K180,ADComputer!A:A, 0)), "No Match", VLOOKUP(K180,ADComputer!A:D,4,FALSE))</f>
        <v>CN=Eric Zitny,OU=Users,OU=Phoenix,DC=wma-arch,DC=com</v>
      </c>
      <c r="J180" s="27" t="str">
        <f>IF(ISERROR(MATCH($E180,Meraki!A:A, 0)), "No Match", VLOOKUP($E180,Meraki!A:F,4,FALSE))</f>
        <v>ThinkPad W541</v>
      </c>
      <c r="K180" s="27" t="str">
        <f>IF(ISERROR(MATCH($E180,Meraki!A:A, 0)), "No Match", VLOOKUP($E180,Meraki!A:F,2,FALSE))</f>
        <v>WS-2086</v>
      </c>
      <c r="L180" s="27" t="str">
        <f>IF(ISERROR(MATCH($C180,Vision!$A:$A, 0)), "No Match", VLOOKUP($C180,Vision!$A:F,2,FALSE))</f>
        <v>Eric</v>
      </c>
      <c r="M180" s="27" t="str">
        <f>IF(ISERROR(MATCH($C180,Vision!$A:$A, 0)), "No Match", VLOOKUP($C180,Vision!$A:G,3,FALSE))</f>
        <v>Zitny</v>
      </c>
      <c r="N180" s="27" t="str">
        <f>IF(ISERROR(MATCH($C180,Vision!$A:$A, 0)), "No Match", VLOOKUP($C180,Vision!$A:H,4,FALSE))</f>
        <v>Evernham, Kevin</v>
      </c>
      <c r="O180" s="27" t="str">
        <f>IF(ISERROR(MATCH($C180,Vision!$A:$A, 0)), "No Match", VLOOKUP($C180,Vision!$A:I,5,FALSE))</f>
        <v>Phoenix Commercial</v>
      </c>
      <c r="P180" s="27" t="str">
        <f>IF(ISERROR(MATCH($C180,Vision!$A:$A, 0)), "No Match", VLOOKUP($C180,Vision!$A:J,6,FALSE))</f>
        <v>Phoenix</v>
      </c>
      <c r="Q180" s="27" t="str">
        <f>IF(ISERROR(MATCH($C180,Vision!$A:$A, 0)), "No Match", VLOOKUP($C180,Vision!$A:K,7,FALSE))</f>
        <v>Project Architect</v>
      </c>
      <c r="R180" s="31">
        <f>IF(ISERROR(MATCH($C180,Vision!$A:$A, 0)), "No Match", VLOOKUP($C180,Vision!$A:L,8,FALSE))</f>
        <v>40695</v>
      </c>
      <c r="S180" s="31"/>
      <c r="T180" s="27" t="str">
        <f t="shared" si="13"/>
        <v>Set-ADComputer -Identity  WS-2086 -Description "Eric Zitny - ThinkPad W541"</v>
      </c>
      <c r="U180" s="1" t="str">
        <f t="shared" si="10"/>
        <v>Set-ADComputer -Identity  WS-2086 -Managedby "ezitny"</v>
      </c>
      <c r="W180" s="4"/>
      <c r="AB180"/>
      <c r="AD180"/>
    </row>
    <row r="181" spans="2:30" x14ac:dyDescent="0.25">
      <c r="B181" s="27">
        <f t="shared" si="11"/>
        <v>178</v>
      </c>
      <c r="C181" s="22" t="s">
        <v>4866</v>
      </c>
      <c r="D181" s="30" t="str">
        <f>IF(ISERROR(MATCH($C181,ADUser!A:A, 0)), "No Match", VLOOKUP($C181,ADUser!A:C,3,FALSE))</f>
        <v>Eric Zuniga</v>
      </c>
      <c r="E181" s="27" t="str">
        <f>IF(ISERROR(MATCH($C181,ADUser!A:A, 0)), "No Match", VLOOKUP($C181,ADUser!A:B,2,FALSE))</f>
        <v>ezuniga</v>
      </c>
      <c r="F181" s="27" t="str">
        <f>IF(ISERROR(MATCH(K181,ADComputer!A:A, 0)), "No Match", VLOOKUP(K181,ADComputer!A:B,2,FALSE))</f>
        <v>Eric Zuniga - ThinkPad P50</v>
      </c>
      <c r="H181" s="32">
        <f t="shared" si="12"/>
        <v>1</v>
      </c>
      <c r="I181" s="27" t="str">
        <f>IF(ISERROR(MATCH(K181,ADComputer!A:A, 0)), "No Match", VLOOKUP(K181,ADComputer!A:D,4,FALSE))</f>
        <v>CN=Eric Zuniga,OU=Users,OU=Irvine,DC=wma-arch,DC=com</v>
      </c>
      <c r="J181" s="27" t="str">
        <f>IF(ISERROR(MATCH($E181,Meraki!A:A, 0)), "No Match", VLOOKUP($E181,Meraki!A:F,4,FALSE))</f>
        <v>ThinkPad P50</v>
      </c>
      <c r="K181" s="27" t="str">
        <f>IF(ISERROR(MATCH($E181,Meraki!A:A, 0)), "No Match", VLOOKUP($E181,Meraki!A:F,2,FALSE))</f>
        <v>WS-2415</v>
      </c>
      <c r="L181" s="27" t="str">
        <f>IF(ISERROR(MATCH($C181,Vision!$A:$A, 0)), "No Match", VLOOKUP($C181,Vision!$A:F,2,FALSE))</f>
        <v>Ericberto</v>
      </c>
      <c r="M181" s="27" t="str">
        <f>IF(ISERROR(MATCH($C181,Vision!$A:$A, 0)), "No Match", VLOOKUP($C181,Vision!$A:G,3,FALSE))</f>
        <v>Zuniga</v>
      </c>
      <c r="N181" s="27" t="str">
        <f>IF(ISERROR(MATCH($C181,Vision!$A:$A, 0)), "No Match", VLOOKUP($C181,Vision!$A:H,4,FALSE))</f>
        <v>Arial, Kimberly</v>
      </c>
      <c r="O181" s="27" t="str">
        <f>IF(ISERROR(MATCH($C181,Vision!$A:$A, 0)), "No Match", VLOOKUP($C181,Vision!$A:I,5,FALSE))</f>
        <v>Studio-West</v>
      </c>
      <c r="P181" s="27" t="str">
        <f>IF(ISERROR(MATCH($C181,Vision!$A:$A, 0)), "No Match", VLOOKUP($C181,Vision!$A:J,6,FALSE))</f>
        <v>Irvine</v>
      </c>
      <c r="Q181" s="27" t="str">
        <f>IF(ISERROR(MATCH($C181,Vision!$A:$A, 0)), "No Match", VLOOKUP($C181,Vision!$A:K,7,FALSE))</f>
        <v>Job Captain</v>
      </c>
      <c r="R181" s="31">
        <f>IF(ISERROR(MATCH($C181,Vision!$A:$A, 0)), "No Match", VLOOKUP($C181,Vision!$A:L,8,FALSE))</f>
        <v>43360</v>
      </c>
      <c r="S181" s="31"/>
      <c r="T181" s="27" t="str">
        <f t="shared" si="13"/>
        <v>Set-ADComputer -Identity  WS-2415 -Description "Eric Zuniga - ThinkPad P50"</v>
      </c>
      <c r="U181" s="1" t="str">
        <f t="shared" si="10"/>
        <v>Set-ADComputer -Identity  WS-2415 -Managedby "ezuniga"</v>
      </c>
      <c r="W181" s="4"/>
      <c r="AB181"/>
      <c r="AD181"/>
    </row>
    <row r="182" spans="2:30" x14ac:dyDescent="0.25">
      <c r="B182" s="27">
        <f t="shared" si="11"/>
        <v>179</v>
      </c>
      <c r="C182" s="22" t="s">
        <v>5135</v>
      </c>
      <c r="D182" s="30" t="str">
        <f>IF(ISERROR(MATCH($C182,ADUser!A:A, 0)), "No Match", VLOOKUP($C182,ADUser!A:C,3,FALSE))</f>
        <v>Felipe Bermudez</v>
      </c>
      <c r="E182" s="27" t="str">
        <f>IF(ISERROR(MATCH($C182,ADUser!A:A, 0)), "No Match", VLOOKUP($C182,ADUser!A:B,2,FALSE))</f>
        <v>lbermudez</v>
      </c>
      <c r="F182" s="27" t="str">
        <f>IF(ISERROR(MATCH(K182,ADComputer!A:A, 0)), "No Match", VLOOKUP(K182,ADComputer!A:B,2,FALSE))</f>
        <v>Felipe Bermudez - ThinkPad P52</v>
      </c>
      <c r="H182" s="32">
        <f t="shared" si="12"/>
        <v>1</v>
      </c>
      <c r="I182" s="27" t="str">
        <f>IF(ISERROR(MATCH(K182,ADComputer!A:A, 0)), "No Match", VLOOKUP(K182,ADComputer!A:D,4,FALSE))</f>
        <v>CN=Luis Bermudez,OU=Users,OU=LA,DC=wma-arch,DC=com</v>
      </c>
      <c r="J182" s="27" t="str">
        <f>IF(ISERROR(MATCH($E182,Meraki!A:A, 0)), "No Match", VLOOKUP($E182,Meraki!A:F,4,FALSE))</f>
        <v>ThinkPad P52</v>
      </c>
      <c r="K182" s="27" t="str">
        <f>IF(ISERROR(MATCH($E182,Meraki!A:A, 0)), "No Match", VLOOKUP($E182,Meraki!A:F,2,FALSE))</f>
        <v>WS-3182</v>
      </c>
      <c r="L182" s="27" t="str">
        <f>IF(ISERROR(MATCH($C182,Vision!$A:$A, 0)), "No Match", VLOOKUP($C182,Vision!$A:F,2,FALSE))</f>
        <v>Luis</v>
      </c>
      <c r="M182" s="27" t="str">
        <f>IF(ISERROR(MATCH($C182,Vision!$A:$A, 0)), "No Match", VLOOKUP($C182,Vision!$A:G,3,FALSE))</f>
        <v>Bermudez</v>
      </c>
      <c r="N182" s="27" t="str">
        <f>IF(ISERROR(MATCH($C182,Vision!$A:$A, 0)), "No Match", VLOOKUP($C182,Vision!$A:H,4,FALSE))</f>
        <v>Madani, Radwan</v>
      </c>
      <c r="O182" s="27" t="str">
        <f>IF(ISERROR(MATCH($C182,Vision!$A:$A, 0)), "No Match", VLOOKUP($C182,Vision!$A:I,5,FALSE))</f>
        <v>Los Angeles Commercial</v>
      </c>
      <c r="P182" s="27" t="str">
        <f>IF(ISERROR(MATCH($C182,Vision!$A:$A, 0)), "No Match", VLOOKUP($C182,Vision!$A:J,6,FALSE))</f>
        <v>Los Angeles</v>
      </c>
      <c r="Q182" s="27" t="str">
        <f>IF(ISERROR(MATCH($C182,Vision!$A:$A, 0)), "No Match", VLOOKUP($C182,Vision!$A:K,7,FALSE))</f>
        <v>Senior Job Captain</v>
      </c>
      <c r="R182" s="31">
        <f>IF(ISERROR(MATCH($C182,Vision!$A:$A, 0)), "No Match", VLOOKUP($C182,Vision!$A:L,8,FALSE))</f>
        <v>43472</v>
      </c>
      <c r="S182" s="31"/>
      <c r="T182" s="27" t="str">
        <f t="shared" si="13"/>
        <v>Set-ADComputer -Identity  WS-3182 -Description "Felipe Bermudez - ThinkPad P52"</v>
      </c>
      <c r="U182" s="1" t="str">
        <f t="shared" si="10"/>
        <v>Set-ADComputer -Identity  WS-3182 -Managedby "lbermudez"</v>
      </c>
      <c r="W182" s="4"/>
      <c r="AB182"/>
      <c r="AD182"/>
    </row>
    <row r="183" spans="2:30" x14ac:dyDescent="0.25">
      <c r="B183" s="27">
        <f t="shared" si="11"/>
        <v>180</v>
      </c>
      <c r="C183" s="22" t="s">
        <v>410</v>
      </c>
      <c r="D183" s="30" t="str">
        <f>IF(ISERROR(MATCH($C183,ADUser!A:A, 0)), "No Match", VLOOKUP($C183,ADUser!A:C,3,FALSE))</f>
        <v>Frank Di Roma</v>
      </c>
      <c r="E183" s="27" t="str">
        <f>IF(ISERROR(MATCH($C183,ADUser!A:A, 0)), "No Match", VLOOKUP($C183,ADUser!A:B,2,FALSE))</f>
        <v>fdiroma</v>
      </c>
      <c r="F183" s="27" t="str">
        <f>IF(ISERROR(MATCH(K183,ADComputer!A:A, 0)), "No Match", VLOOKUP(K183,ADComputer!A:B,2,FALSE))</f>
        <v>Frank Di Roma - ThinkPad X1 Carbon 5th</v>
      </c>
      <c r="H183" s="32">
        <f t="shared" si="12"/>
        <v>1</v>
      </c>
      <c r="I183" s="27" t="str">
        <f>IF(ISERROR(MATCH(K183,ADComputer!A:A, 0)), "No Match", VLOOKUP(K183,ADComputer!A:D,4,FALSE))</f>
        <v>CN=Frank Di Roma,OU=Users,OU=Toronto,DC=wma-arch,DC=com</v>
      </c>
      <c r="J183" s="27" t="str">
        <f>IF(ISERROR(MATCH($E183,Meraki!A:A, 0)), "No Match", VLOOKUP($E183,Meraki!A:F,4,FALSE))</f>
        <v>ThinkPad X1 Carbon 5th</v>
      </c>
      <c r="K183" s="27" t="str">
        <f>IF(ISERROR(MATCH($E183,Meraki!A:A, 0)), "No Match", VLOOKUP($E183,Meraki!A:F,2,FALSE))</f>
        <v>WS-2610</v>
      </c>
      <c r="L183" s="27" t="str">
        <f>IF(ISERROR(MATCH($C183,Vision!$A:$A, 0)), "No Match", VLOOKUP($C183,Vision!$A:F,2,FALSE))</f>
        <v>Frank</v>
      </c>
      <c r="M183" s="27" t="str">
        <f>IF(ISERROR(MATCH($C183,Vision!$A:$A, 0)), "No Match", VLOOKUP($C183,Vision!$A:G,3,FALSE))</f>
        <v>Di Roma</v>
      </c>
      <c r="N183" s="27" t="str">
        <f>IF(ISERROR(MATCH($C183,Vision!$A:$A, 0)), "No Match", VLOOKUP($C183,Vision!$A:H,4,FALSE))</f>
        <v>Todisco, Jay</v>
      </c>
      <c r="O183" s="27" t="str">
        <f>IF(ISERROR(MATCH($C183,Vision!$A:$A, 0)), "No Match", VLOOKUP($C183,Vision!$A:I,5,FALSE))</f>
        <v>Toronto Administration</v>
      </c>
      <c r="P183" s="27" t="str">
        <f>IF(ISERROR(MATCH($C183,Vision!$A:$A, 0)), "No Match", VLOOKUP($C183,Vision!$A:J,6,FALSE))</f>
        <v>Toronto</v>
      </c>
      <c r="Q183" s="27" t="str">
        <f>IF(ISERROR(MATCH($C183,Vision!$A:$A, 0)), "No Match", VLOOKUP($C183,Vision!$A:K,7,FALSE))</f>
        <v>Principal</v>
      </c>
      <c r="R183" s="31">
        <f>IF(ISERROR(MATCH($C183,Vision!$A:$A, 0)), "No Match", VLOOKUP($C183,Vision!$A:L,8,FALSE))</f>
        <v>38404</v>
      </c>
      <c r="S183" s="31"/>
      <c r="T183" s="27" t="str">
        <f t="shared" si="13"/>
        <v>Set-ADComputer -Identity  WS-2610 -Description "Frank Di Roma - ThinkPad X1 Carbon 5th"</v>
      </c>
      <c r="U183" s="1" t="str">
        <f t="shared" si="10"/>
        <v>Set-ADComputer -Identity  WS-2610 -Managedby "fdiroma"</v>
      </c>
      <c r="W183" s="4"/>
      <c r="AB183"/>
      <c r="AD183"/>
    </row>
    <row r="184" spans="2:30" x14ac:dyDescent="0.25">
      <c r="B184" s="27">
        <f t="shared" si="11"/>
        <v>181</v>
      </c>
      <c r="C184" s="22" t="s">
        <v>3874</v>
      </c>
      <c r="D184" s="30" t="str">
        <f>IF(ISERROR(MATCH($C184,ADUser!A:A, 0)), "No Match", VLOOKUP($C184,ADUser!A:C,3,FALSE))</f>
        <v>Fang Fang</v>
      </c>
      <c r="E184" s="27" t="str">
        <f>IF(ISERROR(MATCH($C184,ADUser!A:A, 0)), "No Match", VLOOKUP($C184,ADUser!A:B,2,FALSE))</f>
        <v>ffang</v>
      </c>
      <c r="F184" s="27" t="str">
        <f>IF(ISERROR(MATCH(K184,ADComputer!A:A, 0)), "No Match", VLOOKUP(K184,ADComputer!A:B,2,FALSE))</f>
        <v>Fang Fang - ThinkStation S30</v>
      </c>
      <c r="H184" s="32">
        <f t="shared" si="12"/>
        <v>1</v>
      </c>
      <c r="I184" s="27" t="str">
        <f>IF(ISERROR(MATCH(K184,ADComputer!A:A, 0)), "No Match", VLOOKUP(K184,ADComputer!A:D,4,FALSE))</f>
        <v>CN=Fang Fang,OU=Users,OU=Northern California,DC=wma-arch,DC=com</v>
      </c>
      <c r="J184" s="27" t="str">
        <f>IF(ISERROR(MATCH($E184,Meraki!A:A, 0)), "No Match", VLOOKUP($E184,Meraki!A:F,4,FALSE))</f>
        <v>ThinkStation S30</v>
      </c>
      <c r="K184" s="27" t="str">
        <f>IF(ISERROR(MATCH($E184,Meraki!A:A, 0)), "No Match", VLOOKUP($E184,Meraki!A:F,2,FALSE))</f>
        <v>WS-2382</v>
      </c>
      <c r="L184" s="27" t="str">
        <f>IF(ISERROR(MATCH($C184,Vision!$A:$A, 0)), "No Match", VLOOKUP($C184,Vision!$A:F,2,FALSE))</f>
        <v>Fang</v>
      </c>
      <c r="M184" s="27" t="str">
        <f>IF(ISERROR(MATCH($C184,Vision!$A:$A, 0)), "No Match", VLOOKUP($C184,Vision!$A:G,3,FALSE))</f>
        <v>Fang</v>
      </c>
      <c r="N184" s="27" t="str">
        <f>IF(ISERROR(MATCH($C184,Vision!$A:$A, 0)), "No Match", VLOOKUP($C184,Vision!$A:H,4,FALSE))</f>
        <v>Lien, Kirsten</v>
      </c>
      <c r="O184" s="27" t="str">
        <f>IF(ISERROR(MATCH($C184,Vision!$A:$A, 0)), "No Match", VLOOKUP($C184,Vision!$A:I,5,FALSE))</f>
        <v>Pleasanton Interior Design</v>
      </c>
      <c r="P184" s="27" t="str">
        <f>IF(ISERROR(MATCH($C184,Vision!$A:$A, 0)), "No Match", VLOOKUP($C184,Vision!$A:J,6,FALSE))</f>
        <v>Pleasanton</v>
      </c>
      <c r="Q184" s="27" t="str">
        <f>IF(ISERROR(MATCH($C184,Vision!$A:$A, 0)), "No Match", VLOOKUP($C184,Vision!$A:K,7,FALSE))</f>
        <v>Designer</v>
      </c>
      <c r="R184" s="31">
        <f>IF(ISERROR(MATCH($C184,Vision!$A:$A, 0)), "No Match", VLOOKUP($C184,Vision!$A:L,8,FALSE))</f>
        <v>43283</v>
      </c>
      <c r="S184" s="31"/>
      <c r="T184" s="27" t="str">
        <f t="shared" si="13"/>
        <v>Set-ADComputer -Identity  WS-2382 -Description "Fang Fang - ThinkStation S30"</v>
      </c>
      <c r="U184" s="1" t="str">
        <f t="shared" ref="U184:U202" si="14">CONCATENATE($V$3,K184,$W$4,E184,$V$5)</f>
        <v>Set-ADComputer -Identity  WS-2382 -Managedby "ffang"</v>
      </c>
      <c r="W184" s="4"/>
      <c r="AB184"/>
      <c r="AD184"/>
    </row>
    <row r="185" spans="2:30" x14ac:dyDescent="0.25">
      <c r="B185" s="27">
        <f t="shared" si="11"/>
        <v>182</v>
      </c>
      <c r="C185" s="22" t="s">
        <v>3755</v>
      </c>
      <c r="D185" s="30" t="str">
        <f>IF(ISERROR(MATCH($C185,ADUser!A:A, 0)), "No Match", VLOOKUP($C185,ADUser!A:C,3,FALSE))</f>
        <v>Frank Salas Helguera</v>
      </c>
      <c r="E185" s="27" t="str">
        <f>IF(ISERROR(MATCH($C185,ADUser!A:A, 0)), "No Match", VLOOKUP($C185,ADUser!A:B,2,FALSE))</f>
        <v>fhelguera</v>
      </c>
      <c r="F185" s="27" t="str">
        <f>IF(ISERROR(MATCH(K185,ADComputer!A:A, 0)), "No Match", VLOOKUP(K185,ADComputer!A:B,2,FALSE))</f>
        <v>Frank Salas Helguera - ThinkStation P500</v>
      </c>
      <c r="H185" s="32">
        <f t="shared" si="12"/>
        <v>1</v>
      </c>
      <c r="I185" s="27" t="str">
        <f>IF(ISERROR(MATCH(K185,ADComputer!A:A, 0)), "No Match", VLOOKUP(K185,ADComputer!A:D,4,FALSE))</f>
        <v>CN=Frank Salas Helguera,OU=Users,OU=Northern California,DC=wma-arch,DC=com</v>
      </c>
      <c r="J185" s="27" t="str">
        <f>IF(ISERROR(MATCH($E185,Meraki!A:A, 0)), "No Match", VLOOKUP($E185,Meraki!A:F,4,FALSE))</f>
        <v>ThinkStation P500</v>
      </c>
      <c r="K185" s="27" t="str">
        <f>IF(ISERROR(MATCH($E185,Meraki!A:A, 0)), "No Match", VLOOKUP($E185,Meraki!A:F,2,FALSE))</f>
        <v>WS-2118</v>
      </c>
      <c r="L185" s="27" t="str">
        <f>IF(ISERROR(MATCH($C185,Vision!$A:$A, 0)), "No Match", VLOOKUP($C185,Vision!$A:F,2,FALSE))</f>
        <v>Francisco</v>
      </c>
      <c r="M185" s="27" t="str">
        <f>IF(ISERROR(MATCH($C185,Vision!$A:$A, 0)), "No Match", VLOOKUP($C185,Vision!$A:G,3,FALSE))</f>
        <v>Salas Helguera</v>
      </c>
      <c r="N185" s="27" t="str">
        <f>IF(ISERROR(MATCH($C185,Vision!$A:$A, 0)), "No Match", VLOOKUP($C185,Vision!$A:H,4,FALSE))</f>
        <v>Terry, James</v>
      </c>
      <c r="O185" s="27" t="str">
        <f>IF(ISERROR(MATCH($C185,Vision!$A:$A, 0)), "No Match", VLOOKUP($C185,Vision!$A:I,5,FALSE))</f>
        <v>Pleasanton Commercial</v>
      </c>
      <c r="P185" s="27" t="str">
        <f>IF(ISERROR(MATCH($C185,Vision!$A:$A, 0)), "No Match", VLOOKUP($C185,Vision!$A:J,6,FALSE))</f>
        <v>Pleasanton</v>
      </c>
      <c r="Q185" s="27" t="str">
        <f>IF(ISERROR(MATCH($C185,Vision!$A:$A, 0)), "No Match", VLOOKUP($C185,Vision!$A:K,7,FALSE))</f>
        <v>Intern</v>
      </c>
      <c r="R185" s="31">
        <f>IF(ISERROR(MATCH($C185,Vision!$A:$A, 0)), "No Match", VLOOKUP($C185,Vision!$A:L,8,FALSE))</f>
        <v>43241</v>
      </c>
      <c r="S185" s="31"/>
      <c r="T185" s="27" t="str">
        <f t="shared" si="13"/>
        <v>Set-ADComputer -Identity  WS-2118 -Description "Frank Salas Helguera - ThinkStation P500"</v>
      </c>
      <c r="U185" s="1" t="str">
        <f t="shared" si="14"/>
        <v>Set-ADComputer -Identity  WS-2118 -Managedby "fhelguera"</v>
      </c>
      <c r="W185" s="4"/>
      <c r="AB185"/>
      <c r="AD185"/>
    </row>
    <row r="186" spans="2:30" x14ac:dyDescent="0.25">
      <c r="B186" s="27">
        <f t="shared" si="11"/>
        <v>183</v>
      </c>
      <c r="C186" s="22" t="s">
        <v>6280</v>
      </c>
      <c r="D186" s="30" t="str">
        <f>IF(ISERROR(MATCH($C186,ADUser!A:A, 0)), "No Match", VLOOKUP($C186,ADUser!A:C,3,FALSE))</f>
        <v>Victoria Melvin</v>
      </c>
      <c r="E186" s="27" t="str">
        <f>IF(ISERROR(MATCH($C186,ADUser!A:A, 0)), "No Match", VLOOKUP($C186,ADUser!A:B,2,FALSE))</f>
        <v>fmelvin</v>
      </c>
      <c r="F186" s="27" t="str">
        <f>IF(ISERROR(MATCH(K186,ADComputer!A:A, 0)), "No Match", VLOOKUP(K186,ADComputer!A:B,2,FALSE))</f>
        <v>Victoria Melvin - ThinkPad X1 Extreme</v>
      </c>
      <c r="H186" s="32">
        <f t="shared" si="12"/>
        <v>1</v>
      </c>
      <c r="I186" s="27" t="str">
        <f>IF(ISERROR(MATCH(K186,ADComputer!A:A, 0)), "No Match", VLOOKUP(K186,ADComputer!A:D,4,FALSE))</f>
        <v>CN=Frances Victoria Melvin,OU=Users,OU=New York,DC=wma-arch,DC=com</v>
      </c>
      <c r="J186" s="27" t="str">
        <f>IF(ISERROR(MATCH($E186,Meraki!A:A, 0)), "No Match", VLOOKUP($E186,Meraki!A:F,4,FALSE))</f>
        <v>ThinkPad X1 Extreme</v>
      </c>
      <c r="K186" s="27" t="str">
        <f>IF(ISERROR(MATCH($E186,Meraki!A:A, 0)), "No Match", VLOOKUP($E186,Meraki!A:F,2,FALSE))</f>
        <v>WS-2686</v>
      </c>
      <c r="L186" s="27" t="str">
        <f>IF(ISERROR(MATCH($C186,Vision!$A:$A, 0)), "No Match", VLOOKUP($C186,Vision!$A:F,2,FALSE))</f>
        <v>Frances Victoria</v>
      </c>
      <c r="M186" s="27" t="str">
        <f>IF(ISERROR(MATCH($C186,Vision!$A:$A, 0)), "No Match", VLOOKUP($C186,Vision!$A:G,3,FALSE))</f>
        <v>Melvin</v>
      </c>
      <c r="N186" s="27" t="str">
        <f>IF(ISERROR(MATCH($C186,Vision!$A:$A, 0)), "No Match", VLOOKUP($C186,Vision!$A:H,4,FALSE))</f>
        <v>Melo, Damian</v>
      </c>
      <c r="O186" s="27" t="str">
        <f>IF(ISERROR(MATCH($C186,Vision!$A:$A, 0)), "No Match", VLOOKUP($C186,Vision!$A:I,5,FALSE))</f>
        <v>New York Interior Design</v>
      </c>
      <c r="P186" s="27" t="str">
        <f>IF(ISERROR(MATCH($C186,Vision!$A:$A, 0)), "No Match", VLOOKUP($C186,Vision!$A:J,6,FALSE))</f>
        <v>New York</v>
      </c>
      <c r="Q186" s="27" t="str">
        <f>IF(ISERROR(MATCH($C186,Vision!$A:$A, 0)), "No Match", VLOOKUP($C186,Vision!$A:K,7,FALSE))</f>
        <v>Project Manager</v>
      </c>
      <c r="R186" s="31">
        <f>IF(ISERROR(MATCH($C186,Vision!$A:$A, 0)), "No Match", VLOOKUP($C186,Vision!$A:L,8,FALSE))</f>
        <v>43549</v>
      </c>
      <c r="S186" s="31"/>
      <c r="T186" s="27" t="str">
        <f t="shared" si="13"/>
        <v>Set-ADComputer -Identity  WS-2686 -Description "Victoria Melvin - ThinkPad X1 Extreme"</v>
      </c>
      <c r="U186" s="1" t="str">
        <f t="shared" si="14"/>
        <v>Set-ADComputer -Identity  WS-2686 -Managedby "fmelvin"</v>
      </c>
      <c r="W186" s="4"/>
      <c r="AB186"/>
      <c r="AD186"/>
    </row>
    <row r="187" spans="2:30" x14ac:dyDescent="0.25">
      <c r="B187" s="27">
        <f t="shared" si="11"/>
        <v>184</v>
      </c>
      <c r="C187" s="22" t="s">
        <v>859</v>
      </c>
      <c r="D187" s="30" t="str">
        <f>IF(ISERROR(MATCH($C187,ADUser!A:A, 0)), "No Match", VLOOKUP($C187,ADUser!A:C,3,FALSE))</f>
        <v>Francisco Oliva</v>
      </c>
      <c r="E187" s="27" t="str">
        <f>IF(ISERROR(MATCH($C187,ADUser!A:A, 0)), "No Match", VLOOKUP($C187,ADUser!A:B,2,FALSE))</f>
        <v>foliva</v>
      </c>
      <c r="F187" s="27" t="str">
        <f>IF(ISERROR(MATCH(K187,ADComputer!A:A, 0)), "No Match", VLOOKUP(K187,ADComputer!A:B,2,FALSE))</f>
        <v>Francisco Oliva - HP Z2 Mini G3 Workstation</v>
      </c>
      <c r="H187" s="32">
        <f t="shared" si="12"/>
        <v>1</v>
      </c>
      <c r="I187" s="27" t="str">
        <f>IF(ISERROR(MATCH(K187,ADComputer!A:A, 0)), "No Match", VLOOKUP(K187,ADComputer!A:D,4,FALSE))</f>
        <v>CN=Francisco Oliva,OU=Users,OU=San Diego,DC=wma-arch,DC=com</v>
      </c>
      <c r="J187" s="27" t="str">
        <f>IF(ISERROR(MATCH($E187,Meraki!A:A, 0)), "No Match", VLOOKUP($E187,Meraki!A:F,4,FALSE))</f>
        <v>HP Z2 Mini G3 Workstation</v>
      </c>
      <c r="K187" s="27" t="str">
        <f>IF(ISERROR(MATCH($E187,Meraki!A:A, 0)), "No Match", VLOOKUP($E187,Meraki!A:F,2,FALSE))</f>
        <v>WS-2793</v>
      </c>
      <c r="L187" s="27" t="str">
        <f>IF(ISERROR(MATCH($C187,Vision!$A:$A, 0)), "No Match", VLOOKUP($C187,Vision!$A:F,2,FALSE))</f>
        <v>Francisco</v>
      </c>
      <c r="M187" s="27" t="str">
        <f>IF(ISERROR(MATCH($C187,Vision!$A:$A, 0)), "No Match", VLOOKUP($C187,Vision!$A:G,3,FALSE))</f>
        <v>Oliva</v>
      </c>
      <c r="N187" s="27" t="str">
        <f>IF(ISERROR(MATCH($C187,Vision!$A:$A, 0)), "No Match", VLOOKUP($C187,Vision!$A:H,4,FALSE))</f>
        <v>Slipka, Tiffany</v>
      </c>
      <c r="O187" s="27" t="str">
        <f>IF(ISERROR(MATCH($C187,Vision!$A:$A, 0)), "No Match", VLOOKUP($C187,Vision!$A:I,5,FALSE))</f>
        <v>San Diego Commercial</v>
      </c>
      <c r="P187" s="27" t="str">
        <f>IF(ISERROR(MATCH($C187,Vision!$A:$A, 0)), "No Match", VLOOKUP($C187,Vision!$A:J,6,FALSE))</f>
        <v>San Diego</v>
      </c>
      <c r="Q187" s="27" t="str">
        <f>IF(ISERROR(MATCH($C187,Vision!$A:$A, 0)), "No Match", VLOOKUP($C187,Vision!$A:K,7,FALSE))</f>
        <v>Production Coordinator</v>
      </c>
      <c r="R187" s="31">
        <f>IF(ISERROR(MATCH($C187,Vision!$A:$A, 0)), "No Match", VLOOKUP($C187,Vision!$A:L,8,FALSE))</f>
        <v>43252</v>
      </c>
      <c r="S187" s="31"/>
      <c r="T187" s="27" t="str">
        <f t="shared" si="13"/>
        <v>Set-ADComputer -Identity  WS-2793 -Description "Francisco Oliva - HP Z2 Mini G3 Workstation"</v>
      </c>
      <c r="U187" s="1" t="str">
        <f t="shared" si="14"/>
        <v>Set-ADComputer -Identity  WS-2793 -Managedby "foliva"</v>
      </c>
      <c r="W187" s="4"/>
      <c r="AB187"/>
      <c r="AD187"/>
    </row>
    <row r="188" spans="2:30" x14ac:dyDescent="0.25">
      <c r="B188" s="27">
        <f t="shared" si="11"/>
        <v>185</v>
      </c>
      <c r="C188" s="22" t="s">
        <v>8153</v>
      </c>
      <c r="D188" s="30" t="str">
        <f>IF(ISERROR(MATCH($C188,ADUser!A:A, 0)), "No Match", VLOOKUP($C188,ADUser!A:C,3,FALSE))</f>
        <v>Frank Stevens</v>
      </c>
      <c r="E188" s="27" t="str">
        <f>IF(ISERROR(MATCH($C188,ADUser!A:A, 0)), "No Match", VLOOKUP($C188,ADUser!A:B,2,FALSE))</f>
        <v>FStevens</v>
      </c>
      <c r="F188" s="27" t="str">
        <f>IF(ISERROR(MATCH(K188,ADComputer!A:A, 0)), "No Match", VLOOKUP(K188,ADComputer!A:B,2,FALSE))</f>
        <v>Frank Stevens - ThinkPad P52</v>
      </c>
      <c r="H188" s="32">
        <f t="shared" si="12"/>
        <v>1</v>
      </c>
      <c r="I188" s="27" t="str">
        <f>IF(ISERROR(MATCH(K188,ADComputer!A:A, 0)), "No Match", VLOOKUP(K188,ADComputer!A:D,4,FALSE))</f>
        <v>CN=Frank Stevens,OU=Users,OU=New York,DC=wma-arch,DC=com</v>
      </c>
      <c r="J188" s="27" t="str">
        <f>IF(ISERROR(MATCH($E188,Meraki!A:A, 0)), "No Match", VLOOKUP($E188,Meraki!A:F,4,FALSE))</f>
        <v>ThinkPad P52</v>
      </c>
      <c r="K188" s="27" t="str">
        <f>IF(ISERROR(MATCH($E188,Meraki!A:A, 0)), "No Match", VLOOKUP($E188,Meraki!A:F,2,FALSE))</f>
        <v>WS-2860</v>
      </c>
      <c r="L188" s="27" t="str">
        <f>IF(ISERROR(MATCH($C188,Vision!$A:$A, 0)), "No Match", VLOOKUP($C188,Vision!$A:F,2,FALSE))</f>
        <v>Frank</v>
      </c>
      <c r="M188" s="27" t="str">
        <f>IF(ISERROR(MATCH($C188,Vision!$A:$A, 0)), "No Match", VLOOKUP($C188,Vision!$A:G,3,FALSE))</f>
        <v>Stevens</v>
      </c>
      <c r="N188" s="27" t="str">
        <f>IF(ISERROR(MATCH($C188,Vision!$A:$A, 0)), "No Match", VLOOKUP($C188,Vision!$A:H,4,FALSE))</f>
        <v>Mayer, Edward</v>
      </c>
      <c r="O188" s="27" t="str">
        <f>IF(ISERROR(MATCH($C188,Vision!$A:$A, 0)), "No Match", VLOOKUP($C188,Vision!$A:I,5,FALSE))</f>
        <v>New Jersey Commercial</v>
      </c>
      <c r="P188" s="27" t="str">
        <f>IF(ISERROR(MATCH($C188,Vision!$A:$A, 0)), "No Match", VLOOKUP($C188,Vision!$A:J,6,FALSE))</f>
        <v>New York</v>
      </c>
      <c r="Q188" s="27" t="str">
        <f>IF(ISERROR(MATCH($C188,Vision!$A:$A, 0)), "No Match", VLOOKUP($C188,Vision!$A:K,7,FALSE))</f>
        <v>Project Manager</v>
      </c>
      <c r="R188" s="31">
        <f>IF(ISERROR(MATCH($C188,Vision!$A:$A, 0)), "No Match", VLOOKUP($C188,Vision!$A:L,8,FALSE))</f>
        <v>43584</v>
      </c>
      <c r="S188" s="31"/>
      <c r="T188" s="27" t="str">
        <f t="shared" si="13"/>
        <v>Set-ADComputer -Identity  WS-2860 -Description "Frank Stevens - ThinkPad P52"</v>
      </c>
      <c r="U188" s="1" t="str">
        <f t="shared" si="14"/>
        <v>Set-ADComputer -Identity  WS-2860 -Managedby "FStevens"</v>
      </c>
      <c r="W188" s="4"/>
      <c r="AB188"/>
      <c r="AD188"/>
    </row>
    <row r="189" spans="2:30" x14ac:dyDescent="0.25">
      <c r="B189" s="27">
        <f t="shared" si="11"/>
        <v>186</v>
      </c>
      <c r="C189" s="22" t="s">
        <v>406</v>
      </c>
      <c r="D189" s="30" t="str">
        <f>IF(ISERROR(MATCH($C189,ADUser!A:A, 0)), "No Match", VLOOKUP($C189,ADUser!A:C,3,FALSE))</f>
        <v>Fara Tajadod</v>
      </c>
      <c r="E189" s="27" t="str">
        <f>IF(ISERROR(MATCH($C189,ADUser!A:A, 0)), "No Match", VLOOKUP($C189,ADUser!A:B,2,FALSE))</f>
        <v>FTajadod</v>
      </c>
      <c r="F189" s="27" t="str">
        <f>IF(ISERROR(MATCH(K189,ADComputer!A:A, 0)), "No Match", VLOOKUP(K189,ADComputer!A:B,2,FALSE))</f>
        <v>Fara Tajadod - ThinkStation S30</v>
      </c>
      <c r="H189" s="32">
        <f t="shared" si="12"/>
        <v>1</v>
      </c>
      <c r="I189" s="27" t="str">
        <f>IF(ISERROR(MATCH(K189,ADComputer!A:A, 0)), "No Match", VLOOKUP(K189,ADComputer!A:D,4,FALSE))</f>
        <v>CN=Britney Maddox,OU=Users,OU=San Diego,DC=wma-arch,DC=com</v>
      </c>
      <c r="J189" s="27" t="str">
        <f>IF(ISERROR(MATCH($E189,Meraki!A:A, 0)), "No Match", VLOOKUP($E189,Meraki!A:F,4,FALSE))</f>
        <v>ThinkStation S30</v>
      </c>
      <c r="K189" s="27" t="str">
        <f>IF(ISERROR(MATCH($E189,Meraki!A:A, 0)), "No Match", VLOOKUP($E189,Meraki!A:F,2,FALSE))</f>
        <v>WS-1895</v>
      </c>
      <c r="L189" s="27" t="str">
        <f>IF(ISERROR(MATCH($C189,Vision!$A:$A, 0)), "No Match", VLOOKUP($C189,Vision!$A:F,2,FALSE))</f>
        <v>Farnoosh</v>
      </c>
      <c r="M189" s="27" t="str">
        <f>IF(ISERROR(MATCH($C189,Vision!$A:$A, 0)), "No Match", VLOOKUP($C189,Vision!$A:G,3,FALSE))</f>
        <v>Tajadod</v>
      </c>
      <c r="N189" s="27" t="str">
        <f>IF(ISERROR(MATCH($C189,Vision!$A:$A, 0)), "No Match", VLOOKUP($C189,Vision!$A:H,4,FALSE))</f>
        <v>Dean, Nathan</v>
      </c>
      <c r="O189" s="27" t="str">
        <f>IF(ISERROR(MATCH($C189,Vision!$A:$A, 0)), "No Match", VLOOKUP($C189,Vision!$A:I,5,FALSE))</f>
        <v>San Diego Interior Design</v>
      </c>
      <c r="P189" s="27" t="str">
        <f>IF(ISERROR(MATCH($C189,Vision!$A:$A, 0)), "No Match", VLOOKUP($C189,Vision!$A:J,6,FALSE))</f>
        <v>San Diego</v>
      </c>
      <c r="Q189" s="27" t="str">
        <f>IF(ISERROR(MATCH($C189,Vision!$A:$A, 0)), "No Match", VLOOKUP($C189,Vision!$A:K,7,FALSE))</f>
        <v>Designer</v>
      </c>
      <c r="R189" s="31">
        <f>IF(ISERROR(MATCH($C189,Vision!$A:$A, 0)), "No Match", VLOOKUP($C189,Vision!$A:L,8,FALSE))</f>
        <v>42675</v>
      </c>
      <c r="S189" s="31"/>
      <c r="T189" s="27" t="str">
        <f t="shared" si="13"/>
        <v>Set-ADComputer -Identity  WS-1895 -Description "Fara Tajadod - ThinkStation S30"</v>
      </c>
      <c r="U189" s="1" t="str">
        <f t="shared" si="14"/>
        <v>Set-ADComputer -Identity  WS-1895 -Managedby "FTajadod"</v>
      </c>
      <c r="W189" s="4"/>
      <c r="AB189"/>
      <c r="AD189"/>
    </row>
    <row r="190" spans="2:30" x14ac:dyDescent="0.25">
      <c r="B190" s="27">
        <f t="shared" si="11"/>
        <v>187</v>
      </c>
      <c r="C190" s="22" t="s">
        <v>409</v>
      </c>
      <c r="D190" s="30" t="str">
        <f>IF(ISERROR(MATCH($C190,ADUser!A:A, 0)), "No Match", VLOOKUP($C190,ADUser!A:C,3,FALSE))</f>
        <v>Faulizbeth Vallejo</v>
      </c>
      <c r="E190" s="27" t="str">
        <f>IF(ISERROR(MATCH($C190,ADUser!A:A, 0)), "No Match", VLOOKUP($C190,ADUser!A:B,2,FALSE))</f>
        <v>FVallejo</v>
      </c>
      <c r="F190" s="27" t="str">
        <f>IF(ISERROR(MATCH(K190,ADComputer!A:A, 0)), "No Match", VLOOKUP(K190,ADComputer!A:B,2,FALSE))</f>
        <v>Faulizbeth Vallejo - ThinkPad P50</v>
      </c>
      <c r="H190" s="32">
        <f t="shared" si="12"/>
        <v>1</v>
      </c>
      <c r="I190" s="27" t="str">
        <f>IF(ISERROR(MATCH(K190,ADComputer!A:A, 0)), "No Match", VLOOKUP(K190,ADComputer!A:D,4,FALSE))</f>
        <v>CN=Faulizbeth Vallejo,OU=Users,OU=New Jersey,DC=wma-arch,DC=com</v>
      </c>
      <c r="J190" s="27" t="str">
        <f>IF(ISERROR(MATCH($E190,Meraki!A:A, 0)), "No Match", VLOOKUP($E190,Meraki!A:F,4,FALSE))</f>
        <v>ThinkPad P50</v>
      </c>
      <c r="K190" s="27" t="str">
        <f>IF(ISERROR(MATCH($E190,Meraki!A:A, 0)), "No Match", VLOOKUP($E190,Meraki!A:F,2,FALSE))</f>
        <v>WS-2258</v>
      </c>
      <c r="L190" s="27" t="str">
        <f>IF(ISERROR(MATCH($C190,Vision!$A:$A, 0)), "No Match", VLOOKUP($C190,Vision!$A:F,2,FALSE))</f>
        <v>Faulizbeth</v>
      </c>
      <c r="M190" s="27" t="str">
        <f>IF(ISERROR(MATCH($C190,Vision!$A:$A, 0)), "No Match", VLOOKUP($C190,Vision!$A:G,3,FALSE))</f>
        <v>Vallejo</v>
      </c>
      <c r="N190" s="27" t="str">
        <f>IF(ISERROR(MATCH($C190,Vision!$A:$A, 0)), "No Match", VLOOKUP($C190,Vision!$A:H,4,FALSE))</f>
        <v>Bennett, Michael</v>
      </c>
      <c r="O190" s="27" t="str">
        <f>IF(ISERROR(MATCH($C190,Vision!$A:$A, 0)), "No Match", VLOOKUP($C190,Vision!$A:I,5,FALSE))</f>
        <v>New York Interior Design</v>
      </c>
      <c r="P190" s="27" t="str">
        <f>IF(ISERROR(MATCH($C190,Vision!$A:$A, 0)), "No Match", VLOOKUP($C190,Vision!$A:J,6,FALSE))</f>
        <v>New Jersey</v>
      </c>
      <c r="Q190" s="27" t="str">
        <f>IF(ISERROR(MATCH($C190,Vision!$A:$A, 0)), "No Match", VLOOKUP($C190,Vision!$A:K,7,FALSE))</f>
        <v>Senior Job Captain</v>
      </c>
      <c r="R190" s="31">
        <f>IF(ISERROR(MATCH($C190,Vision!$A:$A, 0)), "No Match", VLOOKUP($C190,Vision!$A:L,8,FALSE))</f>
        <v>41983</v>
      </c>
      <c r="S190" s="31"/>
      <c r="T190" s="27" t="str">
        <f t="shared" si="13"/>
        <v>Set-ADComputer -Identity  WS-2258 -Description "Faulizbeth Vallejo - ThinkPad P50"</v>
      </c>
      <c r="U190" s="1" t="str">
        <f t="shared" si="14"/>
        <v>Set-ADComputer -Identity  WS-2258 -Managedby "FVallejo"</v>
      </c>
      <c r="W190" s="4"/>
      <c r="AB190"/>
      <c r="AD190"/>
    </row>
    <row r="191" spans="2:30" x14ac:dyDescent="0.25">
      <c r="B191" s="27">
        <f t="shared" si="11"/>
        <v>188</v>
      </c>
      <c r="C191" s="22" t="s">
        <v>3232</v>
      </c>
      <c r="D191" s="30" t="str">
        <f>IF(ISERROR(MATCH($C191,ADUser!A:A, 0)), "No Match", VLOOKUP($C191,ADUser!A:C,3,FALSE))</f>
        <v>Greg Blount</v>
      </c>
      <c r="E191" s="27" t="str">
        <f>IF(ISERROR(MATCH($C191,ADUser!A:A, 0)), "No Match", VLOOKUP($C191,ADUser!A:B,2,FALSE))</f>
        <v>gblount</v>
      </c>
      <c r="F191" s="27" t="str">
        <f>IF(ISERROR(MATCH(K191,ADComputer!A:A, 0)), "No Match", VLOOKUP(K191,ADComputer!A:B,2,FALSE))</f>
        <v>Greg Blount - ThinkPad P51</v>
      </c>
      <c r="H191" s="32">
        <f t="shared" si="12"/>
        <v>1</v>
      </c>
      <c r="I191" s="27" t="str">
        <f>IF(ISERROR(MATCH(K191,ADComputer!A:A, 0)), "No Match", VLOOKUP(K191,ADComputer!A:D,4,FALSE))</f>
        <v>CN=Greg Blount,OU=Users,OU=Denver-JS,DC=wma-arch,DC=com</v>
      </c>
      <c r="J191" s="27" t="str">
        <f>IF(ISERROR(MATCH($E191,Meraki!A:A, 0)), "No Match", VLOOKUP($E191,Meraki!A:F,4,FALSE))</f>
        <v>ThinkPad P51</v>
      </c>
      <c r="K191" s="27" t="str">
        <f>IF(ISERROR(MATCH($E191,Meraki!A:A, 0)), "No Match", VLOOKUP($E191,Meraki!A:F,2,FALSE))</f>
        <v>WS-2775</v>
      </c>
      <c r="L191" s="27" t="str">
        <f>IF(ISERROR(MATCH($C191,Vision!$A:$A, 0)), "No Match", VLOOKUP($C191,Vision!$A:F,2,FALSE))</f>
        <v>Gregory</v>
      </c>
      <c r="M191" s="27" t="str">
        <f>IF(ISERROR(MATCH($C191,Vision!$A:$A, 0)), "No Match", VLOOKUP($C191,Vision!$A:G,3,FALSE))</f>
        <v>Blount</v>
      </c>
      <c r="N191" s="27" t="str">
        <f>IF(ISERROR(MATCH($C191,Vision!$A:$A, 0)), "No Match", VLOOKUP($C191,Vision!$A:H,4,FALSE))</f>
        <v>Jansen, Thomas</v>
      </c>
      <c r="O191" s="27" t="str">
        <f>IF(ISERROR(MATCH($C191,Vision!$A:$A, 0)), "No Match", VLOOKUP($C191,Vision!$A:I,5,FALSE))</f>
        <v>Denver Civil Infrastructure</v>
      </c>
      <c r="P191" s="27" t="str">
        <f>IF(ISERROR(MATCH($C191,Vision!$A:$A, 0)), "No Match", VLOOKUP($C191,Vision!$A:J,6,FALSE))</f>
        <v>Denver C.E.</v>
      </c>
      <c r="Q191" s="27" t="str">
        <f>IF(ISERROR(MATCH($C191,Vision!$A:$A, 0)), "No Match", VLOOKUP($C191,Vision!$A:K,7,FALSE))</f>
        <v>Project Manager</v>
      </c>
      <c r="R191" s="31">
        <f>IF(ISERROR(MATCH($C191,Vision!$A:$A, 0)), "No Match", VLOOKUP($C191,Vision!$A:L,8,FALSE))</f>
        <v>43040</v>
      </c>
      <c r="S191" s="31"/>
      <c r="T191" s="27" t="str">
        <f t="shared" si="13"/>
        <v>Set-ADComputer -Identity  WS-2775 -Description "Greg Blount - ThinkPad P51"</v>
      </c>
      <c r="U191" s="1" t="str">
        <f t="shared" si="14"/>
        <v>Set-ADComputer -Identity  WS-2775 -Managedby "gblount"</v>
      </c>
      <c r="W191" s="4"/>
      <c r="AB191"/>
      <c r="AD191"/>
    </row>
    <row r="192" spans="2:30" x14ac:dyDescent="0.25">
      <c r="B192" s="27">
        <f t="shared" si="11"/>
        <v>189</v>
      </c>
      <c r="C192" s="22" t="s">
        <v>423</v>
      </c>
      <c r="D192" s="30" t="str">
        <f>IF(ISERROR(MATCH($C192,ADUser!A:A, 0)), "No Match", VLOOKUP($C192,ADUser!A:C,3,FALSE))</f>
        <v>Grant Brandenburg</v>
      </c>
      <c r="E192" s="27" t="str">
        <f>IF(ISERROR(MATCH($C192,ADUser!A:A, 0)), "No Match", VLOOKUP($C192,ADUser!A:B,2,FALSE))</f>
        <v>gbrandenburg</v>
      </c>
      <c r="F192" s="27" t="str">
        <f>IF(ISERROR(MATCH(K192,ADComputer!A:A, 0)), "No Match", VLOOKUP(K192,ADComputer!A:B,2,FALSE))</f>
        <v>Grant Brandenburg - X1 Carbon NEW</v>
      </c>
      <c r="H192" s="32">
        <f t="shared" si="12"/>
        <v>1</v>
      </c>
      <c r="I192" s="27" t="str">
        <f>IF(ISERROR(MATCH(K192,ADComputer!A:A, 0)), "No Match", VLOOKUP(K192,ADComputer!A:D,4,FALSE))</f>
        <v>CN=Grant Brandenburg,OU=Users,OU=Chicago,DC=wma-arch,DC=com</v>
      </c>
      <c r="J192" s="27" t="str">
        <f>IF(ISERROR(MATCH($E192,Meraki!A:A, 0)), "No Match", VLOOKUP($E192,Meraki!A:F,4,FALSE))</f>
        <v>ThinkPad X1 Carbon 6th</v>
      </c>
      <c r="K192" s="27" t="str">
        <f>IF(ISERROR(MATCH($E192,Meraki!A:A, 0)), "No Match", VLOOKUP($E192,Meraki!A:F,2,FALSE))</f>
        <v>WS-2667</v>
      </c>
      <c r="L192" s="27" t="str">
        <f>IF(ISERROR(MATCH($C192,Vision!$A:$A, 0)), "No Match", VLOOKUP($C192,Vision!$A:F,2,FALSE))</f>
        <v>Grant</v>
      </c>
      <c r="M192" s="27" t="str">
        <f>IF(ISERROR(MATCH($C192,Vision!$A:$A, 0)), "No Match", VLOOKUP($C192,Vision!$A:G,3,FALSE))</f>
        <v>Brandenburg</v>
      </c>
      <c r="N192" s="27" t="str">
        <f>IF(ISERROR(MATCH($C192,Vision!$A:$A, 0)), "No Match", VLOOKUP($C192,Vision!$A:H,4,FALSE))</f>
        <v>Trefry, Cameron</v>
      </c>
      <c r="O192" s="27" t="str">
        <f>IF(ISERROR(MATCH($C192,Vision!$A:$A, 0)), "No Match", VLOOKUP($C192,Vision!$A:I,5,FALSE))</f>
        <v>Oak Brook Commercial</v>
      </c>
      <c r="P192" s="27" t="str">
        <f>IF(ISERROR(MATCH($C192,Vision!$A:$A, 0)), "No Match", VLOOKUP($C192,Vision!$A:J,6,FALSE))</f>
        <v>Oak Brook</v>
      </c>
      <c r="Q192" s="27" t="str">
        <f>IF(ISERROR(MATCH($C192,Vision!$A:$A, 0)), "No Match", VLOOKUP($C192,Vision!$A:K,7,FALSE))</f>
        <v>Director, Regional Operations</v>
      </c>
      <c r="R192" s="31">
        <f>IF(ISERROR(MATCH($C192,Vision!$A:$A, 0)), "No Match", VLOOKUP($C192,Vision!$A:L,8,FALSE))</f>
        <v>41442</v>
      </c>
      <c r="S192" s="31"/>
      <c r="T192" s="27" t="str">
        <f t="shared" si="13"/>
        <v>Set-ADComputer -Identity  WS-2667 -Description "Grant Brandenburg - ThinkPad X1 Carbon 6th"</v>
      </c>
      <c r="U192" s="1" t="str">
        <f t="shared" si="14"/>
        <v>Set-ADComputer -Identity  WS-2667 -Managedby "gbrandenburg"</v>
      </c>
      <c r="W192" s="4"/>
      <c r="AB192"/>
      <c r="AD192"/>
    </row>
    <row r="193" spans="2:30" x14ac:dyDescent="0.25">
      <c r="B193" s="27">
        <f t="shared" si="11"/>
        <v>190</v>
      </c>
      <c r="C193" s="22" t="s">
        <v>4759</v>
      </c>
      <c r="D193" s="30" t="str">
        <f>IF(ISERROR(MATCH($C193,ADUser!A:A, 0)), "No Match", VLOOKUP($C193,ADUser!A:C,3,FALSE))</f>
        <v>Mimi Dobbins</v>
      </c>
      <c r="E193" s="27" t="str">
        <f>IF(ISERROR(MATCH($C193,ADUser!A:A, 0)), "No Match", VLOOKUP($C193,ADUser!A:B,2,FALSE))</f>
        <v>gdobbins</v>
      </c>
      <c r="F193" s="27" t="str">
        <f>IF(ISERROR(MATCH(K193,ADComputer!A:A, 0)), "No Match", VLOOKUP(K193,ADComputer!A:B,2,FALSE))</f>
        <v>Mimi Dobbins - HP Z2 Mini G3 Workstation</v>
      </c>
      <c r="H193" s="32">
        <f t="shared" si="12"/>
        <v>1</v>
      </c>
      <c r="I193" s="27" t="str">
        <f>IF(ISERROR(MATCH(K193,ADComputer!A:A, 0)), "No Match", VLOOKUP(K193,ADComputer!A:D,4,FALSE))</f>
        <v>CN=Grace Dobbins,OU=Users,OU=Princeton,DC=wma-arch,DC=com</v>
      </c>
      <c r="J193" s="27" t="str">
        <f>IF(ISERROR(MATCH($E193,Meraki!A:A, 0)), "No Match", VLOOKUP($E193,Meraki!A:F,4,FALSE))</f>
        <v>HP Z2 Mini G3 Workstation</v>
      </c>
      <c r="K193" s="27" t="str">
        <f>IF(ISERROR(MATCH($E193,Meraki!A:A, 0)), "No Match", VLOOKUP($E193,Meraki!A:F,2,FALSE))</f>
        <v>WS-2399</v>
      </c>
      <c r="L193" s="27" t="str">
        <f>IF(ISERROR(MATCH($C193,Vision!$A:$A, 0)), "No Match", VLOOKUP($C193,Vision!$A:F,2,FALSE))</f>
        <v>Grace</v>
      </c>
      <c r="M193" s="27" t="str">
        <f>IF(ISERROR(MATCH($C193,Vision!$A:$A, 0)), "No Match", VLOOKUP($C193,Vision!$A:G,3,FALSE))</f>
        <v>Dobbins</v>
      </c>
      <c r="N193" s="27" t="str">
        <f>IF(ISERROR(MATCH($C193,Vision!$A:$A, 0)), "No Match", VLOOKUP($C193,Vision!$A:H,4,FALSE))</f>
        <v>Zucosky, Marlyn</v>
      </c>
      <c r="O193" s="27" t="str">
        <f>IF(ISERROR(MATCH($C193,Vision!$A:$A, 0)), "No Match", VLOOKUP($C193,Vision!$A:I,5,FALSE))</f>
        <v>Princeton Interior Design</v>
      </c>
      <c r="P193" s="27" t="str">
        <f>IF(ISERROR(MATCH($C193,Vision!$A:$A, 0)), "No Match", VLOOKUP($C193,Vision!$A:J,6,FALSE))</f>
        <v>Princeton</v>
      </c>
      <c r="Q193" s="27" t="str">
        <f>IF(ISERROR(MATCH($C193,Vision!$A:$A, 0)), "No Match", VLOOKUP($C193,Vision!$A:K,7,FALSE))</f>
        <v>Designer</v>
      </c>
      <c r="R193" s="31">
        <f>IF(ISERROR(MATCH($C193,Vision!$A:$A, 0)), "No Match", VLOOKUP($C193,Vision!$A:L,8,FALSE))</f>
        <v>43271</v>
      </c>
      <c r="S193" s="31"/>
      <c r="T193" s="27" t="str">
        <f t="shared" si="13"/>
        <v>Set-ADComputer -Identity  WS-2399 -Description "Mimi Dobbins - HP Z2 Mini G3 Workstation"</v>
      </c>
      <c r="U193" s="1" t="str">
        <f t="shared" si="14"/>
        <v>Set-ADComputer -Identity  WS-2399 -Managedby "gdobbins"</v>
      </c>
      <c r="W193" s="4"/>
      <c r="AB193"/>
      <c r="AD193"/>
    </row>
    <row r="194" spans="2:30" x14ac:dyDescent="0.25">
      <c r="B194" s="27">
        <f t="shared" si="11"/>
        <v>191</v>
      </c>
      <c r="C194" s="22" t="s">
        <v>413</v>
      </c>
      <c r="D194" s="30" t="str">
        <f>IF(ISERROR(MATCH($C194,ADUser!A:A, 0)), "No Match", VLOOKUP($C194,ADUser!A:C,3,FALSE))</f>
        <v>Gary Drew</v>
      </c>
      <c r="E194" s="27" t="str">
        <f>IF(ISERROR(MATCH($C194,ADUser!A:A, 0)), "No Match", VLOOKUP($C194,ADUser!A:B,2,FALSE))</f>
        <v>GDrew</v>
      </c>
      <c r="F194" s="27" t="str">
        <f>IF(ISERROR(MATCH(K194,ADComputer!A:A, 0)), "No Match", VLOOKUP(K194,ADComputer!A:B,2,FALSE))</f>
        <v>Gary Drew - X1 Carbon</v>
      </c>
      <c r="H194" s="32">
        <f t="shared" si="12"/>
        <v>1</v>
      </c>
      <c r="I194" s="27" t="str">
        <f>IF(ISERROR(MATCH(K194,ADComputer!A:A, 0)), "No Match", VLOOKUP(K194,ADComputer!A:D,4,FALSE))</f>
        <v>CN=Gary Drew,OU=Users,OU=Northern California,DC=wma-arch,DC=com</v>
      </c>
      <c r="J194" s="27" t="str">
        <f>IF(ISERROR(MATCH($E194,Meraki!A:A, 0)), "No Match", VLOOKUP($E194,Meraki!A:F,4,FALSE))</f>
        <v>ThinkPad X1 Carbon 5th</v>
      </c>
      <c r="K194" s="27" t="str">
        <f>IF(ISERROR(MATCH($E194,Meraki!A:A, 0)), "No Match", VLOOKUP($E194,Meraki!A:F,2,FALSE))</f>
        <v>WS-2811</v>
      </c>
      <c r="L194" s="27" t="str">
        <f>IF(ISERROR(MATCH($C194,Vision!$A:$A, 0)), "No Match", VLOOKUP($C194,Vision!$A:F,2,FALSE))</f>
        <v>Gary</v>
      </c>
      <c r="M194" s="27" t="str">
        <f>IF(ISERROR(MATCH($C194,Vision!$A:$A, 0)), "No Match", VLOOKUP($C194,Vision!$A:G,3,FALSE))</f>
        <v>Drew</v>
      </c>
      <c r="N194" s="27" t="str">
        <f>IF(ISERROR(MATCH($C194,Vision!$A:$A, 0)), "No Match", VLOOKUP($C194,Vision!$A:H,4,FALSE))</f>
        <v>Wink, Kenneth</v>
      </c>
      <c r="O194" s="27" t="str">
        <f>IF(ISERROR(MATCH($C194,Vision!$A:$A, 0)), "No Match", VLOOKUP($C194,Vision!$A:I,5,FALSE))</f>
        <v>Pleasanton Administration</v>
      </c>
      <c r="P194" s="27" t="str">
        <f>IF(ISERROR(MATCH($C194,Vision!$A:$A, 0)), "No Match", VLOOKUP($C194,Vision!$A:J,6,FALSE))</f>
        <v>Pleasanton</v>
      </c>
      <c r="Q194" s="27" t="str">
        <f>IF(ISERROR(MATCH($C194,Vision!$A:$A, 0)), "No Match", VLOOKUP($C194,Vision!$A:K,7,FALSE))</f>
        <v>Regional Vice President</v>
      </c>
      <c r="R194" s="31">
        <f>IF(ISERROR(MATCH($C194,Vision!$A:$A, 0)), "No Match", VLOOKUP($C194,Vision!$A:L,8,FALSE))</f>
        <v>35807</v>
      </c>
      <c r="S194" s="31"/>
      <c r="T194" s="27" t="str">
        <f t="shared" si="13"/>
        <v>Set-ADComputer -Identity  WS-2811 -Description "Gary Drew - ThinkPad X1 Carbon 5th"</v>
      </c>
      <c r="U194" s="1" t="str">
        <f t="shared" si="14"/>
        <v>Set-ADComputer -Identity  WS-2811 -Managedby "GDrew"</v>
      </c>
      <c r="W194" s="4"/>
      <c r="AB194"/>
      <c r="AD194"/>
    </row>
    <row r="195" spans="2:30" x14ac:dyDescent="0.25">
      <c r="B195" s="27">
        <f t="shared" si="11"/>
        <v>192</v>
      </c>
      <c r="C195" s="22" t="s">
        <v>4162</v>
      </c>
      <c r="D195" s="30" t="str">
        <f>IF(ISERROR(MATCH($C195,ADUser!A:A, 0)), "No Match", VLOOKUP($C195,ADUser!A:C,3,FALSE))</f>
        <v>Genevieve Guoin</v>
      </c>
      <c r="E195" s="27" t="str">
        <f>IF(ISERROR(MATCH($C195,ADUser!A:A, 0)), "No Match", VLOOKUP($C195,ADUser!A:B,2,FALSE))</f>
        <v>gguoin</v>
      </c>
      <c r="F195" s="27" t="str">
        <f>IF(ISERROR(MATCH(K195,ADComputer!A:A, 0)), "No Match", VLOOKUP(K195,ADComputer!A:B,2,FALSE))</f>
        <v>Genevieve Guoin - ThinkPad X1 Carbon 5th</v>
      </c>
      <c r="H195" s="32">
        <f t="shared" si="12"/>
        <v>1</v>
      </c>
      <c r="I195" s="27" t="str">
        <f>IF(ISERROR(MATCH(K195,ADComputer!A:A, 0)), "No Match", VLOOKUP(K195,ADComputer!A:D,4,FALSE))</f>
        <v>CN=Genevieve Guoin,OU=Users,OU=San Diego,DC=wma-arch,DC=com</v>
      </c>
      <c r="J195" s="27" t="str">
        <f>IF(ISERROR(MATCH($E195,Meraki!A:A, 0)), "No Match", VLOOKUP($E195,Meraki!A:F,4,FALSE))</f>
        <v>ThinkPad X1 Carbon 5th</v>
      </c>
      <c r="K195" s="27" t="str">
        <f>IF(ISERROR(MATCH($E195,Meraki!A:A, 0)), "No Match", VLOOKUP($E195,Meraki!A:F,2,FALSE))</f>
        <v>WS-2877</v>
      </c>
      <c r="L195" s="27" t="str">
        <f>IF(ISERROR(MATCH($C195,Vision!$A:$A, 0)), "No Match", VLOOKUP($C195,Vision!$A:F,2,FALSE))</f>
        <v>Genevieve</v>
      </c>
      <c r="M195" s="27" t="str">
        <f>IF(ISERROR(MATCH($C195,Vision!$A:$A, 0)), "No Match", VLOOKUP($C195,Vision!$A:G,3,FALSE))</f>
        <v>Guoin</v>
      </c>
      <c r="N195" s="27" t="str">
        <f>IF(ISERROR(MATCH($C195,Vision!$A:$A, 0)), "No Match", VLOOKUP($C195,Vision!$A:H,4,FALSE))</f>
        <v>Slipka, Tiffany</v>
      </c>
      <c r="O195" s="27" t="str">
        <f>IF(ISERROR(MATCH($C195,Vision!$A:$A, 0)), "No Match", VLOOKUP($C195,Vision!$A:I,5,FALSE))</f>
        <v>San Diego Interior Design</v>
      </c>
      <c r="P195" s="27" t="str">
        <f>IF(ISERROR(MATCH($C195,Vision!$A:$A, 0)), "No Match", VLOOKUP($C195,Vision!$A:J,6,FALSE))</f>
        <v>San Diego</v>
      </c>
      <c r="Q195" s="27" t="str">
        <f>IF(ISERROR(MATCH($C195,Vision!$A:$A, 0)), "No Match", VLOOKUP($C195,Vision!$A:K,7,FALSE))</f>
        <v>Project Manager</v>
      </c>
      <c r="R195" s="31">
        <f>IF(ISERROR(MATCH($C195,Vision!$A:$A, 0)), "No Match", VLOOKUP($C195,Vision!$A:L,8,FALSE))</f>
        <v>43353</v>
      </c>
      <c r="S195" s="31"/>
      <c r="T195" s="27" t="str">
        <f t="shared" si="13"/>
        <v>Set-ADComputer -Identity  WS-2877 -Description "Genevieve Guoin - ThinkPad X1 Carbon 5th"</v>
      </c>
      <c r="U195" s="1" t="str">
        <f t="shared" si="14"/>
        <v>Set-ADComputer -Identity  WS-2877 -Managedby "gguoin"</v>
      </c>
      <c r="W195" s="4"/>
      <c r="AB195"/>
      <c r="AD195"/>
    </row>
    <row r="196" spans="2:30" x14ac:dyDescent="0.25">
      <c r="B196" s="27">
        <f t="shared" ref="B196:B259" si="15">B195+1</f>
        <v>193</v>
      </c>
      <c r="C196" s="22" t="s">
        <v>5184</v>
      </c>
      <c r="D196" s="30" t="str">
        <f>IF(ISERROR(MATCH($C196,ADUser!A:A, 0)), "No Match", VLOOKUP($C196,ADUser!A:C,3,FALSE))</f>
        <v>Gorham Hom</v>
      </c>
      <c r="E196" s="27" t="str">
        <f>IF(ISERROR(MATCH($C196,ADUser!A:A, 0)), "No Match", VLOOKUP($C196,ADUser!A:B,2,FALSE))</f>
        <v>GHom</v>
      </c>
      <c r="F196" s="27" t="str">
        <f>IF(ISERROR(MATCH(K196,ADComputer!A:A, 0)), "No Match", VLOOKUP(K196,ADComputer!A:B,2,FALSE))</f>
        <v>Gorham Hom - X1 Extreme</v>
      </c>
      <c r="H196" s="32">
        <f t="shared" ref="H196:H259" si="16">IF(SEARCH(D196,F196,1),1,0)</f>
        <v>1</v>
      </c>
      <c r="I196" s="27" t="str">
        <f>IF(ISERROR(MATCH(K196,ADComputer!A:A, 0)), "No Match", VLOOKUP(K196,ADComputer!A:D,4,FALSE))</f>
        <v>CN=Gorham Hom,OU=Users,OU=New Jersey,DC=wma-arch,DC=com</v>
      </c>
      <c r="J196" s="27" t="str">
        <f>IF(ISERROR(MATCH($E196,Meraki!A:A, 0)), "No Match", VLOOKUP($E196,Meraki!A:F,4,FALSE))</f>
        <v>ThinkPad X1 Extreme</v>
      </c>
      <c r="K196" s="27" t="str">
        <f>IF(ISERROR(MATCH($E196,Meraki!A:A, 0)), "No Match", VLOOKUP($E196,Meraki!A:F,2,FALSE))</f>
        <v>WS-2684</v>
      </c>
      <c r="L196" s="27" t="str">
        <f>IF(ISERROR(MATCH($C196,Vision!$A:$A, 0)), "No Match", VLOOKUP($C196,Vision!$A:F,2,FALSE))</f>
        <v>Gorham</v>
      </c>
      <c r="M196" s="27" t="str">
        <f>IF(ISERROR(MATCH($C196,Vision!$A:$A, 0)), "No Match", VLOOKUP($C196,Vision!$A:G,3,FALSE))</f>
        <v>Hom</v>
      </c>
      <c r="N196" s="27" t="str">
        <f>IF(ISERROR(MATCH($C196,Vision!$A:$A, 0)), "No Match", VLOOKUP($C196,Vision!$A:H,4,FALSE))</f>
        <v>Zucosky, Marlyn</v>
      </c>
      <c r="O196" s="27" t="str">
        <f>IF(ISERROR(MATCH($C196,Vision!$A:$A, 0)), "No Match", VLOOKUP($C196,Vision!$A:I,5,FALSE))</f>
        <v>New Jersey Interior Design</v>
      </c>
      <c r="P196" s="27" t="str">
        <f>IF(ISERROR(MATCH($C196,Vision!$A:$A, 0)), "No Match", VLOOKUP($C196,Vision!$A:J,6,FALSE))</f>
        <v>New Jersey</v>
      </c>
      <c r="Q196" s="27" t="str">
        <f>IF(ISERROR(MATCH($C196,Vision!$A:$A, 0)), "No Match", VLOOKUP($C196,Vision!$A:K,7,FALSE))</f>
        <v>Senior Project Manager</v>
      </c>
      <c r="R196" s="31">
        <f>IF(ISERROR(MATCH($C196,Vision!$A:$A, 0)), "No Match", VLOOKUP($C196,Vision!$A:L,8,FALSE))</f>
        <v>43550</v>
      </c>
      <c r="S196" s="31"/>
      <c r="T196" s="27" t="str">
        <f t="shared" ref="T196:T259" si="17">CONCATENATE($V$3,K196,$V$4,D196,$V$6,J196,$V$5)</f>
        <v>Set-ADComputer -Identity  WS-2684 -Description "Gorham Hom - ThinkPad X1 Extreme"</v>
      </c>
      <c r="U196" s="1" t="str">
        <f t="shared" si="14"/>
        <v>Set-ADComputer -Identity  WS-2684 -Managedby "GHom"</v>
      </c>
      <c r="W196" s="4"/>
      <c r="AB196"/>
      <c r="AD196"/>
    </row>
    <row r="197" spans="2:30" x14ac:dyDescent="0.25">
      <c r="B197" s="27">
        <f t="shared" si="15"/>
        <v>194</v>
      </c>
      <c r="C197" s="22" t="s">
        <v>420</v>
      </c>
      <c r="D197" s="30" t="str">
        <f>IF(ISERROR(MATCH($C197,ADUser!A:A, 0)), "No Match", VLOOKUP($C197,ADUser!A:C,3,FALSE))</f>
        <v>Gino Becerra Hernandez</v>
      </c>
      <c r="E197" s="27" t="str">
        <f>IF(ISERROR(MATCH($C197,ADUser!A:A, 0)), "No Match", VLOOKUP($C197,ADUser!A:B,2,FALSE))</f>
        <v>ginob</v>
      </c>
      <c r="F197" s="27" t="str">
        <f>IF(ISERROR(MATCH(K197,ADComputer!A:A, 0)), "No Match", VLOOKUP(K197,ADComputer!A:B,2,FALSE))</f>
        <v>Gino Becerra Hernandez - ThinkPad P50</v>
      </c>
      <c r="H197" s="32">
        <f t="shared" si="16"/>
        <v>1</v>
      </c>
      <c r="I197" s="27" t="str">
        <f>IF(ISERROR(MATCH(K197,ADComputer!A:A, 0)), "No Match", VLOOKUP(K197,ADComputer!A:D,4,FALSE))</f>
        <v>CN=Gino M. Becerra Hernandez,OU=Users,OU=Panama,DC=wma-arch,DC=com</v>
      </c>
      <c r="J197" s="27" t="str">
        <f>IF(ISERROR(MATCH($E197,Meraki!A:A, 0)), "No Match", VLOOKUP($E197,Meraki!A:F,4,FALSE))</f>
        <v>ThinkPad P50</v>
      </c>
      <c r="K197" s="27" t="str">
        <f>IF(ISERROR(MATCH($E197,Meraki!A:A, 0)), "No Match", VLOOKUP($E197,Meraki!A:F,2,FALSE))</f>
        <v>WS-2178</v>
      </c>
      <c r="L197" s="27" t="str">
        <f>IF(ISERROR(MATCH($C197,Vision!$A:$A, 0)), "No Match", VLOOKUP($C197,Vision!$A:F,2,FALSE))</f>
        <v>Gino</v>
      </c>
      <c r="M197" s="27" t="str">
        <f>IF(ISERROR(MATCH($C197,Vision!$A:$A, 0)), "No Match", VLOOKUP($C197,Vision!$A:G,3,FALSE))</f>
        <v>Becerra</v>
      </c>
      <c r="N197" s="27" t="str">
        <f>IF(ISERROR(MATCH($C197,Vision!$A:$A, 0)), "No Match", VLOOKUP($C197,Vision!$A:H,4,FALSE))</f>
        <v>Nouizi, Ilyes</v>
      </c>
      <c r="O197" s="27" t="str">
        <f>IF(ISERROR(MATCH($C197,Vision!$A:$A, 0)), "No Match", VLOOKUP($C197,Vision!$A:I,5,FALSE))</f>
        <v>Studio-West</v>
      </c>
      <c r="P197" s="27" t="str">
        <f>IF(ISERROR(MATCH($C197,Vision!$A:$A, 0)), "No Match", VLOOKUP($C197,Vision!$A:J,6,FALSE))</f>
        <v>Panama</v>
      </c>
      <c r="Q197" s="27" t="str">
        <f>IF(ISERROR(MATCH($C197,Vision!$A:$A, 0)), "No Match", VLOOKUP($C197,Vision!$A:K,7,FALSE))</f>
        <v>Production Coordinator</v>
      </c>
      <c r="R197" s="31">
        <f>IF(ISERROR(MATCH($C197,Vision!$A:$A, 0)), "No Match", VLOOKUP($C197,Vision!$A:L,8,FALSE))</f>
        <v>41883</v>
      </c>
      <c r="S197" s="31"/>
      <c r="T197" s="27" t="str">
        <f t="shared" si="17"/>
        <v>Set-ADComputer -Identity  WS-2178 -Description "Gino Becerra Hernandez - ThinkPad P50"</v>
      </c>
      <c r="U197" s="1" t="str">
        <f t="shared" si="14"/>
        <v>Set-ADComputer -Identity  WS-2178 -Managedby "ginob"</v>
      </c>
      <c r="W197" s="4"/>
      <c r="AB197"/>
      <c r="AD197"/>
    </row>
    <row r="198" spans="2:30" x14ac:dyDescent="0.25">
      <c r="B198" s="27">
        <f t="shared" si="15"/>
        <v>195</v>
      </c>
      <c r="C198" s="22" t="s">
        <v>417</v>
      </c>
      <c r="D198" s="30" t="str">
        <f>IF(ISERROR(MATCH($C198,ADUser!A:A, 0)), "No Match", VLOOKUP($C198,ADUser!A:C,3,FALSE))</f>
        <v>Gerry Parco</v>
      </c>
      <c r="E198" s="27" t="str">
        <f>IF(ISERROR(MATCH($C198,ADUser!A:A, 0)), "No Match", VLOOKUP($C198,ADUser!A:B,2,FALSE))</f>
        <v>gparco</v>
      </c>
      <c r="F198" s="27" t="str">
        <f>IF(ISERROR(MATCH(K198,ADComputer!A:A, 0)), "No Match", VLOOKUP(K198,ADComputer!A:B,2,FALSE))</f>
        <v>Gerry Parco - W540</v>
      </c>
      <c r="H198" s="32">
        <f t="shared" si="16"/>
        <v>1</v>
      </c>
      <c r="I198" s="27" t="str">
        <f>IF(ISERROR(MATCH(K198,ADComputer!A:A, 0)), "No Match", VLOOKUP(K198,ADComputer!A:D,4,FALSE))</f>
        <v>CN=Gerry Parco,OU=Users,OU=Northern California,DC=wma-arch,DC=com</v>
      </c>
      <c r="J198" s="27" t="str">
        <f>IF(ISERROR(MATCH($E198,Meraki!A:A, 0)), "No Match", VLOOKUP($E198,Meraki!A:F,4,FALSE))</f>
        <v>ThinkPad W540</v>
      </c>
      <c r="K198" s="27" t="str">
        <f>IF(ISERROR(MATCH($E198,Meraki!A:A, 0)), "No Match", VLOOKUP($E198,Meraki!A:F,2,FALSE))</f>
        <v>WS-2024</v>
      </c>
      <c r="L198" s="27" t="str">
        <f>IF(ISERROR(MATCH($C198,Vision!$A:$A, 0)), "No Match", VLOOKUP($C198,Vision!$A:F,2,FALSE))</f>
        <v>Gerry</v>
      </c>
      <c r="M198" s="27" t="str">
        <f>IF(ISERROR(MATCH($C198,Vision!$A:$A, 0)), "No Match", VLOOKUP($C198,Vision!$A:G,3,FALSE))</f>
        <v>Parco</v>
      </c>
      <c r="N198" s="27" t="str">
        <f>IF(ISERROR(MATCH($C198,Vision!$A:$A, 0)), "No Match", VLOOKUP($C198,Vision!$A:H,4,FALSE))</f>
        <v>Murphy, Michael</v>
      </c>
      <c r="O198" s="27" t="str">
        <f>IF(ISERROR(MATCH($C198,Vision!$A:$A, 0)), "No Match", VLOOKUP($C198,Vision!$A:I,5,FALSE))</f>
        <v>Pleasanton Civil Engineering</v>
      </c>
      <c r="P198" s="27" t="str">
        <f>IF(ISERROR(MATCH($C198,Vision!$A:$A, 0)), "No Match", VLOOKUP($C198,Vision!$A:J,6,FALSE))</f>
        <v>Pleasanton</v>
      </c>
      <c r="Q198" s="27" t="str">
        <f>IF(ISERROR(MATCH($C198,Vision!$A:$A, 0)), "No Match", VLOOKUP($C198,Vision!$A:K,7,FALSE))</f>
        <v>Senior Project Manager</v>
      </c>
      <c r="R198" s="31">
        <f>IF(ISERROR(MATCH($C198,Vision!$A:$A, 0)), "No Match", VLOOKUP($C198,Vision!$A:L,8,FALSE))</f>
        <v>42744</v>
      </c>
      <c r="S198" s="31"/>
      <c r="T198" s="27" t="str">
        <f t="shared" si="17"/>
        <v>Set-ADComputer -Identity  WS-2024 -Description "Gerry Parco - ThinkPad W540"</v>
      </c>
      <c r="U198" s="1" t="str">
        <f t="shared" si="14"/>
        <v>Set-ADComputer -Identity  WS-2024 -Managedby "gparco"</v>
      </c>
      <c r="W198" s="4"/>
      <c r="AB198"/>
      <c r="AD198"/>
    </row>
    <row r="199" spans="2:30" x14ac:dyDescent="0.25">
      <c r="B199" s="27">
        <f t="shared" si="15"/>
        <v>196</v>
      </c>
      <c r="C199" s="22" t="s">
        <v>426</v>
      </c>
      <c r="D199" s="30" t="str">
        <f>IF(ISERROR(MATCH($C199,ADUser!A:A, 0)), "No Match", VLOOKUP($C199,ADUser!A:C,3,FALSE))</f>
        <v>Gregory Spon</v>
      </c>
      <c r="E199" s="27" t="str">
        <f>IF(ISERROR(MATCH($C199,ADUser!A:A, 0)), "No Match", VLOOKUP($C199,ADUser!A:B,2,FALSE))</f>
        <v>gspon</v>
      </c>
      <c r="F199" s="27" t="str">
        <f>IF(ISERROR(MATCH(K199,ADComputer!A:A, 0)), "No Match", VLOOKUP(K199,ADComputer!A:B,2,FALSE))</f>
        <v>Gregory Spon - X1 Carbon</v>
      </c>
      <c r="H199" s="32">
        <f t="shared" si="16"/>
        <v>1</v>
      </c>
      <c r="I199" s="27" t="str">
        <f>IF(ISERROR(MATCH(K199,ADComputer!A:A, 0)), "No Match", VLOOKUP(K199,ADComputer!A:D,4,FALSE))</f>
        <v>CN=Gregory Spon,OU=Users,OU=Irvine,DC=wma-arch,DC=com</v>
      </c>
      <c r="J199" s="27" t="str">
        <f>IF(ISERROR(MATCH($E199,Meraki!A:A, 0)), "No Match", VLOOKUP($E199,Meraki!A:F,4,FALSE))</f>
        <v>ThinkPad X1 Carbon 6th</v>
      </c>
      <c r="K199" s="27" t="str">
        <f>IF(ISERROR(MATCH($E199,Meraki!A:A, 0)), "No Match", VLOOKUP($E199,Meraki!A:F,2,FALSE))</f>
        <v>WS-3165</v>
      </c>
      <c r="L199" s="27" t="str">
        <f>IF(ISERROR(MATCH($C199,Vision!$A:$A, 0)), "No Match", VLOOKUP($C199,Vision!$A:F,2,FALSE))</f>
        <v>Gregory</v>
      </c>
      <c r="M199" s="27" t="str">
        <f>IF(ISERROR(MATCH($C199,Vision!$A:$A, 0)), "No Match", VLOOKUP($C199,Vision!$A:G,3,FALSE))</f>
        <v>Spon</v>
      </c>
      <c r="N199" s="27" t="str">
        <f>IF(ISERROR(MATCH($C199,Vision!$A:$A, 0)), "No Match", VLOOKUP($C199,Vision!$A:H,4,FALSE))</f>
        <v>Myers, Thomas</v>
      </c>
      <c r="O199" s="27" t="str">
        <f>IF(ISERROR(MATCH($C199,Vision!$A:$A, 0)), "No Match", VLOOKUP($C199,Vision!$A:I,5,FALSE))</f>
        <v>Irvine Commercial</v>
      </c>
      <c r="P199" s="27" t="str">
        <f>IF(ISERROR(MATCH($C199,Vision!$A:$A, 0)), "No Match", VLOOKUP($C199,Vision!$A:J,6,FALSE))</f>
        <v>Irvine</v>
      </c>
      <c r="Q199" s="27" t="str">
        <f>IF(ISERROR(MATCH($C199,Vision!$A:$A, 0)), "No Match", VLOOKUP($C199,Vision!$A:K,7,FALSE))</f>
        <v>Director, Architecture</v>
      </c>
      <c r="R199" s="31">
        <f>IF(ISERROR(MATCH($C199,Vision!$A:$A, 0)), "No Match", VLOOKUP($C199,Vision!$A:L,8,FALSE))</f>
        <v>42255</v>
      </c>
      <c r="S199" s="31"/>
      <c r="T199" s="27" t="str">
        <f t="shared" si="17"/>
        <v>Set-ADComputer -Identity  WS-3165 -Description "Gregory Spon - ThinkPad X1 Carbon 6th"</v>
      </c>
      <c r="U199" s="1" t="str">
        <f t="shared" si="14"/>
        <v>Set-ADComputer -Identity  WS-3165 -Managedby "gspon"</v>
      </c>
      <c r="W199" s="4"/>
      <c r="AB199"/>
      <c r="AD199"/>
    </row>
    <row r="200" spans="2:30" x14ac:dyDescent="0.25">
      <c r="B200" s="27">
        <f t="shared" si="15"/>
        <v>197</v>
      </c>
      <c r="C200" s="22" t="s">
        <v>4057</v>
      </c>
      <c r="D200" s="30" t="str">
        <f>IF(ISERROR(MATCH($C200,ADUser!A:A, 0)), "No Match", VLOOKUP($C200,ADUser!A:C,3,FALSE))</f>
        <v>Hanna Abdolahpour</v>
      </c>
      <c r="E200" s="27" t="str">
        <f>IF(ISERROR(MATCH($C200,ADUser!A:A, 0)), "No Match", VLOOKUP($C200,ADUser!A:B,2,FALSE))</f>
        <v>habdolahpour</v>
      </c>
      <c r="F200" s="27" t="str">
        <f>IF(ISERROR(MATCH(K200,ADComputer!A:A, 0)), "No Match", VLOOKUP(K200,ADComputer!A:B,2,FALSE))</f>
        <v>Hanna Abdolahpour - ThinkStation S30</v>
      </c>
      <c r="H200" s="32">
        <f t="shared" si="16"/>
        <v>1</v>
      </c>
      <c r="I200" s="27" t="str">
        <f>IF(ISERROR(MATCH(K200,ADComputer!A:A, 0)), "No Match", VLOOKUP(K200,ADComputer!A:D,4,FALSE))</f>
        <v>CN=Hanna Abdolahpour,OU=Users,OU=Irvine,DC=wma-arch,DC=com</v>
      </c>
      <c r="J200" s="27" t="str">
        <f>IF(ISERROR(MATCH($E200,Meraki!A:A, 0)), "No Match", VLOOKUP($E200,Meraki!A:F,4,FALSE))</f>
        <v>ThinkStation S30</v>
      </c>
      <c r="K200" s="27" t="str">
        <f>IF(ISERROR(MATCH($E200,Meraki!A:A, 0)), "No Match", VLOOKUP($E200,Meraki!A:F,2,FALSE))</f>
        <v>WS-1959</v>
      </c>
      <c r="L200" s="27" t="str">
        <f>IF(ISERROR(MATCH($C200,Vision!$A:$A, 0)), "No Match", VLOOKUP($C200,Vision!$A:F,2,FALSE))</f>
        <v>Hanna</v>
      </c>
      <c r="M200" s="27" t="str">
        <f>IF(ISERROR(MATCH($C200,Vision!$A:$A, 0)), "No Match", VLOOKUP($C200,Vision!$A:G,3,FALSE))</f>
        <v>Abdolahpour</v>
      </c>
      <c r="N200" s="27" t="str">
        <f>IF(ISERROR(MATCH($C200,Vision!$A:$A, 0)), "No Match", VLOOKUP($C200,Vision!$A:H,4,FALSE))</f>
        <v>Nouizi, Ilyes</v>
      </c>
      <c r="O200" s="27" t="str">
        <f>IF(ISERROR(MATCH($C200,Vision!$A:$A, 0)), "No Match", VLOOKUP($C200,Vision!$A:I,5,FALSE))</f>
        <v>Studio-West</v>
      </c>
      <c r="P200" s="27" t="str">
        <f>IF(ISERROR(MATCH($C200,Vision!$A:$A, 0)), "No Match", VLOOKUP($C200,Vision!$A:J,6,FALSE))</f>
        <v>Irvine</v>
      </c>
      <c r="Q200" s="27" t="str">
        <f>IF(ISERROR(MATCH($C200,Vision!$A:$A, 0)), "No Match", VLOOKUP($C200,Vision!$A:K,7,FALSE))</f>
        <v>Production Coordinator</v>
      </c>
      <c r="R200" s="31">
        <f>IF(ISERROR(MATCH($C200,Vision!$A:$A, 0)), "No Match", VLOOKUP($C200,Vision!$A:L,8,FALSE))</f>
        <v>43290</v>
      </c>
      <c r="S200" s="31"/>
      <c r="T200" s="27" t="str">
        <f t="shared" si="17"/>
        <v>Set-ADComputer -Identity  WS-1959 -Description "Hanna Abdolahpour - ThinkStation S30"</v>
      </c>
      <c r="U200" s="1" t="str">
        <f t="shared" si="14"/>
        <v>Set-ADComputer -Identity  WS-1959 -Managedby "habdolahpour"</v>
      </c>
      <c r="W200" s="4"/>
      <c r="AB200"/>
      <c r="AD200"/>
    </row>
    <row r="201" spans="2:30" x14ac:dyDescent="0.25">
      <c r="B201" s="27">
        <f t="shared" si="15"/>
        <v>198</v>
      </c>
      <c r="C201" s="22" t="s">
        <v>841</v>
      </c>
      <c r="D201" s="30" t="str">
        <f>IF(ISERROR(MATCH($C201,ADUser!A:A, 0)), "No Match", VLOOKUP($C201,ADUser!A:C,3,FALSE))</f>
        <v>Hector Bello</v>
      </c>
      <c r="E201" s="27" t="str">
        <f>IF(ISERROR(MATCH($C201,ADUser!A:A, 0)), "No Match", VLOOKUP($C201,ADUser!A:B,2,FALSE))</f>
        <v>HBello</v>
      </c>
      <c r="F201" s="27" t="str">
        <f>IF(ISERROR(MATCH(K201,ADComputer!A:A, 0)), "No Match", VLOOKUP(K201,ADComputer!A:B,2,FALSE))</f>
        <v>Hector Bello - ThinkStation S30</v>
      </c>
      <c r="H201" s="32">
        <f t="shared" si="16"/>
        <v>1</v>
      </c>
      <c r="I201" s="27" t="str">
        <f>IF(ISERROR(MATCH(K201,ADComputer!A:A, 0)), "No Match", VLOOKUP(K201,ADComputer!A:D,4,FALSE))</f>
        <v>CN=Hector Bello,OU=Users,OU=Irvine,DC=wma-arch,DC=com</v>
      </c>
      <c r="J201" s="27" t="str">
        <f>IF(ISERROR(MATCH($E201,Meraki!A:A, 0)), "No Match", VLOOKUP($E201,Meraki!A:F,4,FALSE))</f>
        <v>ThinkStation S30</v>
      </c>
      <c r="K201" s="27" t="str">
        <f>IF(ISERROR(MATCH($E201,Meraki!A:A, 0)), "No Match", VLOOKUP($E201,Meraki!A:F,2,FALSE))</f>
        <v>WS-1898</v>
      </c>
      <c r="L201" s="27" t="str">
        <f>IF(ISERROR(MATCH($C201,Vision!$A:$A, 0)), "No Match", VLOOKUP($C201,Vision!$A:F,2,FALSE))</f>
        <v>Hector</v>
      </c>
      <c r="M201" s="27" t="str">
        <f>IF(ISERROR(MATCH($C201,Vision!$A:$A, 0)), "No Match", VLOOKUP($C201,Vision!$A:G,3,FALSE))</f>
        <v>Bello</v>
      </c>
      <c r="N201" s="27" t="str">
        <f>IF(ISERROR(MATCH($C201,Vision!$A:$A, 0)), "No Match", VLOOKUP($C201,Vision!$A:H,4,FALSE))</f>
        <v>Nouizi, Ilyes</v>
      </c>
      <c r="O201" s="27" t="str">
        <f>IF(ISERROR(MATCH($C201,Vision!$A:$A, 0)), "No Match", VLOOKUP($C201,Vision!$A:I,5,FALSE))</f>
        <v>Studio-West</v>
      </c>
      <c r="P201" s="27" t="str">
        <f>IF(ISERROR(MATCH($C201,Vision!$A:$A, 0)), "No Match", VLOOKUP($C201,Vision!$A:J,6,FALSE))</f>
        <v>Irvine</v>
      </c>
      <c r="Q201" s="27" t="str">
        <f>IF(ISERROR(MATCH($C201,Vision!$A:$A, 0)), "No Match", VLOOKUP($C201,Vision!$A:K,7,FALSE))</f>
        <v>Production Coordinator</v>
      </c>
      <c r="R201" s="31">
        <f>IF(ISERROR(MATCH($C201,Vision!$A:$A, 0)), "No Match", VLOOKUP($C201,Vision!$A:L,8,FALSE))</f>
        <v>42948</v>
      </c>
      <c r="S201" s="31"/>
      <c r="T201" s="27" t="str">
        <f t="shared" si="17"/>
        <v>Set-ADComputer -Identity  WS-1898 -Description "Hector Bello - ThinkStation S30"</v>
      </c>
      <c r="U201" s="1" t="str">
        <f t="shared" si="14"/>
        <v>Set-ADComputer -Identity  WS-1898 -Managedby "HBello"</v>
      </c>
      <c r="W201" s="4"/>
      <c r="AB201"/>
      <c r="AD201"/>
    </row>
    <row r="202" spans="2:30" x14ac:dyDescent="0.25">
      <c r="B202" s="27">
        <f t="shared" si="15"/>
        <v>199</v>
      </c>
      <c r="C202" s="22" t="s">
        <v>441</v>
      </c>
      <c r="D202" s="30" t="str">
        <f>IF(ISERROR(MATCH($C202,ADUser!A:A, 0)), "No Match", VLOOKUP($C202,ADUser!A:C,3,FALSE))</f>
        <v>Henry Chan</v>
      </c>
      <c r="E202" s="27" t="str">
        <f>IF(ISERROR(MATCH($C202,ADUser!A:A, 0)), "No Match", VLOOKUP($C202,ADUser!A:B,2,FALSE))</f>
        <v>HChan</v>
      </c>
      <c r="F202" s="27" t="str">
        <f>IF(ISERROR(MATCH(K202,ADComputer!A:A, 0)), "No Match", VLOOKUP(K202,ADComputer!A:B,2,FALSE))</f>
        <v>Henry Chan - X1 Carbon</v>
      </c>
      <c r="H202" s="32">
        <f t="shared" si="16"/>
        <v>1</v>
      </c>
      <c r="I202" s="27" t="str">
        <f>IF(ISERROR(MATCH(K202,ADComputer!A:A, 0)), "No Match", VLOOKUP(K202,ADComputer!A:D,4,FALSE))</f>
        <v>CN=Henry Chan,OU=Users,OU=Phoenix,DC=wma-arch,DC=com</v>
      </c>
      <c r="J202" s="27" t="str">
        <f>IF(ISERROR(MATCH($E202,Meraki!A:A, 0)), "No Match", VLOOKUP($E202,Meraki!A:F,4,FALSE))</f>
        <v>ThinkPad X1 Carbon 2nd</v>
      </c>
      <c r="K202" s="27" t="str">
        <f>IF(ISERROR(MATCH($E202,Meraki!A:A, 0)), "No Match", VLOOKUP($E202,Meraki!A:F,2,FALSE))</f>
        <v>WS-2026</v>
      </c>
      <c r="L202" s="27" t="str">
        <f>IF(ISERROR(MATCH($C202,Vision!$A:$A, 0)), "No Match", VLOOKUP($C202,Vision!$A:F,2,FALSE))</f>
        <v>Henry</v>
      </c>
      <c r="M202" s="27" t="str">
        <f>IF(ISERROR(MATCH($C202,Vision!$A:$A, 0)), "No Match", VLOOKUP($C202,Vision!$A:G,3,FALSE))</f>
        <v>Chan</v>
      </c>
      <c r="N202" s="27" t="str">
        <f>IF(ISERROR(MATCH($C202,Vision!$A:$A, 0)), "No Match", VLOOKUP($C202,Vision!$A:H,4,FALSE))</f>
        <v>Evernham, Kevin</v>
      </c>
      <c r="O202" s="27" t="str">
        <f>IF(ISERROR(MATCH($C202,Vision!$A:$A, 0)), "No Match", VLOOKUP($C202,Vision!$A:I,5,FALSE))</f>
        <v>Phoenix Commercial</v>
      </c>
      <c r="P202" s="27" t="str">
        <f>IF(ISERROR(MATCH($C202,Vision!$A:$A, 0)), "No Match", VLOOKUP($C202,Vision!$A:J,6,FALSE))</f>
        <v>Phoenix</v>
      </c>
      <c r="Q202" s="27" t="str">
        <f>IF(ISERROR(MATCH($C202,Vision!$A:$A, 0)), "No Match", VLOOKUP($C202,Vision!$A:K,7,FALSE))</f>
        <v>Senior Project Manager</v>
      </c>
      <c r="R202" s="31">
        <f>IF(ISERROR(MATCH($C202,Vision!$A:$A, 0)), "No Match", VLOOKUP($C202,Vision!$A:L,8,FALSE))</f>
        <v>42009</v>
      </c>
      <c r="S202" s="31"/>
      <c r="T202" s="27" t="str">
        <f t="shared" si="17"/>
        <v>Set-ADComputer -Identity  WS-2026 -Description "Henry Chan - ThinkPad X1 Carbon 2nd"</v>
      </c>
      <c r="U202" s="1" t="str">
        <f t="shared" si="14"/>
        <v>Set-ADComputer -Identity  WS-2026 -Managedby "HChan"</v>
      </c>
      <c r="W202" s="4"/>
      <c r="AB202"/>
      <c r="AD202"/>
    </row>
    <row r="203" spans="2:30" x14ac:dyDescent="0.25">
      <c r="B203" s="27">
        <f t="shared" si="15"/>
        <v>200</v>
      </c>
      <c r="C203" s="22" t="s">
        <v>439</v>
      </c>
      <c r="D203" s="30" t="str">
        <f>IF(ISERROR(MATCH($C203,ADUser!A:A, 0)), "No Match", VLOOKUP($C203,ADUser!A:C,3,FALSE))</f>
        <v>Helen Geller</v>
      </c>
      <c r="E203" s="27" t="str">
        <f>IF(ISERROR(MATCH($C203,ADUser!A:A, 0)), "No Match", VLOOKUP($C203,ADUser!A:B,2,FALSE))</f>
        <v>hgeller</v>
      </c>
      <c r="F203" s="27" t="str">
        <f>IF(ISERROR(MATCH(K203,ADComputer!A:A, 0)), "No Match", VLOOKUP(K203,ADComputer!A:B,2,FALSE))</f>
        <v>Helen Geller - X1 Carbon</v>
      </c>
      <c r="H203" s="32">
        <f t="shared" si="16"/>
        <v>1</v>
      </c>
      <c r="I203" s="27" t="str">
        <f>IF(ISERROR(MATCH(K203,ADComputer!A:A, 0)), "No Match", VLOOKUP(K203,ADComputer!A:D,4,FALSE))</f>
        <v>CN=Helen Geller,OU=Users,OU=New Jersey,DC=wma-arch,DC=com</v>
      </c>
      <c r="J203" s="27" t="str">
        <f>IF(ISERROR(MATCH($E203,Meraki!A:A, 0)), "No Match", VLOOKUP($E203,Meraki!A:F,4,FALSE))</f>
        <v>ThinkPad X1 Carbon 3rd</v>
      </c>
      <c r="K203" s="27" t="str">
        <f>IF(ISERROR(MATCH($E203,Meraki!A:A, 0)), "No Match", VLOOKUP($E203,Meraki!A:F,2,FALSE))</f>
        <v>WS-2125</v>
      </c>
      <c r="L203" s="27" t="str">
        <f>IF(ISERROR(MATCH($C203,Vision!$A:$A, 0)), "No Match", VLOOKUP($C203,Vision!$A:F,2,FALSE))</f>
        <v>Helen</v>
      </c>
      <c r="M203" s="27" t="str">
        <f>IF(ISERROR(MATCH($C203,Vision!$A:$A, 0)), "No Match", VLOOKUP($C203,Vision!$A:G,3,FALSE))</f>
        <v>Geller</v>
      </c>
      <c r="N203" s="27" t="str">
        <f>IF(ISERROR(MATCH($C203,Vision!$A:$A, 0)), "No Match", VLOOKUP($C203,Vision!$A:H,4,FALSE))</f>
        <v>Godun, Erica</v>
      </c>
      <c r="O203" s="27" t="str">
        <f>IF(ISERROR(MATCH($C203,Vision!$A:$A, 0)), "No Match", VLOOKUP($C203,Vision!$A:I,5,FALSE))</f>
        <v>New Jersey Interior Design</v>
      </c>
      <c r="P203" s="27" t="str">
        <f>IF(ISERROR(MATCH($C203,Vision!$A:$A, 0)), "No Match", VLOOKUP($C203,Vision!$A:J,6,FALSE))</f>
        <v>New Jersey</v>
      </c>
      <c r="Q203" s="27" t="str">
        <f>IF(ISERROR(MATCH($C203,Vision!$A:$A, 0)), "No Match", VLOOKUP($C203,Vision!$A:K,7,FALSE))</f>
        <v>Senior Project Manager</v>
      </c>
      <c r="R203" s="31">
        <f>IF(ISERROR(MATCH($C203,Vision!$A:$A, 0)), "No Match", VLOOKUP($C203,Vision!$A:L,8,FALSE))</f>
        <v>41134</v>
      </c>
      <c r="S203" s="31"/>
      <c r="T203" s="27" t="str">
        <f t="shared" si="17"/>
        <v>Set-ADComputer -Identity  WS-2125 -Description "Helen Geller - ThinkPad X1 Carbon 3rd"</v>
      </c>
      <c r="U203" s="2"/>
      <c r="W203" s="4"/>
      <c r="AB203"/>
      <c r="AD203"/>
    </row>
    <row r="204" spans="2:30" x14ac:dyDescent="0.25">
      <c r="B204" s="27">
        <f t="shared" si="15"/>
        <v>201</v>
      </c>
      <c r="C204" s="22" t="s">
        <v>3409</v>
      </c>
      <c r="D204" s="30" t="str">
        <f>IF(ISERROR(MATCH($C204,ADUser!A:A, 0)), "No Match", VLOOKUP($C204,ADUser!A:C,3,FALSE))</f>
        <v>Heather Griffin</v>
      </c>
      <c r="E204" s="27" t="str">
        <f>IF(ISERROR(MATCH($C204,ADUser!A:A, 0)), "No Match", VLOOKUP($C204,ADUser!A:B,2,FALSE))</f>
        <v>HGriffin</v>
      </c>
      <c r="F204" s="27" t="str">
        <f>IF(ISERROR(MATCH(K204,ADComputer!A:A, 0)), "No Match", VLOOKUP(K204,ADComputer!A:B,2,FALSE))</f>
        <v>Heather Griffin - X1 Carbon</v>
      </c>
      <c r="H204" s="32">
        <f t="shared" si="16"/>
        <v>1</v>
      </c>
      <c r="I204" s="27" t="str">
        <f>IF(ISERROR(MATCH(K204,ADComputer!A:A, 0)), "No Match", VLOOKUP(K204,ADComputer!A:D,4,FALSE))</f>
        <v>CN=Heather Griffin,OU=Users,OU=Houston,DC=wma-arch,DC=com</v>
      </c>
      <c r="J204" s="27" t="str">
        <f>IF(ISERROR(MATCH($E204,Meraki!A:A, 0)), "No Match", VLOOKUP($E204,Meraki!A:F,4,FALSE))</f>
        <v>ThinkPad X1 Carbon 4th</v>
      </c>
      <c r="K204" s="27" t="str">
        <f>IF(ISERROR(MATCH($E204,Meraki!A:A, 0)), "No Match", VLOOKUP($E204,Meraki!A:F,2,FALSE))</f>
        <v>WS-2260</v>
      </c>
      <c r="L204" s="27" t="str">
        <f>IF(ISERROR(MATCH($C204,Vision!$A:$A, 0)), "No Match", VLOOKUP($C204,Vision!$A:F,2,FALSE))</f>
        <v>Heather</v>
      </c>
      <c r="M204" s="27" t="str">
        <f>IF(ISERROR(MATCH($C204,Vision!$A:$A, 0)), "No Match", VLOOKUP($C204,Vision!$A:G,3,FALSE))</f>
        <v>Griffin</v>
      </c>
      <c r="N204" s="27" t="str">
        <f>IF(ISERROR(MATCH($C204,Vision!$A:$A, 0)), "No Match", VLOOKUP($C204,Vision!$A:H,4,FALSE))</f>
        <v>Todisco, Jay</v>
      </c>
      <c r="O204" s="27" t="str">
        <f>IF(ISERROR(MATCH($C204,Vision!$A:$A, 0)), "No Match", VLOOKUP($C204,Vision!$A:I,5,FALSE))</f>
        <v>Houston Interior Design</v>
      </c>
      <c r="P204" s="27" t="str">
        <f>IF(ISERROR(MATCH($C204,Vision!$A:$A, 0)), "No Match", VLOOKUP($C204,Vision!$A:J,6,FALSE))</f>
        <v>Houston</v>
      </c>
      <c r="Q204" s="27" t="str">
        <f>IF(ISERROR(MATCH($C204,Vision!$A:$A, 0)), "No Match", VLOOKUP($C204,Vision!$A:K,7,FALSE))</f>
        <v>Studio Manager, Interior Architecture &amp; Design</v>
      </c>
      <c r="R204" s="31">
        <f>IF(ISERROR(MATCH($C204,Vision!$A:$A, 0)), "No Match", VLOOKUP($C204,Vision!$A:L,8,FALSE))</f>
        <v>43103</v>
      </c>
      <c r="S204" s="31"/>
      <c r="T204" s="27" t="str">
        <f t="shared" si="17"/>
        <v>Set-ADComputer -Identity  WS-2260 -Description "Heather Griffin - ThinkPad X1 Carbon 4th"</v>
      </c>
      <c r="U204" s="1" t="str">
        <f t="shared" ref="U204:U231" si="18">CONCATENATE($V$3,K204,$W$4,E204,$V$5)</f>
        <v>Set-ADComputer -Identity  WS-2260 -Managedby "HGriffin"</v>
      </c>
      <c r="W204" s="4"/>
      <c r="AB204"/>
      <c r="AD204"/>
    </row>
    <row r="205" spans="2:30" x14ac:dyDescent="0.25">
      <c r="B205" s="27">
        <f t="shared" si="15"/>
        <v>202</v>
      </c>
      <c r="C205" s="22" t="s">
        <v>433</v>
      </c>
      <c r="D205" s="30" t="str">
        <f>IF(ISERROR(MATCH($C205,ADUser!A:A, 0)), "No Match", VLOOKUP($C205,ADUser!A:C,3,FALSE))</f>
        <v>Heather Groff</v>
      </c>
      <c r="E205" s="27" t="str">
        <f>IF(ISERROR(MATCH($C205,ADUser!A:A, 0)), "No Match", VLOOKUP($C205,ADUser!A:B,2,FALSE))</f>
        <v>HGroff</v>
      </c>
      <c r="F205" s="27" t="str">
        <f>IF(ISERROR(MATCH(K205,ADComputer!A:A, 0)), "No Match", VLOOKUP(K205,ADComputer!A:B,2,FALSE))</f>
        <v>Heather Groff - ThinkPad X1 Carbon 3rd</v>
      </c>
      <c r="H205" s="32">
        <f t="shared" si="16"/>
        <v>1</v>
      </c>
      <c r="I205" s="27" t="str">
        <f>IF(ISERROR(MATCH(K205,ADComputer!A:A, 0)), "No Match", VLOOKUP(K205,ADComputer!A:D,4,FALSE))</f>
        <v>CN=Heather Groff,OU=Users,OU=New York,DC=wma-arch,DC=com</v>
      </c>
      <c r="J205" s="27" t="str">
        <f>IF(ISERROR(MATCH($E205,Meraki!A:A, 0)), "No Match", VLOOKUP($E205,Meraki!A:F,4,FALSE))</f>
        <v>ThinkPad X1 Carbon 3rd</v>
      </c>
      <c r="K205" s="27" t="str">
        <f>IF(ISERROR(MATCH($E205,Meraki!A:A, 0)), "No Match", VLOOKUP($E205,Meraki!A:F,2,FALSE))</f>
        <v>WS-2246</v>
      </c>
      <c r="L205" s="27" t="str">
        <f>IF(ISERROR(MATCH($C205,Vision!$A:$A, 0)), "No Match", VLOOKUP($C205,Vision!$A:F,2,FALSE))</f>
        <v>Heather</v>
      </c>
      <c r="M205" s="27" t="str">
        <f>IF(ISERROR(MATCH($C205,Vision!$A:$A, 0)), "No Match", VLOOKUP($C205,Vision!$A:G,3,FALSE))</f>
        <v>Groff</v>
      </c>
      <c r="N205" s="27" t="str">
        <f>IF(ISERROR(MATCH($C205,Vision!$A:$A, 0)), "No Match", VLOOKUP($C205,Vision!$A:H,4,FALSE))</f>
        <v>Sotomayor, Guillermo</v>
      </c>
      <c r="O205" s="27" t="str">
        <f>IF(ISERROR(MATCH($C205,Vision!$A:$A, 0)), "No Match", VLOOKUP($C205,Vision!$A:I,5,FALSE))</f>
        <v>New York Interior Design</v>
      </c>
      <c r="P205" s="27" t="str">
        <f>IF(ISERROR(MATCH($C205,Vision!$A:$A, 0)), "No Match", VLOOKUP($C205,Vision!$A:J,6,FALSE))</f>
        <v>New York</v>
      </c>
      <c r="Q205" s="27" t="str">
        <f>IF(ISERROR(MATCH($C205,Vision!$A:$A, 0)), "No Match", VLOOKUP($C205,Vision!$A:K,7,FALSE))</f>
        <v>Director, Interior Architecture &amp; Design</v>
      </c>
      <c r="R205" s="31">
        <f>IF(ISERROR(MATCH($C205,Vision!$A:$A, 0)), "No Match", VLOOKUP($C205,Vision!$A:L,8,FALSE))</f>
        <v>41977</v>
      </c>
      <c r="S205" s="31"/>
      <c r="T205" s="27" t="str">
        <f t="shared" si="17"/>
        <v>Set-ADComputer -Identity  WS-2246 -Description "Heather Groff - ThinkPad X1 Carbon 3rd"</v>
      </c>
      <c r="U205" s="1" t="str">
        <f t="shared" si="18"/>
        <v>Set-ADComputer -Identity  WS-2246 -Managedby "HGroff"</v>
      </c>
      <c r="W205" s="4"/>
      <c r="AB205"/>
      <c r="AD205"/>
    </row>
    <row r="206" spans="2:30" x14ac:dyDescent="0.25">
      <c r="B206" s="27">
        <f t="shared" si="15"/>
        <v>203</v>
      </c>
      <c r="C206" s="22" t="s">
        <v>444</v>
      </c>
      <c r="D206" s="30" t="str">
        <f>IF(ISERROR(MATCH($C206,ADUser!A:A, 0)), "No Match", VLOOKUP($C206,ADUser!A:C,3,FALSE))</f>
        <v>Henry Hong</v>
      </c>
      <c r="E206" s="27" t="str">
        <f>IF(ISERROR(MATCH($C206,ADUser!A:A, 0)), "No Match", VLOOKUP($C206,ADUser!A:B,2,FALSE))</f>
        <v>HENRY</v>
      </c>
      <c r="F206" s="27" t="str">
        <f>IF(ISERROR(MATCH(K206,ADComputer!A:A, 0)), "No Match", VLOOKUP(K206,ADComputer!A:B,2,FALSE))</f>
        <v>Henry Hong - ThinkStation P510</v>
      </c>
      <c r="H206" s="32">
        <f t="shared" si="16"/>
        <v>1</v>
      </c>
      <c r="I206" s="27" t="str">
        <f>IF(ISERROR(MATCH(K206,ADComputer!A:A, 0)), "No Match", VLOOKUP(K206,ADComputer!A:D,4,FALSE))</f>
        <v>CN=Henry Hong,OU=Users,OU=Irvine,DC=wma-arch,DC=com</v>
      </c>
      <c r="J206" s="27" t="str">
        <f>IF(ISERROR(MATCH($E206,Meraki!A:A, 0)), "No Match", VLOOKUP($E206,Meraki!A:F,4,FALSE))</f>
        <v>ThinkStation P510</v>
      </c>
      <c r="K206" s="27" t="str">
        <f>IF(ISERROR(MATCH($E206,Meraki!A:A, 0)), "No Match", VLOOKUP($E206,Meraki!A:F,2,FALSE))</f>
        <v>WS-2416</v>
      </c>
      <c r="L206" s="27" t="str">
        <f>IF(ISERROR(MATCH($C206,Vision!$A:$A, 0)), "No Match", VLOOKUP($C206,Vision!$A:F,2,FALSE))</f>
        <v>Hyun</v>
      </c>
      <c r="M206" s="27" t="str">
        <f>IF(ISERROR(MATCH($C206,Vision!$A:$A, 0)), "No Match", VLOOKUP($C206,Vision!$A:G,3,FALSE))</f>
        <v>Hong</v>
      </c>
      <c r="N206" s="27" t="str">
        <f>IF(ISERROR(MATCH($C206,Vision!$A:$A, 0)), "No Match", VLOOKUP($C206,Vision!$A:H,4,FALSE))</f>
        <v>Nouizi, Ilyes</v>
      </c>
      <c r="O206" s="27" t="str">
        <f>IF(ISERROR(MATCH($C206,Vision!$A:$A, 0)), "No Match", VLOOKUP($C206,Vision!$A:I,5,FALSE))</f>
        <v>Studio-West</v>
      </c>
      <c r="P206" s="27" t="str">
        <f>IF(ISERROR(MATCH($C206,Vision!$A:$A, 0)), "No Match", VLOOKUP($C206,Vision!$A:J,6,FALSE))</f>
        <v>Irvine</v>
      </c>
      <c r="Q206" s="27" t="str">
        <f>IF(ISERROR(MATCH($C206,Vision!$A:$A, 0)), "No Match", VLOOKUP($C206,Vision!$A:K,7,FALSE))</f>
        <v>Project Manager</v>
      </c>
      <c r="R206" s="31">
        <f>IF(ISERROR(MATCH($C206,Vision!$A:$A, 0)), "No Match", VLOOKUP($C206,Vision!$A:L,8,FALSE))</f>
        <v>35675</v>
      </c>
      <c r="S206" s="31"/>
      <c r="T206" s="27" t="str">
        <f t="shared" si="17"/>
        <v>Set-ADComputer -Identity  WS-2416 -Description "Henry Hong - ThinkStation P510"</v>
      </c>
      <c r="U206" s="1" t="str">
        <f t="shared" si="18"/>
        <v>Set-ADComputer -Identity  WS-2416 -Managedby "HENRY"</v>
      </c>
      <c r="W206" s="4"/>
      <c r="AB206"/>
      <c r="AD206"/>
    </row>
    <row r="207" spans="2:30" x14ac:dyDescent="0.25">
      <c r="B207" s="27">
        <f t="shared" si="15"/>
        <v>204</v>
      </c>
      <c r="C207" s="22" t="s">
        <v>434</v>
      </c>
      <c r="D207" s="30" t="str">
        <f>IF(ISERROR(MATCH($C207,ADUser!A:A, 0)), "No Match", VLOOKUP($C207,ADUser!A:C,3,FALSE))</f>
        <v>Heather Moore</v>
      </c>
      <c r="E207" s="27" t="str">
        <f>IF(ISERROR(MATCH($C207,ADUser!A:A, 0)), "No Match", VLOOKUP($C207,ADUser!A:B,2,FALSE))</f>
        <v>HMoore</v>
      </c>
      <c r="F207" s="27" t="str">
        <f>IF(ISERROR(MATCH(K207,ADComputer!A:A, 0)), "No Match", VLOOKUP(K207,ADComputer!A:B,2,FALSE))</f>
        <v>Heather Moore - ThinkPad P50</v>
      </c>
      <c r="H207" s="32">
        <f t="shared" si="16"/>
        <v>1</v>
      </c>
      <c r="I207" s="27" t="str">
        <f>IF(ISERROR(MATCH(K207,ADComputer!A:A, 0)), "No Match", VLOOKUP(K207,ADComputer!A:D,4,FALSE))</f>
        <v>CN=Heather Moore,OU=Users,OU=San Diego,DC=wma-arch,DC=com</v>
      </c>
      <c r="J207" s="27" t="str">
        <f>IF(ISERROR(MATCH($E207,Meraki!A:A, 0)), "No Match", VLOOKUP($E207,Meraki!A:F,4,FALSE))</f>
        <v>ThinkPad P50</v>
      </c>
      <c r="K207" s="27" t="str">
        <f>IF(ISERROR(MATCH($E207,Meraki!A:A, 0)), "No Match", VLOOKUP($E207,Meraki!A:F,2,FALSE))</f>
        <v>WS-2402</v>
      </c>
      <c r="L207" s="27" t="str">
        <f>IF(ISERROR(MATCH($C207,Vision!$A:$A, 0)), "No Match", VLOOKUP($C207,Vision!$A:F,2,FALSE))</f>
        <v>Heather</v>
      </c>
      <c r="M207" s="27" t="str">
        <f>IF(ISERROR(MATCH($C207,Vision!$A:$A, 0)), "No Match", VLOOKUP($C207,Vision!$A:G,3,FALSE))</f>
        <v>Moore</v>
      </c>
      <c r="N207" s="27" t="str">
        <f>IF(ISERROR(MATCH($C207,Vision!$A:$A, 0)), "No Match", VLOOKUP($C207,Vision!$A:H,4,FALSE))</f>
        <v>Dean, Nathan</v>
      </c>
      <c r="O207" s="27" t="str">
        <f>IF(ISERROR(MATCH($C207,Vision!$A:$A, 0)), "No Match", VLOOKUP($C207,Vision!$A:I,5,FALSE))</f>
        <v>San Diego Interior Design</v>
      </c>
      <c r="P207" s="27" t="str">
        <f>IF(ISERROR(MATCH($C207,Vision!$A:$A, 0)), "No Match", VLOOKUP($C207,Vision!$A:J,6,FALSE))</f>
        <v>San Diego</v>
      </c>
      <c r="Q207" s="27" t="str">
        <f>IF(ISERROR(MATCH($C207,Vision!$A:$A, 0)), "No Match", VLOOKUP($C207,Vision!$A:K,7,FALSE))</f>
        <v>Job Captain</v>
      </c>
      <c r="R207" s="31">
        <f>IF(ISERROR(MATCH($C207,Vision!$A:$A, 0)), "No Match", VLOOKUP($C207,Vision!$A:L,8,FALSE))</f>
        <v>42709</v>
      </c>
      <c r="S207" s="31"/>
      <c r="T207" s="27" t="str">
        <f t="shared" si="17"/>
        <v>Set-ADComputer -Identity  WS-2402 -Description "Heather Moore - ThinkPad P50"</v>
      </c>
      <c r="U207" s="1" t="str">
        <f t="shared" si="18"/>
        <v>Set-ADComputer -Identity  WS-2402 -Managedby "HMoore"</v>
      </c>
      <c r="W207" s="4"/>
      <c r="AB207"/>
      <c r="AD207"/>
    </row>
    <row r="208" spans="2:30" x14ac:dyDescent="0.25">
      <c r="B208" s="27">
        <f t="shared" si="15"/>
        <v>205</v>
      </c>
      <c r="C208" s="22" t="s">
        <v>6292</v>
      </c>
      <c r="D208" s="30" t="str">
        <f>IF(ISERROR(MATCH($C208,ADUser!A:A, 0)), "No Match", VLOOKUP($C208,ADUser!A:C,3,FALSE))</f>
        <v>Hayden Prillwitz</v>
      </c>
      <c r="E208" s="27" t="str">
        <f>IF(ISERROR(MATCH($C208,ADUser!A:A, 0)), "No Match", VLOOKUP($C208,ADUser!A:B,2,FALSE))</f>
        <v>hprillwitz</v>
      </c>
      <c r="F208" s="27" t="str">
        <f>IF(ISERROR(MATCH(K208,ADComputer!A:A, 0)), "No Match", VLOOKUP(K208,ADComputer!A:B,2,FALSE))</f>
        <v>Hayden Prillwitz - HP Z420 Workstation</v>
      </c>
      <c r="H208" s="32">
        <f t="shared" si="16"/>
        <v>1</v>
      </c>
      <c r="I208" s="27" t="str">
        <f>IF(ISERROR(MATCH(K208,ADComputer!A:A, 0)), "No Match", VLOOKUP(K208,ADComputer!A:D,4,FALSE))</f>
        <v>CN=Hayden Prillwitz,OU=Users,OU=Chicago,DC=wma-arch,DC=com</v>
      </c>
      <c r="J208" s="27" t="str">
        <f>IF(ISERROR(MATCH($E208,Meraki!A:A, 0)), "No Match", VLOOKUP($E208,Meraki!A:F,4,FALSE))</f>
        <v>HP Z420 Workstation</v>
      </c>
      <c r="K208" s="27" t="str">
        <f>IF(ISERROR(MATCH($E208,Meraki!A:A, 0)), "No Match", VLOOKUP($E208,Meraki!A:F,2,FALSE))</f>
        <v>WS-1822</v>
      </c>
      <c r="L208" s="27" t="str">
        <f>IF(ISERROR(MATCH($C208,Vision!$A:$A, 0)), "No Match", VLOOKUP($C208,Vision!$A:F,2,FALSE))</f>
        <v>Hayden</v>
      </c>
      <c r="M208" s="27" t="str">
        <f>IF(ISERROR(MATCH($C208,Vision!$A:$A, 0)), "No Match", VLOOKUP($C208,Vision!$A:G,3,FALSE))</f>
        <v>Prillwitz</v>
      </c>
      <c r="N208" s="27" t="str">
        <f>IF(ISERROR(MATCH($C208,Vision!$A:$A, 0)), "No Match", VLOOKUP($C208,Vision!$A:H,4,FALSE))</f>
        <v>Cody, Michael</v>
      </c>
      <c r="O208" s="27" t="str">
        <f>IF(ISERROR(MATCH($C208,Vision!$A:$A, 0)), "No Match", VLOOKUP($C208,Vision!$A:I,5,FALSE))</f>
        <v>Oak Brook Interior Design</v>
      </c>
      <c r="P208" s="27" t="str">
        <f>IF(ISERROR(MATCH($C208,Vision!$A:$A, 0)), "No Match", VLOOKUP($C208,Vision!$A:J,6,FALSE))</f>
        <v>Irvine</v>
      </c>
      <c r="Q208" s="27" t="str">
        <f>IF(ISERROR(MATCH($C208,Vision!$A:$A, 0)), "No Match", VLOOKUP($C208,Vision!$A:K,7,FALSE))</f>
        <v>Intern</v>
      </c>
      <c r="R208" s="31">
        <f>IF(ISERROR(MATCH($C208,Vision!$A:$A, 0)), "No Match", VLOOKUP($C208,Vision!$A:L,8,FALSE))</f>
        <v>43591</v>
      </c>
      <c r="S208" s="31"/>
      <c r="T208" s="27" t="str">
        <f t="shared" si="17"/>
        <v>Set-ADComputer -Identity  WS-1822 -Description "Hayden Prillwitz - HP Z420 Workstation"</v>
      </c>
      <c r="U208" s="1" t="str">
        <f t="shared" si="18"/>
        <v>Set-ADComputer -Identity  WS-1822 -Managedby "hprillwitz"</v>
      </c>
      <c r="W208" s="4"/>
      <c r="AB208"/>
      <c r="AD208"/>
    </row>
    <row r="209" spans="2:30" hidden="1" x14ac:dyDescent="0.25">
      <c r="B209" s="27">
        <f t="shared" si="15"/>
        <v>206</v>
      </c>
      <c r="C209" s="22" t="s">
        <v>4927</v>
      </c>
      <c r="D209" s="30" t="str">
        <f>IF(ISERROR(MATCH($C209,ADUser!A:A, 0)), "No Match", VLOOKUP($C209,ADUser!A:C,3,FALSE))</f>
        <v>Mariana Jimenez</v>
      </c>
      <c r="E209" s="27" t="str">
        <f>IF(ISERROR(MATCH($C209,ADUser!A:A, 0)), "No Match", VLOOKUP($C209,ADUser!A:B,2,FALSE))</f>
        <v>mjimenez</v>
      </c>
      <c r="F209" s="27" t="str">
        <f>IF(ISERROR(MATCH(K209,ADComputer!A:A, 0)), "No Match", VLOOKUP(K209,ADComputer!A:B,2,FALSE))</f>
        <v>Juan Luna - HP Z2 Mini G3 Workstation</v>
      </c>
      <c r="H209" s="32" t="e">
        <f t="shared" si="16"/>
        <v>#VALUE!</v>
      </c>
      <c r="I209" s="27">
        <f>IF(ISERROR(MATCH(K209,ADComputer!A:A, 0)), "No Match", VLOOKUP(K209,ADComputer!A:D,4,FALSE))</f>
        <v>0</v>
      </c>
      <c r="J209" s="27" t="str">
        <f>IF(ISERROR(MATCH($E209,Meraki!A:A, 0)), "No Match", VLOOKUP($E209,Meraki!A:F,4,FALSE))</f>
        <v>HP Z2 Mini G3 Workstation</v>
      </c>
      <c r="K209" s="27" t="str">
        <f>IF(ISERROR(MATCH($E209,Meraki!A:A, 0)), "No Match", VLOOKUP($E209,Meraki!A:F,2,FALSE))</f>
        <v>WS-2503</v>
      </c>
      <c r="L209" s="27" t="str">
        <f>IF(ISERROR(MATCH($C209,Vision!$A:$A, 0)), "No Match", VLOOKUP($C209,Vision!$A:F,2,FALSE))</f>
        <v>Mariana</v>
      </c>
      <c r="M209" s="27" t="str">
        <f>IF(ISERROR(MATCH($C209,Vision!$A:$A, 0)), "No Match", VLOOKUP($C209,Vision!$A:G,3,FALSE))</f>
        <v>Jimenez Soriano</v>
      </c>
      <c r="N209" s="27" t="str">
        <f>IF(ISERROR(MATCH($C209,Vision!$A:$A, 0)), "No Match", VLOOKUP($C209,Vision!$A:H,4,FALSE))</f>
        <v>Nouizi, Ilyes</v>
      </c>
      <c r="O209" s="27" t="str">
        <f>IF(ISERROR(MATCH($C209,Vision!$A:$A, 0)), "No Match", VLOOKUP($C209,Vision!$A:I,5,FALSE))</f>
        <v>Studio-East</v>
      </c>
      <c r="P209" s="27" t="str">
        <f>IF(ISERROR(MATCH($C209,Vision!$A:$A, 0)), "No Match", VLOOKUP($C209,Vision!$A:J,6,FALSE))</f>
        <v>Mexico City</v>
      </c>
      <c r="Q209" s="27" t="str">
        <f>IF(ISERROR(MATCH($C209,Vision!$A:$A, 0)), "No Match", VLOOKUP($C209,Vision!$A:K,7,FALSE))</f>
        <v>Production Coordinator</v>
      </c>
      <c r="R209" s="31">
        <f>IF(ISERROR(MATCH($C209,Vision!$A:$A, 0)), "No Match", VLOOKUP($C209,Vision!$A:L,8,FALSE))</f>
        <v>43388</v>
      </c>
      <c r="S209" s="31"/>
      <c r="T209" s="27" t="str">
        <f t="shared" si="17"/>
        <v>Set-ADComputer -Identity  WS-2503 -Description "Mariana Jimenez - HP Z2 Mini G3 Workstation"</v>
      </c>
      <c r="U209" s="1" t="str">
        <f t="shared" si="18"/>
        <v>Set-ADComputer -Identity  WS-2503 -Managedby "mjimenez"</v>
      </c>
      <c r="W209" s="4"/>
      <c r="AB209"/>
      <c r="AD209"/>
    </row>
    <row r="210" spans="2:30" x14ac:dyDescent="0.25">
      <c r="B210" s="27">
        <f t="shared" si="15"/>
        <v>207</v>
      </c>
      <c r="C210" s="22" t="s">
        <v>4107</v>
      </c>
      <c r="D210" s="30" t="str">
        <f>IF(ISERROR(MATCH($C210,ADUser!A:A, 0)), "No Match", VLOOKUP($C210,ADUser!A:C,3,FALSE))</f>
        <v>Haleigh Pritchett</v>
      </c>
      <c r="E210" s="27" t="str">
        <f>IF(ISERROR(MATCH($C210,ADUser!A:A, 0)), "No Match", VLOOKUP($C210,ADUser!A:B,2,FALSE))</f>
        <v>hpritchett</v>
      </c>
      <c r="F210" s="27" t="str">
        <f>IF(ISERROR(MATCH(K210,ADComputer!A:A, 0)), "No Match", VLOOKUP(K210,ADComputer!A:B,2,FALSE))</f>
        <v>Haleigh Pritchett - ThinkStation S30</v>
      </c>
      <c r="H210" s="32">
        <f t="shared" si="16"/>
        <v>1</v>
      </c>
      <c r="I210" s="27" t="str">
        <f>IF(ISERROR(MATCH(K210,ADComputer!A:A, 0)), "No Match", VLOOKUP(K210,ADComputer!A:D,4,FALSE))</f>
        <v>CN=Haleigh Pritchett,OU=Users,OU=San Francisco,DC=wma-arch,DC=com</v>
      </c>
      <c r="J210" s="27" t="str">
        <f>IF(ISERROR(MATCH($E210,Meraki!A:A, 0)), "No Match", VLOOKUP($E210,Meraki!A:F,4,FALSE))</f>
        <v>ThinkStation S30</v>
      </c>
      <c r="K210" s="27" t="str">
        <f>IF(ISERROR(MATCH($E210,Meraki!A:A, 0)), "No Match", VLOOKUP($E210,Meraki!A:F,2,FALSE))</f>
        <v>WS-1987</v>
      </c>
      <c r="L210" s="27" t="str">
        <f>IF(ISERROR(MATCH($C210,Vision!$A:$A, 0)), "No Match", VLOOKUP($C210,Vision!$A:F,2,FALSE))</f>
        <v>Haleigh</v>
      </c>
      <c r="M210" s="27" t="str">
        <f>IF(ISERROR(MATCH($C210,Vision!$A:$A, 0)), "No Match", VLOOKUP($C210,Vision!$A:G,3,FALSE))</f>
        <v>Pritchett</v>
      </c>
      <c r="N210" s="27" t="str">
        <f>IF(ISERROR(MATCH($C210,Vision!$A:$A, 0)), "No Match", VLOOKUP($C210,Vision!$A:H,4,FALSE))</f>
        <v>Rodriguez, Alvaro</v>
      </c>
      <c r="O210" s="27" t="str">
        <f>IF(ISERROR(MATCH($C210,Vision!$A:$A, 0)), "No Match", VLOOKUP($C210,Vision!$A:I,5,FALSE))</f>
        <v>San Francisco Interior Design</v>
      </c>
      <c r="P210" s="27" t="str">
        <f>IF(ISERROR(MATCH($C210,Vision!$A:$A, 0)), "No Match", VLOOKUP($C210,Vision!$A:J,6,FALSE))</f>
        <v>San Francisco</v>
      </c>
      <c r="Q210" s="27" t="str">
        <f>IF(ISERROR(MATCH($C210,Vision!$A:$A, 0)), "No Match", VLOOKUP($C210,Vision!$A:K,7,FALSE))</f>
        <v>Job Captain</v>
      </c>
      <c r="R210" s="31">
        <f>IF(ISERROR(MATCH($C210,Vision!$A:$A, 0)), "No Match", VLOOKUP($C210,Vision!$A:L,8,FALSE))</f>
        <v>43318</v>
      </c>
      <c r="S210" s="31"/>
      <c r="T210" s="27" t="str">
        <f t="shared" si="17"/>
        <v>Set-ADComputer -Identity  WS-1987 -Description "Haleigh Pritchett - ThinkStation S30"</v>
      </c>
      <c r="U210" s="1" t="str">
        <f t="shared" si="18"/>
        <v>Set-ADComputer -Identity  WS-1987 -Managedby "hpritchett"</v>
      </c>
      <c r="W210" s="4"/>
      <c r="AB210"/>
      <c r="AD210"/>
    </row>
    <row r="211" spans="2:30" x14ac:dyDescent="0.25">
      <c r="B211" s="27">
        <f t="shared" si="15"/>
        <v>208</v>
      </c>
      <c r="C211" s="22" t="s">
        <v>436</v>
      </c>
      <c r="D211" s="30" t="str">
        <f>IF(ISERROR(MATCH($C211,ADUser!A:A, 0)), "No Match", VLOOKUP($C211,ADUser!A:C,3,FALSE))</f>
        <v>Heather Shreve</v>
      </c>
      <c r="E211" s="27" t="str">
        <f>IF(ISERROR(MATCH($C211,ADUser!A:A, 0)), "No Match", VLOOKUP($C211,ADUser!A:B,2,FALSE))</f>
        <v>hshreve</v>
      </c>
      <c r="F211" s="27" t="str">
        <f>IF(ISERROR(MATCH(K211,ADComputer!A:A, 0)), "No Match", VLOOKUP(K211,ADComputer!A:B,2,FALSE))</f>
        <v>Heather Shreve - W541</v>
      </c>
      <c r="H211" s="32">
        <f t="shared" si="16"/>
        <v>1</v>
      </c>
      <c r="I211" s="27" t="str">
        <f>IF(ISERROR(MATCH(K211,ADComputer!A:A, 0)), "No Match", VLOOKUP(K211,ADComputer!A:D,4,FALSE))</f>
        <v>CN=Heather Shreve,OU=Users,OU=Irvine,DC=wma-arch,DC=com</v>
      </c>
      <c r="J211" s="27" t="str">
        <f>IF(ISERROR(MATCH($E211,Meraki!A:A, 0)), "No Match", VLOOKUP($E211,Meraki!A:F,4,FALSE))</f>
        <v>ThinkPad W541</v>
      </c>
      <c r="K211" s="27" t="str">
        <f>IF(ISERROR(MATCH($E211,Meraki!A:A, 0)), "No Match", VLOOKUP($E211,Meraki!A:F,2,FALSE))</f>
        <v>WS-2055</v>
      </c>
      <c r="L211" s="27" t="str">
        <f>IF(ISERROR(MATCH($C211,Vision!$A:$A, 0)), "No Match", VLOOKUP($C211,Vision!$A:F,2,FALSE))</f>
        <v>Heather</v>
      </c>
      <c r="M211" s="27" t="str">
        <f>IF(ISERROR(MATCH($C211,Vision!$A:$A, 0)), "No Match", VLOOKUP($C211,Vision!$A:G,3,FALSE))</f>
        <v>Shreve</v>
      </c>
      <c r="N211" s="27" t="str">
        <f>IF(ISERROR(MATCH($C211,Vision!$A:$A, 0)), "No Match", VLOOKUP($C211,Vision!$A:H,4,FALSE))</f>
        <v>Grbic, Mary</v>
      </c>
      <c r="O211" s="27" t="str">
        <f>IF(ISERROR(MATCH($C211,Vision!$A:$A, 0)), "No Match", VLOOKUP($C211,Vision!$A:I,5,FALSE))</f>
        <v>Irvine Interior Design</v>
      </c>
      <c r="P211" s="27" t="str">
        <f>IF(ISERROR(MATCH($C211,Vision!$A:$A, 0)), "No Match", VLOOKUP($C211,Vision!$A:J,6,FALSE))</f>
        <v>Irvine</v>
      </c>
      <c r="Q211" s="27" t="str">
        <f>IF(ISERROR(MATCH($C211,Vision!$A:$A, 0)), "No Match", VLOOKUP($C211,Vision!$A:K,7,FALSE))</f>
        <v>Project Manager</v>
      </c>
      <c r="R211" s="31">
        <f>IF(ISERROR(MATCH($C211,Vision!$A:$A, 0)), "No Match", VLOOKUP($C211,Vision!$A:L,8,FALSE))</f>
        <v>38628</v>
      </c>
      <c r="S211" s="31"/>
      <c r="T211" s="27" t="str">
        <f t="shared" si="17"/>
        <v>Set-ADComputer -Identity  WS-2055 -Description "Heather Shreve - ThinkPad W541"</v>
      </c>
      <c r="U211" s="1" t="str">
        <f t="shared" si="18"/>
        <v>Set-ADComputer -Identity  WS-2055 -Managedby "hshreve"</v>
      </c>
      <c r="W211" s="4"/>
      <c r="AB211"/>
      <c r="AD211"/>
    </row>
    <row r="212" spans="2:30" x14ac:dyDescent="0.25">
      <c r="B212" s="27">
        <f t="shared" si="15"/>
        <v>209</v>
      </c>
      <c r="C212" s="22" t="s">
        <v>3438</v>
      </c>
      <c r="D212" s="30" t="str">
        <f>IF(ISERROR(MATCH($C212,ADUser!A:A, 0)), "No Match", VLOOKUP($C212,ADUser!A:C,3,FALSE))</f>
        <v>Holli Wagenaar</v>
      </c>
      <c r="E212" s="27" t="str">
        <f>IF(ISERROR(MATCH($C212,ADUser!A:A, 0)), "No Match", VLOOKUP($C212,ADUser!A:B,2,FALSE))</f>
        <v>HWagenaar</v>
      </c>
      <c r="F212" s="27" t="str">
        <f>IF(ISERROR(MATCH(K212,ADComputer!A:A, 0)), "No Match", VLOOKUP(K212,ADComputer!A:B,2,FALSE))</f>
        <v>Holli Wagenaar - ThinkPad X1 Carbon 3rd</v>
      </c>
      <c r="H212" s="32">
        <f t="shared" si="16"/>
        <v>1</v>
      </c>
      <c r="I212" s="27" t="str">
        <f>IF(ISERROR(MATCH(K212,ADComputer!A:A, 0)), "No Match", VLOOKUP(K212,ADComputer!A:D,4,FALSE))</f>
        <v>CN=Holli Wagenaar,OU=Users,OU=Chicago,DC=wma-arch,DC=com</v>
      </c>
      <c r="J212" s="27" t="str">
        <f>IF(ISERROR(MATCH($E212,Meraki!A:A, 0)), "No Match", VLOOKUP($E212,Meraki!A:F,4,FALSE))</f>
        <v>ThinkPad X1 Carbon 3rd</v>
      </c>
      <c r="K212" s="27" t="str">
        <f>IF(ISERROR(MATCH($E212,Meraki!A:A, 0)), "No Match", VLOOKUP($E212,Meraki!A:F,2,FALSE))</f>
        <v>WS-2150</v>
      </c>
      <c r="L212" s="27" t="str">
        <f>IF(ISERROR(MATCH($C212,Vision!$A:$A, 0)), "No Match", VLOOKUP($C212,Vision!$A:F,2,FALSE))</f>
        <v>Holli</v>
      </c>
      <c r="M212" s="27" t="str">
        <f>IF(ISERROR(MATCH($C212,Vision!$A:$A, 0)), "No Match", VLOOKUP($C212,Vision!$A:G,3,FALSE))</f>
        <v>Wagenaar</v>
      </c>
      <c r="N212" s="27" t="str">
        <f>IF(ISERROR(MATCH($C212,Vision!$A:$A, 0)), "No Match", VLOOKUP($C212,Vision!$A:H,4,FALSE))</f>
        <v>Teenor, Kelly</v>
      </c>
      <c r="O212" s="27" t="str">
        <f>IF(ISERROR(MATCH($C212,Vision!$A:$A, 0)), "No Match", VLOOKUP($C212,Vision!$A:I,5,FALSE))</f>
        <v>Corporate Administration</v>
      </c>
      <c r="P212" s="27" t="str">
        <f>IF(ISERROR(MATCH($C212,Vision!$A:$A, 0)), "No Match", VLOOKUP($C212,Vision!$A:J,6,FALSE))</f>
        <v>Oak Brook</v>
      </c>
      <c r="Q212" s="27" t="str">
        <f>IF(ISERROR(MATCH($C212,Vision!$A:$A, 0)), "No Match", VLOOKUP($C212,Vision!$A:K,7,FALSE))</f>
        <v>Marketing Coordinator</v>
      </c>
      <c r="R212" s="31">
        <f>IF(ISERROR(MATCH($C212,Vision!$A:$A, 0)), "No Match", VLOOKUP($C212,Vision!$A:L,8,FALSE))</f>
        <v>43102</v>
      </c>
      <c r="S212" s="31"/>
      <c r="T212" s="27" t="str">
        <f t="shared" si="17"/>
        <v>Set-ADComputer -Identity  WS-2150 -Description "Holli Wagenaar - ThinkPad X1 Carbon 3rd"</v>
      </c>
      <c r="U212" s="1" t="str">
        <f t="shared" si="18"/>
        <v>Set-ADComputer -Identity  WS-2150 -Managedby "HWagenaar"</v>
      </c>
      <c r="W212" s="4"/>
      <c r="AB212"/>
      <c r="AD212"/>
    </row>
    <row r="213" spans="2:30" x14ac:dyDescent="0.25">
      <c r="B213" s="27">
        <f t="shared" si="15"/>
        <v>210</v>
      </c>
      <c r="C213" s="22" t="s">
        <v>5129</v>
      </c>
      <c r="D213" s="30" t="str">
        <f>IF(ISERROR(MATCH($C213,ADUser!A:A, 0)), "No Match", VLOOKUP($C213,ADUser!A:C,3,FALSE))</f>
        <v>Hao Xu</v>
      </c>
      <c r="E213" s="27" t="str">
        <f>IF(ISERROR(MATCH($C213,ADUser!A:A, 0)), "No Match", VLOOKUP($C213,ADUser!A:B,2,FALSE))</f>
        <v>hxu</v>
      </c>
      <c r="F213" s="27" t="str">
        <f>IF(ISERROR(MATCH(K213,ADComputer!A:A, 0)), "No Match", VLOOKUP(K213,ADComputer!A:B,2,FALSE))</f>
        <v>Hao Xu - ThinkStation S30</v>
      </c>
      <c r="H213" s="32">
        <f t="shared" si="16"/>
        <v>1</v>
      </c>
      <c r="I213" s="27" t="str">
        <f>IF(ISERROR(MATCH(K213,ADComputer!A:A, 0)), "No Match", VLOOKUP(K213,ADComputer!A:D,4,FALSE))</f>
        <v>CN=Hao Xu,OU=Users,OU=Irvine,DC=wma-arch,DC=com</v>
      </c>
      <c r="J213" s="27" t="str">
        <f>IF(ISERROR(MATCH($E213,Meraki!A:A, 0)), "No Match", VLOOKUP($E213,Meraki!A:F,4,FALSE))</f>
        <v>056851U</v>
      </c>
      <c r="K213" s="27" t="str">
        <f>IF(ISERROR(MATCH($E213,Meraki!A:A, 0)), "No Match", VLOOKUP($E213,Meraki!A:F,2,FALSE))</f>
        <v>WS-1855</v>
      </c>
      <c r="L213" s="27" t="str">
        <f>IF(ISERROR(MATCH($C213,Vision!$A:$A, 0)), "No Match", VLOOKUP($C213,Vision!$A:F,2,FALSE))</f>
        <v>Hao</v>
      </c>
      <c r="M213" s="27" t="str">
        <f>IF(ISERROR(MATCH($C213,Vision!$A:$A, 0)), "No Match", VLOOKUP($C213,Vision!$A:G,3,FALSE))</f>
        <v>Xu</v>
      </c>
      <c r="N213" s="27" t="str">
        <f>IF(ISERROR(MATCH($C213,Vision!$A:$A, 0)), "No Match", VLOOKUP($C213,Vision!$A:H,4,FALSE))</f>
        <v>Shimoda, Bryan</v>
      </c>
      <c r="O213" s="27" t="str">
        <f>IF(ISERROR(MATCH($C213,Vision!$A:$A, 0)), "No Match", VLOOKUP($C213,Vision!$A:I,5,FALSE))</f>
        <v>Design Commercial</v>
      </c>
      <c r="P213" s="27" t="str">
        <f>IF(ISERROR(MATCH($C213,Vision!$A:$A, 0)), "No Match", VLOOKUP($C213,Vision!$A:J,6,FALSE))</f>
        <v>Irvine</v>
      </c>
      <c r="Q213" s="27" t="str">
        <f>IF(ISERROR(MATCH($C213,Vision!$A:$A, 0)), "No Match", VLOOKUP($C213,Vision!$A:K,7,FALSE))</f>
        <v>Intern</v>
      </c>
      <c r="R213" s="31">
        <f>IF(ISERROR(MATCH($C213,Vision!$A:$A, 0)), "No Match", VLOOKUP($C213,Vision!$A:L,8,FALSE))</f>
        <v>43494</v>
      </c>
      <c r="S213" s="31"/>
      <c r="T213" s="27" t="str">
        <f t="shared" si="17"/>
        <v>Set-ADComputer -Identity  WS-1855 -Description "Hao Xu - 056851U"</v>
      </c>
      <c r="U213" s="1" t="str">
        <f t="shared" si="18"/>
        <v>Set-ADComputer -Identity  WS-1855 -Managedby "hxu"</v>
      </c>
      <c r="W213" s="4"/>
      <c r="AB213"/>
      <c r="AD213"/>
    </row>
    <row r="214" spans="2:30" x14ac:dyDescent="0.25">
      <c r="B214" s="27">
        <f t="shared" si="15"/>
        <v>211</v>
      </c>
      <c r="C214" s="22" t="s">
        <v>456</v>
      </c>
      <c r="D214" s="30" t="str">
        <f>IF(ISERROR(MATCH($C214,ADUser!A:A, 0)), "No Match", VLOOKUP($C214,ADUser!A:C,3,FALSE))</f>
        <v>Irene Connor</v>
      </c>
      <c r="E214" s="27" t="str">
        <f>IF(ISERROR(MATCH($C214,ADUser!A:A, 0)), "No Match", VLOOKUP($C214,ADUser!A:B,2,FALSE))</f>
        <v>iconnor</v>
      </c>
      <c r="F214" s="27" t="str">
        <f>IF(ISERROR(MATCH(K214,ADComputer!A:A, 0)), "No Match", VLOOKUP(K214,ADComputer!A:B,2,FALSE))</f>
        <v>Irene Connor - P50</v>
      </c>
      <c r="H214" s="32">
        <f t="shared" si="16"/>
        <v>1</v>
      </c>
      <c r="I214" s="27" t="str">
        <f>IF(ISERROR(MATCH(K214,ADComputer!A:A, 0)), "No Match", VLOOKUP(K214,ADComputer!A:D,4,FALSE))</f>
        <v>CN=Irene Connor,OU=Users,OU=Seattle,DC=wma-arch,DC=com</v>
      </c>
      <c r="J214" s="27" t="str">
        <f>IF(ISERROR(MATCH($E214,Meraki!A:A, 0)), "No Match", VLOOKUP($E214,Meraki!A:F,4,FALSE))</f>
        <v>ThinkPad P50</v>
      </c>
      <c r="K214" s="27" t="str">
        <f>IF(ISERROR(MATCH($E214,Meraki!A:A, 0)), "No Match", VLOOKUP($E214,Meraki!A:F,2,FALSE))</f>
        <v>WS-2371</v>
      </c>
      <c r="L214" s="27" t="str">
        <f>IF(ISERROR(MATCH($C214,Vision!$A:$A, 0)), "No Match", VLOOKUP($C214,Vision!$A:F,2,FALSE))</f>
        <v>Irene</v>
      </c>
      <c r="M214" s="27" t="str">
        <f>IF(ISERROR(MATCH($C214,Vision!$A:$A, 0)), "No Match", VLOOKUP($C214,Vision!$A:G,3,FALSE))</f>
        <v>Connor</v>
      </c>
      <c r="N214" s="27" t="str">
        <f>IF(ISERROR(MATCH($C214,Vision!$A:$A, 0)), "No Match", VLOOKUP($C214,Vision!$A:H,4,FALSE))</f>
        <v>Kang, Cindy</v>
      </c>
      <c r="O214" s="27" t="str">
        <f>IF(ISERROR(MATCH($C214,Vision!$A:$A, 0)), "No Match", VLOOKUP($C214,Vision!$A:I,5,FALSE))</f>
        <v>Seattle Interior Design</v>
      </c>
      <c r="P214" s="27" t="str">
        <f>IF(ISERROR(MATCH($C214,Vision!$A:$A, 0)), "No Match", VLOOKUP($C214,Vision!$A:J,6,FALSE))</f>
        <v>Seattle</v>
      </c>
      <c r="Q214" s="27" t="str">
        <f>IF(ISERROR(MATCH($C214,Vision!$A:$A, 0)), "No Match", VLOOKUP($C214,Vision!$A:K,7,FALSE))</f>
        <v>Project Manager</v>
      </c>
      <c r="R214" s="31">
        <f>IF(ISERROR(MATCH($C214,Vision!$A:$A, 0)), "No Match", VLOOKUP($C214,Vision!$A:L,8,FALSE))</f>
        <v>42705</v>
      </c>
      <c r="S214" s="31"/>
      <c r="T214" s="27" t="str">
        <f t="shared" si="17"/>
        <v>Set-ADComputer -Identity  WS-2371 -Description "Irene Connor - ThinkPad P50"</v>
      </c>
      <c r="U214" s="1" t="str">
        <f t="shared" si="18"/>
        <v>Set-ADComputer -Identity  WS-2371 -Managedby "iconnor"</v>
      </c>
      <c r="W214" s="4"/>
      <c r="AB214"/>
      <c r="AD214"/>
    </row>
    <row r="215" spans="2:30" x14ac:dyDescent="0.25">
      <c r="B215" s="27">
        <f t="shared" si="15"/>
        <v>212</v>
      </c>
      <c r="C215" s="22" t="s">
        <v>871</v>
      </c>
      <c r="D215" s="30" t="str">
        <f>IF(ISERROR(MATCH($C215,ADUser!A:A, 0)), "No Match", VLOOKUP($C215,ADUser!A:C,3,FALSE))</f>
        <v>Ileana Contreras</v>
      </c>
      <c r="E215" s="27" t="str">
        <f>IF(ISERROR(MATCH($C215,ADUser!A:A, 0)), "No Match", VLOOKUP($C215,ADUser!A:B,2,FALSE))</f>
        <v>icontreras</v>
      </c>
      <c r="F215" s="27" t="str">
        <f>IF(ISERROR(MATCH(K215,ADComputer!A:A, 0)), "No Match", VLOOKUP(K215,ADComputer!A:B,2,FALSE))</f>
        <v>Ileana Contreras - P510</v>
      </c>
      <c r="H215" s="32">
        <f t="shared" si="16"/>
        <v>1</v>
      </c>
      <c r="I215" s="27" t="str">
        <f>IF(ISERROR(MATCH(K215,ADComputer!A:A, 0)), "No Match", VLOOKUP(K215,ADComputer!A:D,4,FALSE))</f>
        <v>CN=Ileana Contreras,OU=Users,OU=Denver-JS,DC=wma-arch,DC=com</v>
      </c>
      <c r="J215" s="27" t="str">
        <f>IF(ISERROR(MATCH($E215,Meraki!A:A, 0)), "No Match", VLOOKUP($E215,Meraki!A:F,4,FALSE))</f>
        <v>ThinkStation P510</v>
      </c>
      <c r="K215" s="27" t="str">
        <f>IF(ISERROR(MATCH($E215,Meraki!A:A, 0)), "No Match", VLOOKUP($E215,Meraki!A:F,2,FALSE))</f>
        <v>WS-2449</v>
      </c>
      <c r="L215" s="27" t="str">
        <f>IF(ISERROR(MATCH($C215,Vision!$A:$A, 0)), "No Match", VLOOKUP($C215,Vision!$A:F,2,FALSE))</f>
        <v>Ileana</v>
      </c>
      <c r="M215" s="27" t="str">
        <f>IF(ISERROR(MATCH($C215,Vision!$A:$A, 0)), "No Match", VLOOKUP($C215,Vision!$A:G,3,FALSE))</f>
        <v>Contreras Abreu</v>
      </c>
      <c r="N215" s="27" t="str">
        <f>IF(ISERROR(MATCH($C215,Vision!$A:$A, 0)), "No Match", VLOOKUP($C215,Vision!$A:H,4,FALSE))</f>
        <v>Jansen, Thomas</v>
      </c>
      <c r="O215" s="27" t="str">
        <f>IF(ISERROR(MATCH($C215,Vision!$A:$A, 0)), "No Match", VLOOKUP($C215,Vision!$A:I,5,FALSE))</f>
        <v>Denver Civil Engineering</v>
      </c>
      <c r="P215" s="27" t="str">
        <f>IF(ISERROR(MATCH($C215,Vision!$A:$A, 0)), "No Match", VLOOKUP($C215,Vision!$A:J,6,FALSE))</f>
        <v>Denver C.E.</v>
      </c>
      <c r="Q215" s="27" t="str">
        <f>IF(ISERROR(MATCH($C215,Vision!$A:$A, 0)), "No Match", VLOOKUP($C215,Vision!$A:K,7,FALSE))</f>
        <v>Associate Engineer</v>
      </c>
      <c r="R215" s="31">
        <f>IF(ISERROR(MATCH($C215,Vision!$A:$A, 0)), "No Match", VLOOKUP($C215,Vision!$A:L,8,FALSE))</f>
        <v>42991</v>
      </c>
      <c r="S215" s="31"/>
      <c r="T215" s="27" t="str">
        <f t="shared" si="17"/>
        <v>Set-ADComputer -Identity  WS-2449 -Description "Ileana Contreras - ThinkStation P510"</v>
      </c>
      <c r="U215" s="1" t="str">
        <f t="shared" si="18"/>
        <v>Set-ADComputer -Identity  WS-2449 -Managedby "icontreras"</v>
      </c>
      <c r="W215" s="4"/>
      <c r="AB215"/>
      <c r="AD215"/>
    </row>
    <row r="216" spans="2:30" x14ac:dyDescent="0.25">
      <c r="B216" s="27">
        <f t="shared" si="15"/>
        <v>213</v>
      </c>
      <c r="C216" s="22" t="s">
        <v>447</v>
      </c>
      <c r="D216" s="30" t="str">
        <f>IF(ISERROR(MATCH($C216,ADUser!A:A, 0)), "No Match", VLOOKUP($C216,ADUser!A:C,3,FALSE))</f>
        <v>Ian Crawford</v>
      </c>
      <c r="E216" s="27" t="str">
        <f>IF(ISERROR(MATCH($C216,ADUser!A:A, 0)), "No Match", VLOOKUP($C216,ADUser!A:B,2,FALSE))</f>
        <v>icrawford</v>
      </c>
      <c r="F216" s="27" t="str">
        <f>IF(ISERROR(MATCH(K216,ADComputer!A:A, 0)), "No Match", VLOOKUP(K216,ADComputer!A:B,2,FALSE))</f>
        <v>Ian Crawford - P510 Thinkstation</v>
      </c>
      <c r="H216" s="32">
        <f t="shared" si="16"/>
        <v>1</v>
      </c>
      <c r="I216" s="27" t="str">
        <f>IF(ISERROR(MATCH(K216,ADComputer!A:A, 0)), "No Match", VLOOKUP(K216,ADComputer!A:D,4,FALSE))</f>
        <v>CN=Ian Crawford,OU=Users,OU=Denver-JS,DC=wma-arch,DC=com</v>
      </c>
      <c r="J216" s="27" t="str">
        <f>IF(ISERROR(MATCH($E216,Meraki!A:A, 0)), "No Match", VLOOKUP($E216,Meraki!A:F,4,FALSE))</f>
        <v>ThinkStation P510</v>
      </c>
      <c r="K216" s="27" t="str">
        <f>IF(ISERROR(MATCH($E216,Meraki!A:A, 0)), "No Match", VLOOKUP($E216,Meraki!A:F,2,FALSE))</f>
        <v>WS-2446</v>
      </c>
      <c r="L216" s="27" t="str">
        <f>IF(ISERROR(MATCH($C216,Vision!$A:$A, 0)), "No Match", VLOOKUP($C216,Vision!$A:F,2,FALSE))</f>
        <v>Ian</v>
      </c>
      <c r="M216" s="27" t="str">
        <f>IF(ISERROR(MATCH($C216,Vision!$A:$A, 0)), "No Match", VLOOKUP($C216,Vision!$A:G,3,FALSE))</f>
        <v>Crawford</v>
      </c>
      <c r="N216" s="27" t="str">
        <f>IF(ISERROR(MATCH($C216,Vision!$A:$A, 0)), "No Match", VLOOKUP($C216,Vision!$A:H,4,FALSE))</f>
        <v>Swan, Theodore</v>
      </c>
      <c r="O216" s="27" t="str">
        <f>IF(ISERROR(MATCH($C216,Vision!$A:$A, 0)), "No Match", VLOOKUP($C216,Vision!$A:I,5,FALSE))</f>
        <v>Denver Civil Engineering</v>
      </c>
      <c r="P216" s="27" t="str">
        <f>IF(ISERROR(MATCH($C216,Vision!$A:$A, 0)), "No Match", VLOOKUP($C216,Vision!$A:J,6,FALSE))</f>
        <v>Denver C.E.</v>
      </c>
      <c r="Q216" s="27" t="str">
        <f>IF(ISERROR(MATCH($C216,Vision!$A:$A, 0)), "No Match", VLOOKUP($C216,Vision!$A:K,7,FALSE))</f>
        <v>Associate Engineer</v>
      </c>
      <c r="R216" s="31">
        <f>IF(ISERROR(MATCH($C216,Vision!$A:$A, 0)), "No Match", VLOOKUP($C216,Vision!$A:L,8,FALSE))</f>
        <v>42583</v>
      </c>
      <c r="S216" s="31"/>
      <c r="T216" s="27" t="str">
        <f t="shared" si="17"/>
        <v>Set-ADComputer -Identity  WS-2446 -Description "Ian Crawford - ThinkStation P510"</v>
      </c>
      <c r="U216" s="1" t="str">
        <f t="shared" si="18"/>
        <v>Set-ADComputer -Identity  WS-2446 -Managedby "icrawford"</v>
      </c>
      <c r="W216" s="4"/>
      <c r="AB216"/>
      <c r="AD216"/>
    </row>
    <row r="217" spans="2:30" x14ac:dyDescent="0.25">
      <c r="B217" s="27">
        <f t="shared" si="15"/>
        <v>214</v>
      </c>
      <c r="C217" s="22" t="s">
        <v>450</v>
      </c>
      <c r="D217" s="30" t="str">
        <f>IF(ISERROR(MATCH($C217,ADUser!A:A, 0)), "No Match", VLOOKUP($C217,ADUser!A:C,3,FALSE))</f>
        <v>Iglika Georgieva</v>
      </c>
      <c r="E217" s="27" t="str">
        <f>IF(ISERROR(MATCH($C217,ADUser!A:A, 0)), "No Match", VLOOKUP($C217,ADUser!A:B,2,FALSE))</f>
        <v>igeorgieva</v>
      </c>
      <c r="F217" s="27" t="str">
        <f>IF(ISERROR(MATCH(K217,ADComputer!A:A, 0)), "No Match", VLOOKUP(K217,ADComputer!A:B,2,FALSE))</f>
        <v>Iglika Georgieva - ThinkPad P51</v>
      </c>
      <c r="H217" s="32">
        <f t="shared" si="16"/>
        <v>1</v>
      </c>
      <c r="I217" s="27" t="str">
        <f>IF(ISERROR(MATCH(K217,ADComputer!A:A, 0)), "No Match", VLOOKUP(K217,ADComputer!A:D,4,FALSE))</f>
        <v>CN=Iglika Georgieva,OU=Users,OU=Chicago,DC=wma-arch,DC=com</v>
      </c>
      <c r="J217" s="27" t="str">
        <f>IF(ISERROR(MATCH($E217,Meraki!A:A, 0)), "No Match", VLOOKUP($E217,Meraki!A:F,4,FALSE))</f>
        <v>ThinkPad P51</v>
      </c>
      <c r="K217" s="27" t="str">
        <f>IF(ISERROR(MATCH($E217,Meraki!A:A, 0)), "No Match", VLOOKUP($E217,Meraki!A:F,2,FALSE))</f>
        <v>WS-2552</v>
      </c>
      <c r="L217" s="27" t="str">
        <f>IF(ISERROR(MATCH($C217,Vision!$A:$A, 0)), "No Match", VLOOKUP($C217,Vision!$A:F,2,FALSE))</f>
        <v>Iglika</v>
      </c>
      <c r="M217" s="27" t="str">
        <f>IF(ISERROR(MATCH($C217,Vision!$A:$A, 0)), "No Match", VLOOKUP($C217,Vision!$A:G,3,FALSE))</f>
        <v>Georgieva</v>
      </c>
      <c r="N217" s="27" t="str">
        <f>IF(ISERROR(MATCH($C217,Vision!$A:$A, 0)), "No Match", VLOOKUP($C217,Vision!$A:H,4,FALSE))</f>
        <v>Brandenburg, Grant</v>
      </c>
      <c r="O217" s="27" t="str">
        <f>IF(ISERROR(MATCH($C217,Vision!$A:$A, 0)), "No Match", VLOOKUP($C217,Vision!$A:I,5,FALSE))</f>
        <v>Oak Brook Commercial</v>
      </c>
      <c r="P217" s="27" t="str">
        <f>IF(ISERROR(MATCH($C217,Vision!$A:$A, 0)), "No Match", VLOOKUP($C217,Vision!$A:J,6,FALSE))</f>
        <v>Oak Brook</v>
      </c>
      <c r="Q217" s="27" t="str">
        <f>IF(ISERROR(MATCH($C217,Vision!$A:$A, 0)), "No Match", VLOOKUP($C217,Vision!$A:K,7,FALSE))</f>
        <v>Project Manager</v>
      </c>
      <c r="R217" s="31">
        <f>IF(ISERROR(MATCH($C217,Vision!$A:$A, 0)), "No Match", VLOOKUP($C217,Vision!$A:L,8,FALSE))</f>
        <v>41535</v>
      </c>
      <c r="S217" s="31"/>
      <c r="T217" s="27" t="str">
        <f t="shared" si="17"/>
        <v>Set-ADComputer -Identity  WS-2552 -Description "Iglika Georgieva - ThinkPad P51"</v>
      </c>
      <c r="U217" s="1" t="str">
        <f t="shared" si="18"/>
        <v>Set-ADComputer -Identity  WS-2552 -Managedby "igeorgieva"</v>
      </c>
      <c r="W217" s="4"/>
      <c r="AB217"/>
      <c r="AD217"/>
    </row>
    <row r="218" spans="2:30" x14ac:dyDescent="0.25">
      <c r="B218" s="27">
        <f t="shared" si="15"/>
        <v>215</v>
      </c>
      <c r="C218" s="22" t="s">
        <v>459</v>
      </c>
      <c r="D218" s="30" t="str">
        <f>IF(ISERROR(MATCH($C218,ADUser!A:A, 0)), "No Match", VLOOKUP($C218,ADUser!A:C,3,FALSE))</f>
        <v>Isaac Hulin</v>
      </c>
      <c r="E218" s="27" t="str">
        <f>IF(ISERROR(MATCH($C218,ADUser!A:A, 0)), "No Match", VLOOKUP($C218,ADUser!A:B,2,FALSE))</f>
        <v>ihulin</v>
      </c>
      <c r="F218" s="27" t="str">
        <f>IF(ISERROR(MATCH(K218,ADComputer!A:A, 0)), "No Match", VLOOKUP(K218,ADComputer!A:B,2,FALSE))</f>
        <v>Isaac Hulin- Dell Precision Tower 3620</v>
      </c>
      <c r="H218" s="32">
        <f t="shared" si="16"/>
        <v>1</v>
      </c>
      <c r="I218" s="27" t="str">
        <f>IF(ISERROR(MATCH(K218,ADComputer!A:A, 0)), "No Match", VLOOKUP(K218,ADComputer!A:D,4,FALSE))</f>
        <v>CN=Isaac Hulin,OU=Users,OU=Denver-JS,DC=wma-arch,DC=com</v>
      </c>
      <c r="J218" s="27" t="str">
        <f>IF(ISERROR(MATCH($E218,Meraki!A:A, 0)), "No Match", VLOOKUP($E218,Meraki!A:F,4,FALSE))</f>
        <v>Precision Tower 3620</v>
      </c>
      <c r="K218" s="27" t="str">
        <f>IF(ISERROR(MATCH($E218,Meraki!A:A, 0)), "No Match", VLOOKUP($E218,Meraki!A:F,2,FALSE))</f>
        <v>WS-2326</v>
      </c>
      <c r="L218" s="27" t="str">
        <f>IF(ISERROR(MATCH($C218,Vision!$A:$A, 0)), "No Match", VLOOKUP($C218,Vision!$A:F,2,FALSE))</f>
        <v>Isaac</v>
      </c>
      <c r="M218" s="27" t="str">
        <f>IF(ISERROR(MATCH($C218,Vision!$A:$A, 0)), "No Match", VLOOKUP($C218,Vision!$A:G,3,FALSE))</f>
        <v>Hulin</v>
      </c>
      <c r="N218" s="27" t="str">
        <f>IF(ISERROR(MATCH($C218,Vision!$A:$A, 0)), "No Match", VLOOKUP($C218,Vision!$A:H,4,FALSE))</f>
        <v>Blount, Gregory</v>
      </c>
      <c r="O218" s="27" t="str">
        <f>IF(ISERROR(MATCH($C218,Vision!$A:$A, 0)), "No Match", VLOOKUP($C218,Vision!$A:I,5,FALSE))</f>
        <v>Denver Civil Infrastructure</v>
      </c>
      <c r="P218" s="27" t="str">
        <f>IF(ISERROR(MATCH($C218,Vision!$A:$A, 0)), "No Match", VLOOKUP($C218,Vision!$A:J,6,FALSE))</f>
        <v>Denver C.E.</v>
      </c>
      <c r="Q218" s="27" t="str">
        <f>IF(ISERROR(MATCH($C218,Vision!$A:$A, 0)), "No Match", VLOOKUP($C218,Vision!$A:K,7,FALSE))</f>
        <v>CAD Technician II</v>
      </c>
      <c r="R218" s="31">
        <f>IF(ISERROR(MATCH($C218,Vision!$A:$A, 0)), "No Match", VLOOKUP($C218,Vision!$A:L,8,FALSE))</f>
        <v>42583</v>
      </c>
      <c r="S218" s="31"/>
      <c r="T218" s="27" t="str">
        <f t="shared" si="17"/>
        <v>Set-ADComputer -Identity  WS-2326 -Description "Isaac Hulin - Precision Tower 3620"</v>
      </c>
      <c r="U218" s="1" t="str">
        <f t="shared" si="18"/>
        <v>Set-ADComputer -Identity  WS-2326 -Managedby "ihulin"</v>
      </c>
      <c r="W218" s="4"/>
      <c r="AB218"/>
      <c r="AD218"/>
    </row>
    <row r="219" spans="2:30" x14ac:dyDescent="0.25">
      <c r="B219" s="27">
        <f t="shared" si="15"/>
        <v>216</v>
      </c>
      <c r="C219" s="22" t="s">
        <v>8535</v>
      </c>
      <c r="D219" s="30" t="str">
        <f>IF(ISERROR(MATCH($C219,ADUser!A:A, 0)), "No Match", VLOOKUP($C219,ADUser!A:C,3,FALSE))</f>
        <v>Ishtar Lindshield</v>
      </c>
      <c r="E219" s="27" t="str">
        <f>IF(ISERROR(MATCH($C219,ADUser!A:A, 0)), "No Match", VLOOKUP($C219,ADUser!A:B,2,FALSE))</f>
        <v>ilindshield</v>
      </c>
      <c r="F219" s="27" t="str">
        <f>IF(ISERROR(MATCH(K219,ADComputer!A:A, 0)), "No Match", VLOOKUP(K219,ADComputer!A:B,2,FALSE))</f>
        <v>No Match</v>
      </c>
      <c r="H219" s="32" t="e">
        <f t="shared" si="16"/>
        <v>#VALUE!</v>
      </c>
      <c r="I219" s="27" t="str">
        <f>IF(ISERROR(MATCH(K219,ADComputer!A:A, 0)), "No Match", VLOOKUP(K219,ADComputer!A:D,4,FALSE))</f>
        <v>No Match</v>
      </c>
      <c r="J219" s="27" t="str">
        <f>IF(ISERROR(MATCH($E219,Meraki!A:A, 0)), "No Match", VLOOKUP($E219,Meraki!A:F,4,FALSE))</f>
        <v>No Match</v>
      </c>
      <c r="K219" s="27" t="str">
        <f>IF(ISERROR(MATCH($E219,Meraki!A:A, 0)), "No Match", VLOOKUP($E219,Meraki!A:F,2,FALSE))</f>
        <v>No Match</v>
      </c>
      <c r="L219" s="27" t="str">
        <f>IF(ISERROR(MATCH($C219,Vision!$A:$A, 0)), "No Match", VLOOKUP($C219,Vision!$A:F,2,FALSE))</f>
        <v>No Match</v>
      </c>
      <c r="M219" s="27" t="str">
        <f>IF(ISERROR(MATCH($C219,Vision!$A:$A, 0)), "No Match", VLOOKUP($C219,Vision!$A:G,3,FALSE))</f>
        <v>No Match</v>
      </c>
      <c r="N219" s="27" t="str">
        <f>IF(ISERROR(MATCH($C219,Vision!$A:$A, 0)), "No Match", VLOOKUP($C219,Vision!$A:H,4,FALSE))</f>
        <v>No Match</v>
      </c>
      <c r="O219" s="27" t="str">
        <f>IF(ISERROR(MATCH($C219,Vision!$A:$A, 0)), "No Match", VLOOKUP($C219,Vision!$A:I,5,FALSE))</f>
        <v>No Match</v>
      </c>
      <c r="P219" s="27" t="str">
        <f>IF(ISERROR(MATCH($C219,Vision!$A:$A, 0)), "No Match", VLOOKUP($C219,Vision!$A:J,6,FALSE))</f>
        <v>No Match</v>
      </c>
      <c r="T219" s="27" t="str">
        <f t="shared" si="17"/>
        <v>Set-ADComputer -Identity  No Match -Description "Ishtar Lindshield - No Match"</v>
      </c>
      <c r="U219" s="1" t="str">
        <f t="shared" si="18"/>
        <v>Set-ADComputer -Identity  No Match -Managedby "ilindshield"</v>
      </c>
      <c r="W219" s="4"/>
      <c r="AB219"/>
      <c r="AD219"/>
    </row>
    <row r="220" spans="2:30" x14ac:dyDescent="0.25">
      <c r="B220" s="27">
        <f t="shared" si="15"/>
        <v>217</v>
      </c>
      <c r="C220" s="22" t="s">
        <v>453</v>
      </c>
      <c r="D220" s="30" t="str">
        <f>IF(ISERROR(MATCH($C220,ADUser!A:A, 0)), "No Match", VLOOKUP($C220,ADUser!A:C,3,FALSE))</f>
        <v>Ilyes Nouizi</v>
      </c>
      <c r="E220" s="27" t="str">
        <f>IF(ISERROR(MATCH($C220,ADUser!A:A, 0)), "No Match", VLOOKUP($C220,ADUser!A:B,2,FALSE))</f>
        <v>inouizi</v>
      </c>
      <c r="F220" s="27" t="str">
        <f>IF(ISERROR(MATCH(K220,ADComputer!A:A, 0)), "No Match", VLOOKUP(K220,ADComputer!A:B,2,FALSE))</f>
        <v>Ilyes Nouizi - ThinkPad X1 Carbon 2nd</v>
      </c>
      <c r="H220" s="32">
        <f t="shared" si="16"/>
        <v>1</v>
      </c>
      <c r="I220" s="27" t="str">
        <f>IF(ISERROR(MATCH(K220,ADComputer!A:A, 0)), "No Match", VLOOKUP(K220,ADComputer!A:D,4,FALSE))</f>
        <v>CN=Ilyes Nouizi,OU=Users,OU=Irvine,DC=wma-arch,DC=com</v>
      </c>
      <c r="J220" s="27" t="str">
        <f>IF(ISERROR(MATCH($E220,Meraki!A:A, 0)), "No Match", VLOOKUP($E220,Meraki!A:F,4,FALSE))</f>
        <v>ThinkPad X1 Carbon 2nd</v>
      </c>
      <c r="K220" s="27" t="str">
        <f>IF(ISERROR(MATCH($E220,Meraki!A:A, 0)), "No Match", VLOOKUP($E220,Meraki!A:F,2,FALSE))</f>
        <v>WS-1993</v>
      </c>
      <c r="L220" s="27" t="str">
        <f>IF(ISERROR(MATCH($C220,Vision!$A:$A, 0)), "No Match", VLOOKUP($C220,Vision!$A:F,2,FALSE))</f>
        <v>Ilyes</v>
      </c>
      <c r="M220" s="27" t="str">
        <f>IF(ISERROR(MATCH($C220,Vision!$A:$A, 0)), "No Match", VLOOKUP($C220,Vision!$A:G,3,FALSE))</f>
        <v>Nouizi</v>
      </c>
      <c r="N220" s="27" t="str">
        <f>IF(ISERROR(MATCH($C220,Vision!$A:$A, 0)), "No Match", VLOOKUP($C220,Vision!$A:H,4,FALSE))</f>
        <v>Stephenson, Lon</v>
      </c>
      <c r="O220" s="27" t="str">
        <f>IF(ISERROR(MATCH($C220,Vision!$A:$A, 0)), "No Match", VLOOKUP($C220,Vision!$A:I,5,FALSE))</f>
        <v>Studio-West</v>
      </c>
      <c r="P220" s="27" t="str">
        <f>IF(ISERROR(MATCH($C220,Vision!$A:$A, 0)), "No Match", VLOOKUP($C220,Vision!$A:J,6,FALSE))</f>
        <v>Irvine</v>
      </c>
      <c r="Q220" s="27" t="str">
        <f>IF(ISERROR(MATCH($C220,Vision!$A:$A, 0)), "No Match", VLOOKUP($C220,Vision!$A:K,7,FALSE))</f>
        <v>Associate Principal, Resource Services</v>
      </c>
      <c r="R220" s="31">
        <f>IF(ISERROR(MATCH($C220,Vision!$A:$A, 0)), "No Match", VLOOKUP($C220,Vision!$A:L,8,FALSE))</f>
        <v>37949</v>
      </c>
      <c r="S220" s="31"/>
      <c r="T220" s="27" t="str">
        <f t="shared" si="17"/>
        <v>Set-ADComputer -Identity  WS-1993 -Description "Ilyes Nouizi - ThinkPad X1 Carbon 2nd"</v>
      </c>
      <c r="U220" s="1" t="str">
        <f t="shared" si="18"/>
        <v>Set-ADComputer -Identity  WS-1993 -Managedby "inouizi"</v>
      </c>
      <c r="W220" s="4"/>
      <c r="AB220"/>
      <c r="AD220"/>
    </row>
    <row r="221" spans="2:30" x14ac:dyDescent="0.25">
      <c r="B221" s="27">
        <f t="shared" si="15"/>
        <v>218</v>
      </c>
      <c r="C221" s="22" t="s">
        <v>461</v>
      </c>
      <c r="D221" s="30" t="str">
        <f>IF(ISERROR(MATCH($C221,ADUser!A:A, 0)), "No Match", VLOOKUP($C221,ADUser!A:C,3,FALSE))</f>
        <v>Isaac Sawatzky</v>
      </c>
      <c r="E221" s="27" t="str">
        <f>IF(ISERROR(MATCH($C221,ADUser!A:A, 0)), "No Match", VLOOKUP($C221,ADUser!A:B,2,FALSE))</f>
        <v>isawatzky</v>
      </c>
      <c r="F221" s="27" t="str">
        <f>IF(ISERROR(MATCH(K221,ADComputer!A:A, 0)), "No Match", VLOOKUP(K221,ADComputer!A:B,2,FALSE))</f>
        <v>Isaac Sawatzky - ThinkPad P51</v>
      </c>
      <c r="H221" s="32">
        <f t="shared" si="16"/>
        <v>1</v>
      </c>
      <c r="I221" s="27" t="str">
        <f>IF(ISERROR(MATCH(K221,ADComputer!A:A, 0)), "No Match", VLOOKUP(K221,ADComputer!A:D,4,FALSE))</f>
        <v>CN=Isaac Sawatzky,OU=Users,OU=Denver,DC=wma-arch,DC=com</v>
      </c>
      <c r="J221" s="27" t="str">
        <f>IF(ISERROR(MATCH($E221,Meraki!A:A, 0)), "No Match", VLOOKUP($E221,Meraki!A:F,4,FALSE))</f>
        <v>ThinkPad P51</v>
      </c>
      <c r="K221" s="27" t="str">
        <f>IF(ISERROR(MATCH($E221,Meraki!A:A, 0)), "No Match", VLOOKUP($E221,Meraki!A:F,2,FALSE))</f>
        <v>WS-2773</v>
      </c>
      <c r="L221" s="27" t="str">
        <f>IF(ISERROR(MATCH($C221,Vision!$A:$A, 0)), "No Match", VLOOKUP($C221,Vision!$A:F,2,FALSE))</f>
        <v>Isaac</v>
      </c>
      <c r="M221" s="27" t="str">
        <f>IF(ISERROR(MATCH($C221,Vision!$A:$A, 0)), "No Match", VLOOKUP($C221,Vision!$A:G,3,FALSE))</f>
        <v>Sawatzky</v>
      </c>
      <c r="N221" s="27" t="str">
        <f>IF(ISERROR(MATCH($C221,Vision!$A:$A, 0)), "No Match", VLOOKUP($C221,Vision!$A:H,4,FALSE))</f>
        <v>Davis, Jan</v>
      </c>
      <c r="O221" s="27" t="str">
        <f>IF(ISERROR(MATCH($C221,Vision!$A:$A, 0)), "No Match", VLOOKUP($C221,Vision!$A:I,5,FALSE))</f>
        <v>Downtown Denver Commercial</v>
      </c>
      <c r="P221" s="27" t="str">
        <f>IF(ISERROR(MATCH($C221,Vision!$A:$A, 0)), "No Match", VLOOKUP($C221,Vision!$A:J,6,FALSE))</f>
        <v>Downtown Denver</v>
      </c>
      <c r="Q221" s="27" t="str">
        <f>IF(ISERROR(MATCH($C221,Vision!$A:$A, 0)), "No Match", VLOOKUP($C221,Vision!$A:K,7,FALSE))</f>
        <v>Job Captain</v>
      </c>
      <c r="R221" s="31">
        <f>IF(ISERROR(MATCH($C221,Vision!$A:$A, 0)), "No Match", VLOOKUP($C221,Vision!$A:L,8,FALSE))</f>
        <v>42776</v>
      </c>
      <c r="S221" s="31"/>
      <c r="T221" s="27" t="str">
        <f t="shared" si="17"/>
        <v>Set-ADComputer -Identity  WS-2773 -Description "Isaac Sawatzky - ThinkPad P51"</v>
      </c>
      <c r="U221" s="1" t="str">
        <f t="shared" si="18"/>
        <v>Set-ADComputer -Identity  WS-2773 -Managedby "isawatzky"</v>
      </c>
      <c r="W221" s="4"/>
      <c r="AB221"/>
      <c r="AD221"/>
    </row>
    <row r="222" spans="2:30" x14ac:dyDescent="0.25">
      <c r="B222" s="27">
        <f t="shared" si="15"/>
        <v>219</v>
      </c>
      <c r="C222" s="22" t="s">
        <v>8151</v>
      </c>
      <c r="D222" s="30" t="str">
        <f>IF(ISERROR(MATCH($C222,ADUser!A:A, 0)), "No Match", VLOOKUP($C222,ADUser!A:C,3,FALSE))</f>
        <v>Isaac Siedlak</v>
      </c>
      <c r="E222" s="27" t="str">
        <f>IF(ISERROR(MATCH($C222,ADUser!A:A, 0)), "No Match", VLOOKUP($C222,ADUser!A:B,2,FALSE))</f>
        <v>isiedlak</v>
      </c>
      <c r="F222" s="27" t="str">
        <f>IF(ISERROR(MATCH(K222,ADComputer!A:A, 0)), "No Match", VLOOKUP(K222,ADComputer!A:B,2,FALSE))</f>
        <v>Isaac Siedlak - ThinkStation P330 Tiny</v>
      </c>
      <c r="H222" s="32">
        <f t="shared" si="16"/>
        <v>1</v>
      </c>
      <c r="I222" s="27" t="str">
        <f>IF(ISERROR(MATCH(K222,ADComputer!A:A, 0)), "No Match", VLOOKUP(K222,ADComputer!A:D,4,FALSE))</f>
        <v>CN=Isaac Siedlak,OU=Users,OU=Toronto,DC=wma-arch,DC=com</v>
      </c>
      <c r="J222" s="27" t="str">
        <f>IF(ISERROR(MATCH($E222,Meraki!A:A, 0)), "No Match", VLOOKUP($E222,Meraki!A:F,4,FALSE))</f>
        <v>ThinkStation P330 Tiny</v>
      </c>
      <c r="K222" s="27" t="str">
        <f>IF(ISERROR(MATCH($E222,Meraki!A:A, 0)), "No Match", VLOOKUP($E222,Meraki!A:F,2,FALSE))</f>
        <v>WS-2537</v>
      </c>
      <c r="L222" s="27" t="str">
        <f>IF(ISERROR(MATCH($C222,Vision!$A:$A, 0)), "No Match", VLOOKUP($C222,Vision!$A:F,2,FALSE))</f>
        <v>Gregory</v>
      </c>
      <c r="M222" s="27" t="str">
        <f>IF(ISERROR(MATCH($C222,Vision!$A:$A, 0)), "No Match", VLOOKUP($C222,Vision!$A:G,3,FALSE))</f>
        <v>Siedlak</v>
      </c>
      <c r="N222" s="27" t="str">
        <f>IF(ISERROR(MATCH($C222,Vision!$A:$A, 0)), "No Match", VLOOKUP($C222,Vision!$A:H,4,FALSE))</f>
        <v>Kolkas, Christina</v>
      </c>
      <c r="O222" s="27" t="str">
        <f>IF(ISERROR(MATCH($C222,Vision!$A:$A, 0)), "No Match", VLOOKUP($C222,Vision!$A:I,5,FALSE))</f>
        <v>Toronto Interior Design</v>
      </c>
      <c r="P222" s="27" t="str">
        <f>IF(ISERROR(MATCH($C222,Vision!$A:$A, 0)), "No Match", VLOOKUP($C222,Vision!$A:J,6,FALSE))</f>
        <v>Toronto</v>
      </c>
      <c r="Q222" s="27" t="str">
        <f>IF(ISERROR(MATCH($C222,Vision!$A:$A, 0)), "No Match", VLOOKUP($C222,Vision!$A:K,7,FALSE))</f>
        <v>Intern</v>
      </c>
      <c r="R222" s="31">
        <f>IF(ISERROR(MATCH($C222,Vision!$A:$A, 0)), "No Match", VLOOKUP($C222,Vision!$A:L,8,FALSE))</f>
        <v>43586</v>
      </c>
      <c r="S222" s="31"/>
      <c r="T222" s="27" t="str">
        <f t="shared" si="17"/>
        <v>Set-ADComputer -Identity  WS-2537 -Description "Isaac Siedlak - ThinkStation P330 Tiny"</v>
      </c>
      <c r="U222" s="1" t="str">
        <f t="shared" si="18"/>
        <v>Set-ADComputer -Identity  WS-2537 -Managedby "isiedlak"</v>
      </c>
      <c r="W222" s="4"/>
      <c r="AB222"/>
      <c r="AD222"/>
    </row>
    <row r="223" spans="2:30" x14ac:dyDescent="0.25">
      <c r="B223" s="27">
        <f t="shared" si="15"/>
        <v>220</v>
      </c>
      <c r="C223" s="22" t="s">
        <v>499</v>
      </c>
      <c r="D223" s="30" t="str">
        <f>IF(ISERROR(MATCH($C223,ADUser!A:A, 0)), "No Match", VLOOKUP($C223,ADUser!A:C,3,FALSE))</f>
        <v>Jon Anderson</v>
      </c>
      <c r="E223" s="27" t="str">
        <f>IF(ISERROR(MATCH($C223,ADUser!A:A, 0)), "No Match", VLOOKUP($C223,ADUser!A:B,2,FALSE))</f>
        <v>JAnderson</v>
      </c>
      <c r="F223" s="27" t="str">
        <f>IF(ISERROR(MATCH(K223,ADComputer!A:A, 0)), "No Match", VLOOKUP(K223,ADComputer!A:B,2,FALSE))</f>
        <v>Jon Anderson - P50</v>
      </c>
      <c r="H223" s="32">
        <f t="shared" si="16"/>
        <v>1</v>
      </c>
      <c r="I223" s="27" t="str">
        <f>IF(ISERROR(MATCH(K223,ADComputer!A:A, 0)), "No Match", VLOOKUP(K223,ADComputer!A:D,4,FALSE))</f>
        <v>CN=Jon Anderson,OU=Users,OU=New Jersey,DC=wma-arch,DC=com</v>
      </c>
      <c r="J223" s="27" t="str">
        <f>IF(ISERROR(MATCH($E223,Meraki!A:A, 0)), "No Match", VLOOKUP($E223,Meraki!A:F,4,FALSE))</f>
        <v>ThinkPad P50</v>
      </c>
      <c r="K223" s="27" t="str">
        <f>IF(ISERROR(MATCH($E223,Meraki!A:A, 0)), "No Match", VLOOKUP($E223,Meraki!A:F,2,FALSE))</f>
        <v>WS-2398</v>
      </c>
      <c r="L223" s="27" t="str">
        <f>IF(ISERROR(MATCH($C223,Vision!$A:$A, 0)), "No Match", VLOOKUP($C223,Vision!$A:F,2,FALSE))</f>
        <v>Jon</v>
      </c>
      <c r="M223" s="27" t="str">
        <f>IF(ISERROR(MATCH($C223,Vision!$A:$A, 0)), "No Match", VLOOKUP($C223,Vision!$A:G,3,FALSE))</f>
        <v>Anderson</v>
      </c>
      <c r="N223" s="27" t="str">
        <f>IF(ISERROR(MATCH($C223,Vision!$A:$A, 0)), "No Match", VLOOKUP($C223,Vision!$A:H,4,FALSE))</f>
        <v>Bennett, Michael</v>
      </c>
      <c r="O223" s="27" t="str">
        <f>IF(ISERROR(MATCH($C223,Vision!$A:$A, 0)), "No Match", VLOOKUP($C223,Vision!$A:I,5,FALSE))</f>
        <v>New Jersey Commercial</v>
      </c>
      <c r="P223" s="27" t="str">
        <f>IF(ISERROR(MATCH($C223,Vision!$A:$A, 0)), "No Match", VLOOKUP($C223,Vision!$A:J,6,FALSE))</f>
        <v>New Jersey</v>
      </c>
      <c r="Q223" s="27" t="str">
        <f>IF(ISERROR(MATCH($C223,Vision!$A:$A, 0)), "No Match", VLOOKUP($C223,Vision!$A:K,7,FALSE))</f>
        <v>Project Manager</v>
      </c>
      <c r="R223" s="31">
        <f>IF(ISERROR(MATCH($C223,Vision!$A:$A, 0)), "No Match", VLOOKUP($C223,Vision!$A:L,8,FALSE))</f>
        <v>42093</v>
      </c>
      <c r="S223" s="31"/>
      <c r="T223" s="27" t="str">
        <f t="shared" si="17"/>
        <v>Set-ADComputer -Identity  WS-2398 -Description "Jon Anderson - ThinkPad P50"</v>
      </c>
      <c r="U223" s="1" t="str">
        <f t="shared" si="18"/>
        <v>Set-ADComputer -Identity  WS-2398 -Managedby "JAnderson"</v>
      </c>
      <c r="W223" s="4"/>
      <c r="AB223"/>
      <c r="AD223"/>
    </row>
    <row r="224" spans="2:30" x14ac:dyDescent="0.25">
      <c r="B224" s="27">
        <f t="shared" si="15"/>
        <v>221</v>
      </c>
      <c r="C224" s="22" t="s">
        <v>2</v>
      </c>
      <c r="D224" s="30" t="str">
        <f>IF(ISERROR(MATCH($C224,ADUser!A:A, 0)), "No Match", VLOOKUP($C224,ADUser!A:C,3,FALSE))</f>
        <v>James Armstrong</v>
      </c>
      <c r="E224" s="27" t="str">
        <f>IF(ISERROR(MATCH($C224,ADUser!A:A, 0)), "No Match", VLOOKUP($C224,ADUser!A:B,2,FALSE))</f>
        <v>jarmstrong</v>
      </c>
      <c r="F224" s="27" t="str">
        <f>IF(ISERROR(MATCH(K224,ADComputer!A:A, 0)), "No Match", VLOOKUP(K224,ADComputer!A:B,2,FALSE))</f>
        <v>James Armstrong - ThinkStation S30</v>
      </c>
      <c r="H224" s="32">
        <f t="shared" si="16"/>
        <v>1</v>
      </c>
      <c r="I224" s="27" t="str">
        <f>IF(ISERROR(MATCH(K224,ADComputer!A:A, 0)), "No Match", VLOOKUP(K224,ADComputer!A:D,4,FALSE))</f>
        <v>CN=James Armstrong,OU=Users,OU=Irvine,DC=wma-arch,DC=com</v>
      </c>
      <c r="J224" s="27" t="str">
        <f>IF(ISERROR(MATCH($E224,Meraki!A:A, 0)), "No Match", VLOOKUP($E224,Meraki!A:F,4,FALSE))</f>
        <v>ThinkStation S30</v>
      </c>
      <c r="K224" s="27" t="str">
        <f>IF(ISERROR(MATCH($E224,Meraki!A:A, 0)), "No Match", VLOOKUP($E224,Meraki!A:F,2,FALSE))</f>
        <v>WS-2073</v>
      </c>
      <c r="L224" s="27" t="str">
        <f>IF(ISERROR(MATCH($C224,Vision!$A:$A, 0)), "No Match", VLOOKUP($C224,Vision!$A:F,2,FALSE))</f>
        <v>James</v>
      </c>
      <c r="M224" s="27" t="str">
        <f>IF(ISERROR(MATCH($C224,Vision!$A:$A, 0)), "No Match", VLOOKUP($C224,Vision!$A:G,3,FALSE))</f>
        <v>Armstrong</v>
      </c>
      <c r="N224" s="27" t="str">
        <f>IF(ISERROR(MATCH($C224,Vision!$A:$A, 0)), "No Match", VLOOKUP($C224,Vision!$A:H,4,FALSE))</f>
        <v>Kim, Jung</v>
      </c>
      <c r="O224" s="27" t="str">
        <f>IF(ISERROR(MATCH($C224,Vision!$A:$A, 0)), "No Match", VLOOKUP($C224,Vision!$A:I,5,FALSE))</f>
        <v>Graphic Resource</v>
      </c>
      <c r="P224" s="27" t="str">
        <f>IF(ISERROR(MATCH($C224,Vision!$A:$A, 0)), "No Match", VLOOKUP($C224,Vision!$A:J,6,FALSE))</f>
        <v>Irvine</v>
      </c>
      <c r="Q224" s="27" t="str">
        <f>IF(ISERROR(MATCH($C224,Vision!$A:$A, 0)), "No Match", VLOOKUP($C224,Vision!$A:K,7,FALSE))</f>
        <v>Graphic Resource Coordinator</v>
      </c>
      <c r="R224" s="31">
        <f>IF(ISERROR(MATCH($C224,Vision!$A:$A, 0)), "No Match", VLOOKUP($C224,Vision!$A:L,8,FALSE))</f>
        <v>42023</v>
      </c>
      <c r="S224" s="31"/>
      <c r="T224" s="27" t="str">
        <f t="shared" si="17"/>
        <v>Set-ADComputer -Identity  WS-2073 -Description "James Armstrong - ThinkStation S30"</v>
      </c>
      <c r="U224" s="1" t="str">
        <f t="shared" si="18"/>
        <v>Set-ADComputer -Identity  WS-2073 -Managedby "jarmstrong"</v>
      </c>
      <c r="W224" s="4"/>
      <c r="AB224"/>
      <c r="AD224"/>
    </row>
    <row r="225" spans="2:30" x14ac:dyDescent="0.25">
      <c r="B225" s="27">
        <f t="shared" si="15"/>
        <v>222</v>
      </c>
      <c r="C225" s="22" t="s">
        <v>3869</v>
      </c>
      <c r="D225" s="30" t="str">
        <f>IF(ISERROR(MATCH($C225,ADUser!A:A, 0)), "No Match", VLOOKUP($C225,ADUser!A:C,3,FALSE))</f>
        <v>Jim Babine</v>
      </c>
      <c r="E225" s="27" t="str">
        <f>IF(ISERROR(MATCH($C225,ADUser!A:A, 0)), "No Match", VLOOKUP($C225,ADUser!A:B,2,FALSE))</f>
        <v>jbabine</v>
      </c>
      <c r="F225" s="27" t="str">
        <f>IF(ISERROR(MATCH(K225,ADComputer!A:A, 0)), "No Match", VLOOKUP(K225,ADComputer!A:B,2,FALSE))</f>
        <v>Jim Babine - ThinkPad W540</v>
      </c>
      <c r="H225" s="32">
        <f t="shared" si="16"/>
        <v>1</v>
      </c>
      <c r="I225" s="27" t="str">
        <f>IF(ISERROR(MATCH(K225,ADComputer!A:A, 0)), "No Match", VLOOKUP(K225,ADComputer!A:D,4,FALSE))</f>
        <v>CN=Jim Babine,OU=Users,OU=Northern California,DC=wma-arch,DC=com</v>
      </c>
      <c r="J225" s="27" t="str">
        <f>IF(ISERROR(MATCH($E225,Meraki!A:A, 0)), "No Match", VLOOKUP($E225,Meraki!A:F,4,FALSE))</f>
        <v>ThinkPad W540</v>
      </c>
      <c r="K225" s="27" t="str">
        <f>IF(ISERROR(MATCH($E225,Meraki!A:A, 0)), "No Match", VLOOKUP($E225,Meraki!A:F,2,FALSE))</f>
        <v>WS-2044</v>
      </c>
      <c r="L225" s="27" t="str">
        <f>IF(ISERROR(MATCH($C225,Vision!$A:$A, 0)), "No Match", VLOOKUP($C225,Vision!$A:F,2,FALSE))</f>
        <v>James</v>
      </c>
      <c r="M225" s="27" t="str">
        <f>IF(ISERROR(MATCH($C225,Vision!$A:$A, 0)), "No Match", VLOOKUP($C225,Vision!$A:G,3,FALSE))</f>
        <v>Babine</v>
      </c>
      <c r="N225" s="27" t="str">
        <f>IF(ISERROR(MATCH($C225,Vision!$A:$A, 0)), "No Match", VLOOKUP($C225,Vision!$A:H,4,FALSE))</f>
        <v>Terry, James</v>
      </c>
      <c r="O225" s="27" t="str">
        <f>IF(ISERROR(MATCH($C225,Vision!$A:$A, 0)), "No Match", VLOOKUP($C225,Vision!$A:I,5,FALSE))</f>
        <v>Pleasanton Commercial</v>
      </c>
      <c r="P225" s="27" t="str">
        <f>IF(ISERROR(MATCH($C225,Vision!$A:$A, 0)), "No Match", VLOOKUP($C225,Vision!$A:J,6,FALSE))</f>
        <v>Pleasanton</v>
      </c>
      <c r="Q225" s="27" t="str">
        <f>IF(ISERROR(MATCH($C225,Vision!$A:$A, 0)), "No Match", VLOOKUP($C225,Vision!$A:K,7,FALSE))</f>
        <v>Senior Project Manager</v>
      </c>
      <c r="R225" s="31">
        <f>IF(ISERROR(MATCH($C225,Vision!$A:$A, 0)), "No Match", VLOOKUP($C225,Vision!$A:L,8,FALSE))</f>
        <v>43243</v>
      </c>
      <c r="S225" s="31"/>
      <c r="T225" s="27" t="str">
        <f t="shared" si="17"/>
        <v>Set-ADComputer -Identity  WS-2044 -Description "Jim Babine - ThinkPad W540"</v>
      </c>
      <c r="U225" s="1" t="str">
        <f t="shared" si="18"/>
        <v>Set-ADComputer -Identity  WS-2044 -Managedby "jbabine"</v>
      </c>
      <c r="W225" s="4"/>
      <c r="AB225"/>
      <c r="AD225"/>
    </row>
    <row r="226" spans="2:30" x14ac:dyDescent="0.25">
      <c r="B226" s="27">
        <f t="shared" si="15"/>
        <v>223</v>
      </c>
      <c r="C226" s="22" t="s">
        <v>6310</v>
      </c>
      <c r="D226" s="30" t="str">
        <f>IF(ISERROR(MATCH($C226,ADUser!A:A, 0)), "No Match", VLOOKUP($C226,ADUser!A:C,3,FALSE))</f>
        <v>Johnny Betzer</v>
      </c>
      <c r="E226" s="27" t="str">
        <f>IF(ISERROR(MATCH($C226,ADUser!A:A, 0)), "No Match", VLOOKUP($C226,ADUser!A:B,2,FALSE))</f>
        <v>jbetzer</v>
      </c>
      <c r="F226" s="27" t="str">
        <f>IF(ISERROR(MATCH(K226,ADComputer!A:A, 0)), "No Match", VLOOKUP(K226,ADComputer!A:B,2,FALSE))</f>
        <v>Johnny Betzer - ThinkPad X1 Extreme</v>
      </c>
      <c r="H226" s="32">
        <f t="shared" si="16"/>
        <v>1</v>
      </c>
      <c r="I226" s="27" t="str">
        <f>IF(ISERROR(MATCH(K226,ADComputer!A:A, 0)), "No Match", VLOOKUP(K226,ADComputer!A:D,4,FALSE))</f>
        <v>CN=John Betzer,OU=Users,OU=Irvine,DC=wma-arch,DC=com</v>
      </c>
      <c r="J226" s="27" t="str">
        <f>IF(ISERROR(MATCH($E226,Meraki!A:A, 0)), "No Match", VLOOKUP($E226,Meraki!A:F,4,FALSE))</f>
        <v>ThinkPad X1 Extreme</v>
      </c>
      <c r="K226" s="27" t="str">
        <f>IF(ISERROR(MATCH($E226,Meraki!A:A, 0)), "No Match", VLOOKUP($E226,Meraki!A:F,2,FALSE))</f>
        <v>WS-3199</v>
      </c>
      <c r="L226" s="27" t="str">
        <f>IF(ISERROR(MATCH($C226,Vision!$A:$A, 0)), "No Match", VLOOKUP($C226,Vision!$A:F,2,FALSE))</f>
        <v>John</v>
      </c>
      <c r="M226" s="27" t="str">
        <f>IF(ISERROR(MATCH($C226,Vision!$A:$A, 0)), "No Match", VLOOKUP($C226,Vision!$A:G,3,FALSE))</f>
        <v>Betzer</v>
      </c>
      <c r="N226" s="27" t="str">
        <f>IF(ISERROR(MATCH($C226,Vision!$A:$A, 0)), "No Match", VLOOKUP($C226,Vision!$A:H,4,FALSE))</f>
        <v>Grbic, Mary</v>
      </c>
      <c r="O226" s="27" t="str">
        <f>IF(ISERROR(MATCH($C226,Vision!$A:$A, 0)), "No Match", VLOOKUP($C226,Vision!$A:I,5,FALSE))</f>
        <v>Irvine Interior Design</v>
      </c>
      <c r="P226" s="27" t="str">
        <f>IF(ISERROR(MATCH($C226,Vision!$A:$A, 0)), "No Match", VLOOKUP($C226,Vision!$A:J,6,FALSE))</f>
        <v>Irvine</v>
      </c>
      <c r="Q226" s="27" t="str">
        <f>IF(ISERROR(MATCH($C226,Vision!$A:$A, 0)), "No Match", VLOOKUP($C226,Vision!$A:K,7,FALSE))</f>
        <v>Job Captain</v>
      </c>
      <c r="R226" s="31">
        <f>IF(ISERROR(MATCH($C226,Vision!$A:$A, 0)), "No Match", VLOOKUP($C226,Vision!$A:L,8,FALSE))</f>
        <v>43565</v>
      </c>
      <c r="S226" s="31"/>
      <c r="T226" s="27" t="str">
        <f t="shared" si="17"/>
        <v>Set-ADComputer -Identity  WS-3199 -Description "Johnny Betzer - ThinkPad X1 Extreme"</v>
      </c>
      <c r="U226" s="1" t="str">
        <f t="shared" si="18"/>
        <v>Set-ADComputer -Identity  WS-3199 -Managedby "jbetzer"</v>
      </c>
      <c r="W226" s="4"/>
      <c r="AB226"/>
      <c r="AD226"/>
    </row>
    <row r="227" spans="2:30" x14ac:dyDescent="0.25">
      <c r="B227" s="27">
        <f t="shared" si="15"/>
        <v>224</v>
      </c>
      <c r="C227" s="22" t="s">
        <v>3746</v>
      </c>
      <c r="D227" s="30" t="str">
        <f>IF(ISERROR(MATCH($C227,ADUser!A:A, 0)), "No Match", VLOOKUP($C227,ADUser!A:C,3,FALSE))</f>
        <v>Jill Burns</v>
      </c>
      <c r="E227" s="27" t="str">
        <f>IF(ISERROR(MATCH($C227,ADUser!A:A, 0)), "No Match", VLOOKUP($C227,ADUser!A:B,2,FALSE))</f>
        <v>jburns</v>
      </c>
      <c r="F227" s="27" t="str">
        <f>IF(ISERROR(MATCH(K227,ADComputer!A:A, 0)), "No Match", VLOOKUP(K227,ADComputer!A:B,2,FALSE))</f>
        <v>Jill Burns - X1 Carbon</v>
      </c>
      <c r="H227" s="32">
        <f t="shared" si="16"/>
        <v>1</v>
      </c>
      <c r="I227" s="27" t="str">
        <f>IF(ISERROR(MATCH(K227,ADComputer!A:A, 0)), "No Match", VLOOKUP(K227,ADComputer!A:D,4,FALSE))</f>
        <v>CN=Jill Burns,OU=Users,OU=Irvine,DC=wma-arch,DC=com</v>
      </c>
      <c r="J227" s="27" t="str">
        <f>IF(ISERROR(MATCH($E227,Meraki!A:A, 0)), "No Match", VLOOKUP($E227,Meraki!A:F,4,FALSE))</f>
        <v>ThinkPad X1 Carbon 5th</v>
      </c>
      <c r="K227" s="27" t="str">
        <f>IF(ISERROR(MATCH($E227,Meraki!A:A, 0)), "No Match", VLOOKUP($E227,Meraki!A:F,2,FALSE))</f>
        <v>WS-2819</v>
      </c>
      <c r="L227" s="27" t="str">
        <f>IF(ISERROR(MATCH($C227,Vision!$A:$A, 0)), "No Match", VLOOKUP($C227,Vision!$A:F,2,FALSE))</f>
        <v>Jill</v>
      </c>
      <c r="M227" s="27" t="str">
        <f>IF(ISERROR(MATCH($C227,Vision!$A:$A, 0)), "No Match", VLOOKUP($C227,Vision!$A:G,3,FALSE))</f>
        <v>Burns</v>
      </c>
      <c r="N227" s="27" t="str">
        <f>IF(ISERROR(MATCH($C227,Vision!$A:$A, 0)), "No Match", VLOOKUP($C227,Vision!$A:H,4,FALSE))</f>
        <v>Myers, Thomas</v>
      </c>
      <c r="O227" s="27" t="str">
        <f>IF(ISERROR(MATCH($C227,Vision!$A:$A, 0)), "No Match", VLOOKUP($C227,Vision!$A:I,5,FALSE))</f>
        <v>Irvine Building Measurement Services</v>
      </c>
      <c r="P227" s="27" t="str">
        <f>IF(ISERROR(MATCH($C227,Vision!$A:$A, 0)), "No Match", VLOOKUP($C227,Vision!$A:J,6,FALSE))</f>
        <v>Irvine</v>
      </c>
      <c r="Q227" s="27" t="str">
        <f>IF(ISERROR(MATCH($C227,Vision!$A:$A, 0)), "No Match", VLOOKUP($C227,Vision!$A:K,7,FALSE))</f>
        <v>Studio Manager, Building Measurement Services</v>
      </c>
      <c r="R227" s="31">
        <f>IF(ISERROR(MATCH($C227,Vision!$A:$A, 0)), "No Match", VLOOKUP($C227,Vision!$A:L,8,FALSE))</f>
        <v>43236</v>
      </c>
      <c r="S227" s="31"/>
      <c r="T227" s="27" t="str">
        <f t="shared" si="17"/>
        <v>Set-ADComputer -Identity  WS-2819 -Description "Jill Burns - ThinkPad X1 Carbon 5th"</v>
      </c>
      <c r="U227" s="1" t="str">
        <f t="shared" si="18"/>
        <v>Set-ADComputer -Identity  WS-2819 -Managedby "jburns"</v>
      </c>
      <c r="W227" s="4"/>
      <c r="AB227"/>
      <c r="AD227"/>
    </row>
    <row r="228" spans="2:30" x14ac:dyDescent="0.25">
      <c r="B228" s="27">
        <f t="shared" si="15"/>
        <v>225</v>
      </c>
      <c r="C228" s="22" t="s">
        <v>5140</v>
      </c>
      <c r="D228" s="30" t="str">
        <f>IF(ISERROR(MATCH($C228,ADUser!A:A, 0)), "No Match", VLOOKUP($C228,ADUser!A:C,3,FALSE))</f>
        <v>Jessica Chang</v>
      </c>
      <c r="E228" s="27" t="str">
        <f>IF(ISERROR(MATCH($C228,ADUser!A:A, 0)), "No Match", VLOOKUP($C228,ADUser!A:B,2,FALSE))</f>
        <v>jchang</v>
      </c>
      <c r="F228" s="27" t="str">
        <f>IF(ISERROR(MATCH(K228,ADComputer!A:A, 0)), "No Match", VLOOKUP(K228,ADComputer!A:B,2,FALSE))</f>
        <v>Jessica Chang - P50</v>
      </c>
      <c r="H228" s="32">
        <f t="shared" si="16"/>
        <v>1</v>
      </c>
      <c r="I228" s="27" t="str">
        <f>IF(ISERROR(MATCH(K228,ADComputer!A:A, 0)), "No Match", VLOOKUP(K228,ADComputer!A:D,4,FALSE))</f>
        <v>CN=Jessica Chang,OU=Users,OU=New York,DC=wma-arch,DC=com</v>
      </c>
      <c r="J228" s="27" t="str">
        <f>IF(ISERROR(MATCH($E228,Meraki!A:A, 0)), "No Match", VLOOKUP($E228,Meraki!A:F,4,FALSE))</f>
        <v>ThinkPad P50</v>
      </c>
      <c r="K228" s="27" t="str">
        <f>IF(ISERROR(MATCH($E228,Meraki!A:A, 0)), "No Match", VLOOKUP($E228,Meraki!A:F,2,FALSE))</f>
        <v>WS-2243</v>
      </c>
      <c r="L228" s="27" t="str">
        <f>IF(ISERROR(MATCH($C228,Vision!$A:$A, 0)), "No Match", VLOOKUP($C228,Vision!$A:F,2,FALSE))</f>
        <v>Jessica</v>
      </c>
      <c r="M228" s="27" t="str">
        <f>IF(ISERROR(MATCH($C228,Vision!$A:$A, 0)), "No Match", VLOOKUP($C228,Vision!$A:G,3,FALSE))</f>
        <v>Chang</v>
      </c>
      <c r="N228" s="27" t="str">
        <f>IF(ISERROR(MATCH($C228,Vision!$A:$A, 0)), "No Match", VLOOKUP($C228,Vision!$A:H,4,FALSE))</f>
        <v>Jones, Anna</v>
      </c>
      <c r="O228" s="27" t="str">
        <f>IF(ISERROR(MATCH($C228,Vision!$A:$A, 0)), "No Match", VLOOKUP($C228,Vision!$A:I,5,FALSE))</f>
        <v>New York Interior Design</v>
      </c>
      <c r="P228" s="27" t="str">
        <f>IF(ISERROR(MATCH($C228,Vision!$A:$A, 0)), "No Match", VLOOKUP($C228,Vision!$A:J,6,FALSE))</f>
        <v>New York</v>
      </c>
      <c r="Q228" s="27" t="str">
        <f>IF(ISERROR(MATCH($C228,Vision!$A:$A, 0)), "No Match", VLOOKUP($C228,Vision!$A:K,7,FALSE))</f>
        <v>Job Captain</v>
      </c>
      <c r="R228" s="31">
        <f>IF(ISERROR(MATCH($C228,Vision!$A:$A, 0)), "No Match", VLOOKUP($C228,Vision!$A:L,8,FALSE))</f>
        <v>43529</v>
      </c>
      <c r="S228" s="31"/>
      <c r="T228" s="27" t="str">
        <f t="shared" si="17"/>
        <v>Set-ADComputer -Identity  WS-2243 -Description "Jessica Chang - ThinkPad P50"</v>
      </c>
      <c r="U228" s="1" t="str">
        <f t="shared" si="18"/>
        <v>Set-ADComputer -Identity  WS-2243 -Managedby "jchang"</v>
      </c>
      <c r="W228" s="4"/>
      <c r="AB228"/>
      <c r="AD228"/>
    </row>
    <row r="229" spans="2:30" x14ac:dyDescent="0.25">
      <c r="B229" s="27">
        <f t="shared" si="15"/>
        <v>226</v>
      </c>
      <c r="C229" s="22" t="s">
        <v>493</v>
      </c>
      <c r="D229" s="30" t="str">
        <f>IF(ISERROR(MATCH($C229,ADUser!A:A, 0)), "No Match", VLOOKUP($C229,ADUser!A:C,3,FALSE))</f>
        <v>Johnny Coelho</v>
      </c>
      <c r="E229" s="27" t="str">
        <f>IF(ISERROR(MATCH($C229,ADUser!A:A, 0)), "No Match", VLOOKUP($C229,ADUser!A:B,2,FALSE))</f>
        <v>johnny</v>
      </c>
      <c r="F229" s="27" t="str">
        <f>IF(ISERROR(MATCH(K229,ADComputer!A:A, 0)), "No Match", VLOOKUP(K229,ADComputer!A:B,2,FALSE))</f>
        <v>Johnny Coelho - P510</v>
      </c>
      <c r="H229" s="32">
        <f t="shared" si="16"/>
        <v>1</v>
      </c>
      <c r="I229" s="27" t="str">
        <f>IF(ISERROR(MATCH(K229,ADComputer!A:A, 0)), "No Match", VLOOKUP(K229,ADComputer!A:D,4,FALSE))</f>
        <v>CN=Johnny Coelho,OU=Users,OU=Northern California,DC=wma-arch,DC=com</v>
      </c>
      <c r="J229" s="27" t="str">
        <f>IF(ISERROR(MATCH($E229,Meraki!A:A, 0)), "No Match", VLOOKUP($E229,Meraki!A:F,4,FALSE))</f>
        <v>ThinkStation P510</v>
      </c>
      <c r="K229" s="27" t="str">
        <f>IF(ISERROR(MATCH($E229,Meraki!A:A, 0)), "No Match", VLOOKUP($E229,Meraki!A:F,2,FALSE))</f>
        <v>WS-2412</v>
      </c>
      <c r="L229" s="27" t="str">
        <f>IF(ISERROR(MATCH($C229,Vision!$A:$A, 0)), "No Match", VLOOKUP($C229,Vision!$A:F,2,FALSE))</f>
        <v>John</v>
      </c>
      <c r="M229" s="27" t="str">
        <f>IF(ISERROR(MATCH($C229,Vision!$A:$A, 0)), "No Match", VLOOKUP($C229,Vision!$A:G,3,FALSE))</f>
        <v>Coelho</v>
      </c>
      <c r="N229" s="27" t="str">
        <f>IF(ISERROR(MATCH($C229,Vision!$A:$A, 0)), "No Match", VLOOKUP($C229,Vision!$A:H,4,FALSE))</f>
        <v>Leanos, Kelly</v>
      </c>
      <c r="O229" s="27" t="str">
        <f>IF(ISERROR(MATCH($C229,Vision!$A:$A, 0)), "No Match", VLOOKUP($C229,Vision!$A:I,5,FALSE))</f>
        <v>Pleasanton Interior Design</v>
      </c>
      <c r="P229" s="27" t="str">
        <f>IF(ISERROR(MATCH($C229,Vision!$A:$A, 0)), "No Match", VLOOKUP($C229,Vision!$A:J,6,FALSE))</f>
        <v>Pleasanton</v>
      </c>
      <c r="Q229" s="27" t="str">
        <f>IF(ISERROR(MATCH($C229,Vision!$A:$A, 0)), "No Match", VLOOKUP($C229,Vision!$A:K,7,FALSE))</f>
        <v>Project Manager</v>
      </c>
      <c r="R229" s="31">
        <f>IF(ISERROR(MATCH($C229,Vision!$A:$A, 0)), "No Match", VLOOKUP($C229,Vision!$A:L,8,FALSE))</f>
        <v>36101</v>
      </c>
      <c r="S229" s="31"/>
      <c r="T229" s="27" t="str">
        <f t="shared" si="17"/>
        <v>Set-ADComputer -Identity  WS-2412 -Description "Johnny Coelho - ThinkStation P510"</v>
      </c>
      <c r="U229" s="1" t="str">
        <f t="shared" si="18"/>
        <v>Set-ADComputer -Identity  WS-2412 -Managedby "johnny"</v>
      </c>
      <c r="W229" s="4"/>
      <c r="AB229"/>
      <c r="AD229"/>
    </row>
    <row r="230" spans="2:30" x14ac:dyDescent="0.25">
      <c r="B230" s="27">
        <f t="shared" si="15"/>
        <v>227</v>
      </c>
      <c r="C230" s="22" t="s">
        <v>12</v>
      </c>
      <c r="D230" s="30" t="str">
        <f>IF(ISERROR(MATCH($C230,ADUser!A:A, 0)), "No Match", VLOOKUP($C230,ADUser!A:C,3,FALSE))</f>
        <v>Jessica Cole</v>
      </c>
      <c r="E230" s="27" t="str">
        <f>IF(ISERROR(MATCH($C230,ADUser!A:A, 0)), "No Match", VLOOKUP($C230,ADUser!A:B,2,FALSE))</f>
        <v>jcole</v>
      </c>
      <c r="F230" s="27" t="str">
        <f>IF(ISERROR(MATCH(K230,ADComputer!A:A, 0)), "No Match", VLOOKUP(K230,ADComputer!A:B,2,FALSE))</f>
        <v>Jessica Cole - ThinkPad X1 Carbon 4th</v>
      </c>
      <c r="H230" s="32">
        <f t="shared" si="16"/>
        <v>1</v>
      </c>
      <c r="I230" s="27" t="str">
        <f>IF(ISERROR(MATCH(K230,ADComputer!A:A, 0)), "No Match", VLOOKUP(K230,ADComputer!A:D,4,FALSE))</f>
        <v>CN=Jessica Cole,OU=Users,OU=Irvine,DC=wma-arch,DC=com</v>
      </c>
      <c r="J230" s="27" t="str">
        <f>IF(ISERROR(MATCH($E230,Meraki!A:A, 0)), "No Match", VLOOKUP($E230,Meraki!A:F,4,FALSE))</f>
        <v>ThinkPad X1 Carbon 4th</v>
      </c>
      <c r="K230" s="27" t="str">
        <f>IF(ISERROR(MATCH($E230,Meraki!A:A, 0)), "No Match", VLOOKUP($E230,Meraki!A:F,2,FALSE))</f>
        <v>WS-2300</v>
      </c>
      <c r="L230" s="27" t="str">
        <f>IF(ISERROR(MATCH($C230,Vision!$A:$A, 0)), "No Match", VLOOKUP($C230,Vision!$A:F,2,FALSE))</f>
        <v>Jessica</v>
      </c>
      <c r="M230" s="27" t="str">
        <f>IF(ISERROR(MATCH($C230,Vision!$A:$A, 0)), "No Match", VLOOKUP($C230,Vision!$A:G,3,FALSE))</f>
        <v>Cole</v>
      </c>
      <c r="N230" s="27" t="str">
        <f>IF(ISERROR(MATCH($C230,Vision!$A:$A, 0)), "No Match", VLOOKUP($C230,Vision!$A:H,4,FALSE))</f>
        <v>Bissonnette, Maureen</v>
      </c>
      <c r="O230" s="27" t="str">
        <f>IF(ISERROR(MATCH($C230,Vision!$A:$A, 0)), "No Match", VLOOKUP($C230,Vision!$A:I,5,FALSE))</f>
        <v>Corporate Administration</v>
      </c>
      <c r="P230" s="27" t="str">
        <f>IF(ISERROR(MATCH($C230,Vision!$A:$A, 0)), "No Match", VLOOKUP($C230,Vision!$A:J,6,FALSE))</f>
        <v>Irvine</v>
      </c>
      <c r="Q230" s="27" t="str">
        <f>IF(ISERROR(MATCH($C230,Vision!$A:$A, 0)), "No Match", VLOOKUP($C230,Vision!$A:K,7,FALSE))</f>
        <v>Marketing Manager</v>
      </c>
      <c r="R230" s="31">
        <f>IF(ISERROR(MATCH($C230,Vision!$A:$A, 0)), "No Match", VLOOKUP($C230,Vision!$A:L,8,FALSE))</f>
        <v>40889</v>
      </c>
      <c r="S230" s="31"/>
      <c r="T230" s="27" t="str">
        <f t="shared" si="17"/>
        <v>Set-ADComputer -Identity  WS-2300 -Description "Jessica Cole - ThinkPad X1 Carbon 4th"</v>
      </c>
      <c r="U230" s="1" t="str">
        <f t="shared" si="18"/>
        <v>Set-ADComputer -Identity  WS-2300 -Managedby "jcole"</v>
      </c>
      <c r="W230" s="4"/>
      <c r="AB230"/>
      <c r="AD230"/>
    </row>
    <row r="231" spans="2:30" x14ac:dyDescent="0.25">
      <c r="B231" s="27">
        <f t="shared" si="15"/>
        <v>228</v>
      </c>
      <c r="C231" s="22" t="s">
        <v>514</v>
      </c>
      <c r="D231" s="30" t="str">
        <f>IF(ISERROR(MATCH($C231,ADUser!A:A, 0)), "No Match", VLOOKUP($C231,ADUser!A:C,3,FALSE))</f>
        <v>Julie Dalga</v>
      </c>
      <c r="E231" s="27" t="str">
        <f>IF(ISERROR(MATCH($C231,ADUser!A:A, 0)), "No Match", VLOOKUP($C231,ADUser!A:B,2,FALSE))</f>
        <v>JDalga</v>
      </c>
      <c r="F231" s="27" t="str">
        <f>IF(ISERROR(MATCH(K231,ADComputer!A:A, 0)), "No Match", VLOOKUP(K231,ADComputer!A:B,2,FALSE))</f>
        <v>Julie Dalga - ThinkPad P50</v>
      </c>
      <c r="H231" s="32">
        <f t="shared" si="16"/>
        <v>1</v>
      </c>
      <c r="I231" s="27" t="str">
        <f>IF(ISERROR(MATCH(K231,ADComputer!A:A, 0)), "No Match", VLOOKUP(K231,ADComputer!A:D,4,FALSE))</f>
        <v>CN=Julie Dalga,OU=Users,OU=Chicago,DC=wma-arch,DC=com</v>
      </c>
      <c r="J231" s="27" t="str">
        <f>IF(ISERROR(MATCH($E231,Meraki!A:A, 0)), "No Match", VLOOKUP($E231,Meraki!A:F,4,FALSE))</f>
        <v>ThinkPad P50</v>
      </c>
      <c r="K231" s="27" t="str">
        <f>IF(ISERROR(MATCH($E231,Meraki!A:A, 0)), "No Match", VLOOKUP($E231,Meraki!A:F,2,FALSE))</f>
        <v>WS-2256</v>
      </c>
      <c r="L231" s="27" t="str">
        <f>IF(ISERROR(MATCH($C231,Vision!$A:$A, 0)), "No Match", VLOOKUP($C231,Vision!$A:F,2,FALSE))</f>
        <v>Julie</v>
      </c>
      <c r="M231" s="27" t="str">
        <f>IF(ISERROR(MATCH($C231,Vision!$A:$A, 0)), "No Match", VLOOKUP($C231,Vision!$A:G,3,FALSE))</f>
        <v>Dalga</v>
      </c>
      <c r="N231" s="27" t="str">
        <f>IF(ISERROR(MATCH($C231,Vision!$A:$A, 0)), "No Match", VLOOKUP($C231,Vision!$A:H,4,FALSE))</f>
        <v>Brandenburg, Grant</v>
      </c>
      <c r="O231" s="27" t="str">
        <f>IF(ISERROR(MATCH($C231,Vision!$A:$A, 0)), "No Match", VLOOKUP($C231,Vision!$A:I,5,FALSE))</f>
        <v>Oak Brook Commercial</v>
      </c>
      <c r="P231" s="27" t="str">
        <f>IF(ISERROR(MATCH($C231,Vision!$A:$A, 0)), "No Match", VLOOKUP($C231,Vision!$A:J,6,FALSE))</f>
        <v>Oak Brook</v>
      </c>
      <c r="Q231" s="27" t="str">
        <f>IF(ISERROR(MATCH($C231,Vision!$A:$A, 0)), "No Match", VLOOKUP($C231,Vision!$A:K,7,FALSE))</f>
        <v>Senior Job Captain</v>
      </c>
      <c r="R231" s="31">
        <f>IF(ISERROR(MATCH($C231,Vision!$A:$A, 0)), "No Match", VLOOKUP($C231,Vision!$A:L,8,FALSE))</f>
        <v>42150</v>
      </c>
      <c r="S231" s="31"/>
      <c r="T231" s="27" t="str">
        <f t="shared" si="17"/>
        <v>Set-ADComputer -Identity  WS-2256 -Description "Julie Dalga - ThinkPad P50"</v>
      </c>
      <c r="U231" s="1" t="str">
        <f t="shared" si="18"/>
        <v>Set-ADComputer -Identity  WS-2256 -Managedby "JDalga"</v>
      </c>
      <c r="W231" s="4"/>
      <c r="AB231"/>
      <c r="AD231"/>
    </row>
    <row r="232" spans="2:30" x14ac:dyDescent="0.25">
      <c r="B232" s="27">
        <f t="shared" si="15"/>
        <v>229</v>
      </c>
      <c r="C232" s="22" t="s">
        <v>471</v>
      </c>
      <c r="D232" s="30" t="str">
        <f>IF(ISERROR(MATCH($C232,ADUser!A:A, 0)), "No Match", VLOOKUP($C232,ADUser!A:C,3,FALSE))</f>
        <v>Jan Davis</v>
      </c>
      <c r="E232" s="27" t="str">
        <f>IF(ISERROR(MATCH($C232,ADUser!A:A, 0)), "No Match", VLOOKUP($C232,ADUser!A:B,2,FALSE))</f>
        <v>jdavis</v>
      </c>
      <c r="F232" s="27" t="str">
        <f>IF(ISERROR(MATCH(K232,ADComputer!A:A, 0)), "No Match", VLOOKUP(K232,ADComputer!A:B,2,FALSE))</f>
        <v>Jan Davis - ThinkPad X1 Carbon 4th</v>
      </c>
      <c r="H232" s="32">
        <f t="shared" si="16"/>
        <v>1</v>
      </c>
      <c r="I232" s="27" t="str">
        <f>IF(ISERROR(MATCH(K232,ADComputer!A:A, 0)), "No Match", VLOOKUP(K232,ADComputer!A:D,4,FALSE))</f>
        <v>CN=Jan Davis,OU=Users,OU=Denver,DC=wma-arch,DC=com</v>
      </c>
      <c r="J232" s="27" t="str">
        <f>IF(ISERROR(MATCH($E232,Meraki!A:A, 0)), "No Match", VLOOKUP($E232,Meraki!A:F,4,FALSE))</f>
        <v>ThinkPad X1 Carbon 4th</v>
      </c>
      <c r="K232" s="27" t="str">
        <f>IF(ISERROR(MATCH($E232,Meraki!A:A, 0)), "No Match", VLOOKUP($E232,Meraki!A:F,2,FALSE))</f>
        <v>WS-2385</v>
      </c>
      <c r="L232" s="27" t="str">
        <f>IF(ISERROR(MATCH($C232,Vision!$A:$A, 0)), "No Match", VLOOKUP($C232,Vision!$A:F,2,FALSE))</f>
        <v>Jan</v>
      </c>
      <c r="M232" s="27" t="str">
        <f>IF(ISERROR(MATCH($C232,Vision!$A:$A, 0)), "No Match", VLOOKUP($C232,Vision!$A:G,3,FALSE))</f>
        <v>Davis</v>
      </c>
      <c r="N232" s="27" t="str">
        <f>IF(ISERROR(MATCH($C232,Vision!$A:$A, 0)), "No Match", VLOOKUP($C232,Vision!$A:H,4,FALSE))</f>
        <v>Chaiken, Matthew</v>
      </c>
      <c r="O232" s="27" t="str">
        <f>IF(ISERROR(MATCH($C232,Vision!$A:$A, 0)), "No Match", VLOOKUP($C232,Vision!$A:I,5,FALSE))</f>
        <v>Downtown Denver Commercial</v>
      </c>
      <c r="P232" s="27" t="str">
        <f>IF(ISERROR(MATCH($C232,Vision!$A:$A, 0)), "No Match", VLOOKUP($C232,Vision!$A:J,6,FALSE))</f>
        <v>Downtown Denver</v>
      </c>
      <c r="Q232" s="27" t="str">
        <f>IF(ISERROR(MATCH($C232,Vision!$A:$A, 0)), "No Match", VLOOKUP($C232,Vision!$A:K,7,FALSE))</f>
        <v>Director, Architecture</v>
      </c>
      <c r="R232" s="31">
        <f>IF(ISERROR(MATCH($C232,Vision!$A:$A, 0)), "No Match", VLOOKUP($C232,Vision!$A:L,8,FALSE))</f>
        <v>38965</v>
      </c>
      <c r="S232" s="31"/>
      <c r="T232" s="27" t="str">
        <f t="shared" si="17"/>
        <v>Set-ADComputer -Identity  WS-2385 -Description "Jan Davis - ThinkPad X1 Carbon 4th"</v>
      </c>
      <c r="U232" s="2"/>
      <c r="W232" s="4"/>
      <c r="AB232"/>
      <c r="AD232"/>
    </row>
    <row r="233" spans="2:30" x14ac:dyDescent="0.25">
      <c r="B233" s="27">
        <f t="shared" si="15"/>
        <v>230</v>
      </c>
      <c r="C233" s="22" t="s">
        <v>4946</v>
      </c>
      <c r="D233" s="30" t="str">
        <f>IF(ISERROR(MATCH($C233,ADUser!A:A, 0)), "No Match", VLOOKUP($C233,ADUser!A:C,3,FALSE))</f>
        <v>Jordan Dean</v>
      </c>
      <c r="E233" s="27" t="str">
        <f>IF(ISERROR(MATCH($C233,ADUser!A:A, 0)), "No Match", VLOOKUP($C233,ADUser!A:B,2,FALSE))</f>
        <v>jdean</v>
      </c>
      <c r="F233" s="27" t="str">
        <f>IF(ISERROR(MATCH(K233,ADComputer!A:A, 0)), "No Match", VLOOKUP(K233,ADComputer!A:B,2,FALSE))</f>
        <v>Jordan Dean - ThinkPad P52</v>
      </c>
      <c r="H233" s="32">
        <f t="shared" si="16"/>
        <v>1</v>
      </c>
      <c r="I233" s="27" t="str">
        <f>IF(ISERROR(MATCH(K233,ADComputer!A:A, 0)), "No Match", VLOOKUP(K233,ADComputer!A:D,4,FALSE))</f>
        <v>CN=Jordan Dean,OU=Users,OU=LA,DC=wma-arch,DC=com</v>
      </c>
      <c r="J233" s="27" t="str">
        <f>IF(ISERROR(MATCH($E233,Meraki!A:A, 0)), "No Match", VLOOKUP($E233,Meraki!A:F,4,FALSE))</f>
        <v>ThinkPad P52</v>
      </c>
      <c r="K233" s="27" t="str">
        <f>IF(ISERROR(MATCH($E233,Meraki!A:A, 0)), "No Match", VLOOKUP($E233,Meraki!A:F,2,FALSE))</f>
        <v>WS-2897</v>
      </c>
      <c r="L233" s="27" t="str">
        <f>IF(ISERROR(MATCH($C233,Vision!$A:$A, 0)), "No Match", VLOOKUP($C233,Vision!$A:F,2,FALSE))</f>
        <v>Jordan</v>
      </c>
      <c r="M233" s="27" t="str">
        <f>IF(ISERROR(MATCH($C233,Vision!$A:$A, 0)), "No Match", VLOOKUP($C233,Vision!$A:G,3,FALSE))</f>
        <v>Dean</v>
      </c>
      <c r="N233" s="27" t="str">
        <f>IF(ISERROR(MATCH($C233,Vision!$A:$A, 0)), "No Match", VLOOKUP($C233,Vision!$A:H,4,FALSE))</f>
        <v>Zaro, Alicia</v>
      </c>
      <c r="O233" s="27" t="str">
        <f>IF(ISERROR(MATCH($C233,Vision!$A:$A, 0)), "No Match", VLOOKUP($C233,Vision!$A:I,5,FALSE))</f>
        <v>Los Angeles Interior Design</v>
      </c>
      <c r="P233" s="27" t="str">
        <f>IF(ISERROR(MATCH($C233,Vision!$A:$A, 0)), "No Match", VLOOKUP($C233,Vision!$A:J,6,FALSE))</f>
        <v>Los Angeles</v>
      </c>
      <c r="Q233" s="27" t="str">
        <f>IF(ISERROR(MATCH($C233,Vision!$A:$A, 0)), "No Match", VLOOKUP($C233,Vision!$A:K,7,FALSE))</f>
        <v>Senior Job Captain</v>
      </c>
      <c r="R233" s="31">
        <f>IF(ISERROR(MATCH($C233,Vision!$A:$A, 0)), "No Match", VLOOKUP($C233,Vision!$A:L,8,FALSE))</f>
        <v>43416</v>
      </c>
      <c r="S233" s="31"/>
      <c r="T233" s="27" t="str">
        <f t="shared" si="17"/>
        <v>Set-ADComputer -Identity  WS-2897 -Description "Jordan Dean - ThinkPad P52"</v>
      </c>
      <c r="U233" s="1" t="str">
        <f t="shared" ref="U233:U249" si="19">CONCATENATE($V$3,K233,$W$4,E233,$V$5)</f>
        <v>Set-ADComputer -Identity  WS-2897 -Managedby "jdean"</v>
      </c>
      <c r="W233" s="4"/>
      <c r="AB233"/>
      <c r="AD233"/>
    </row>
    <row r="234" spans="2:30" x14ac:dyDescent="0.25">
      <c r="B234" s="27">
        <f t="shared" si="15"/>
        <v>231</v>
      </c>
      <c r="C234" s="22" t="s">
        <v>252</v>
      </c>
      <c r="D234" s="30" t="str">
        <f>IF(ISERROR(MATCH($C234,ADUser!A:A, 0)), "No Match", VLOOKUP($C234,ADUser!A:C,3,FALSE))</f>
        <v>Jason Dooley</v>
      </c>
      <c r="E234" s="27" t="str">
        <f>IF(ISERROR(MATCH($C234,ADUser!A:A, 0)), "No Match", VLOOKUP($C234,ADUser!A:B,2,FALSE))</f>
        <v>jdooley</v>
      </c>
      <c r="F234" s="27" t="str">
        <f>IF(ISERROR(MATCH(K234,ADComputer!A:A, 0)), "No Match", VLOOKUP(K234,ADComputer!A:B,2,FALSE))</f>
        <v>Jason Dooley - ThinkPad X1 Carbon 4th</v>
      </c>
      <c r="H234" s="32">
        <f t="shared" si="16"/>
        <v>1</v>
      </c>
      <c r="I234" s="27" t="str">
        <f>IF(ISERROR(MATCH(K234,ADComputer!A:A, 0)), "No Match", VLOOKUP(K234,ADComputer!A:D,4,FALSE))</f>
        <v>CN=Anthony Jason Dooley,OU=Users,OU=Atlanta,DC=wma-arch,DC=com</v>
      </c>
      <c r="J234" s="27" t="str">
        <f>IF(ISERROR(MATCH($E234,Meraki!A:A, 0)), "No Match", VLOOKUP($E234,Meraki!A:F,4,FALSE))</f>
        <v>ThinkPad X1 Carbon 4th</v>
      </c>
      <c r="K234" s="27" t="str">
        <f>IF(ISERROR(MATCH($E234,Meraki!A:A, 0)), "No Match", VLOOKUP($E234,Meraki!A:F,2,FALSE))</f>
        <v>WS-2455</v>
      </c>
      <c r="L234" s="27" t="str">
        <f>IF(ISERROR(MATCH($C234,Vision!$A:$A, 0)), "No Match", VLOOKUP($C234,Vision!$A:F,2,FALSE))</f>
        <v>Anthony</v>
      </c>
      <c r="M234" s="27" t="str">
        <f>IF(ISERROR(MATCH($C234,Vision!$A:$A, 0)), "No Match", VLOOKUP($C234,Vision!$A:G,3,FALSE))</f>
        <v>Dooley</v>
      </c>
      <c r="N234" s="27" t="str">
        <f>IF(ISERROR(MATCH($C234,Vision!$A:$A, 0)), "No Match", VLOOKUP($C234,Vision!$A:H,4,FALSE))</f>
        <v>Brady, Matthew</v>
      </c>
      <c r="O234" s="27" t="str">
        <f>IF(ISERROR(MATCH($C234,Vision!$A:$A, 0)), "No Match", VLOOKUP($C234,Vision!$A:I,5,FALSE))</f>
        <v>Atlanta Administration</v>
      </c>
      <c r="P234" s="27" t="str">
        <f>IF(ISERROR(MATCH($C234,Vision!$A:$A, 0)), "No Match", VLOOKUP($C234,Vision!$A:J,6,FALSE))</f>
        <v>Atlanta</v>
      </c>
      <c r="Q234" s="27" t="str">
        <f>IF(ISERROR(MATCH($C234,Vision!$A:$A, 0)), "No Match", VLOOKUP($C234,Vision!$A:K,7,FALSE))</f>
        <v>Regional Director</v>
      </c>
      <c r="R234" s="31">
        <f>IF(ISERROR(MATCH($C234,Vision!$A:$A, 0)), "No Match", VLOOKUP($C234,Vision!$A:L,8,FALSE))</f>
        <v>42457</v>
      </c>
      <c r="S234" s="31"/>
      <c r="T234" s="27" t="str">
        <f t="shared" si="17"/>
        <v>Set-ADComputer -Identity  WS-2455 -Description "Jason Dooley - ThinkPad X1 Carbon 4th"</v>
      </c>
      <c r="U234" s="1" t="str">
        <f t="shared" si="19"/>
        <v>Set-ADComputer -Identity  WS-2455 -Managedby "jdooley"</v>
      </c>
      <c r="W234" s="4"/>
      <c r="AB234"/>
      <c r="AD234"/>
    </row>
    <row r="235" spans="2:30" x14ac:dyDescent="0.25">
      <c r="B235" s="27">
        <f t="shared" si="15"/>
        <v>232</v>
      </c>
      <c r="C235" s="22" t="s">
        <v>3461</v>
      </c>
      <c r="D235" s="30" t="str">
        <f>IF(ISERROR(MATCH($C235,ADUser!A:A, 0)), "No Match", VLOOKUP($C235,ADUser!A:C,3,FALSE))</f>
        <v>Jasmine Dosanjh</v>
      </c>
      <c r="E235" s="27" t="str">
        <f>IF(ISERROR(MATCH($C235,ADUser!A:A, 0)), "No Match", VLOOKUP($C235,ADUser!A:B,2,FALSE))</f>
        <v>jdosanjh</v>
      </c>
      <c r="F235" s="27" t="str">
        <f>IF(ISERROR(MATCH(K235,ADComputer!A:A, 0)), "No Match", VLOOKUP(K235,ADComputer!A:B,2,FALSE))</f>
        <v>Jasmine Dosanjh - ThinkStation P520</v>
      </c>
      <c r="H235" s="32">
        <f t="shared" si="16"/>
        <v>1</v>
      </c>
      <c r="I235" s="27" t="str">
        <f>IF(ISERROR(MATCH(K235,ADComputer!A:A, 0)), "No Match", VLOOKUP(K235,ADComputer!A:D,4,FALSE))</f>
        <v>CN=Jasmine Dosanjh,OU=Users,OU=Toronto,DC=wma-arch,DC=com</v>
      </c>
      <c r="J235" s="27" t="str">
        <f>IF(ISERROR(MATCH($E235,Meraki!A:A, 0)), "No Match", VLOOKUP($E235,Meraki!A:F,4,FALSE))</f>
        <v>ThinkStation P520</v>
      </c>
      <c r="K235" s="27" t="str">
        <f>IF(ISERROR(MATCH($E235,Meraki!A:A, 0)), "No Match", VLOOKUP($E235,Meraki!A:F,2,FALSE))</f>
        <v>WS-2238</v>
      </c>
      <c r="L235" s="27" t="str">
        <f>IF(ISERROR(MATCH($C235,Vision!$A:$A, 0)), "No Match", VLOOKUP($C235,Vision!$A:F,2,FALSE))</f>
        <v>Jasmine</v>
      </c>
      <c r="M235" s="27" t="str">
        <f>IF(ISERROR(MATCH($C235,Vision!$A:$A, 0)), "No Match", VLOOKUP($C235,Vision!$A:G,3,FALSE))</f>
        <v>Dosanjh</v>
      </c>
      <c r="N235" s="27" t="str">
        <f>IF(ISERROR(MATCH($C235,Vision!$A:$A, 0)), "No Match", VLOOKUP($C235,Vision!$A:H,4,FALSE))</f>
        <v>Kolkas, Christina</v>
      </c>
      <c r="O235" s="27" t="str">
        <f>IF(ISERROR(MATCH($C235,Vision!$A:$A, 0)), "No Match", VLOOKUP($C235,Vision!$A:I,5,FALSE))</f>
        <v>Toronto Interior Design</v>
      </c>
      <c r="P235" s="27" t="str">
        <f>IF(ISERROR(MATCH($C235,Vision!$A:$A, 0)), "No Match", VLOOKUP($C235,Vision!$A:J,6,FALSE))</f>
        <v>Toronto</v>
      </c>
      <c r="Q235" s="27" t="str">
        <f>IF(ISERROR(MATCH($C235,Vision!$A:$A, 0)), "No Match", VLOOKUP($C235,Vision!$A:K,7,FALSE))</f>
        <v>Designer</v>
      </c>
      <c r="R235" s="31">
        <f>IF(ISERROR(MATCH($C235,Vision!$A:$A, 0)), "No Match", VLOOKUP($C235,Vision!$A:L,8,FALSE))</f>
        <v>43164</v>
      </c>
      <c r="S235" s="31"/>
      <c r="T235" s="27" t="str">
        <f t="shared" si="17"/>
        <v>Set-ADComputer -Identity  WS-2238 -Description "Jasmine Dosanjh - ThinkStation P520"</v>
      </c>
      <c r="U235" s="1" t="str">
        <f t="shared" si="19"/>
        <v>Set-ADComputer -Identity  WS-2238 -Managedby "jdosanjh"</v>
      </c>
      <c r="W235" s="4"/>
      <c r="AB235"/>
      <c r="AD235"/>
    </row>
    <row r="236" spans="2:30" x14ac:dyDescent="0.25">
      <c r="B236" s="27">
        <f t="shared" si="15"/>
        <v>233</v>
      </c>
      <c r="C236" s="22" t="s">
        <v>803</v>
      </c>
      <c r="D236" s="30" t="str">
        <f>IF(ISERROR(MATCH($C236,ADUser!A:A, 0)), "No Match", VLOOKUP($C236,ADUser!A:C,3,FALSE))</f>
        <v>Joshua Durkee</v>
      </c>
      <c r="E236" s="27" t="str">
        <f>IF(ISERROR(MATCH($C236,ADUser!A:A, 0)), "No Match", VLOOKUP($C236,ADUser!A:B,2,FALSE))</f>
        <v>jdurkee</v>
      </c>
      <c r="F236" s="27" t="str">
        <f>IF(ISERROR(MATCH(K236,ADComputer!A:A, 0)), "No Match", VLOOKUP(K236,ADComputer!A:B,2,FALSE))</f>
        <v>Joshua Durkee - ThinkStation S30</v>
      </c>
      <c r="H236" s="32">
        <f t="shared" si="16"/>
        <v>1</v>
      </c>
      <c r="I236" s="27" t="str">
        <f>IF(ISERROR(MATCH(K236,ADComputer!A:A, 0)), "No Match", VLOOKUP(K236,ADComputer!A:D,4,FALSE))</f>
        <v>CN=Joshua Durkee,OU=Users,OU=Northern California,DC=wma-arch,DC=com</v>
      </c>
      <c r="J236" s="27" t="str">
        <f>IF(ISERROR(MATCH($E236,Meraki!A:A, 0)), "No Match", VLOOKUP($E236,Meraki!A:F,4,FALSE))</f>
        <v>ThinkStation S30</v>
      </c>
      <c r="K236" s="27" t="str">
        <f>IF(ISERROR(MATCH($E236,Meraki!A:A, 0)), "No Match", VLOOKUP($E236,Meraki!A:F,2,FALSE))</f>
        <v>WS-2262</v>
      </c>
      <c r="L236" s="27" t="str">
        <f>IF(ISERROR(MATCH($C236,Vision!$A:$A, 0)), "No Match", VLOOKUP($C236,Vision!$A:F,2,FALSE))</f>
        <v>Joshua</v>
      </c>
      <c r="M236" s="27" t="str">
        <f>IF(ISERROR(MATCH($C236,Vision!$A:$A, 0)), "No Match", VLOOKUP($C236,Vision!$A:G,3,FALSE))</f>
        <v>Durkee</v>
      </c>
      <c r="N236" s="27" t="str">
        <f>IF(ISERROR(MATCH($C236,Vision!$A:$A, 0)), "No Match", VLOOKUP($C236,Vision!$A:H,4,FALSE))</f>
        <v>Terry, James</v>
      </c>
      <c r="O236" s="27" t="str">
        <f>IF(ISERROR(MATCH($C236,Vision!$A:$A, 0)), "No Match", VLOOKUP($C236,Vision!$A:I,5,FALSE))</f>
        <v>Pleasanton Commercial</v>
      </c>
      <c r="P236" s="27" t="str">
        <f>IF(ISERROR(MATCH($C236,Vision!$A:$A, 0)), "No Match", VLOOKUP($C236,Vision!$A:J,6,FALSE))</f>
        <v>Pleasanton</v>
      </c>
      <c r="Q236" s="27" t="str">
        <f>IF(ISERROR(MATCH($C236,Vision!$A:$A, 0)), "No Match", VLOOKUP($C236,Vision!$A:K,7,FALSE))</f>
        <v>Job Captain</v>
      </c>
      <c r="R236" s="31">
        <f>IF(ISERROR(MATCH($C236,Vision!$A:$A, 0)), "No Match", VLOOKUP($C236,Vision!$A:L,8,FALSE))</f>
        <v>42899</v>
      </c>
      <c r="S236" s="31"/>
      <c r="T236" s="27" t="str">
        <f t="shared" si="17"/>
        <v>Set-ADComputer -Identity  WS-2262 -Description "Joshua Durkee - ThinkStation S30"</v>
      </c>
      <c r="U236" s="1" t="str">
        <f t="shared" si="19"/>
        <v>Set-ADComputer -Identity  WS-2262 -Managedby "jdurkee"</v>
      </c>
      <c r="W236" s="4"/>
      <c r="AB236"/>
      <c r="AD236"/>
    </row>
    <row r="237" spans="2:30" x14ac:dyDescent="0.25">
      <c r="B237" s="27">
        <f t="shared" si="15"/>
        <v>234</v>
      </c>
      <c r="C237" s="22" t="s">
        <v>5117</v>
      </c>
      <c r="D237" s="30" t="str">
        <f>IF(ISERROR(MATCH($C237,ADUser!A:A, 0)), "No Match", VLOOKUP($C237,ADUser!A:C,3,FALSE))</f>
        <v>Jordan Eggers</v>
      </c>
      <c r="E237" s="27" t="str">
        <f>IF(ISERROR(MATCH($C237,ADUser!A:A, 0)), "No Match", VLOOKUP($C237,ADUser!A:B,2,FALSE))</f>
        <v>jeggers</v>
      </c>
      <c r="F237" s="27" t="str">
        <f>IF(ISERROR(MATCH(K237,ADComputer!A:A, 0)), "No Match", VLOOKUP(K237,ADComputer!A:B,2,FALSE))</f>
        <v>Jordan Eggers - ThinkStation P330 Tiny</v>
      </c>
      <c r="H237" s="32">
        <f t="shared" si="16"/>
        <v>1</v>
      </c>
      <c r="I237" s="27" t="str">
        <f>IF(ISERROR(MATCH(K237,ADComputer!A:A, 0)), "No Match", VLOOKUP(K237,ADComputer!A:D,4,FALSE))</f>
        <v>CN=Jordan Eggers,OU=Users,OU=New York,DC=wma-arch,DC=com</v>
      </c>
      <c r="J237" s="27" t="str">
        <f>IF(ISERROR(MATCH($E237,Meraki!A:A, 0)), "No Match", VLOOKUP($E237,Meraki!A:F,4,FALSE))</f>
        <v>ThinkStation P330 Tiny</v>
      </c>
      <c r="K237" s="27" t="str">
        <f>IF(ISERROR(MATCH($E237,Meraki!A:A, 0)), "No Match", VLOOKUP($E237,Meraki!A:F,2,FALSE))</f>
        <v>WS-2661</v>
      </c>
      <c r="L237" s="27" t="str">
        <f>IF(ISERROR(MATCH($C237,Vision!$A:$A, 0)), "No Match", VLOOKUP($C237,Vision!$A:F,2,FALSE))</f>
        <v>Jordan</v>
      </c>
      <c r="M237" s="27" t="str">
        <f>IF(ISERROR(MATCH($C237,Vision!$A:$A, 0)), "No Match", VLOOKUP($C237,Vision!$A:G,3,FALSE))</f>
        <v>Eggers</v>
      </c>
      <c r="N237" s="27" t="str">
        <f>IF(ISERROR(MATCH($C237,Vision!$A:$A, 0)), "No Match", VLOOKUP($C237,Vision!$A:H,4,FALSE))</f>
        <v>Mayer, Edward</v>
      </c>
      <c r="O237" s="27" t="str">
        <f>IF(ISERROR(MATCH($C237,Vision!$A:$A, 0)), "No Match", VLOOKUP($C237,Vision!$A:I,5,FALSE))</f>
        <v>New Jersey Commercial</v>
      </c>
      <c r="P237" s="27" t="str">
        <f>IF(ISERROR(MATCH($C237,Vision!$A:$A, 0)), "No Match", VLOOKUP($C237,Vision!$A:J,6,FALSE))</f>
        <v>New York</v>
      </c>
      <c r="Q237" s="27" t="str">
        <f>IF(ISERROR(MATCH($C237,Vision!$A:$A, 0)), "No Match", VLOOKUP($C237,Vision!$A:K,7,FALSE))</f>
        <v>Production Coordinator</v>
      </c>
      <c r="R237" s="31">
        <f>IF(ISERROR(MATCH($C237,Vision!$A:$A, 0)), "No Match", VLOOKUP($C237,Vision!$A:L,8,FALSE))</f>
        <v>43509</v>
      </c>
      <c r="S237" s="31"/>
      <c r="T237" s="27" t="str">
        <f t="shared" si="17"/>
        <v>Set-ADComputer -Identity  WS-2661 -Description "Jordan Eggers - ThinkStation P330 Tiny"</v>
      </c>
      <c r="U237" s="1" t="str">
        <f t="shared" si="19"/>
        <v>Set-ADComputer -Identity  WS-2661 -Managedby "jeggers"</v>
      </c>
      <c r="W237" s="4"/>
      <c r="AB237"/>
      <c r="AD237"/>
    </row>
    <row r="238" spans="2:30" x14ac:dyDescent="0.25">
      <c r="B238" s="27">
        <f t="shared" si="15"/>
        <v>235</v>
      </c>
      <c r="C238" s="22" t="s">
        <v>517</v>
      </c>
      <c r="D238" s="30" t="str">
        <f>IF(ISERROR(MATCH($C238,ADUser!A:A, 0)), "No Match", VLOOKUP($C238,ADUser!A:C,3,FALSE))</f>
        <v>Justin Ehart</v>
      </c>
      <c r="E238" s="27" t="str">
        <f>IF(ISERROR(MATCH($C238,ADUser!A:A, 0)), "No Match", VLOOKUP($C238,ADUser!A:B,2,FALSE))</f>
        <v>jehart</v>
      </c>
      <c r="F238" s="27" t="str">
        <f>IF(ISERROR(MATCH(K238,ADComputer!A:A, 0)), "No Match", VLOOKUP(K238,ADComputer!A:B,2,FALSE))</f>
        <v>Justin Ehart - P70</v>
      </c>
      <c r="H238" s="32">
        <f t="shared" si="16"/>
        <v>1</v>
      </c>
      <c r="I238" s="27">
        <f>IF(ISERROR(MATCH(K238,ADComputer!A:A, 0)), "No Match", VLOOKUP(K238,ADComputer!A:D,4,FALSE))</f>
        <v>0</v>
      </c>
      <c r="J238" s="27" t="str">
        <f>IF(ISERROR(MATCH($E238,Meraki!A:A, 0)), "No Match", VLOOKUP($E238,Meraki!A:F,4,FALSE))</f>
        <v>ThinkPad P70</v>
      </c>
      <c r="K238" s="27" t="str">
        <f>IF(ISERROR(MATCH($E238,Meraki!A:A, 0)), "No Match", VLOOKUP($E238,Meraki!A:F,2,FALSE))</f>
        <v>WS-2380</v>
      </c>
      <c r="L238" s="27" t="str">
        <f>IF(ISERROR(MATCH($C238,Vision!$A:$A, 0)), "No Match", VLOOKUP($C238,Vision!$A:F,2,FALSE))</f>
        <v>Justin</v>
      </c>
      <c r="M238" s="27" t="str">
        <f>IF(ISERROR(MATCH($C238,Vision!$A:$A, 0)), "No Match", VLOOKUP($C238,Vision!$A:G,3,FALSE))</f>
        <v>Ehart</v>
      </c>
      <c r="N238" s="27" t="str">
        <f>IF(ISERROR(MATCH($C238,Vision!$A:$A, 0)), "No Match", VLOOKUP($C238,Vision!$A:H,4,FALSE))</f>
        <v>Gonzales, Moses</v>
      </c>
      <c r="O238" s="27" t="str">
        <f>IF(ISERROR(MATCH($C238,Vision!$A:$A, 0)), "No Match", VLOOKUP($C238,Vision!$A:I,5,FALSE))</f>
        <v>Corporate Administration</v>
      </c>
      <c r="P238" s="27" t="str">
        <f>IF(ISERROR(MATCH($C238,Vision!$A:$A, 0)), "No Match", VLOOKUP($C238,Vision!$A:J,6,FALSE))</f>
        <v>Denver C.E.</v>
      </c>
      <c r="Q238" s="27" t="str">
        <f>IF(ISERROR(MATCH($C238,Vision!$A:$A, 0)), "No Match", VLOOKUP($C238,Vision!$A:K,7,FALSE))</f>
        <v>CAD Manager</v>
      </c>
      <c r="R238" s="31">
        <f>IF(ISERROR(MATCH($C238,Vision!$A:$A, 0)), "No Match", VLOOKUP($C238,Vision!$A:L,8,FALSE))</f>
        <v>42583</v>
      </c>
      <c r="S238" s="31"/>
      <c r="T238" s="27" t="str">
        <f t="shared" si="17"/>
        <v>Set-ADComputer -Identity  WS-2380 -Description "Justin Ehart - ThinkPad P70"</v>
      </c>
      <c r="U238" s="1" t="str">
        <f t="shared" si="19"/>
        <v>Set-ADComputer -Identity  WS-2380 -Managedby "jehart"</v>
      </c>
      <c r="W238" s="4"/>
      <c r="AB238"/>
      <c r="AD238"/>
    </row>
    <row r="239" spans="2:30" x14ac:dyDescent="0.25">
      <c r="B239" s="27">
        <f t="shared" si="15"/>
        <v>236</v>
      </c>
      <c r="C239" s="22" t="s">
        <v>3872</v>
      </c>
      <c r="D239" s="30" t="str">
        <f>IF(ISERROR(MATCH($C239,ADUser!A:A, 0)), "No Match", VLOOKUP($C239,ADUser!A:C,3,FALSE))</f>
        <v>Jennifer Euyoqui</v>
      </c>
      <c r="E239" s="27" t="str">
        <f>IF(ISERROR(MATCH($C239,ADUser!A:A, 0)), "No Match", VLOOKUP($C239,ADUser!A:B,2,FALSE))</f>
        <v>jeuyoqui</v>
      </c>
      <c r="F239" s="27" t="str">
        <f>IF(ISERROR(MATCH(K239,ADComputer!A:A, 0)), "No Match", VLOOKUP(K239,ADComputer!A:B,2,FALSE))</f>
        <v>Jennifer Euyoqui - HP Z400 Workstation</v>
      </c>
      <c r="H239" s="32">
        <f t="shared" si="16"/>
        <v>1</v>
      </c>
      <c r="I239" s="27" t="str">
        <f>IF(ISERROR(MATCH(K239,ADComputer!A:A, 0)), "No Match", VLOOKUP(K239,ADComputer!A:D,4,FALSE))</f>
        <v>CN=Jennifer Euyoqui,OU=Users,OU=Irvine,DC=wma-arch,DC=com</v>
      </c>
      <c r="J239" s="27" t="str">
        <f>IF(ISERROR(MATCH($E239,Meraki!A:A, 0)), "No Match", VLOOKUP($E239,Meraki!A:F,4,FALSE))</f>
        <v>HP Z400 Workstation</v>
      </c>
      <c r="K239" s="27" t="str">
        <f>IF(ISERROR(MATCH($E239,Meraki!A:A, 0)), "No Match", VLOOKUP($E239,Meraki!A:F,2,FALSE))</f>
        <v>WS-1767</v>
      </c>
      <c r="L239" s="27" t="str">
        <f>IF(ISERROR(MATCH($C239,Vision!$A:$A, 0)), "No Match", VLOOKUP($C239,Vision!$A:F,2,FALSE))</f>
        <v>Jennifer</v>
      </c>
      <c r="M239" s="27" t="str">
        <f>IF(ISERROR(MATCH($C239,Vision!$A:$A, 0)), "No Match", VLOOKUP($C239,Vision!$A:G,3,FALSE))</f>
        <v>Euyoqui</v>
      </c>
      <c r="N239" s="27" t="str">
        <f>IF(ISERROR(MATCH($C239,Vision!$A:$A, 0)), "No Match", VLOOKUP($C239,Vision!$A:H,4,FALSE))</f>
        <v>Nouizi, Ilyes</v>
      </c>
      <c r="O239" s="27" t="str">
        <f>IF(ISERROR(MATCH($C239,Vision!$A:$A, 0)), "No Match", VLOOKUP($C239,Vision!$A:I,5,FALSE))</f>
        <v>Studio-West</v>
      </c>
      <c r="P239" s="27" t="str">
        <f>IF(ISERROR(MATCH($C239,Vision!$A:$A, 0)), "No Match", VLOOKUP($C239,Vision!$A:J,6,FALSE))</f>
        <v>Irvine</v>
      </c>
      <c r="Q239" s="27" t="str">
        <f>IF(ISERROR(MATCH($C239,Vision!$A:$A, 0)), "No Match", VLOOKUP($C239,Vision!$A:K,7,FALSE))</f>
        <v>Senior Production Coordinator</v>
      </c>
      <c r="R239" s="31">
        <f>IF(ISERROR(MATCH($C239,Vision!$A:$A, 0)), "No Match", VLOOKUP($C239,Vision!$A:L,8,FALSE))</f>
        <v>43276</v>
      </c>
      <c r="S239" s="31"/>
      <c r="T239" s="27" t="str">
        <f t="shared" si="17"/>
        <v>Set-ADComputer -Identity  WS-1767 -Description "Jennifer Euyoqui - HP Z400 Workstation"</v>
      </c>
      <c r="U239" s="1" t="str">
        <f t="shared" si="19"/>
        <v>Set-ADComputer -Identity  WS-1767 -Managedby "jeuyoqui"</v>
      </c>
      <c r="W239" s="4"/>
      <c r="AB239"/>
      <c r="AD239"/>
    </row>
    <row r="240" spans="2:30" x14ac:dyDescent="0.25">
      <c r="B240" s="27">
        <f t="shared" si="15"/>
        <v>237</v>
      </c>
      <c r="C240" s="22" t="s">
        <v>503</v>
      </c>
      <c r="D240" s="30" t="str">
        <f>IF(ISERROR(MATCH($C240,ADUser!A:A, 0)), "No Match", VLOOKUP($C240,ADUser!A:C,3,FALSE))</f>
        <v>Junior Gonzalez</v>
      </c>
      <c r="E240" s="27" t="str">
        <f>IF(ISERROR(MATCH($C240,ADUser!A:A, 0)), "No Match", VLOOKUP($C240,ADUser!A:B,2,FALSE))</f>
        <v>jgonzalez</v>
      </c>
      <c r="F240" s="27" t="str">
        <f>IF(ISERROR(MATCH(K240,ADComputer!A:A, 0)), "No Match", VLOOKUP(K240,ADComputer!A:B,2,FALSE))</f>
        <v>Junior Gonzalez - ThinkPad P51</v>
      </c>
      <c r="H240" s="32">
        <f t="shared" si="16"/>
        <v>1</v>
      </c>
      <c r="I240" s="27" t="str">
        <f>IF(ISERROR(MATCH(K240,ADComputer!A:A, 0)), "No Match", VLOOKUP(K240,ADComputer!A:D,4,FALSE))</f>
        <v>CN=Junior Gonzalez,OU=Users,OU=Irvine,DC=wma-arch,DC=com</v>
      </c>
      <c r="J240" s="27" t="str">
        <f>IF(ISERROR(MATCH($E240,Meraki!A:A, 0)), "No Match", VLOOKUP($E240,Meraki!A:F,4,FALSE))</f>
        <v>ThinkPad P51</v>
      </c>
      <c r="K240" s="27" t="str">
        <f>IF(ISERROR(MATCH($E240,Meraki!A:A, 0)), "No Match", VLOOKUP($E240,Meraki!A:F,2,FALSE))</f>
        <v>WS-2788</v>
      </c>
      <c r="L240" s="27" t="str">
        <f>IF(ISERROR(MATCH($C240,Vision!$A:$A, 0)), "No Match", VLOOKUP($C240,Vision!$A:F,2,FALSE))</f>
        <v>Jose</v>
      </c>
      <c r="M240" s="27" t="str">
        <f>IF(ISERROR(MATCH($C240,Vision!$A:$A, 0)), "No Match", VLOOKUP($C240,Vision!$A:G,3,FALSE))</f>
        <v>Gonzalez</v>
      </c>
      <c r="N240" s="27" t="str">
        <f>IF(ISERROR(MATCH($C240,Vision!$A:$A, 0)), "No Match", VLOOKUP($C240,Vision!$A:H,4,FALSE))</f>
        <v>Spon, Gregory</v>
      </c>
      <c r="O240" s="27" t="str">
        <f>IF(ISERROR(MATCH($C240,Vision!$A:$A, 0)), "No Match", VLOOKUP($C240,Vision!$A:I,5,FALSE))</f>
        <v>Irvine Commercial</v>
      </c>
      <c r="P240" s="27" t="str">
        <f>IF(ISERROR(MATCH($C240,Vision!$A:$A, 0)), "No Match", VLOOKUP($C240,Vision!$A:J,6,FALSE))</f>
        <v>Irvine</v>
      </c>
      <c r="Q240" s="27" t="str">
        <f>IF(ISERROR(MATCH($C240,Vision!$A:$A, 0)), "No Match", VLOOKUP($C240,Vision!$A:K,7,FALSE))</f>
        <v>Senior Project Manager</v>
      </c>
      <c r="R240" s="31">
        <f>IF(ISERROR(MATCH($C240,Vision!$A:$A, 0)), "No Match", VLOOKUP($C240,Vision!$A:L,8,FALSE))</f>
        <v>38470</v>
      </c>
      <c r="S240" s="31"/>
      <c r="T240" s="27" t="str">
        <f t="shared" si="17"/>
        <v>Set-ADComputer -Identity  WS-2788 -Description "Junior Gonzalez - ThinkPad P51"</v>
      </c>
      <c r="U240" s="1" t="str">
        <f t="shared" si="19"/>
        <v>Set-ADComputer -Identity  WS-2788 -Managedby "jgonzalez"</v>
      </c>
      <c r="W240" s="4"/>
      <c r="AB240"/>
      <c r="AD240"/>
    </row>
    <row r="241" spans="2:30" x14ac:dyDescent="0.25">
      <c r="B241" s="27">
        <f t="shared" si="15"/>
        <v>238</v>
      </c>
      <c r="C241" s="22" t="s">
        <v>3748</v>
      </c>
      <c r="D241" s="30" t="str">
        <f>IF(ISERROR(MATCH($C241,ADUser!A:A, 0)), "No Match", VLOOKUP($C241,ADUser!A:C,3,FALSE))</f>
        <v>Julio Gutierrez</v>
      </c>
      <c r="E241" s="27" t="str">
        <f>IF(ISERROR(MATCH($C241,ADUser!A:A, 0)), "No Match", VLOOKUP($C241,ADUser!A:B,2,FALSE))</f>
        <v>jgutierrez</v>
      </c>
      <c r="F241" s="27" t="str">
        <f>IF(ISERROR(MATCH(K241,ADComputer!A:A, 0)), "No Match", VLOOKUP(K241,ADComputer!A:B,2,FALSE))</f>
        <v>Julio Gutierrez - W541</v>
      </c>
      <c r="H241" s="32">
        <f t="shared" si="16"/>
        <v>1</v>
      </c>
      <c r="I241" s="27" t="str">
        <f>IF(ISERROR(MATCH(K241,ADComputer!A:A, 0)), "No Match", VLOOKUP(K241,ADComputer!A:D,4,FALSE))</f>
        <v>CN=Julio Gutierrez,OU=Users,OU=San Francisco,DC=wma-arch,DC=com</v>
      </c>
      <c r="J241" s="27" t="str">
        <f>IF(ISERROR(MATCH($E241,Meraki!A:A, 0)), "No Match", VLOOKUP($E241,Meraki!A:F,4,FALSE))</f>
        <v>ThinkPad W541</v>
      </c>
      <c r="K241" s="27" t="str">
        <f>IF(ISERROR(MATCH($E241,Meraki!A:A, 0)), "No Match", VLOOKUP($E241,Meraki!A:F,2,FALSE))</f>
        <v>WS-2058</v>
      </c>
      <c r="L241" s="27" t="str">
        <f>IF(ISERROR(MATCH($C241,Vision!$A:$A, 0)), "No Match", VLOOKUP($C241,Vision!$A:F,2,FALSE))</f>
        <v>Julio</v>
      </c>
      <c r="M241" s="27" t="str">
        <f>IF(ISERROR(MATCH($C241,Vision!$A:$A, 0)), "No Match", VLOOKUP($C241,Vision!$A:G,3,FALSE))</f>
        <v>Gutierrez</v>
      </c>
      <c r="N241" s="27" t="str">
        <f>IF(ISERROR(MATCH($C241,Vision!$A:$A, 0)), "No Match", VLOOKUP($C241,Vision!$A:H,4,FALSE))</f>
        <v>Wisherop, Rhea</v>
      </c>
      <c r="O241" s="27" t="str">
        <f>IF(ISERROR(MATCH($C241,Vision!$A:$A, 0)), "No Match", VLOOKUP($C241,Vision!$A:I,5,FALSE))</f>
        <v>San Francisco Interior Design</v>
      </c>
      <c r="P241" s="27" t="str">
        <f>IF(ISERROR(MATCH($C241,Vision!$A:$A, 0)), "No Match", VLOOKUP($C241,Vision!$A:J,6,FALSE))</f>
        <v>San Francisco</v>
      </c>
      <c r="Q241" s="27" t="str">
        <f>IF(ISERROR(MATCH($C241,Vision!$A:$A, 0)), "No Match", VLOOKUP($C241,Vision!$A:K,7,FALSE))</f>
        <v>Project Manager</v>
      </c>
      <c r="R241" s="31">
        <f>IF(ISERROR(MATCH($C241,Vision!$A:$A, 0)), "No Match", VLOOKUP($C241,Vision!$A:L,8,FALSE))</f>
        <v>43241</v>
      </c>
      <c r="S241" s="31"/>
      <c r="T241" s="27" t="str">
        <f t="shared" si="17"/>
        <v>Set-ADComputer -Identity  WS-2058 -Description "Julio Gutierrez - ThinkPad W541"</v>
      </c>
      <c r="U241" s="1" t="str">
        <f t="shared" si="19"/>
        <v>Set-ADComputer -Identity  WS-2058 -Managedby "jgutierrez"</v>
      </c>
      <c r="W241" s="4"/>
      <c r="AB241"/>
      <c r="AD241"/>
    </row>
    <row r="242" spans="2:30" x14ac:dyDescent="0.25">
      <c r="B242" s="27">
        <f t="shared" si="15"/>
        <v>239</v>
      </c>
      <c r="C242" s="22" t="s">
        <v>818</v>
      </c>
      <c r="D242" s="30" t="str">
        <f>IF(ISERROR(MATCH($C242,ADUser!A:A, 0)), "No Match", VLOOKUP($C242,ADUser!A:C,3,FALSE))</f>
        <v>Joshua Huckleberry-Wright</v>
      </c>
      <c r="E242" s="27" t="str">
        <f>IF(ISERROR(MATCH($C242,ADUser!A:A, 0)), "No Match", VLOOKUP($C242,ADUser!A:B,2,FALSE))</f>
        <v>JHuckleberryWright</v>
      </c>
      <c r="F242" s="27" t="str">
        <f>IF(ISERROR(MATCH(K242,ADComputer!A:A, 0)), "No Match", VLOOKUP(K242,ADComputer!A:B,2,FALSE))</f>
        <v>Joshua Huckleberry-Wright - ThinkPad P50</v>
      </c>
      <c r="H242" s="32">
        <f t="shared" si="16"/>
        <v>1</v>
      </c>
      <c r="I242" s="27" t="str">
        <f>IF(ISERROR(MATCH(K242,ADComputer!A:A, 0)), "No Match", VLOOKUP(K242,ADComputer!A:D,4,FALSE))</f>
        <v>CN=Joshua Huckleberry-Wright,OU=Users,OU=Irvine,DC=wma-arch,DC=com</v>
      </c>
      <c r="J242" s="27" t="str">
        <f>IF(ISERROR(MATCH($E242,Meraki!A:A, 0)), "No Match", VLOOKUP($E242,Meraki!A:F,4,FALSE))</f>
        <v>ThinkPad P50</v>
      </c>
      <c r="K242" s="27" t="str">
        <f>IF(ISERROR(MATCH($E242,Meraki!A:A, 0)), "No Match", VLOOKUP($E242,Meraki!A:F,2,FALSE))</f>
        <v>WS-2706</v>
      </c>
      <c r="L242" s="27" t="str">
        <f>IF(ISERROR(MATCH($C242,Vision!$A:$A, 0)), "No Match", VLOOKUP($C242,Vision!$A:F,2,FALSE))</f>
        <v>Joshua</v>
      </c>
      <c r="M242" s="27" t="str">
        <f>IF(ISERROR(MATCH($C242,Vision!$A:$A, 0)), "No Match", VLOOKUP($C242,Vision!$A:G,3,FALSE))</f>
        <v>Huckleberry-Wright</v>
      </c>
      <c r="N242" s="27" t="str">
        <f>IF(ISERROR(MATCH($C242,Vision!$A:$A, 0)), "No Match", VLOOKUP($C242,Vision!$A:H,4,FALSE))</f>
        <v>Burrows, Adam</v>
      </c>
      <c r="O242" s="27" t="str">
        <f>IF(ISERROR(MATCH($C242,Vision!$A:$A, 0)), "No Match", VLOOKUP($C242,Vision!$A:I,5,FALSE))</f>
        <v>Graphic Design</v>
      </c>
      <c r="P242" s="27" t="str">
        <f>IF(ISERROR(MATCH($C242,Vision!$A:$A, 0)), "No Match", VLOOKUP($C242,Vision!$A:J,6,FALSE))</f>
        <v>Irvine</v>
      </c>
      <c r="Q242" s="27" t="str">
        <f>IF(ISERROR(MATCH($C242,Vision!$A:$A, 0)), "No Match", VLOOKUP($C242,Vision!$A:K,7,FALSE))</f>
        <v>Senior Project Designer</v>
      </c>
      <c r="R242" s="31">
        <f>IF(ISERROR(MATCH($C242,Vision!$A:$A, 0)), "No Match", VLOOKUP($C242,Vision!$A:L,8,FALSE))</f>
        <v>42899</v>
      </c>
      <c r="S242" s="31"/>
      <c r="T242" s="27" t="str">
        <f t="shared" si="17"/>
        <v>Set-ADComputer -Identity  WS-2706 -Description "Joshua Huckleberry-Wright - ThinkPad P50"</v>
      </c>
      <c r="U242" s="1" t="str">
        <f t="shared" si="19"/>
        <v>Set-ADComputer -Identity  WS-2706 -Managedby "JHuckleberryWright"</v>
      </c>
      <c r="W242" s="4"/>
      <c r="AB242"/>
      <c r="AD242"/>
    </row>
    <row r="243" spans="2:30" x14ac:dyDescent="0.25">
      <c r="B243" s="27">
        <f t="shared" si="15"/>
        <v>240</v>
      </c>
      <c r="C243" s="22" t="s">
        <v>486</v>
      </c>
      <c r="D243" s="30" t="str">
        <f>IF(ISERROR(MATCH($C243,ADUser!A:A, 0)), "No Match", VLOOKUP($C243,ADUser!A:C,3,FALSE))</f>
        <v>Jessica Johns</v>
      </c>
      <c r="E243" s="27" t="str">
        <f>IF(ISERROR(MATCH($C243,ADUser!A:A, 0)), "No Match", VLOOKUP($C243,ADUser!A:B,2,FALSE))</f>
        <v>jjohns</v>
      </c>
      <c r="F243" s="27" t="str">
        <f>IF(ISERROR(MATCH(K243,ADComputer!A:A, 0)), "No Match", VLOOKUP(K243,ADComputer!A:B,2,FALSE))</f>
        <v>Jessica Johns - ThinkPad P50</v>
      </c>
      <c r="H243" s="32">
        <f t="shared" si="16"/>
        <v>1</v>
      </c>
      <c r="I243" s="27" t="str">
        <f>IF(ISERROR(MATCH(K243,ADComputer!A:A, 0)), "No Match", VLOOKUP(K243,ADComputer!A:D,4,FALSE))</f>
        <v>CN=Jessica Johns,OU=Users,OU=Denver-JS,DC=wma-arch,DC=com</v>
      </c>
      <c r="J243" s="27" t="str">
        <f>IF(ISERROR(MATCH($E243,Meraki!A:A, 0)), "No Match", VLOOKUP($E243,Meraki!A:F,4,FALSE))</f>
        <v>ThinkPad P50</v>
      </c>
      <c r="K243" s="27" t="str">
        <f>IF(ISERROR(MATCH($E243,Meraki!A:A, 0)), "No Match", VLOOKUP($E243,Meraki!A:F,2,FALSE))</f>
        <v>WS-2378</v>
      </c>
      <c r="L243" s="27" t="str">
        <f>IF(ISERROR(MATCH($C243,Vision!$A:$A, 0)), "No Match", VLOOKUP($C243,Vision!$A:F,2,FALSE))</f>
        <v>Jessica</v>
      </c>
      <c r="M243" s="27" t="str">
        <f>IF(ISERROR(MATCH($C243,Vision!$A:$A, 0)), "No Match", VLOOKUP($C243,Vision!$A:G,3,FALSE))</f>
        <v>Johns</v>
      </c>
      <c r="N243" s="27" t="str">
        <f>IF(ISERROR(MATCH($C243,Vision!$A:$A, 0)), "No Match", VLOOKUP($C243,Vision!$A:H,4,FALSE))</f>
        <v>Swan, Theodore</v>
      </c>
      <c r="O243" s="27" t="str">
        <f>IF(ISERROR(MATCH($C243,Vision!$A:$A, 0)), "No Match", VLOOKUP($C243,Vision!$A:I,5,FALSE))</f>
        <v>Denver Civil Engineering</v>
      </c>
      <c r="P243" s="27" t="str">
        <f>IF(ISERROR(MATCH($C243,Vision!$A:$A, 0)), "No Match", VLOOKUP($C243,Vision!$A:J,6,FALSE))</f>
        <v>Denver C.E.</v>
      </c>
      <c r="Q243" s="27" t="str">
        <f>IF(ISERROR(MATCH($C243,Vision!$A:$A, 0)), "No Match", VLOOKUP($C243,Vision!$A:K,7,FALSE))</f>
        <v>Project Manager</v>
      </c>
      <c r="R243" s="31">
        <f>IF(ISERROR(MATCH($C243,Vision!$A:$A, 0)), "No Match", VLOOKUP($C243,Vision!$A:L,8,FALSE))</f>
        <v>42583</v>
      </c>
      <c r="S243" s="31"/>
      <c r="T243" s="27" t="str">
        <f t="shared" si="17"/>
        <v>Set-ADComputer -Identity  WS-2378 -Description "Jessica Johns - ThinkPad P50"</v>
      </c>
      <c r="U243" s="1" t="str">
        <f t="shared" si="19"/>
        <v>Set-ADComputer -Identity  WS-2378 -Managedby "jjohns"</v>
      </c>
      <c r="W243" s="4"/>
      <c r="AB243"/>
      <c r="AD243"/>
    </row>
    <row r="244" spans="2:30" x14ac:dyDescent="0.25">
      <c r="B244" s="27">
        <f t="shared" si="15"/>
        <v>241</v>
      </c>
      <c r="C244" s="22" t="s">
        <v>772</v>
      </c>
      <c r="D244" s="30" t="str">
        <f>IF(ISERROR(MATCH($C244,ADUser!A:A, 0)), "No Match", VLOOKUP($C244,ADUser!A:C,3,FALSE))</f>
        <v>Josh Kiddle</v>
      </c>
      <c r="E244" s="27" t="str">
        <f>IF(ISERROR(MATCH($C244,ADUser!A:A, 0)), "No Match", VLOOKUP($C244,ADUser!A:B,2,FALSE))</f>
        <v>jkiddle</v>
      </c>
      <c r="F244" s="27" t="str">
        <f>IF(ISERROR(MATCH(K244,ADComputer!A:A, 0)), "No Match", VLOOKUP(K244,ADComputer!A:B,2,FALSE))</f>
        <v>Josh Kiddle - X1 Carbon</v>
      </c>
      <c r="H244" s="32">
        <f t="shared" si="16"/>
        <v>1</v>
      </c>
      <c r="I244" s="27" t="str">
        <f>IF(ISERROR(MATCH(K244,ADComputer!A:A, 0)), "No Match", VLOOKUP(K244,ADComputer!A:D,4,FALSE))</f>
        <v>CN=Josh Kiddle,OU=Users,OU=Houston,DC=wma-arch,DC=com</v>
      </c>
      <c r="J244" s="27" t="str">
        <f>IF(ISERROR(MATCH($E244,Meraki!A:A, 0)), "No Match", VLOOKUP($E244,Meraki!A:F,4,FALSE))</f>
        <v>ThinkPad X1 Carbon 4th</v>
      </c>
      <c r="K244" s="27" t="str">
        <f>IF(ISERROR(MATCH($E244,Meraki!A:A, 0)), "No Match", VLOOKUP($E244,Meraki!A:F,2,FALSE))</f>
        <v>WS-2414</v>
      </c>
      <c r="L244" s="27" t="str">
        <f>IF(ISERROR(MATCH($C244,Vision!$A:$A, 0)), "No Match", VLOOKUP($C244,Vision!$A:F,2,FALSE))</f>
        <v>Josh</v>
      </c>
      <c r="M244" s="27" t="str">
        <f>IF(ISERROR(MATCH($C244,Vision!$A:$A, 0)), "No Match", VLOOKUP($C244,Vision!$A:G,3,FALSE))</f>
        <v>Kiddle</v>
      </c>
      <c r="N244" s="27" t="str">
        <f>IF(ISERROR(MATCH($C244,Vision!$A:$A, 0)), "No Match", VLOOKUP($C244,Vision!$A:H,4,FALSE))</f>
        <v>Espiritu, Leslie</v>
      </c>
      <c r="O244" s="27" t="str">
        <f>IF(ISERROR(MATCH($C244,Vision!$A:$A, 0)), "No Match", VLOOKUP($C244,Vision!$A:I,5,FALSE))</f>
        <v>Corporate Administration</v>
      </c>
      <c r="P244" s="27" t="str">
        <f>IF(ISERROR(MATCH($C244,Vision!$A:$A, 0)), "No Match", VLOOKUP($C244,Vision!$A:J,6,FALSE))</f>
        <v>Houston</v>
      </c>
      <c r="Q244" s="27" t="str">
        <f>IF(ISERROR(MATCH($C244,Vision!$A:$A, 0)), "No Match", VLOOKUP($C244,Vision!$A:K,7,FALSE))</f>
        <v>Corporate Recruiter</v>
      </c>
      <c r="R244" s="31">
        <f>IF(ISERROR(MATCH($C244,Vision!$A:$A, 0)), "No Match", VLOOKUP($C244,Vision!$A:L,8,FALSE))</f>
        <v>42751</v>
      </c>
      <c r="S244" s="31"/>
      <c r="T244" s="27" t="str">
        <f t="shared" si="17"/>
        <v>Set-ADComputer -Identity  WS-2414 -Description "Josh Kiddle - ThinkPad X1 Carbon 4th"</v>
      </c>
      <c r="U244" s="1" t="str">
        <f t="shared" si="19"/>
        <v>Set-ADComputer -Identity  WS-2414 -Managedby "jkiddle"</v>
      </c>
      <c r="W244" s="4"/>
      <c r="AB244"/>
      <c r="AD244"/>
    </row>
    <row r="245" spans="2:30" x14ac:dyDescent="0.25">
      <c r="B245" s="27">
        <f t="shared" si="15"/>
        <v>242</v>
      </c>
      <c r="C245" s="22" t="s">
        <v>32</v>
      </c>
      <c r="D245" s="30" t="str">
        <f>IF(ISERROR(MATCH($C245,ADUser!A:A, 0)), "No Match", VLOOKUP($C245,ADUser!A:C,3,FALSE))</f>
        <v>Jung Kim</v>
      </c>
      <c r="E245" s="27" t="str">
        <f>IF(ISERROR(MATCH($C245,ADUser!A:A, 0)), "No Match", VLOOKUP($C245,ADUser!A:B,2,FALSE))</f>
        <v>jkim</v>
      </c>
      <c r="F245" s="27" t="str">
        <f>IF(ISERROR(MATCH(K245,ADComputer!A:A, 0)), "No Match", VLOOKUP(K245,ADComputer!A:B,2,FALSE))</f>
        <v>Jung Kim - ThinkStation P500</v>
      </c>
      <c r="H245" s="32">
        <f t="shared" si="16"/>
        <v>1</v>
      </c>
      <c r="I245" s="27" t="str">
        <f>IF(ISERROR(MATCH(K245,ADComputer!A:A, 0)), "No Match", VLOOKUP(K245,ADComputer!A:D,4,FALSE))</f>
        <v>CN=Jung Kim,OU=Users,OU=Irvine,DC=wma-arch,DC=com</v>
      </c>
      <c r="J245" s="27" t="str">
        <f>IF(ISERROR(MATCH($E245,Meraki!A:A, 0)), "No Match", VLOOKUP($E245,Meraki!A:F,4,FALSE))</f>
        <v>ThinkStation P500</v>
      </c>
      <c r="K245" s="27" t="str">
        <f>IF(ISERROR(MATCH($E245,Meraki!A:A, 0)), "No Match", VLOOKUP($E245,Meraki!A:F,2,FALSE))</f>
        <v>WS-2213</v>
      </c>
      <c r="L245" s="27" t="str">
        <f>IF(ISERROR(MATCH($C245,Vision!$A:$A, 0)), "No Match", VLOOKUP($C245,Vision!$A:F,2,FALSE))</f>
        <v>Jung</v>
      </c>
      <c r="M245" s="27" t="str">
        <f>IF(ISERROR(MATCH($C245,Vision!$A:$A, 0)), "No Match", VLOOKUP($C245,Vision!$A:G,3,FALSE))</f>
        <v>Kim</v>
      </c>
      <c r="N245" s="27" t="str">
        <f>IF(ISERROR(MATCH($C245,Vision!$A:$A, 0)), "No Match", VLOOKUP($C245,Vision!$A:H,4,FALSE))</f>
        <v>Bryant, Debra</v>
      </c>
      <c r="O245" s="27" t="str">
        <f>IF(ISERROR(MATCH($C245,Vision!$A:$A, 0)), "No Match", VLOOKUP($C245,Vision!$A:I,5,FALSE))</f>
        <v>Graphic Resource</v>
      </c>
      <c r="P245" s="27" t="str">
        <f>IF(ISERROR(MATCH($C245,Vision!$A:$A, 0)), "No Match", VLOOKUP($C245,Vision!$A:J,6,FALSE))</f>
        <v>Irvine</v>
      </c>
      <c r="Q245" s="27" t="str">
        <f>IF(ISERROR(MATCH($C245,Vision!$A:$A, 0)), "No Match", VLOOKUP($C245,Vision!$A:K,7,FALSE))</f>
        <v>Design Manager, Branding</v>
      </c>
      <c r="R245" s="31">
        <f>IF(ISERROR(MATCH($C245,Vision!$A:$A, 0)), "No Match", VLOOKUP($C245,Vision!$A:L,8,FALSE))</f>
        <v>37748</v>
      </c>
      <c r="S245" s="31"/>
      <c r="T245" s="27" t="str">
        <f t="shared" si="17"/>
        <v>Set-ADComputer -Identity  WS-2213 -Description "Jung Kim - ThinkStation P500"</v>
      </c>
      <c r="U245" s="1" t="str">
        <f t="shared" si="19"/>
        <v>Set-ADComputer -Identity  WS-2213 -Managedby "jkim"</v>
      </c>
      <c r="W245" s="4"/>
      <c r="AB245"/>
      <c r="AD245"/>
    </row>
    <row r="246" spans="2:30" x14ac:dyDescent="0.25">
      <c r="B246" s="27">
        <f t="shared" si="15"/>
        <v>243</v>
      </c>
      <c r="C246" s="22" t="s">
        <v>4172</v>
      </c>
      <c r="D246" s="30" t="str">
        <f>IF(ISERROR(MATCH($C246,ADUser!A:A, 0)), "No Match", VLOOKUP($C246,ADUser!A:C,3,FALSE))</f>
        <v>Jordan Ligon</v>
      </c>
      <c r="E246" s="27" t="str">
        <f>IF(ISERROR(MATCH($C246,ADUser!A:A, 0)), "No Match", VLOOKUP($C246,ADUser!A:B,2,FALSE))</f>
        <v>jligon</v>
      </c>
      <c r="F246" s="27" t="str">
        <f>IF(ISERROR(MATCH(K246,ADComputer!A:A, 0)), "No Match", VLOOKUP(K246,ADComputer!A:B,2,FALSE))</f>
        <v>Jordan Ligon - ThinkPad W540</v>
      </c>
      <c r="H246" s="32">
        <f t="shared" si="16"/>
        <v>1</v>
      </c>
      <c r="I246" s="27" t="str">
        <f>IF(ISERROR(MATCH(K246,ADComputer!A:A, 0)), "No Match", VLOOKUP(K246,ADComputer!A:D,4,FALSE))</f>
        <v>CN=Jordan Ligon,OU=Users,OU=Atlanta,DC=wma-arch,DC=com</v>
      </c>
      <c r="J246" s="27" t="str">
        <f>IF(ISERROR(MATCH($E246,Meraki!A:A, 0)), "No Match", VLOOKUP($E246,Meraki!A:F,4,FALSE))</f>
        <v>ThinkPad W540</v>
      </c>
      <c r="K246" s="27" t="str">
        <f>IF(ISERROR(MATCH($E246,Meraki!A:A, 0)), "No Match", VLOOKUP($E246,Meraki!A:F,2,FALSE))</f>
        <v>WS-1984</v>
      </c>
      <c r="L246" s="27" t="str">
        <f>IF(ISERROR(MATCH($C246,Vision!$A:$A, 0)), "No Match", VLOOKUP($C246,Vision!$A:F,2,FALSE))</f>
        <v>Jordan</v>
      </c>
      <c r="M246" s="27" t="str">
        <f>IF(ISERROR(MATCH($C246,Vision!$A:$A, 0)), "No Match", VLOOKUP($C246,Vision!$A:G,3,FALSE))</f>
        <v>Ligon</v>
      </c>
      <c r="N246" s="27" t="str">
        <f>IF(ISERROR(MATCH($C246,Vision!$A:$A, 0)), "No Match", VLOOKUP($C246,Vision!$A:H,4,FALSE))</f>
        <v>Sternick, Samantha</v>
      </c>
      <c r="O246" s="27" t="str">
        <f>IF(ISERROR(MATCH($C246,Vision!$A:$A, 0)), "No Match", VLOOKUP($C246,Vision!$A:I,5,FALSE))</f>
        <v>Atlanta Interior Design</v>
      </c>
      <c r="P246" s="27" t="str">
        <f>IF(ISERROR(MATCH($C246,Vision!$A:$A, 0)), "No Match", VLOOKUP($C246,Vision!$A:J,6,FALSE))</f>
        <v>Atlanta</v>
      </c>
      <c r="Q246" s="27" t="str">
        <f>IF(ISERROR(MATCH($C246,Vision!$A:$A, 0)), "No Match", VLOOKUP($C246,Vision!$A:K,7,FALSE))</f>
        <v>Designer</v>
      </c>
      <c r="R246" s="31">
        <f>IF(ISERROR(MATCH($C246,Vision!$A:$A, 0)), "No Match", VLOOKUP($C246,Vision!$A:L,8,FALSE))</f>
        <v>43466</v>
      </c>
      <c r="S246" s="31"/>
      <c r="T246" s="27" t="str">
        <f t="shared" si="17"/>
        <v>Set-ADComputer -Identity  WS-1984 -Description "Jordan Ligon - ThinkPad W540"</v>
      </c>
      <c r="U246" s="1" t="str">
        <f t="shared" si="19"/>
        <v>Set-ADComputer -Identity  WS-1984 -Managedby "jligon"</v>
      </c>
      <c r="W246" s="4"/>
      <c r="AB246"/>
      <c r="AD246"/>
    </row>
    <row r="247" spans="2:30" x14ac:dyDescent="0.25">
      <c r="B247" s="27">
        <f t="shared" si="15"/>
        <v>244</v>
      </c>
      <c r="C247" s="22" t="s">
        <v>483</v>
      </c>
      <c r="D247" s="30" t="str">
        <f>IF(ISERROR(MATCH($C247,ADUser!A:A, 0)), "No Match", VLOOKUP($C247,ADUser!A:C,3,FALSE))</f>
        <v>Jennifer Liotta</v>
      </c>
      <c r="E247" s="27" t="str">
        <f>IF(ISERROR(MATCH($C247,ADUser!A:A, 0)), "No Match", VLOOKUP($C247,ADUser!A:B,2,FALSE))</f>
        <v>JLiotta</v>
      </c>
      <c r="F247" s="27" t="str">
        <f>IF(ISERROR(MATCH(K247,ADComputer!A:A, 0)), "No Match", VLOOKUP(K247,ADComputer!A:B,2,FALSE))</f>
        <v>Jennifer Liotta - M700</v>
      </c>
      <c r="H247" s="32">
        <f t="shared" si="16"/>
        <v>1</v>
      </c>
      <c r="I247" s="27" t="str">
        <f>IF(ISERROR(MATCH(K247,ADComputer!A:A, 0)), "No Match", VLOOKUP(K247,ADComputer!A:D,4,FALSE))</f>
        <v>CN=Jennifer Liotta,OU=Users,OU=Northern California,DC=wma-arch,DC=com</v>
      </c>
      <c r="J247" s="27" t="str">
        <f>IF(ISERROR(MATCH($E247,Meraki!A:A, 0)), "No Match", VLOOKUP($E247,Meraki!A:F,4,FALSE))</f>
        <v>ThinkCentre M700</v>
      </c>
      <c r="K247" s="27" t="str">
        <f>IF(ISERROR(MATCH($E247,Meraki!A:A, 0)), "No Match", VLOOKUP($E247,Meraki!A:F,2,FALSE))</f>
        <v>WS-2204</v>
      </c>
      <c r="L247" s="27" t="str">
        <f>IF(ISERROR(MATCH($C247,Vision!$A:$A, 0)), "No Match", VLOOKUP($C247,Vision!$A:F,2,FALSE))</f>
        <v>Jennifer</v>
      </c>
      <c r="M247" s="27" t="str">
        <f>IF(ISERROR(MATCH($C247,Vision!$A:$A, 0)), "No Match", VLOOKUP($C247,Vision!$A:G,3,FALSE))</f>
        <v>Liotta</v>
      </c>
      <c r="N247" s="27" t="str">
        <f>IF(ISERROR(MATCH($C247,Vision!$A:$A, 0)), "No Match", VLOOKUP($C247,Vision!$A:H,4,FALSE))</f>
        <v>Drew, Gary</v>
      </c>
      <c r="O247" s="27" t="str">
        <f>IF(ISERROR(MATCH($C247,Vision!$A:$A, 0)), "No Match", VLOOKUP($C247,Vision!$A:I,5,FALSE))</f>
        <v>Pleasanton Administration</v>
      </c>
      <c r="P247" s="27" t="str">
        <f>IF(ISERROR(MATCH($C247,Vision!$A:$A, 0)), "No Match", VLOOKUP($C247,Vision!$A:J,6,FALSE))</f>
        <v>Pleasanton</v>
      </c>
      <c r="Q247" s="27" t="str">
        <f>IF(ISERROR(MATCH($C247,Vision!$A:$A, 0)), "No Match", VLOOKUP($C247,Vision!$A:K,7,FALSE))</f>
        <v>Administrative Assistant</v>
      </c>
      <c r="R247" s="31">
        <f>IF(ISERROR(MATCH($C247,Vision!$A:$A, 0)), "No Match", VLOOKUP($C247,Vision!$A:L,8,FALSE))</f>
        <v>42633</v>
      </c>
      <c r="S247" s="31"/>
      <c r="T247" s="27" t="str">
        <f t="shared" si="17"/>
        <v>Set-ADComputer -Identity  WS-2204 -Description "Jennifer Liotta - ThinkCentre M700"</v>
      </c>
      <c r="U247" s="1" t="str">
        <f t="shared" si="19"/>
        <v>Set-ADComputer -Identity  WS-2204 -Managedby "JLiotta"</v>
      </c>
      <c r="W247" s="4"/>
      <c r="AB247"/>
      <c r="AD247"/>
    </row>
    <row r="248" spans="2:30" x14ac:dyDescent="0.25">
      <c r="B248" s="27">
        <f t="shared" si="15"/>
        <v>245</v>
      </c>
      <c r="C248" s="22" t="s">
        <v>480</v>
      </c>
      <c r="D248" s="30" t="str">
        <f>IF(ISERROR(MATCH($C248,ADUser!A:A, 0)), "No Match", VLOOKUP($C248,ADUser!A:C,3,FALSE))</f>
        <v>Jeff Lofquist</v>
      </c>
      <c r="E248" s="27" t="str">
        <f>IF(ISERROR(MATCH($C248,ADUser!A:A, 0)), "No Match", VLOOKUP($C248,ADUser!A:B,2,FALSE))</f>
        <v>jlofquist</v>
      </c>
      <c r="F248" s="27" t="str">
        <f>IF(ISERROR(MATCH(K248,ADComputer!A:A, 0)), "No Match", VLOOKUP(K248,ADComputer!A:B,2,FALSE))</f>
        <v>Jeff Lofquist - ThinkStation P510</v>
      </c>
      <c r="H248" s="32">
        <f t="shared" si="16"/>
        <v>1</v>
      </c>
      <c r="I248" s="27" t="str">
        <f>IF(ISERROR(MATCH(K248,ADComputer!A:A, 0)), "No Match", VLOOKUP(K248,ADComputer!A:D,4,FALSE))</f>
        <v>CN=Justin Ehart,OU=Users,OU=Denver-JS,DC=wma-arch,DC=com</v>
      </c>
      <c r="J248" s="27" t="str">
        <f>IF(ISERROR(MATCH($E248,Meraki!A:A, 0)), "No Match", VLOOKUP($E248,Meraki!A:F,4,FALSE))</f>
        <v>ThinkStation P510</v>
      </c>
      <c r="K248" s="27" t="str">
        <f>IF(ISERROR(MATCH($E248,Meraki!A:A, 0)), "No Match", VLOOKUP($E248,Meraki!A:F,2,FALSE))</f>
        <v>WS-2477</v>
      </c>
      <c r="L248" s="27" t="str">
        <f>IF(ISERROR(MATCH($C248,Vision!$A:$A, 0)), "No Match", VLOOKUP($C248,Vision!$A:F,2,FALSE))</f>
        <v>Jeffrey</v>
      </c>
      <c r="M248" s="27" t="str">
        <f>IF(ISERROR(MATCH($C248,Vision!$A:$A, 0)), "No Match", VLOOKUP($C248,Vision!$A:G,3,FALSE))</f>
        <v>Lofquist</v>
      </c>
      <c r="N248" s="27" t="str">
        <f>IF(ISERROR(MATCH($C248,Vision!$A:$A, 0)), "No Match", VLOOKUP($C248,Vision!$A:H,4,FALSE))</f>
        <v>Jansen, Thomas</v>
      </c>
      <c r="O248" s="27" t="str">
        <f>IF(ISERROR(MATCH($C248,Vision!$A:$A, 0)), "No Match", VLOOKUP($C248,Vision!$A:I,5,FALSE))</f>
        <v>Denver Civil Infrastructure</v>
      </c>
      <c r="P248" s="27" t="str">
        <f>IF(ISERROR(MATCH($C248,Vision!$A:$A, 0)), "No Match", VLOOKUP($C248,Vision!$A:J,6,FALSE))</f>
        <v>Denver C.E.</v>
      </c>
      <c r="Q248" s="27" t="str">
        <f>IF(ISERROR(MATCH($C248,Vision!$A:$A, 0)), "No Match", VLOOKUP($C248,Vision!$A:K,7,FALSE))</f>
        <v>Senior Designer</v>
      </c>
      <c r="R248" s="31">
        <f>IF(ISERROR(MATCH($C248,Vision!$A:$A, 0)), "No Match", VLOOKUP($C248,Vision!$A:L,8,FALSE))</f>
        <v>42583</v>
      </c>
      <c r="S248" s="31"/>
      <c r="T248" s="27" t="str">
        <f t="shared" si="17"/>
        <v>Set-ADComputer -Identity  WS-2477 -Description "Jeff Lofquist - ThinkStation P510"</v>
      </c>
      <c r="U248" s="1" t="str">
        <f t="shared" si="19"/>
        <v>Set-ADComputer -Identity  WS-2477 -Managedby "jlofquist"</v>
      </c>
      <c r="W248" s="4"/>
      <c r="AB248"/>
      <c r="AD248"/>
    </row>
    <row r="249" spans="2:30" x14ac:dyDescent="0.25">
      <c r="B249" s="27">
        <f t="shared" si="15"/>
        <v>246</v>
      </c>
      <c r="C249" s="22" t="s">
        <v>8132</v>
      </c>
      <c r="D249" s="30" t="str">
        <f>IF(ISERROR(MATCH($C249,ADUser!A:A, 0)), "No Match", VLOOKUP($C249,ADUser!A:C,3,FALSE))</f>
        <v>Jeremy Lovell</v>
      </c>
      <c r="E249" s="27" t="str">
        <f>IF(ISERROR(MATCH($C249,ADUser!A:A, 0)), "No Match", VLOOKUP($C249,ADUser!A:B,2,FALSE))</f>
        <v>jlovell</v>
      </c>
      <c r="F249" s="27" t="str">
        <f>IF(ISERROR(MATCH(K249,ADComputer!A:A, 0)), "No Match", VLOOKUP(K249,ADComputer!A:B,2,FALSE))</f>
        <v>Jeremy Lovell - ThinkPad X1 Extreme</v>
      </c>
      <c r="H249" s="32">
        <f t="shared" si="16"/>
        <v>1</v>
      </c>
      <c r="I249" s="27" t="str">
        <f>IF(ISERROR(MATCH(K249,ADComputer!A:A, 0)), "No Match", VLOOKUP(K249,ADComputer!A:D,4,FALSE))</f>
        <v>CN=Jeremy Lovell,OU=Users,OU=Irvine,DC=wma-arch,DC=com</v>
      </c>
      <c r="J249" s="27" t="str">
        <f>IF(ISERROR(MATCH($E249,Meraki!A:A, 0)), "No Match", VLOOKUP($E249,Meraki!A:F,4,FALSE))</f>
        <v>ThinkPad X1 Extreme</v>
      </c>
      <c r="K249" s="27" t="str">
        <f>IF(ISERROR(MATCH($E249,Meraki!A:A, 0)), "No Match", VLOOKUP($E249,Meraki!A:F,2,FALSE))</f>
        <v>WS-3208</v>
      </c>
      <c r="L249" s="27" t="str">
        <f>IF(ISERROR(MATCH($C249,Vision!$A:$A, 0)), "No Match", VLOOKUP($C249,Vision!$A:F,2,FALSE))</f>
        <v>Jeremy</v>
      </c>
      <c r="M249" s="27" t="str">
        <f>IF(ISERROR(MATCH($C249,Vision!$A:$A, 0)), "No Match", VLOOKUP($C249,Vision!$A:G,3,FALSE))</f>
        <v>Lovell</v>
      </c>
      <c r="N249" s="27" t="str">
        <f>IF(ISERROR(MATCH($C249,Vision!$A:$A, 0)), "No Match", VLOOKUP($C249,Vision!$A:H,4,FALSE))</f>
        <v>Volkova, Mila</v>
      </c>
      <c r="O249" s="27" t="str">
        <f>IF(ISERROR(MATCH($C249,Vision!$A:$A, 0)), "No Match", VLOOKUP($C249,Vision!$A:I,5,FALSE))</f>
        <v>Irvine Healthcare</v>
      </c>
      <c r="P249" s="27" t="str">
        <f>IF(ISERROR(MATCH($C249,Vision!$A:$A, 0)), "No Match", VLOOKUP($C249,Vision!$A:J,6,FALSE))</f>
        <v>Irvine</v>
      </c>
      <c r="Q249" s="27" t="str">
        <f>IF(ISERROR(MATCH($C249,Vision!$A:$A, 0)), "No Match", VLOOKUP($C249,Vision!$A:K,7,FALSE))</f>
        <v>Job Captain</v>
      </c>
      <c r="R249" s="31">
        <f>IF(ISERROR(MATCH($C249,Vision!$A:$A, 0)), "No Match", VLOOKUP($C249,Vision!$A:L,8,FALSE))</f>
        <v>43586</v>
      </c>
      <c r="S249" s="31"/>
      <c r="T249" s="27" t="str">
        <f t="shared" si="17"/>
        <v>Set-ADComputer -Identity  WS-3208 -Description "Jeremy Lovell - ThinkPad X1 Extreme"</v>
      </c>
      <c r="U249" s="1" t="str">
        <f t="shared" si="19"/>
        <v>Set-ADComputer -Identity  WS-3208 -Managedby "jlovell"</v>
      </c>
      <c r="W249" s="4"/>
      <c r="AB249"/>
      <c r="AD249"/>
    </row>
    <row r="250" spans="2:30" x14ac:dyDescent="0.25">
      <c r="B250" s="27">
        <f t="shared" si="15"/>
        <v>247</v>
      </c>
      <c r="C250" s="22" t="s">
        <v>4086</v>
      </c>
      <c r="D250" s="30" t="str">
        <f>IF(ISERROR(MATCH($C250,ADUser!A:A, 0)), "No Match", VLOOKUP($C250,ADUser!A:C,3,FALSE))</f>
        <v>Jeff McCue</v>
      </c>
      <c r="E250" s="27" t="str">
        <f>IF(ISERROR(MATCH($C250,ADUser!A:A, 0)), "No Match", VLOOKUP($C250,ADUser!A:B,2,FALSE))</f>
        <v>jmccue</v>
      </c>
      <c r="F250" s="27" t="str">
        <f>IF(ISERROR(MATCH(K250,ADComputer!A:A, 0)), "No Match", VLOOKUP(K250,ADComputer!A:B,2,FALSE))</f>
        <v>NYC Resource Tower - S30</v>
      </c>
      <c r="H250" s="32" t="e">
        <f t="shared" si="16"/>
        <v>#VALUE!</v>
      </c>
      <c r="I250" s="27">
        <f>IF(ISERROR(MATCH(K250,ADComputer!A:A, 0)), "No Match", VLOOKUP(K250,ADComputer!A:D,4,FALSE))</f>
        <v>0</v>
      </c>
      <c r="J250" s="27" t="str">
        <f>IF(ISERROR(MATCH($E250,Meraki!A:A, 0)), "No Match", VLOOKUP($E250,Meraki!A:F,4,FALSE))</f>
        <v>ThinkStation S30</v>
      </c>
      <c r="K250" s="27" t="str">
        <f>IF(ISERROR(MATCH($E250,Meraki!A:A, 0)), "No Match", VLOOKUP($E250,Meraki!A:F,2,FALSE))</f>
        <v>WS-2668</v>
      </c>
      <c r="L250" s="27" t="str">
        <f>IF(ISERROR(MATCH($C250,Vision!$A:$A, 0)), "No Match", VLOOKUP($C250,Vision!$A:F,2,FALSE))</f>
        <v>Jeffrey</v>
      </c>
      <c r="M250" s="27" t="str">
        <f>IF(ISERROR(MATCH($C250,Vision!$A:$A, 0)), "No Match", VLOOKUP($C250,Vision!$A:G,3,FALSE))</f>
        <v>McCue</v>
      </c>
      <c r="N250" s="27" t="str">
        <f>IF(ISERROR(MATCH($C250,Vision!$A:$A, 0)), "No Match", VLOOKUP($C250,Vision!$A:H,4,FALSE))</f>
        <v>Mayer, Edward</v>
      </c>
      <c r="O250" s="27" t="str">
        <f>IF(ISERROR(MATCH($C250,Vision!$A:$A, 0)), "No Match", VLOOKUP($C250,Vision!$A:I,5,FALSE))</f>
        <v>New Jersey Commercial</v>
      </c>
      <c r="P250" s="27" t="str">
        <f>IF(ISERROR(MATCH($C250,Vision!$A:$A, 0)), "No Match", VLOOKUP($C250,Vision!$A:J,6,FALSE))</f>
        <v>New York</v>
      </c>
      <c r="Q250" s="27" t="str">
        <f>IF(ISERROR(MATCH($C250,Vision!$A:$A, 0)), "No Match", VLOOKUP($C250,Vision!$A:K,7,FALSE))</f>
        <v>Senior Project Manager</v>
      </c>
      <c r="R250" s="31">
        <f>IF(ISERROR(MATCH($C250,Vision!$A:$A, 0)), "No Match", VLOOKUP($C250,Vision!$A:L,8,FALSE))</f>
        <v>43325</v>
      </c>
      <c r="S250" s="31"/>
      <c r="T250" s="27" t="str">
        <f t="shared" si="17"/>
        <v>Set-ADComputer -Identity  WS-2668 -Description "Jeff McCue - ThinkStation S30"</v>
      </c>
      <c r="U250" s="2"/>
      <c r="W250" s="4"/>
      <c r="AB250"/>
      <c r="AD250"/>
    </row>
    <row r="251" spans="2:30" x14ac:dyDescent="0.25">
      <c r="B251" s="27">
        <f t="shared" si="15"/>
        <v>248</v>
      </c>
      <c r="C251" s="22" t="s">
        <v>488</v>
      </c>
      <c r="D251" s="30" t="str">
        <f>IF(ISERROR(MATCH($C251,ADUser!A:A, 0)), "No Match", VLOOKUP($C251,ADUser!A:C,3,FALSE))</f>
        <v>Jessica McInnis</v>
      </c>
      <c r="E251" s="27" t="str">
        <f>IF(ISERROR(MATCH($C251,ADUser!A:A, 0)), "No Match", VLOOKUP($C251,ADUser!A:B,2,FALSE))</f>
        <v>jmcinnis</v>
      </c>
      <c r="F251" s="27" t="str">
        <f>IF(ISERROR(MATCH(K251,ADComputer!A:A, 0)), "No Match", VLOOKUP(K251,ADComputer!A:B,2,FALSE))</f>
        <v>Jessica McInnis - P1</v>
      </c>
      <c r="H251" s="32">
        <f t="shared" si="16"/>
        <v>1</v>
      </c>
      <c r="I251" s="27" t="str">
        <f>IF(ISERROR(MATCH(K251,ADComputer!A:A, 0)), "No Match", VLOOKUP(K251,ADComputer!A:D,4,FALSE))</f>
        <v>CN=Jessica McInnis,OU=Users,OU=Irvine,DC=wma-arch,DC=com</v>
      </c>
      <c r="J251" s="27" t="str">
        <f>IF(ISERROR(MATCH($E251,Meraki!A:A, 0)), "No Match", VLOOKUP($E251,Meraki!A:F,4,FALSE))</f>
        <v>ThinkPad P1</v>
      </c>
      <c r="K251" s="27" t="str">
        <f>IF(ISERROR(MATCH($E251,Meraki!A:A, 0)), "No Match", VLOOKUP($E251,Meraki!A:F,2,FALSE))</f>
        <v>WS-2837</v>
      </c>
      <c r="L251" s="27" t="str">
        <f>IF(ISERROR(MATCH($C251,Vision!$A:$A, 0)), "No Match", VLOOKUP($C251,Vision!$A:F,2,FALSE))</f>
        <v>Jessica</v>
      </c>
      <c r="M251" s="27" t="str">
        <f>IF(ISERROR(MATCH($C251,Vision!$A:$A, 0)), "No Match", VLOOKUP($C251,Vision!$A:G,3,FALSE))</f>
        <v>McInnis</v>
      </c>
      <c r="N251" s="27" t="str">
        <f>IF(ISERROR(MATCH($C251,Vision!$A:$A, 0)), "No Match", VLOOKUP($C251,Vision!$A:H,4,FALSE))</f>
        <v>Sloane, Tobin</v>
      </c>
      <c r="O251" s="27" t="str">
        <f>IF(ISERROR(MATCH($C251,Vision!$A:$A, 0)), "No Match", VLOOKUP($C251,Vision!$A:I,5,FALSE))</f>
        <v>Corporate Administration</v>
      </c>
      <c r="P251" s="27" t="str">
        <f>IF(ISERROR(MATCH($C251,Vision!$A:$A, 0)), "No Match", VLOOKUP($C251,Vision!$A:J,6,FALSE))</f>
        <v>Irvine</v>
      </c>
      <c r="Q251" s="27" t="str">
        <f>IF(ISERROR(MATCH($C251,Vision!$A:$A, 0)), "No Match", VLOOKUP($C251,Vision!$A:K,7,FALSE))</f>
        <v>Director, Accounting</v>
      </c>
      <c r="R251" s="31">
        <f>IF(ISERROR(MATCH($C251,Vision!$A:$A, 0)), "No Match", VLOOKUP($C251,Vision!$A:L,8,FALSE))</f>
        <v>40386</v>
      </c>
      <c r="S251" s="31"/>
      <c r="T251" s="27" t="str">
        <f t="shared" si="17"/>
        <v>Set-ADComputer -Identity  WS-2837 -Description "Jessica McInnis - ThinkPad P1"</v>
      </c>
      <c r="U251" s="1" t="str">
        <f t="shared" ref="U251:U292" si="20">CONCATENATE($V$3,K251,$W$4,E251,$V$5)</f>
        <v>Set-ADComputer -Identity  WS-2837 -Managedby "jmcinnis"</v>
      </c>
      <c r="W251" s="4"/>
      <c r="AB251"/>
      <c r="AD251"/>
    </row>
    <row r="252" spans="2:30" hidden="1" x14ac:dyDescent="0.25">
      <c r="B252" s="27">
        <f t="shared" si="15"/>
        <v>249</v>
      </c>
      <c r="C252" s="22" t="s">
        <v>511</v>
      </c>
      <c r="D252" s="30" t="str">
        <f>IF(ISERROR(MATCH($C252,ADUser!A:A, 0)), "No Match", VLOOKUP($C252,ADUser!A:C,3,FALSE))</f>
        <v>Juan Luna</v>
      </c>
      <c r="E252" s="27" t="str">
        <f>IF(ISERROR(MATCH($C252,ADUser!A:A, 0)), "No Match", VLOOKUP($C252,ADUser!A:B,2,FALSE))</f>
        <v>jluna</v>
      </c>
      <c r="F252" s="27">
        <f>IF(ISERROR(MATCH(K252,ADComputer!A:A, 0)), "No Match", VLOOKUP(K252,ADComputer!A:B,2,FALSE))</f>
        <v>0</v>
      </c>
      <c r="H252" s="32" t="e">
        <f t="shared" si="16"/>
        <v>#VALUE!</v>
      </c>
      <c r="I252" s="27">
        <f>IF(ISERROR(MATCH(K252,ADComputer!A:A, 0)), "No Match", VLOOKUP(K252,ADComputer!A:D,4,FALSE))</f>
        <v>0</v>
      </c>
      <c r="J252" s="27" t="str">
        <f>IF(ISERROR(MATCH($E252,Meraki!A:A, 0)), "No Match", VLOOKUP($E252,Meraki!A:F,4,FALSE))</f>
        <v>HP Z2 Mini G3 Workstation</v>
      </c>
      <c r="K252" s="27" t="str">
        <f>IF(ISERROR(MATCH($E252,Meraki!A:A, 0)), "No Match", VLOOKUP($E252,Meraki!A:F,2,FALSE))</f>
        <v>WS-2502</v>
      </c>
      <c r="L252" s="27" t="str">
        <f>IF(ISERROR(MATCH($C252,Vision!$A:$A, 0)), "No Match", VLOOKUP($C252,Vision!$A:F,2,FALSE))</f>
        <v>Juan</v>
      </c>
      <c r="M252" s="27" t="str">
        <f>IF(ISERROR(MATCH($C252,Vision!$A:$A, 0)), "No Match", VLOOKUP($C252,Vision!$A:G,3,FALSE))</f>
        <v>Luna</v>
      </c>
      <c r="N252" s="27" t="str">
        <f>IF(ISERROR(MATCH($C252,Vision!$A:$A, 0)), "No Match", VLOOKUP($C252,Vision!$A:H,4,FALSE))</f>
        <v>Nouizi, Ilyes</v>
      </c>
      <c r="O252" s="27" t="str">
        <f>IF(ISERROR(MATCH($C252,Vision!$A:$A, 0)), "No Match", VLOOKUP($C252,Vision!$A:I,5,FALSE))</f>
        <v>Studio-East</v>
      </c>
      <c r="P252" s="27" t="str">
        <f>IF(ISERROR(MATCH($C252,Vision!$A:$A, 0)), "No Match", VLOOKUP($C252,Vision!$A:J,6,FALSE))</f>
        <v>Mexico City</v>
      </c>
      <c r="Q252" s="27" t="str">
        <f>IF(ISERROR(MATCH($C252,Vision!$A:$A, 0)), "No Match", VLOOKUP($C252,Vision!$A:K,7,FALSE))</f>
        <v>Senior Production Coordinator</v>
      </c>
      <c r="R252" s="31">
        <f>IF(ISERROR(MATCH($C252,Vision!$A:$A, 0)), "No Match", VLOOKUP($C252,Vision!$A:L,8,FALSE))</f>
        <v>42618</v>
      </c>
      <c r="S252" s="31"/>
      <c r="T252" s="27" t="str">
        <f t="shared" si="17"/>
        <v>Set-ADComputer -Identity  WS-2502 -Description "Juan Luna - HP Z2 Mini G3 Workstation"</v>
      </c>
      <c r="U252" s="1" t="str">
        <f t="shared" si="20"/>
        <v>Set-ADComputer -Identity  WS-2502 -Managedby "jluna"</v>
      </c>
      <c r="W252" s="4"/>
      <c r="AB252"/>
      <c r="AD252"/>
    </row>
    <row r="253" spans="2:30" x14ac:dyDescent="0.25">
      <c r="B253" s="27">
        <f t="shared" si="15"/>
        <v>250</v>
      </c>
      <c r="C253" s="22" t="s">
        <v>495</v>
      </c>
      <c r="D253" s="30" t="str">
        <f>IF(ISERROR(MATCH($C253,ADUser!A:A, 0)), "No Match", VLOOKUP($C253,ADUser!A:C,3,FALSE))</f>
        <v>John Mitros</v>
      </c>
      <c r="E253" s="27" t="str">
        <f>IF(ISERROR(MATCH($C253,ADUser!A:A, 0)), "No Match", VLOOKUP($C253,ADUser!A:B,2,FALSE))</f>
        <v>JMitros</v>
      </c>
      <c r="F253" s="27" t="str">
        <f>IF(ISERROR(MATCH(K253,ADComputer!A:A, 0)), "No Match", VLOOKUP(K253,ADComputer!A:B,2,FALSE))</f>
        <v>John Mitros - ThinkPad P50</v>
      </c>
      <c r="H253" s="32">
        <f t="shared" si="16"/>
        <v>1</v>
      </c>
      <c r="I253" s="27" t="str">
        <f>IF(ISERROR(MATCH(K253,ADComputer!A:A, 0)), "No Match", VLOOKUP(K253,ADComputer!A:D,4,FALSE))</f>
        <v>CN=John Mitros,OU=Users,OU=Atlanta,DC=wma-arch,DC=com</v>
      </c>
      <c r="J253" s="27" t="str">
        <f>IF(ISERROR(MATCH($E253,Meraki!A:A, 0)), "No Match", VLOOKUP($E253,Meraki!A:F,4,FALSE))</f>
        <v>ThinkPad P50</v>
      </c>
      <c r="K253" s="27" t="str">
        <f>IF(ISERROR(MATCH($E253,Meraki!A:A, 0)), "No Match", VLOOKUP($E253,Meraki!A:F,2,FALSE))</f>
        <v>WS-2242</v>
      </c>
      <c r="L253" s="27" t="str">
        <f>IF(ISERROR(MATCH($C253,Vision!$A:$A, 0)), "No Match", VLOOKUP($C253,Vision!$A:F,2,FALSE))</f>
        <v>John</v>
      </c>
      <c r="M253" s="27" t="str">
        <f>IF(ISERROR(MATCH($C253,Vision!$A:$A, 0)), "No Match", VLOOKUP($C253,Vision!$A:G,3,FALSE))</f>
        <v>Mitros</v>
      </c>
      <c r="N253" s="27" t="str">
        <f>IF(ISERROR(MATCH($C253,Vision!$A:$A, 0)), "No Match", VLOOKUP($C253,Vision!$A:H,4,FALSE))</f>
        <v>Dooley, Anthony</v>
      </c>
      <c r="O253" s="27" t="str">
        <f>IF(ISERROR(MATCH($C253,Vision!$A:$A, 0)), "No Match", VLOOKUP($C253,Vision!$A:I,5,FALSE))</f>
        <v>Atlanta Commercial</v>
      </c>
      <c r="P253" s="27" t="str">
        <f>IF(ISERROR(MATCH($C253,Vision!$A:$A, 0)), "No Match", VLOOKUP($C253,Vision!$A:J,6,FALSE))</f>
        <v>Atlanta</v>
      </c>
      <c r="Q253" s="27" t="str">
        <f>IF(ISERROR(MATCH($C253,Vision!$A:$A, 0)), "No Match", VLOOKUP($C253,Vision!$A:K,7,FALSE))</f>
        <v>Senior Job Captain</v>
      </c>
      <c r="R253" s="31">
        <f>IF(ISERROR(MATCH($C253,Vision!$A:$A, 0)), "No Match", VLOOKUP($C253,Vision!$A:L,8,FALSE))</f>
        <v>42150</v>
      </c>
      <c r="S253" s="31"/>
      <c r="T253" s="27" t="str">
        <f t="shared" si="17"/>
        <v>Set-ADComputer -Identity  WS-2242 -Description "John Mitros - ThinkPad P50"</v>
      </c>
      <c r="U253" s="1" t="str">
        <f t="shared" si="20"/>
        <v>Set-ADComputer -Identity  WS-2242 -Managedby "JMitros"</v>
      </c>
      <c r="W253" s="4"/>
      <c r="AB253"/>
      <c r="AD253"/>
    </row>
    <row r="254" spans="2:30" x14ac:dyDescent="0.25">
      <c r="B254" s="27">
        <f t="shared" si="15"/>
        <v>251</v>
      </c>
      <c r="C254" s="22" t="s">
        <v>3751</v>
      </c>
      <c r="D254" s="30" t="str">
        <f>IF(ISERROR(MATCH($C254,ADUser!A:A, 0)), "No Match", VLOOKUP($C254,ADUser!A:C,3,FALSE))</f>
        <v>Jessica Mulligan</v>
      </c>
      <c r="E254" s="27" t="str">
        <f>IF(ISERROR(MATCH($C254,ADUser!A:A, 0)), "No Match", VLOOKUP($C254,ADUser!A:B,2,FALSE))</f>
        <v>jmulligan</v>
      </c>
      <c r="F254" s="27" t="str">
        <f>IF(ISERROR(MATCH(K254,ADComputer!A:A, 0)), "No Match", VLOOKUP(K254,ADComputer!A:B,2,FALSE))</f>
        <v>Jessica Mulligan - ThinkPad X1 Extreme</v>
      </c>
      <c r="H254" s="32">
        <f t="shared" si="16"/>
        <v>1</v>
      </c>
      <c r="I254" s="27" t="str">
        <f>IF(ISERROR(MATCH(K254,ADComputer!A:A, 0)), "No Match", VLOOKUP(K254,ADComputer!A:D,4,FALSE))</f>
        <v>CN=Jessica Mulligan,OU=Users,OU=Chicago,DC=wma-arch,DC=com</v>
      </c>
      <c r="J254" s="27" t="str">
        <f>IF(ISERROR(MATCH($E254,Meraki!A:A, 0)), "No Match", VLOOKUP($E254,Meraki!A:F,4,FALSE))</f>
        <v>ThinkPad X1 Extreme</v>
      </c>
      <c r="K254" s="27" t="str">
        <f>IF(ISERROR(MATCH($E254,Meraki!A:A, 0)), "No Match", VLOOKUP($E254,Meraki!A:F,2,FALSE))</f>
        <v>WS-2833</v>
      </c>
      <c r="L254" s="27" t="str">
        <f>IF(ISERROR(MATCH($C254,Vision!$A:$A, 0)), "No Match", VLOOKUP($C254,Vision!$A:F,2,FALSE))</f>
        <v>Jessica</v>
      </c>
      <c r="M254" s="27" t="str">
        <f>IF(ISERROR(MATCH($C254,Vision!$A:$A, 0)), "No Match", VLOOKUP($C254,Vision!$A:G,3,FALSE))</f>
        <v>Mulligan</v>
      </c>
      <c r="N254" s="27" t="str">
        <f>IF(ISERROR(MATCH($C254,Vision!$A:$A, 0)), "No Match", VLOOKUP($C254,Vision!$A:H,4,FALSE))</f>
        <v>Cody, Michael</v>
      </c>
      <c r="O254" s="27" t="str">
        <f>IF(ISERROR(MATCH($C254,Vision!$A:$A, 0)), "No Match", VLOOKUP($C254,Vision!$A:I,5,FALSE))</f>
        <v>Oak Brook Interior Design</v>
      </c>
      <c r="P254" s="27" t="str">
        <f>IF(ISERROR(MATCH($C254,Vision!$A:$A, 0)), "No Match", VLOOKUP($C254,Vision!$A:J,6,FALSE))</f>
        <v>Oak Brook</v>
      </c>
      <c r="Q254" s="27" t="str">
        <f>IF(ISERROR(MATCH($C254,Vision!$A:$A, 0)), "No Match", VLOOKUP($C254,Vision!$A:K,7,FALSE))</f>
        <v>Designer</v>
      </c>
      <c r="R254" s="31">
        <f>IF(ISERROR(MATCH($C254,Vision!$A:$A, 0)), "No Match", VLOOKUP($C254,Vision!$A:L,8,FALSE))</f>
        <v>43241</v>
      </c>
      <c r="S254" s="31"/>
      <c r="T254" s="27" t="str">
        <f t="shared" si="17"/>
        <v>Set-ADComputer -Identity  WS-2833 -Description "Jessica Mulligan - ThinkPad X1 Extreme"</v>
      </c>
      <c r="U254" s="1" t="str">
        <f t="shared" si="20"/>
        <v>Set-ADComputer -Identity  WS-2833 -Managedby "jmulligan"</v>
      </c>
      <c r="W254" s="4"/>
      <c r="AB254"/>
      <c r="AD254"/>
    </row>
    <row r="255" spans="2:30" x14ac:dyDescent="0.25">
      <c r="B255" s="27">
        <f t="shared" si="15"/>
        <v>252</v>
      </c>
      <c r="C255" s="22" t="s">
        <v>56</v>
      </c>
      <c r="D255" s="30" t="str">
        <f>IF(ISERROR(MATCH($C255,ADUser!A:A, 0)), "No Match", VLOOKUP($C255,ADUser!A:C,3,FALSE))</f>
        <v>Jonathan Thomas</v>
      </c>
      <c r="E255" s="27" t="str">
        <f>IF(ISERROR(MATCH($C255,ADUser!A:A, 0)), "No Match", VLOOKUP($C255,ADUser!A:B,2,FALSE))</f>
        <v>JoThomas</v>
      </c>
      <c r="F255" s="27" t="str">
        <f>IF(ISERROR(MATCH(K255,ADComputer!A:A, 0)), "No Match", VLOOKUP(K255,ADComputer!A:B,2,FALSE))</f>
        <v>Jonathan Thomas - ThinkPad X1 Yoga 2nd</v>
      </c>
      <c r="H255" s="32">
        <f t="shared" si="16"/>
        <v>1</v>
      </c>
      <c r="I255" s="27" t="str">
        <f>IF(ISERROR(MATCH(K255,ADComputer!A:A, 0)), "No Match", VLOOKUP(K255,ADComputer!A:D,4,FALSE))</f>
        <v>CN=Jonathan Thomas,OU=Users,OU=Seattle,DC=wma-arch,DC=com</v>
      </c>
      <c r="J255" s="27" t="str">
        <f>IF(ISERROR(MATCH($E255,Meraki!A:A, 0)), "No Match", VLOOKUP($E255,Meraki!A:F,4,FALSE))</f>
        <v>ThinkPad X1 Yoga 2nd</v>
      </c>
      <c r="K255" s="27" t="str">
        <f>IF(ISERROR(MATCH($E255,Meraki!A:A, 0)), "No Match", VLOOKUP($E255,Meraki!A:F,2,FALSE))</f>
        <v>WS-2795</v>
      </c>
      <c r="L255" s="27" t="str">
        <f>IF(ISERROR(MATCH($C255,Vision!$A:$A, 0)), "No Match", VLOOKUP($C255,Vision!$A:F,2,FALSE))</f>
        <v>Jonathan</v>
      </c>
      <c r="M255" s="27" t="str">
        <f>IF(ISERROR(MATCH($C255,Vision!$A:$A, 0)), "No Match", VLOOKUP($C255,Vision!$A:G,3,FALSE))</f>
        <v>Thomas</v>
      </c>
      <c r="N255" s="27" t="str">
        <f>IF(ISERROR(MATCH($C255,Vision!$A:$A, 0)), "No Match", VLOOKUP($C255,Vision!$A:H,4,FALSE))</f>
        <v>Drew, Gary</v>
      </c>
      <c r="O255" s="27" t="str">
        <f>IF(ISERROR(MATCH($C255,Vision!$A:$A, 0)), "No Match", VLOOKUP($C255,Vision!$A:I,5,FALSE))</f>
        <v>Seattle Administration</v>
      </c>
      <c r="P255" s="27" t="str">
        <f>IF(ISERROR(MATCH($C255,Vision!$A:$A, 0)), "No Match", VLOOKUP($C255,Vision!$A:J,6,FALSE))</f>
        <v>Seattle</v>
      </c>
      <c r="Q255" s="27" t="str">
        <f>IF(ISERROR(MATCH($C255,Vision!$A:$A, 0)), "No Match", VLOOKUP($C255,Vision!$A:K,7,FALSE))</f>
        <v>Regional Director</v>
      </c>
      <c r="R255" s="31">
        <f>IF(ISERROR(MATCH($C255,Vision!$A:$A, 0)), "No Match", VLOOKUP($C255,Vision!$A:L,8,FALSE))</f>
        <v>40470</v>
      </c>
      <c r="S255" s="31"/>
      <c r="T255" s="27" t="str">
        <f t="shared" si="17"/>
        <v>Set-ADComputer -Identity  WS-2795 -Description "Jonathan Thomas - ThinkPad X1 Yoga 2nd"</v>
      </c>
      <c r="U255" s="1" t="str">
        <f t="shared" si="20"/>
        <v>Set-ADComputer -Identity  WS-2795 -Managedby "JoThomas"</v>
      </c>
      <c r="W255" s="4"/>
      <c r="AB255"/>
      <c r="AD255"/>
    </row>
    <row r="256" spans="2:30" x14ac:dyDescent="0.25">
      <c r="B256" s="27">
        <f t="shared" si="15"/>
        <v>253</v>
      </c>
      <c r="C256" s="22" t="s">
        <v>5191</v>
      </c>
      <c r="D256" s="30" t="str">
        <f>IF(ISERROR(MATCH($C256,ADUser!A:A, 0)), "No Match", VLOOKUP($C256,ADUser!A:C,3,FALSE))</f>
        <v>Juan Oviedo</v>
      </c>
      <c r="E256" s="27" t="str">
        <f>IF(ISERROR(MATCH($C256,ADUser!A:A, 0)), "No Match", VLOOKUP($C256,ADUser!A:B,2,FALSE))</f>
        <v>joviedo</v>
      </c>
      <c r="F256" s="27" t="str">
        <f>IF(ISERROR(MATCH(K256,ADComputer!A:A, 0)), "No Match", VLOOKUP(K256,ADComputer!A:B,2,FALSE))</f>
        <v>Juan Oviedo - P52</v>
      </c>
      <c r="H256" s="32">
        <f t="shared" si="16"/>
        <v>1</v>
      </c>
      <c r="I256" s="27" t="str">
        <f>IF(ISERROR(MATCH(K256,ADComputer!A:A, 0)), "No Match", VLOOKUP(K256,ADComputer!A:D,4,FALSE))</f>
        <v>CN=Juan Oviedo,OU=Users,OU=Miami,DC=wma-arch,DC=com</v>
      </c>
      <c r="J256" s="27" t="str">
        <f>IF(ISERROR(MATCH($E256,Meraki!A:A, 0)), "No Match", VLOOKUP($E256,Meraki!A:F,4,FALSE))</f>
        <v>ThinkPad P52</v>
      </c>
      <c r="K256" s="27" t="str">
        <f>IF(ISERROR(MATCH($E256,Meraki!A:A, 0)), "No Match", VLOOKUP($E256,Meraki!A:F,2,FALSE))</f>
        <v>WS-2682</v>
      </c>
      <c r="L256" s="27" t="str">
        <f>IF(ISERROR(MATCH($C256,Vision!$A:$A, 0)), "No Match", VLOOKUP($C256,Vision!$A:F,2,FALSE))</f>
        <v>Juan</v>
      </c>
      <c r="M256" s="27" t="str">
        <f>IF(ISERROR(MATCH($C256,Vision!$A:$A, 0)), "No Match", VLOOKUP($C256,Vision!$A:G,3,FALSE))</f>
        <v>Oviedo</v>
      </c>
      <c r="N256" s="27" t="str">
        <f>IF(ISERROR(MATCH($C256,Vision!$A:$A, 0)), "No Match", VLOOKUP($C256,Vision!$A:H,4,FALSE))</f>
        <v>Gomez, Reinaldo</v>
      </c>
      <c r="O256" s="27" t="str">
        <f>IF(ISERROR(MATCH($C256,Vision!$A:$A, 0)), "No Match", VLOOKUP($C256,Vision!$A:I,5,FALSE))</f>
        <v>Miami Commercial</v>
      </c>
      <c r="P256" s="27" t="str">
        <f>IF(ISERROR(MATCH($C256,Vision!$A:$A, 0)), "No Match", VLOOKUP($C256,Vision!$A:J,6,FALSE))</f>
        <v>Miami</v>
      </c>
      <c r="Q256" s="27" t="str">
        <f>IF(ISERROR(MATCH($C256,Vision!$A:$A, 0)), "No Match", VLOOKUP($C256,Vision!$A:K,7,FALSE))</f>
        <v>Project Manager</v>
      </c>
      <c r="R256" s="31">
        <f>IF(ISERROR(MATCH($C256,Vision!$A:$A, 0)), "No Match", VLOOKUP($C256,Vision!$A:L,8,FALSE))</f>
        <v>43542</v>
      </c>
      <c r="S256" s="31"/>
      <c r="T256" s="27" t="str">
        <f t="shared" si="17"/>
        <v>Set-ADComputer -Identity  WS-2682 -Description "Juan Oviedo - ThinkPad P52"</v>
      </c>
      <c r="U256" s="1" t="str">
        <f t="shared" si="20"/>
        <v>Set-ADComputer -Identity  WS-2682 -Managedby "joviedo"</v>
      </c>
      <c r="W256" s="4"/>
      <c r="AB256"/>
      <c r="AD256"/>
    </row>
    <row r="257" spans="2:30" x14ac:dyDescent="0.25">
      <c r="B257" s="27">
        <f t="shared" si="15"/>
        <v>254</v>
      </c>
      <c r="C257" s="22" t="s">
        <v>879</v>
      </c>
      <c r="D257" s="30" t="str">
        <f>IF(ISERROR(MATCH($C257,ADUser!A:A, 0)), "No Match", VLOOKUP($C257,ADUser!A:C,3,FALSE))</f>
        <v>Josh Paradis</v>
      </c>
      <c r="E257" s="27" t="str">
        <f>IF(ISERROR(MATCH($C257,ADUser!A:A, 0)), "No Match", VLOOKUP($C257,ADUser!A:B,2,FALSE))</f>
        <v>jparadis</v>
      </c>
      <c r="F257" s="27" t="str">
        <f>IF(ISERROR(MATCH(K257,ADComputer!A:A, 0)), "No Match", VLOOKUP(K257,ADComputer!A:B,2,FALSE))</f>
        <v>Josh Paradis - ThinkStation P500</v>
      </c>
      <c r="H257" s="32">
        <f t="shared" si="16"/>
        <v>1</v>
      </c>
      <c r="I257" s="27" t="str">
        <f>IF(ISERROR(MATCH(K257,ADComputer!A:A, 0)), "No Match", VLOOKUP(K257,ADComputer!A:D,4,FALSE))</f>
        <v>CN=Josh Paradis,OU=Users,OU=Northern California,DC=wma-arch,DC=com</v>
      </c>
      <c r="J257" s="27" t="str">
        <f>IF(ISERROR(MATCH($E257,Meraki!A:A, 0)), "No Match", VLOOKUP($E257,Meraki!A:F,4,FALSE))</f>
        <v>ThinkStation P500</v>
      </c>
      <c r="K257" s="27" t="str">
        <f>IF(ISERROR(MATCH($E257,Meraki!A:A, 0)), "No Match", VLOOKUP($E257,Meraki!A:F,2,FALSE))</f>
        <v>WS-2108</v>
      </c>
      <c r="L257" s="27" t="str">
        <f>IF(ISERROR(MATCH($C257,Vision!$A:$A, 0)), "No Match", VLOOKUP($C257,Vision!$A:F,2,FALSE))</f>
        <v>Josh</v>
      </c>
      <c r="M257" s="27" t="str">
        <f>IF(ISERROR(MATCH($C257,Vision!$A:$A, 0)), "No Match", VLOOKUP($C257,Vision!$A:G,3,FALSE))</f>
        <v>Paradis</v>
      </c>
      <c r="N257" s="27" t="str">
        <f>IF(ISERROR(MATCH($C257,Vision!$A:$A, 0)), "No Match", VLOOKUP($C257,Vision!$A:H,4,FALSE))</f>
        <v>DeTorres, Nicholas</v>
      </c>
      <c r="O257" s="27" t="str">
        <f>IF(ISERROR(MATCH($C257,Vision!$A:$A, 0)), "No Match", VLOOKUP($C257,Vision!$A:I,5,FALSE))</f>
        <v>Pleasanton Commercial</v>
      </c>
      <c r="P257" s="27" t="str">
        <f>IF(ISERROR(MATCH($C257,Vision!$A:$A, 0)), "No Match", VLOOKUP($C257,Vision!$A:J,6,FALSE))</f>
        <v>Pleasanton</v>
      </c>
      <c r="Q257" s="27" t="str">
        <f>IF(ISERROR(MATCH($C257,Vision!$A:$A, 0)), "No Match", VLOOKUP($C257,Vision!$A:K,7,FALSE))</f>
        <v>Job Captain</v>
      </c>
      <c r="R257" s="31">
        <f>IF(ISERROR(MATCH($C257,Vision!$A:$A, 0)), "No Match", VLOOKUP($C257,Vision!$A:L,8,FALSE))</f>
        <v>42997</v>
      </c>
      <c r="S257" s="31"/>
      <c r="T257" s="27" t="str">
        <f t="shared" si="17"/>
        <v>Set-ADComputer -Identity  WS-2108 -Description "Josh Paradis - ThinkStation P500"</v>
      </c>
      <c r="U257" s="1" t="str">
        <f t="shared" si="20"/>
        <v>Set-ADComputer -Identity  WS-2108 -Managedby "jparadis"</v>
      </c>
      <c r="W257" s="4"/>
      <c r="AB257"/>
      <c r="AD257"/>
    </row>
    <row r="258" spans="2:30" x14ac:dyDescent="0.25">
      <c r="B258" s="27">
        <f t="shared" si="15"/>
        <v>255</v>
      </c>
      <c r="C258" s="22" t="s">
        <v>4931</v>
      </c>
      <c r="D258" s="30" t="str">
        <f>IF(ISERROR(MATCH($C258,ADUser!A:A, 0)), "No Match", VLOOKUP($C258,ADUser!A:C,3,FALSE))</f>
        <v>Jessica Park</v>
      </c>
      <c r="E258" s="27" t="str">
        <f>IF(ISERROR(MATCH($C258,ADUser!A:A, 0)), "No Match", VLOOKUP($C258,ADUser!A:B,2,FALSE))</f>
        <v>jpark</v>
      </c>
      <c r="F258" s="27" t="str">
        <f>IF(ISERROR(MATCH(K258,ADComputer!A:A, 0)), "No Match", VLOOKUP(K258,ADComputer!A:B,2,FALSE))</f>
        <v>Jessica Park - P500</v>
      </c>
      <c r="H258" s="32">
        <f t="shared" si="16"/>
        <v>1</v>
      </c>
      <c r="I258" s="27" t="str">
        <f>IF(ISERROR(MATCH(K258,ADComputer!A:A, 0)), "No Match", VLOOKUP(K258,ADComputer!A:D,4,FALSE))</f>
        <v>CN=Jessica Park,OU=Users,OU=Irvine,DC=wma-arch,DC=com</v>
      </c>
      <c r="J258" s="27" t="str">
        <f>IF(ISERROR(MATCH($E258,Meraki!A:A, 0)), "No Match", VLOOKUP($E258,Meraki!A:F,4,FALSE))</f>
        <v>ThinkStation P500</v>
      </c>
      <c r="K258" s="27" t="str">
        <f>IF(ISERROR(MATCH($E258,Meraki!A:A, 0)), "No Match", VLOOKUP($E258,Meraki!A:F,2,FALSE))</f>
        <v>WS-2106</v>
      </c>
      <c r="L258" s="27" t="str">
        <f>IF(ISERROR(MATCH($C258,Vision!$A:$A, 0)), "No Match", VLOOKUP($C258,Vision!$A:F,2,FALSE))</f>
        <v>Jessica</v>
      </c>
      <c r="M258" s="27" t="str">
        <f>IF(ISERROR(MATCH($C258,Vision!$A:$A, 0)), "No Match", VLOOKUP($C258,Vision!$A:G,3,FALSE))</f>
        <v>Park</v>
      </c>
      <c r="N258" s="27" t="str">
        <f>IF(ISERROR(MATCH($C258,Vision!$A:$A, 0)), "No Match", VLOOKUP($C258,Vision!$A:H,4,FALSE))</f>
        <v>Corsbie, Lucas</v>
      </c>
      <c r="O258" s="27" t="str">
        <f>IF(ISERROR(MATCH($C258,Vision!$A:$A, 0)), "No Match", VLOOKUP($C258,Vision!$A:I,5,FALSE))</f>
        <v>Irvine Civil Engineering</v>
      </c>
      <c r="P258" s="27" t="str">
        <f>IF(ISERROR(MATCH($C258,Vision!$A:$A, 0)), "No Match", VLOOKUP($C258,Vision!$A:J,6,FALSE))</f>
        <v>Irvine</v>
      </c>
      <c r="Q258" s="27" t="str">
        <f>IF(ISERROR(MATCH($C258,Vision!$A:$A, 0)), "No Match", VLOOKUP($C258,Vision!$A:K,7,FALSE))</f>
        <v>Civil Designer</v>
      </c>
      <c r="R258" s="31">
        <f>IF(ISERROR(MATCH($C258,Vision!$A:$A, 0)), "No Match", VLOOKUP($C258,Vision!$A:L,8,FALSE))</f>
        <v>43395</v>
      </c>
      <c r="S258" s="31"/>
      <c r="T258" s="27" t="str">
        <f t="shared" si="17"/>
        <v>Set-ADComputer -Identity  WS-2106 -Description "Jessica Park - ThinkStation P500"</v>
      </c>
      <c r="U258" s="1" t="str">
        <f t="shared" si="20"/>
        <v>Set-ADComputer -Identity  WS-2106 -Managedby "jpark"</v>
      </c>
      <c r="W258" s="4"/>
      <c r="AB258"/>
      <c r="AD258"/>
    </row>
    <row r="259" spans="2:30" x14ac:dyDescent="0.25">
      <c r="B259" s="27">
        <f t="shared" si="15"/>
        <v>256</v>
      </c>
      <c r="C259" s="22" t="s">
        <v>468</v>
      </c>
      <c r="D259" s="30" t="str">
        <f>IF(ISERROR(MATCH($C259,ADUser!A:A, 0)), "No Match", VLOOKUP($C259,ADUser!A:C,3,FALSE))</f>
        <v>Jamesson Pena</v>
      </c>
      <c r="E259" s="27" t="str">
        <f>IF(ISERROR(MATCH($C259,ADUser!A:A, 0)), "No Match", VLOOKUP($C259,ADUser!A:B,2,FALSE))</f>
        <v>jpena</v>
      </c>
      <c r="F259" s="27" t="str">
        <f>IF(ISERROR(MATCH(K259,ADComputer!A:A, 0)), "No Match", VLOOKUP(K259,ADComputer!A:B,2,FALSE))</f>
        <v>Jamesson Pena - Thinkstation P500</v>
      </c>
      <c r="H259" s="32">
        <f t="shared" si="16"/>
        <v>1</v>
      </c>
      <c r="I259" s="27" t="str">
        <f>IF(ISERROR(MATCH(K259,ADComputer!A:A, 0)), "No Match", VLOOKUP(K259,ADComputer!A:D,4,FALSE))</f>
        <v>CN=Jamesson Pena,OU=Users,OU=Denver-JS,DC=wma-arch,DC=com</v>
      </c>
      <c r="J259" s="27" t="str">
        <f>IF(ISERROR(MATCH($E259,Meraki!A:A, 0)), "No Match", VLOOKUP($E259,Meraki!A:F,4,FALSE))</f>
        <v>ThinkStation P500</v>
      </c>
      <c r="K259" s="27" t="str">
        <f>IF(ISERROR(MATCH($E259,Meraki!A:A, 0)), "No Match", VLOOKUP($E259,Meraki!A:F,2,FALSE))</f>
        <v>WS-2119</v>
      </c>
      <c r="L259" s="27" t="str">
        <f>IF(ISERROR(MATCH($C259,Vision!$A:$A, 0)), "No Match", VLOOKUP($C259,Vision!$A:F,2,FALSE))</f>
        <v>Jamesson</v>
      </c>
      <c r="M259" s="27" t="str">
        <f>IF(ISERROR(MATCH($C259,Vision!$A:$A, 0)), "No Match", VLOOKUP($C259,Vision!$A:G,3,FALSE))</f>
        <v>Pena</v>
      </c>
      <c r="N259" s="27" t="str">
        <f>IF(ISERROR(MATCH($C259,Vision!$A:$A, 0)), "No Match", VLOOKUP($C259,Vision!$A:H,4,FALSE))</f>
        <v>Swan, Theodore</v>
      </c>
      <c r="O259" s="27" t="str">
        <f>IF(ISERROR(MATCH($C259,Vision!$A:$A, 0)), "No Match", VLOOKUP($C259,Vision!$A:I,5,FALSE))</f>
        <v>Denver Civil Engineering</v>
      </c>
      <c r="P259" s="27" t="str">
        <f>IF(ISERROR(MATCH($C259,Vision!$A:$A, 0)), "No Match", VLOOKUP($C259,Vision!$A:J,6,FALSE))</f>
        <v>Denver C.E.</v>
      </c>
      <c r="Q259" s="27" t="str">
        <f>IF(ISERROR(MATCH($C259,Vision!$A:$A, 0)), "No Match", VLOOKUP($C259,Vision!$A:K,7,FALSE))</f>
        <v>Designer</v>
      </c>
      <c r="R259" s="31">
        <f>IF(ISERROR(MATCH($C259,Vision!$A:$A, 0)), "No Match", VLOOKUP($C259,Vision!$A:L,8,FALSE))</f>
        <v>42583</v>
      </c>
      <c r="S259" s="31"/>
      <c r="T259" s="27" t="str">
        <f t="shared" si="17"/>
        <v>Set-ADComputer -Identity  WS-2119 -Description "Jamesson Pena - ThinkStation P500"</v>
      </c>
      <c r="U259" s="1" t="str">
        <f t="shared" si="20"/>
        <v>Set-ADComputer -Identity  WS-2119 -Managedby "jpena"</v>
      </c>
      <c r="W259" s="4"/>
      <c r="AB259"/>
      <c r="AD259"/>
    </row>
    <row r="260" spans="2:30" x14ac:dyDescent="0.25">
      <c r="B260" s="27">
        <f t="shared" ref="B260:B323" si="21">B259+1</f>
        <v>257</v>
      </c>
      <c r="C260" s="22" t="s">
        <v>728</v>
      </c>
      <c r="D260" s="30" t="str">
        <f>IF(ISERROR(MATCH($C260,ADUser!A:A, 0)), "No Match", VLOOKUP($C260,ADUser!A:C,3,FALSE))</f>
        <v>Joy Perez-Tsai</v>
      </c>
      <c r="E260" s="27" t="str">
        <f>IF(ISERROR(MATCH($C260,ADUser!A:A, 0)), "No Match", VLOOKUP($C260,ADUser!A:B,2,FALSE))</f>
        <v>jperez</v>
      </c>
      <c r="F260" s="27" t="str">
        <f>IF(ISERROR(MATCH(K260,ADComputer!A:A, 0)), "No Match", VLOOKUP(K260,ADComputer!A:B,2,FALSE))</f>
        <v>Joy Perez-Tsai - ThinkPad W530</v>
      </c>
      <c r="H260" s="32">
        <f t="shared" ref="H260:H323" si="22">IF(SEARCH(D260,F260,1),1,0)</f>
        <v>1</v>
      </c>
      <c r="I260" s="27" t="str">
        <f>IF(ISERROR(MATCH(K260,ADComputer!A:A, 0)), "No Match", VLOOKUP(K260,ADComputer!A:D,4,FALSE))</f>
        <v>CN=Joy Perez,OU=Users,OU=Irvine,DC=wma-arch,DC=com</v>
      </c>
      <c r="J260" s="27" t="str">
        <f>IF(ISERROR(MATCH($E260,Meraki!A:A, 0)), "No Match", VLOOKUP($E260,Meraki!A:F,4,FALSE))</f>
        <v>ThinkPad W530</v>
      </c>
      <c r="K260" s="27" t="str">
        <f>IF(ISERROR(MATCH($E260,Meraki!A:A, 0)), "No Match", VLOOKUP($E260,Meraki!A:F,2,FALSE))</f>
        <v>WS-1876</v>
      </c>
      <c r="L260" s="27" t="str">
        <f>IF(ISERROR(MATCH($C260,Vision!$A:$A, 0)), "No Match", VLOOKUP($C260,Vision!$A:F,2,FALSE))</f>
        <v>Valerie</v>
      </c>
      <c r="M260" s="27" t="str">
        <f>IF(ISERROR(MATCH($C260,Vision!$A:$A, 0)), "No Match", VLOOKUP($C260,Vision!$A:G,3,FALSE))</f>
        <v>Perez-Tsai</v>
      </c>
      <c r="N260" s="27" t="str">
        <f>IF(ISERROR(MATCH($C260,Vision!$A:$A, 0)), "No Match", VLOOKUP($C260,Vision!$A:H,4,FALSE))</f>
        <v>Grbic, Mary</v>
      </c>
      <c r="O260" s="27" t="str">
        <f>IF(ISERROR(MATCH($C260,Vision!$A:$A, 0)), "No Match", VLOOKUP($C260,Vision!$A:I,5,FALSE))</f>
        <v>Design Interior</v>
      </c>
      <c r="P260" s="27" t="str">
        <f>IF(ISERROR(MATCH($C260,Vision!$A:$A, 0)), "No Match", VLOOKUP($C260,Vision!$A:J,6,FALSE))</f>
        <v>Irvine</v>
      </c>
      <c r="Q260" s="27" t="str">
        <f>IF(ISERROR(MATCH($C260,Vision!$A:$A, 0)), "No Match", VLOOKUP($C260,Vision!$A:K,7,FALSE))</f>
        <v>Senior Interior Designer</v>
      </c>
      <c r="R260" s="31">
        <f>IF(ISERROR(MATCH($C260,Vision!$A:$A, 0)), "No Match", VLOOKUP($C260,Vision!$A:L,8,FALSE))</f>
        <v>37872</v>
      </c>
      <c r="S260" s="31"/>
      <c r="T260" s="27" t="str">
        <f t="shared" ref="T260:T323" si="23">CONCATENATE($V$3,K260,$V$4,D260,$V$6,J260,$V$5)</f>
        <v>Set-ADComputer -Identity  WS-1876 -Description "Joy Perez-Tsai - ThinkPad W530"</v>
      </c>
      <c r="U260" s="1" t="str">
        <f t="shared" si="20"/>
        <v>Set-ADComputer -Identity  WS-1876 -Managedby "jperez"</v>
      </c>
      <c r="W260" s="4"/>
      <c r="AB260"/>
      <c r="AD260"/>
    </row>
    <row r="261" spans="2:30" x14ac:dyDescent="0.25">
      <c r="B261" s="27">
        <f t="shared" si="21"/>
        <v>258</v>
      </c>
      <c r="C261" s="22" t="s">
        <v>3772</v>
      </c>
      <c r="D261" s="30" t="str">
        <f>IF(ISERROR(MATCH($C261,ADUser!A:A, 0)), "No Match", VLOOKUP($C261,ADUser!A:C,3,FALSE))</f>
        <v>Jeff Plecha</v>
      </c>
      <c r="E261" s="27" t="str">
        <f>IF(ISERROR(MATCH($C261,ADUser!A:A, 0)), "No Match", VLOOKUP($C261,ADUser!A:B,2,FALSE))</f>
        <v>jplecha</v>
      </c>
      <c r="F261" s="27" t="str">
        <f>IF(ISERROR(MATCH(K261,ADComputer!A:A, 0)), "No Match", VLOOKUP(K261,ADComputer!A:B,2,FALSE))</f>
        <v>Jeff Plecha - ThinkPad X1 Carbon 4th</v>
      </c>
      <c r="H261" s="32">
        <f t="shared" si="22"/>
        <v>1</v>
      </c>
      <c r="I261" s="27" t="str">
        <f>IF(ISERROR(MATCH(K261,ADComputer!A:A, 0)), "No Match", VLOOKUP(K261,ADComputer!A:D,4,FALSE))</f>
        <v>CN=Jeffrey Plecha,OU=Users,OU=Chicago-DT,DC=wma-arch,DC=com</v>
      </c>
      <c r="J261" s="27" t="str">
        <f>IF(ISERROR(MATCH($E261,Meraki!A:A, 0)), "No Match", VLOOKUP($E261,Meraki!A:F,4,FALSE))</f>
        <v>ThinkPad X1 Carbon 4th</v>
      </c>
      <c r="K261" s="27" t="str">
        <f>IF(ISERROR(MATCH($E261,Meraki!A:A, 0)), "No Match", VLOOKUP($E261,Meraki!A:F,2,FALSE))</f>
        <v>WS-2253</v>
      </c>
      <c r="L261" s="27" t="str">
        <f>IF(ISERROR(MATCH($C261,Vision!$A:$A, 0)), "No Match", VLOOKUP($C261,Vision!$A:F,2,FALSE))</f>
        <v>Jeffrey</v>
      </c>
      <c r="M261" s="27" t="str">
        <f>IF(ISERROR(MATCH($C261,Vision!$A:$A, 0)), "No Match", VLOOKUP($C261,Vision!$A:G,3,FALSE))</f>
        <v>Plecha</v>
      </c>
      <c r="N261" s="27" t="str">
        <f>IF(ISERROR(MATCH($C261,Vision!$A:$A, 0)), "No Match", VLOOKUP($C261,Vision!$A:H,4,FALSE))</f>
        <v>Piper, Christina</v>
      </c>
      <c r="O261" s="27" t="str">
        <f>IF(ISERROR(MATCH($C261,Vision!$A:$A, 0)), "No Match", VLOOKUP($C261,Vision!$A:I,5,FALSE))</f>
        <v>Downtown Chicago Interior Design</v>
      </c>
      <c r="P261" s="27" t="str">
        <f>IF(ISERROR(MATCH($C261,Vision!$A:$A, 0)), "No Match", VLOOKUP($C261,Vision!$A:J,6,FALSE))</f>
        <v>Downtown Chicago</v>
      </c>
      <c r="Q261" s="27" t="str">
        <f>IF(ISERROR(MATCH($C261,Vision!$A:$A, 0)), "No Match", VLOOKUP($C261,Vision!$A:K,7,FALSE))</f>
        <v>Project Manager</v>
      </c>
      <c r="R261" s="31">
        <f>IF(ISERROR(MATCH($C261,Vision!$A:$A, 0)), "No Match", VLOOKUP($C261,Vision!$A:L,8,FALSE))</f>
        <v>43249</v>
      </c>
      <c r="S261" s="31"/>
      <c r="T261" s="27" t="str">
        <f t="shared" si="23"/>
        <v>Set-ADComputer -Identity  WS-2253 -Description "Jeff Plecha - ThinkPad X1 Carbon 4th"</v>
      </c>
      <c r="U261" s="1" t="str">
        <f t="shared" si="20"/>
        <v>Set-ADComputer -Identity  WS-2253 -Managedby "jplecha"</v>
      </c>
      <c r="W261" s="4"/>
      <c r="AB261"/>
      <c r="AD261"/>
    </row>
    <row r="262" spans="2:30" x14ac:dyDescent="0.25">
      <c r="B262" s="27">
        <f t="shared" si="21"/>
        <v>259</v>
      </c>
      <c r="C262" s="22" t="s">
        <v>6299</v>
      </c>
      <c r="D262" s="30" t="str">
        <f>IF(ISERROR(MATCH($C262,ADUser!A:A, 0)), "No Match", VLOOKUP($C262,ADUser!A:C,3,FALSE))</f>
        <v>Jen Pollock</v>
      </c>
      <c r="E262" s="27" t="str">
        <f>IF(ISERROR(MATCH($C262,ADUser!A:A, 0)), "No Match", VLOOKUP($C262,ADUser!A:B,2,FALSE))</f>
        <v>jpollock</v>
      </c>
      <c r="F262" s="27" t="str">
        <f>IF(ISERROR(MATCH(K262,ADComputer!A:A, 0)), "No Match", VLOOKUP(K262,ADComputer!A:B,2,FALSE))</f>
        <v>Jen Pollock - ThinkPad X1 Extreme</v>
      </c>
      <c r="H262" s="32">
        <f t="shared" si="22"/>
        <v>1</v>
      </c>
      <c r="I262" s="27" t="str">
        <f>IF(ISERROR(MATCH(K262,ADComputer!A:A, 0)), "No Match", VLOOKUP(K262,ADComputer!A:D,4,FALSE))</f>
        <v>CN=Jennifer Pollock,OU=Users,OU=Irvine,DC=wma-arch,DC=com</v>
      </c>
      <c r="J262" s="27" t="str">
        <f>IF(ISERROR(MATCH($E262,Meraki!A:A, 0)), "No Match", VLOOKUP($E262,Meraki!A:F,4,FALSE))</f>
        <v>ThinkPad X1 Extreme</v>
      </c>
      <c r="K262" s="27" t="str">
        <f>IF(ISERROR(MATCH($E262,Meraki!A:A, 0)), "No Match", VLOOKUP($E262,Meraki!A:F,2,FALSE))</f>
        <v>WS-3197</v>
      </c>
      <c r="L262" s="27" t="str">
        <f>IF(ISERROR(MATCH($C262,Vision!$A:$A, 0)), "No Match", VLOOKUP($C262,Vision!$A:F,2,FALSE))</f>
        <v>Jennifer</v>
      </c>
      <c r="M262" s="27" t="str">
        <f>IF(ISERROR(MATCH($C262,Vision!$A:$A, 0)), "No Match", VLOOKUP($C262,Vision!$A:G,3,FALSE))</f>
        <v>Pollock</v>
      </c>
      <c r="N262" s="27" t="str">
        <f>IF(ISERROR(MATCH($C262,Vision!$A:$A, 0)), "No Match", VLOOKUP($C262,Vision!$A:H,4,FALSE))</f>
        <v>Nouizi, Ilyes</v>
      </c>
      <c r="O262" s="27" t="str">
        <f>IF(ISERROR(MATCH($C262,Vision!$A:$A, 0)), "No Match", VLOOKUP($C262,Vision!$A:I,5,FALSE))</f>
        <v>Studio-West</v>
      </c>
      <c r="P262" s="27" t="str">
        <f>IF(ISERROR(MATCH($C262,Vision!$A:$A, 0)), "No Match", VLOOKUP($C262,Vision!$A:J,6,FALSE))</f>
        <v>Irvine</v>
      </c>
      <c r="Q262" s="27" t="str">
        <f>IF(ISERROR(MATCH($C262,Vision!$A:$A, 0)), "No Match", VLOOKUP($C262,Vision!$A:K,7,FALSE))</f>
        <v>Job Captain</v>
      </c>
      <c r="R262" s="31">
        <f>IF(ISERROR(MATCH($C262,Vision!$A:$A, 0)), "No Match", VLOOKUP($C262,Vision!$A:L,8,FALSE))</f>
        <v>43556</v>
      </c>
      <c r="S262" s="31"/>
      <c r="T262" s="27" t="str">
        <f t="shared" si="23"/>
        <v>Set-ADComputer -Identity  WS-3197 -Description "Jen Pollock - ThinkPad X1 Extreme"</v>
      </c>
      <c r="U262" s="1" t="str">
        <f t="shared" si="20"/>
        <v>Set-ADComputer -Identity  WS-3197 -Managedby "jpollock"</v>
      </c>
      <c r="W262" s="4"/>
      <c r="AB262"/>
      <c r="AD262"/>
    </row>
    <row r="263" spans="2:30" x14ac:dyDescent="0.25">
      <c r="B263" s="27">
        <f t="shared" si="21"/>
        <v>260</v>
      </c>
      <c r="C263" s="22" t="s">
        <v>5162</v>
      </c>
      <c r="D263" s="30" t="str">
        <f>IF(ISERROR(MATCH($C263,ADUser!A:A, 0)), "No Match", VLOOKUP($C263,ADUser!A:C,3,FALSE))</f>
        <v>Jacqueline Roman</v>
      </c>
      <c r="E263" s="27" t="str">
        <f>IF(ISERROR(MATCH($C263,ADUser!A:A, 0)), "No Match", VLOOKUP($C263,ADUser!A:B,2,FALSE))</f>
        <v>jroman</v>
      </c>
      <c r="F263" s="27" t="str">
        <f>IF(ISERROR(MATCH(K263,ADComputer!A:A, 0)), "No Match", VLOOKUP(K263,ADComputer!A:B,2,FALSE))</f>
        <v>Jacqueline Roman - ThinkPad P52</v>
      </c>
      <c r="H263" s="32">
        <f t="shared" si="22"/>
        <v>1</v>
      </c>
      <c r="I263" s="27" t="str">
        <f>IF(ISERROR(MATCH(K263,ADComputer!A:A, 0)), "No Match", VLOOKUP(K263,ADComputer!A:D,4,FALSE))</f>
        <v>CN=Jacqueline Roman,OU=Users,OU=LA,DC=wma-arch,DC=com</v>
      </c>
      <c r="J263" s="27" t="str">
        <f>IF(ISERROR(MATCH($E263,Meraki!A:A, 0)), "No Match", VLOOKUP($E263,Meraki!A:F,4,FALSE))</f>
        <v>ThinkPad P52</v>
      </c>
      <c r="K263" s="27" t="str">
        <f>IF(ISERROR(MATCH($E263,Meraki!A:A, 0)), "No Match", VLOOKUP($E263,Meraki!A:F,2,FALSE))</f>
        <v>WS-3172</v>
      </c>
      <c r="L263" s="27" t="str">
        <f>IF(ISERROR(MATCH($C263,Vision!$A:$A, 0)), "No Match", VLOOKUP($C263,Vision!$A:F,2,FALSE))</f>
        <v>Jacqueline</v>
      </c>
      <c r="M263" s="27" t="str">
        <f>IF(ISERROR(MATCH($C263,Vision!$A:$A, 0)), "No Match", VLOOKUP($C263,Vision!$A:G,3,FALSE))</f>
        <v>Roman</v>
      </c>
      <c r="N263" s="27" t="str">
        <f>IF(ISERROR(MATCH($C263,Vision!$A:$A, 0)), "No Match", VLOOKUP($C263,Vision!$A:H,4,FALSE))</f>
        <v>Zaro, Alicia</v>
      </c>
      <c r="O263" s="27" t="str">
        <f>IF(ISERROR(MATCH($C263,Vision!$A:$A, 0)), "No Match", VLOOKUP($C263,Vision!$A:I,5,FALSE))</f>
        <v>Los Angeles Interior Design</v>
      </c>
      <c r="P263" s="27" t="str">
        <f>IF(ISERROR(MATCH($C263,Vision!$A:$A, 0)), "No Match", VLOOKUP($C263,Vision!$A:J,6,FALSE))</f>
        <v>Los Angeles</v>
      </c>
      <c r="Q263" s="27" t="str">
        <f>IF(ISERROR(MATCH($C263,Vision!$A:$A, 0)), "No Match", VLOOKUP($C263,Vision!$A:K,7,FALSE))</f>
        <v>Senior Job Captain</v>
      </c>
      <c r="R263" s="31">
        <f>IF(ISERROR(MATCH($C263,Vision!$A:$A, 0)), "No Match", VLOOKUP($C263,Vision!$A:L,8,FALSE))</f>
        <v>43514</v>
      </c>
      <c r="S263" s="31"/>
      <c r="T263" s="27" t="str">
        <f t="shared" si="23"/>
        <v>Set-ADComputer -Identity  WS-3172 -Description "Jacqueline Roman - ThinkPad P52"</v>
      </c>
      <c r="U263" s="1" t="str">
        <f t="shared" si="20"/>
        <v>Set-ADComputer -Identity  WS-3172 -Managedby "jroman"</v>
      </c>
      <c r="W263" s="4"/>
      <c r="AB263"/>
      <c r="AD263"/>
    </row>
    <row r="264" spans="2:30" x14ac:dyDescent="0.25">
      <c r="B264" s="27">
        <f t="shared" si="21"/>
        <v>261</v>
      </c>
      <c r="C264" s="22" t="s">
        <v>3790</v>
      </c>
      <c r="D264" s="30" t="str">
        <f>IF(ISERROR(MATCH($C264,ADUser!A:A, 0)), "No Match", VLOOKUP($C264,ADUser!A:C,3,FALSE))</f>
        <v>Jake Ross</v>
      </c>
      <c r="E264" s="27" t="str">
        <f>IF(ISERROR(MATCH($C264,ADUser!A:A, 0)), "No Match", VLOOKUP($C264,ADUser!A:B,2,FALSE))</f>
        <v>jross</v>
      </c>
      <c r="F264" s="27" t="str">
        <f>IF(ISERROR(MATCH(K264,ADComputer!A:A, 0)), "No Match", VLOOKUP(K264,ADComputer!A:B,2,FALSE))</f>
        <v>Jake Ross - ThinkStation P510</v>
      </c>
      <c r="H264" s="32">
        <f t="shared" si="22"/>
        <v>1</v>
      </c>
      <c r="I264" s="27">
        <f>IF(ISERROR(MATCH(K264,ADComputer!A:A, 0)), "No Match", VLOOKUP(K264,ADComputer!A:D,4,FALSE))</f>
        <v>0</v>
      </c>
      <c r="J264" s="27" t="str">
        <f>IF(ISERROR(MATCH($E264,Meraki!A:A, 0)), "No Match", VLOOKUP($E264,Meraki!A:F,4,FALSE))</f>
        <v>ThinkStation P510</v>
      </c>
      <c r="K264" s="27" t="str">
        <f>IF(ISERROR(MATCH($E264,Meraki!A:A, 0)), "No Match", VLOOKUP($E264,Meraki!A:F,2,FALSE))</f>
        <v>WS-2475</v>
      </c>
      <c r="L264" s="27" t="str">
        <f>IF(ISERROR(MATCH($C264,Vision!$A:$A, 0)), "No Match", VLOOKUP($C264,Vision!$A:F,2,FALSE))</f>
        <v>Jake</v>
      </c>
      <c r="M264" s="27" t="str">
        <f>IF(ISERROR(MATCH($C264,Vision!$A:$A, 0)), "No Match", VLOOKUP($C264,Vision!$A:G,3,FALSE))</f>
        <v>Ross</v>
      </c>
      <c r="N264" s="27" t="str">
        <f>IF(ISERROR(MATCH($C264,Vision!$A:$A, 0)), "No Match", VLOOKUP($C264,Vision!$A:H,4,FALSE))</f>
        <v>Swan, Theodore</v>
      </c>
      <c r="O264" s="27" t="str">
        <f>IF(ISERROR(MATCH($C264,Vision!$A:$A, 0)), "No Match", VLOOKUP($C264,Vision!$A:I,5,FALSE))</f>
        <v>Denver Civil Engineering</v>
      </c>
      <c r="P264" s="27" t="str">
        <f>IF(ISERROR(MATCH($C264,Vision!$A:$A, 0)), "No Match", VLOOKUP($C264,Vision!$A:J,6,FALSE))</f>
        <v>Denver C.E.</v>
      </c>
      <c r="Q264" s="27" t="str">
        <f>IF(ISERROR(MATCH($C264,Vision!$A:$A, 0)), "No Match", VLOOKUP($C264,Vision!$A:K,7,FALSE))</f>
        <v>Civil Design Engineer</v>
      </c>
      <c r="R264" s="31">
        <f>IF(ISERROR(MATCH($C264,Vision!$A:$A, 0)), "No Match", VLOOKUP($C264,Vision!$A:L,8,FALSE))</f>
        <v>43255</v>
      </c>
      <c r="S264" s="31"/>
      <c r="T264" s="27" t="str">
        <f t="shared" si="23"/>
        <v>Set-ADComputer -Identity  WS-2475 -Description "Jake Ross - ThinkStation P510"</v>
      </c>
      <c r="U264" s="1" t="str">
        <f t="shared" si="20"/>
        <v>Set-ADComputer -Identity  WS-2475 -Managedby "jross"</v>
      </c>
      <c r="W264" s="4"/>
      <c r="AB264"/>
      <c r="AD264"/>
    </row>
    <row r="265" spans="2:30" x14ac:dyDescent="0.25">
      <c r="B265" s="27">
        <f t="shared" si="21"/>
        <v>262</v>
      </c>
      <c r="C265" s="22" t="s">
        <v>3228</v>
      </c>
      <c r="D265" s="30" t="str">
        <f>IF(ISERROR(MATCH($C265,ADUser!A:A, 0)), "No Match", VLOOKUP($C265,ADUser!A:C,3,FALSE))</f>
        <v>Jonathan Ruffin</v>
      </c>
      <c r="E265" s="27" t="str">
        <f>IF(ISERROR(MATCH($C265,ADUser!A:A, 0)), "No Match", VLOOKUP($C265,ADUser!A:B,2,FALSE))</f>
        <v>JRuffin</v>
      </c>
      <c r="F265" s="27" t="str">
        <f>IF(ISERROR(MATCH(K265,ADComputer!A:A, 0)), "No Match", VLOOKUP(K265,ADComputer!A:B,2,FALSE))</f>
        <v>Jonathan Ruffin - W540</v>
      </c>
      <c r="H265" s="32">
        <f t="shared" si="22"/>
        <v>1</v>
      </c>
      <c r="I265" s="27" t="str">
        <f>IF(ISERROR(MATCH(K265,ADComputer!A:A, 0)), "No Match", VLOOKUP(K265,ADComputer!A:D,4,FALSE))</f>
        <v>CN=Jonathan Ruffin,OU=Users,OU=Atlanta,DC=wma-arch,DC=com</v>
      </c>
      <c r="J265" s="27" t="str">
        <f>IF(ISERROR(MATCH($E265,Meraki!A:A, 0)), "No Match", VLOOKUP($E265,Meraki!A:F,4,FALSE))</f>
        <v>ThinkPad W540</v>
      </c>
      <c r="K265" s="27" t="str">
        <f>IF(ISERROR(MATCH($E265,Meraki!A:A, 0)), "No Match", VLOOKUP($E265,Meraki!A:F,2,FALSE))</f>
        <v>WS-2002</v>
      </c>
      <c r="L265" s="27" t="str">
        <f>IF(ISERROR(MATCH($C265,Vision!$A:$A, 0)), "No Match", VLOOKUP($C265,Vision!$A:F,2,FALSE))</f>
        <v>Jonathan</v>
      </c>
      <c r="M265" s="27" t="str">
        <f>IF(ISERROR(MATCH($C265,Vision!$A:$A, 0)), "No Match", VLOOKUP($C265,Vision!$A:G,3,FALSE))</f>
        <v>Ruffin</v>
      </c>
      <c r="N265" s="27" t="str">
        <f>IF(ISERROR(MATCH($C265,Vision!$A:$A, 0)), "No Match", VLOOKUP($C265,Vision!$A:H,4,FALSE))</f>
        <v>Dooley, Anthony</v>
      </c>
      <c r="O265" s="27" t="str">
        <f>IF(ISERROR(MATCH($C265,Vision!$A:$A, 0)), "No Match", VLOOKUP($C265,Vision!$A:I,5,FALSE))</f>
        <v>Atlanta Commercial</v>
      </c>
      <c r="P265" s="27" t="str">
        <f>IF(ISERROR(MATCH($C265,Vision!$A:$A, 0)), "No Match", VLOOKUP($C265,Vision!$A:J,6,FALSE))</f>
        <v>Atlanta</v>
      </c>
      <c r="Q265" s="27" t="str">
        <f>IF(ISERROR(MATCH($C265,Vision!$A:$A, 0)), "No Match", VLOOKUP($C265,Vision!$A:K,7,FALSE))</f>
        <v>Project Architect</v>
      </c>
      <c r="R265" s="31">
        <f>IF(ISERROR(MATCH($C265,Vision!$A:$A, 0)), "No Match", VLOOKUP($C265,Vision!$A:L,8,FALSE))</f>
        <v>43040</v>
      </c>
      <c r="S265" s="31"/>
      <c r="T265" s="27" t="str">
        <f t="shared" si="23"/>
        <v>Set-ADComputer -Identity  WS-2002 -Description "Jonathan Ruffin - ThinkPad W540"</v>
      </c>
      <c r="U265" s="1" t="str">
        <f t="shared" si="20"/>
        <v>Set-ADComputer -Identity  WS-2002 -Managedby "JRuffin"</v>
      </c>
      <c r="W265" s="4"/>
      <c r="AB265"/>
      <c r="AD265"/>
    </row>
    <row r="266" spans="2:30" x14ac:dyDescent="0.25">
      <c r="B266" s="27">
        <f t="shared" si="21"/>
        <v>263</v>
      </c>
      <c r="C266" s="22" t="s">
        <v>6312</v>
      </c>
      <c r="D266" s="30" t="str">
        <f>IF(ISERROR(MATCH($C266,ADUser!A:A, 0)), "No Match", VLOOKUP($C266,ADUser!A:C,3,FALSE))</f>
        <v>Justin C. Scheitler</v>
      </c>
      <c r="E266" s="27" t="str">
        <f>IF(ISERROR(MATCH($C266,ADUser!A:A, 0)), "No Match", VLOOKUP($C266,ADUser!A:B,2,FALSE))</f>
        <v>jscheitler</v>
      </c>
      <c r="F266" s="27" t="str">
        <f>IF(ISERROR(MATCH(K266,ADComputer!A:A, 0)), "No Match", VLOOKUP(K266,ADComputer!A:B,2,FALSE))</f>
        <v>Justin C. Scheitler - ThinkPad X1 Extreme</v>
      </c>
      <c r="H266" s="32">
        <f t="shared" si="22"/>
        <v>1</v>
      </c>
      <c r="I266" s="27" t="str">
        <f>IF(ISERROR(MATCH(K266,ADComputer!A:A, 0)), "No Match", VLOOKUP(K266,ADComputer!A:D,4,FALSE))</f>
        <v>CN=Justin C. Scheitler,OU=Users,OU=Denver-JS,DC=wma-arch,DC=com</v>
      </c>
      <c r="J266" s="27" t="str">
        <f>IF(ISERROR(MATCH($E266,Meraki!A:A, 0)), "No Match", VLOOKUP($E266,Meraki!A:F,4,FALSE))</f>
        <v>ThinkPad X1 Extreme</v>
      </c>
      <c r="K266" s="27" t="str">
        <f>IF(ISERROR(MATCH($E266,Meraki!A:A, 0)), "No Match", VLOOKUP($E266,Meraki!A:F,2,FALSE))</f>
        <v>WS-2564</v>
      </c>
      <c r="L266" s="27" t="str">
        <f>IF(ISERROR(MATCH($C266,Vision!$A:$A, 0)), "No Match", VLOOKUP($C266,Vision!$A:F,2,FALSE))</f>
        <v>Justin</v>
      </c>
      <c r="M266" s="27" t="str">
        <f>IF(ISERROR(MATCH($C266,Vision!$A:$A, 0)), "No Match", VLOOKUP($C266,Vision!$A:G,3,FALSE))</f>
        <v>Scheitler</v>
      </c>
      <c r="N266" s="27" t="str">
        <f>IF(ISERROR(MATCH($C266,Vision!$A:$A, 0)), "No Match", VLOOKUP($C266,Vision!$A:H,4,FALSE))</f>
        <v>Nighswonger, David</v>
      </c>
      <c r="O266" s="27" t="str">
        <f>IF(ISERROR(MATCH($C266,Vision!$A:$A, 0)), "No Match", VLOOKUP($C266,Vision!$A:I,5,FALSE))</f>
        <v>Denver Civil Survey</v>
      </c>
      <c r="P266" s="27" t="str">
        <f>IF(ISERROR(MATCH($C266,Vision!$A:$A, 0)), "No Match", VLOOKUP($C266,Vision!$A:J,6,FALSE))</f>
        <v>Denver C.E.</v>
      </c>
      <c r="Q266" s="27" t="str">
        <f>IF(ISERROR(MATCH($C266,Vision!$A:$A, 0)), "No Match", VLOOKUP($C266,Vision!$A:K,7,FALSE))</f>
        <v>Survey Manager</v>
      </c>
      <c r="R266" s="31">
        <f>IF(ISERROR(MATCH($C266,Vision!$A:$A, 0)), "No Match", VLOOKUP($C266,Vision!$A:L,8,FALSE))</f>
        <v>43570</v>
      </c>
      <c r="S266" s="31"/>
      <c r="T266" s="27" t="str">
        <f t="shared" si="23"/>
        <v>Set-ADComputer -Identity  WS-2564 -Description "Justin C. Scheitler - ThinkPad X1 Extreme"</v>
      </c>
      <c r="U266" s="1" t="str">
        <f t="shared" si="20"/>
        <v>Set-ADComputer -Identity  WS-2564 -Managedby "jscheitler"</v>
      </c>
      <c r="W266" s="4"/>
      <c r="AB266"/>
      <c r="AD266"/>
    </row>
    <row r="267" spans="2:30" hidden="1" x14ac:dyDescent="0.25">
      <c r="B267" s="27">
        <f t="shared" si="21"/>
        <v>264</v>
      </c>
      <c r="C267" s="22" t="s">
        <v>3825</v>
      </c>
      <c r="D267" s="30" t="str">
        <f>IF(ISERROR(MATCH($C267,ADUser!A:A, 0)), "No Match", VLOOKUP($C267,ADUser!A:C,3,FALSE))</f>
        <v>Carlos Marquez</v>
      </c>
      <c r="E267" s="27" t="str">
        <f>IF(ISERROR(MATCH($C267,ADUser!A:A, 0)), "No Match", VLOOKUP($C267,ADUser!A:B,2,FALSE))</f>
        <v>cmarquez</v>
      </c>
      <c r="F267" s="27" t="str">
        <f>IF(ISERROR(MATCH(K267,ADComputer!A:A, 0)), "No Match", VLOOKUP(K267,ADComputer!A:B,2,FALSE))</f>
        <v>Karen S. Flores - HP Z2 Mini G3 Workstation</v>
      </c>
      <c r="H267" s="32" t="e">
        <f t="shared" si="22"/>
        <v>#VALUE!</v>
      </c>
      <c r="I267" s="27">
        <f>IF(ISERROR(MATCH(K267,ADComputer!A:A, 0)), "No Match", VLOOKUP(K267,ADComputer!A:D,4,FALSE))</f>
        <v>0</v>
      </c>
      <c r="J267" s="27" t="str">
        <f>IF(ISERROR(MATCH($E267,Meraki!A:A, 0)), "No Match", VLOOKUP($E267,Meraki!A:F,4,FALSE))</f>
        <v>HP Z2 Mini G3 Workstation</v>
      </c>
      <c r="K267" s="27" t="str">
        <f>IF(ISERROR(MATCH($E267,Meraki!A:A, 0)), "No Match", VLOOKUP($E267,Meraki!A:F,2,FALSE))</f>
        <v>WS-2501</v>
      </c>
      <c r="L267" s="27" t="str">
        <f>IF(ISERROR(MATCH($C267,Vision!$A:$A, 0)), "No Match", VLOOKUP($C267,Vision!$A:F,2,FALSE))</f>
        <v>Carlos Humberto</v>
      </c>
      <c r="M267" s="27" t="str">
        <f>IF(ISERROR(MATCH($C267,Vision!$A:$A, 0)), "No Match", VLOOKUP($C267,Vision!$A:G,3,FALSE))</f>
        <v>Marquez Villanueva</v>
      </c>
      <c r="N267" s="27" t="str">
        <f>IF(ISERROR(MATCH($C267,Vision!$A:$A, 0)), "No Match", VLOOKUP($C267,Vision!$A:H,4,FALSE))</f>
        <v>Nouizi, Ilyes</v>
      </c>
      <c r="O267" s="27" t="str">
        <f>IF(ISERROR(MATCH($C267,Vision!$A:$A, 0)), "No Match", VLOOKUP($C267,Vision!$A:I,5,FALSE))</f>
        <v>Studio-East</v>
      </c>
      <c r="P267" s="27" t="str">
        <f>IF(ISERROR(MATCH($C267,Vision!$A:$A, 0)), "No Match", VLOOKUP($C267,Vision!$A:J,6,FALSE))</f>
        <v>Mexico City</v>
      </c>
      <c r="Q267" s="27" t="str">
        <f>IF(ISERROR(MATCH($C267,Vision!$A:$A, 0)), "No Match", VLOOKUP($C267,Vision!$A:K,7,FALSE))</f>
        <v>Production Coordinator</v>
      </c>
      <c r="R267" s="31">
        <f>IF(ISERROR(MATCH($C267,Vision!$A:$A, 0)), "No Match", VLOOKUP($C267,Vision!$A:L,8,FALSE))</f>
        <v>43234</v>
      </c>
      <c r="S267" s="31"/>
      <c r="T267" s="27" t="str">
        <f t="shared" si="23"/>
        <v>Set-ADComputer -Identity  WS-2501 -Description "Carlos Marquez - HP Z2 Mini G3 Workstation"</v>
      </c>
      <c r="U267" s="1" t="str">
        <f t="shared" si="20"/>
        <v>Set-ADComputer -Identity  WS-2501 -Managedby "cmarquez"</v>
      </c>
      <c r="W267" s="4"/>
      <c r="AB267"/>
      <c r="AD267"/>
    </row>
    <row r="268" spans="2:30" x14ac:dyDescent="0.25">
      <c r="B268" s="27">
        <f t="shared" si="21"/>
        <v>265</v>
      </c>
      <c r="C268" s="22" t="s">
        <v>5017</v>
      </c>
      <c r="D268" s="30" t="str">
        <f>IF(ISERROR(MATCH($C268,ADUser!A:A, 0)), "No Match", VLOOKUP($C268,ADUser!A:C,3,FALSE))</f>
        <v>JoAnn Schultz</v>
      </c>
      <c r="E268" s="27" t="str">
        <f>IF(ISERROR(MATCH($C268,ADUser!A:A, 0)), "No Match", VLOOKUP($C268,ADUser!A:B,2,FALSE))</f>
        <v>jschultz</v>
      </c>
      <c r="F268" s="27" t="str">
        <f>IF(ISERROR(MATCH(K268,ADComputer!A:A, 0)), "No Match", VLOOKUP(K268,ADComputer!A:B,2,FALSE))</f>
        <v>JoAnn Schultz - ThinkPad W540</v>
      </c>
      <c r="H268" s="32">
        <f t="shared" si="22"/>
        <v>1</v>
      </c>
      <c r="I268" s="27" t="str">
        <f>IF(ISERROR(MATCH(K268,ADComputer!A:A, 0)), "No Match", VLOOKUP(K268,ADComputer!A:D,4,FALSE))</f>
        <v>CN=JoAnn Schultz,OU=Users,OU=LA,DC=wma-arch,DC=com</v>
      </c>
      <c r="J268" s="27" t="str">
        <f>IF(ISERROR(MATCH($E268,Meraki!A:A, 0)), "No Match", VLOOKUP($E268,Meraki!A:F,4,FALSE))</f>
        <v>ThinkPad W540</v>
      </c>
      <c r="K268" s="27" t="str">
        <f>IF(ISERROR(MATCH($E268,Meraki!A:A, 0)), "No Match", VLOOKUP($E268,Meraki!A:F,2,FALSE))</f>
        <v>WS-1944</v>
      </c>
      <c r="L268" s="27" t="str">
        <f>IF(ISERROR(MATCH($C268,Vision!$A:$A, 0)), "No Match", VLOOKUP($C268,Vision!$A:F,2,FALSE))</f>
        <v>JoAnn</v>
      </c>
      <c r="M268" s="27" t="str">
        <f>IF(ISERROR(MATCH($C268,Vision!$A:$A, 0)), "No Match", VLOOKUP($C268,Vision!$A:G,3,FALSE))</f>
        <v>Schultz</v>
      </c>
      <c r="N268" s="27" t="str">
        <f>IF(ISERROR(MATCH($C268,Vision!$A:$A, 0)), "No Match", VLOOKUP($C268,Vision!$A:H,4,FALSE))</f>
        <v>Madani, Radwan</v>
      </c>
      <c r="O268" s="27" t="str">
        <f>IF(ISERROR(MATCH($C268,Vision!$A:$A, 0)), "No Match", VLOOKUP($C268,Vision!$A:I,5,FALSE))</f>
        <v>Los Angeles Commercial</v>
      </c>
      <c r="P268" s="27" t="str">
        <f>IF(ISERROR(MATCH($C268,Vision!$A:$A, 0)), "No Match", VLOOKUP($C268,Vision!$A:J,6,FALSE))</f>
        <v>Los Angeles</v>
      </c>
      <c r="Q268" s="27" t="str">
        <f>IF(ISERROR(MATCH($C268,Vision!$A:$A, 0)), "No Match", VLOOKUP($C268,Vision!$A:K,7,FALSE))</f>
        <v>Job Captain</v>
      </c>
      <c r="R268" s="31">
        <f>IF(ISERROR(MATCH($C268,Vision!$A:$A, 0)), "No Match", VLOOKUP($C268,Vision!$A:L,8,FALSE))</f>
        <v>43420</v>
      </c>
      <c r="S268" s="31"/>
      <c r="T268" s="27" t="str">
        <f t="shared" si="23"/>
        <v>Set-ADComputer -Identity  WS-1944 -Description "JoAnn Schultz - ThinkPad W540"</v>
      </c>
      <c r="U268" s="1" t="str">
        <f t="shared" si="20"/>
        <v>Set-ADComputer -Identity  WS-1944 -Managedby "jschultz"</v>
      </c>
      <c r="W268" s="4"/>
      <c r="AB268"/>
      <c r="AD268"/>
    </row>
    <row r="269" spans="2:30" x14ac:dyDescent="0.25">
      <c r="B269" s="27">
        <f t="shared" si="21"/>
        <v>266</v>
      </c>
      <c r="C269" s="22" t="s">
        <v>153</v>
      </c>
      <c r="D269" s="30" t="str">
        <f>IF(ISERROR(MATCH($C269,ADUser!A:A, 0)), "No Match", VLOOKUP($C269,ADUser!A:C,3,FALSE))</f>
        <v>Jessica Shedarowich</v>
      </c>
      <c r="E269" s="27" t="str">
        <f>IF(ISERROR(MATCH($C269,ADUser!A:A, 0)), "No Match", VLOOKUP($C269,ADUser!A:B,2,FALSE))</f>
        <v>jshedarowich</v>
      </c>
      <c r="F269" s="27" t="str">
        <f>IF(ISERROR(MATCH(K269,ADComputer!A:A, 0)), "No Match", VLOOKUP(K269,ADComputer!A:B,2,FALSE))</f>
        <v>Jessica Shedarowich - ThinkPad X1 Carbon 6th</v>
      </c>
      <c r="H269" s="32">
        <f t="shared" si="22"/>
        <v>1</v>
      </c>
      <c r="I269" s="27" t="str">
        <f>IF(ISERROR(MATCH(K269,ADComputer!A:A, 0)), "No Match", VLOOKUP(K269,ADComputer!A:D,4,FALSE))</f>
        <v>CN=Jessica Shedarowich,OU=Users,OU=Irvine,DC=wma-arch,DC=com</v>
      </c>
      <c r="J269" s="27" t="str">
        <f>IF(ISERROR(MATCH($E269,Meraki!A:A, 0)), "No Match", VLOOKUP($E269,Meraki!A:F,4,FALSE))</f>
        <v>ThinkPad X1 Carbon 6th</v>
      </c>
      <c r="K269" s="27" t="str">
        <f>IF(ISERROR(MATCH($E269,Meraki!A:A, 0)), "No Match", VLOOKUP($E269,Meraki!A:F,2,FALSE))</f>
        <v>WS-2875</v>
      </c>
      <c r="L269" s="27" t="str">
        <f>IF(ISERROR(MATCH($C269,Vision!$A:$A, 0)), "No Match", VLOOKUP($C269,Vision!$A:F,2,FALSE))</f>
        <v>Jessica</v>
      </c>
      <c r="M269" s="27" t="str">
        <f>IF(ISERROR(MATCH($C269,Vision!$A:$A, 0)), "No Match", VLOOKUP($C269,Vision!$A:G,3,FALSE))</f>
        <v>Shedarowich</v>
      </c>
      <c r="N269" s="27" t="str">
        <f>IF(ISERROR(MATCH($C269,Vision!$A:$A, 0)), "No Match", VLOOKUP($C269,Vision!$A:H,4,FALSE))</f>
        <v>Grbic, Mary</v>
      </c>
      <c r="O269" s="27" t="str">
        <f>IF(ISERROR(MATCH($C269,Vision!$A:$A, 0)), "No Match", VLOOKUP($C269,Vision!$A:I,5,FALSE))</f>
        <v>Irvine Interior Design</v>
      </c>
      <c r="P269" s="27" t="str">
        <f>IF(ISERROR(MATCH($C269,Vision!$A:$A, 0)), "No Match", VLOOKUP($C269,Vision!$A:J,6,FALSE))</f>
        <v>Irvine</v>
      </c>
      <c r="Q269" s="27" t="str">
        <f>IF(ISERROR(MATCH($C269,Vision!$A:$A, 0)), "No Match", VLOOKUP($C269,Vision!$A:K,7,FALSE))</f>
        <v>Project Manager</v>
      </c>
      <c r="R269" s="31">
        <f>IF(ISERROR(MATCH($C269,Vision!$A:$A, 0)), "No Match", VLOOKUP($C269,Vision!$A:L,8,FALSE))</f>
        <v>42723</v>
      </c>
      <c r="S269" s="31"/>
      <c r="T269" s="27" t="str">
        <f t="shared" si="23"/>
        <v>Set-ADComputer -Identity  WS-2875 -Description "Jessica Shedarowich - ThinkPad X1 Carbon 6th"</v>
      </c>
      <c r="U269" s="1" t="str">
        <f t="shared" si="20"/>
        <v>Set-ADComputer -Identity  WS-2875 -Managedby "jshedarowich"</v>
      </c>
      <c r="W269" s="4"/>
      <c r="AB269"/>
      <c r="AD269"/>
    </row>
    <row r="270" spans="2:30" hidden="1" x14ac:dyDescent="0.25">
      <c r="B270" s="27">
        <f t="shared" si="21"/>
        <v>267</v>
      </c>
      <c r="C270" s="22" t="s">
        <v>642</v>
      </c>
      <c r="D270" s="30" t="str">
        <f>IF(ISERROR(MATCH($C270,ADUser!A:A, 0)), "No Match", VLOOKUP($C270,ADUser!A:C,3,FALSE))</f>
        <v>Oscar Martinez</v>
      </c>
      <c r="E270" s="27" t="str">
        <f>IF(ISERROR(MATCH($C270,ADUser!A:A, 0)), "No Match", VLOOKUP($C270,ADUser!A:B,2,FALSE))</f>
        <v>omartinez</v>
      </c>
      <c r="F270" s="27" t="str">
        <f>IF(ISERROR(MATCH(K270,ADComputer!A:A, 0)), "No Match", VLOOKUP(K270,ADComputer!A:B,2,FALSE))</f>
        <v>HP Z2 Mini - Mexico Spare</v>
      </c>
      <c r="H270" s="32" t="e">
        <f t="shared" si="22"/>
        <v>#VALUE!</v>
      </c>
      <c r="I270" s="27">
        <f>IF(ISERROR(MATCH(K270,ADComputer!A:A, 0)), "No Match", VLOOKUP(K270,ADComputer!A:D,4,FALSE))</f>
        <v>0</v>
      </c>
      <c r="J270" s="27" t="str">
        <f>IF(ISERROR(MATCH($E270,Meraki!A:A, 0)), "No Match", VLOOKUP($E270,Meraki!A:F,4,FALSE))</f>
        <v>HP Z2 Mini G3 Workstation</v>
      </c>
      <c r="K270" s="27" t="str">
        <f>IF(ISERROR(MATCH($E270,Meraki!A:A, 0)), "No Match", VLOOKUP($E270,Meraki!A:F,2,FALSE))</f>
        <v>WS-2444</v>
      </c>
      <c r="L270" s="27" t="str">
        <f>IF(ISERROR(MATCH($C270,Vision!$A:$A, 0)), "No Match", VLOOKUP($C270,Vision!$A:F,2,FALSE))</f>
        <v>Oscar</v>
      </c>
      <c r="M270" s="27" t="str">
        <f>IF(ISERROR(MATCH($C270,Vision!$A:$A, 0)), "No Match", VLOOKUP($C270,Vision!$A:G,3,FALSE))</f>
        <v>Martinez</v>
      </c>
      <c r="N270" s="27" t="str">
        <f>IF(ISERROR(MATCH($C270,Vision!$A:$A, 0)), "No Match", VLOOKUP($C270,Vision!$A:H,4,FALSE))</f>
        <v>Nouizi, Ilyes</v>
      </c>
      <c r="O270" s="27" t="str">
        <f>IF(ISERROR(MATCH($C270,Vision!$A:$A, 0)), "No Match", VLOOKUP($C270,Vision!$A:I,5,FALSE))</f>
        <v>Studio-East</v>
      </c>
      <c r="P270" s="27" t="str">
        <f>IF(ISERROR(MATCH($C270,Vision!$A:$A, 0)), "No Match", VLOOKUP($C270,Vision!$A:J,6,FALSE))</f>
        <v>Mexico City</v>
      </c>
      <c r="Q270" s="27" t="str">
        <f>IF(ISERROR(MATCH($C270,Vision!$A:$A, 0)), "No Match", VLOOKUP($C270,Vision!$A:K,7,FALSE))</f>
        <v>Senior Production Coordinator</v>
      </c>
      <c r="R270" s="31">
        <f>IF(ISERROR(MATCH($C270,Vision!$A:$A, 0)), "No Match", VLOOKUP($C270,Vision!$A:L,8,FALSE))</f>
        <v>42690</v>
      </c>
      <c r="S270" s="31"/>
      <c r="T270" s="27" t="str">
        <f t="shared" si="23"/>
        <v>Set-ADComputer -Identity  WS-2444 -Description "Oscar Martinez - HP Z2 Mini G3 Workstation"</v>
      </c>
      <c r="U270" s="1" t="str">
        <f t="shared" si="20"/>
        <v>Set-ADComputer -Identity  WS-2444 -Managedby "omartinez"</v>
      </c>
      <c r="W270" s="4"/>
      <c r="AB270"/>
      <c r="AD270"/>
    </row>
    <row r="271" spans="2:30" hidden="1" x14ac:dyDescent="0.25">
      <c r="B271" s="27">
        <f t="shared" si="21"/>
        <v>268</v>
      </c>
      <c r="C271" s="22" t="s">
        <v>4174</v>
      </c>
      <c r="D271" s="30" t="str">
        <f>IF(ISERROR(MATCH($C271,ADUser!A:A, 0)), "No Match", VLOOKUP($C271,ADUser!A:C,3,FALSE))</f>
        <v>Abril Martinez</v>
      </c>
      <c r="E271" s="27" t="str">
        <f>IF(ISERROR(MATCH($C271,ADUser!A:A, 0)), "No Match", VLOOKUP($C271,ADUser!A:B,2,FALSE))</f>
        <v>amartinez</v>
      </c>
      <c r="F271" s="27" t="str">
        <f>IF(ISERROR(MATCH(K271,ADComputer!A:A, 0)), "No Match", VLOOKUP(K271,ADComputer!A:B,2,FALSE))</f>
        <v>Mariana Jimenez - Precision T3610</v>
      </c>
      <c r="H271" s="32" t="e">
        <f t="shared" si="22"/>
        <v>#VALUE!</v>
      </c>
      <c r="I271" s="27">
        <f>IF(ISERROR(MATCH(K271,ADComputer!A:A, 0)), "No Match", VLOOKUP(K271,ADComputer!A:D,4,FALSE))</f>
        <v>0</v>
      </c>
      <c r="J271" s="27" t="str">
        <f>IF(ISERROR(MATCH($E271,Meraki!A:A, 0)), "No Match", VLOOKUP($E271,Meraki!A:F,4,FALSE))</f>
        <v>Precision T3610</v>
      </c>
      <c r="K271" s="27" t="str">
        <f>IF(ISERROR(MATCH($E271,Meraki!A:A, 0)), "No Match", VLOOKUP($E271,Meraki!A:F,2,FALSE))</f>
        <v>WS-1980</v>
      </c>
      <c r="L271" s="27" t="str">
        <f>IF(ISERROR(MATCH($C271,Vision!$A:$A, 0)), "No Match", VLOOKUP($C271,Vision!$A:F,2,FALSE))</f>
        <v>Abril</v>
      </c>
      <c r="M271" s="27" t="str">
        <f>IF(ISERROR(MATCH($C271,Vision!$A:$A, 0)), "No Match", VLOOKUP($C271,Vision!$A:G,3,FALSE))</f>
        <v>Martinez Gutierrez</v>
      </c>
      <c r="N271" s="27" t="str">
        <f>IF(ISERROR(MATCH($C271,Vision!$A:$A, 0)), "No Match", VLOOKUP($C271,Vision!$A:H,4,FALSE))</f>
        <v>Nouizi, Ilyes</v>
      </c>
      <c r="O271" s="27" t="str">
        <f>IF(ISERROR(MATCH($C271,Vision!$A:$A, 0)), "No Match", VLOOKUP($C271,Vision!$A:I,5,FALSE))</f>
        <v>Studio-East</v>
      </c>
      <c r="P271" s="27" t="str">
        <f>IF(ISERROR(MATCH($C271,Vision!$A:$A, 0)), "No Match", VLOOKUP($C271,Vision!$A:J,6,FALSE))</f>
        <v>Mexico City</v>
      </c>
      <c r="Q271" s="27" t="str">
        <f>IF(ISERROR(MATCH($C271,Vision!$A:$A, 0)), "No Match", VLOOKUP($C271,Vision!$A:K,7,FALSE))</f>
        <v>Production Coordinator</v>
      </c>
      <c r="R271" s="31">
        <f>IF(ISERROR(MATCH($C271,Vision!$A:$A, 0)), "No Match", VLOOKUP($C271,Vision!$A:L,8,FALSE))</f>
        <v>43353</v>
      </c>
      <c r="S271" s="31"/>
      <c r="T271" s="27" t="str">
        <f t="shared" si="23"/>
        <v>Set-ADComputer -Identity  WS-1980 -Description "Abril Martinez - Precision T3610"</v>
      </c>
      <c r="U271" s="1" t="str">
        <f t="shared" si="20"/>
        <v>Set-ADComputer -Identity  WS-1980 -Managedby "amartinez"</v>
      </c>
      <c r="W271" s="4"/>
      <c r="AB271"/>
      <c r="AD271"/>
    </row>
    <row r="272" spans="2:30" x14ac:dyDescent="0.25">
      <c r="B272" s="27">
        <f t="shared" si="21"/>
        <v>269</v>
      </c>
      <c r="C272" s="22" t="s">
        <v>1063</v>
      </c>
      <c r="D272" s="30" t="str">
        <f>IF(ISERROR(MATCH($C272,ADUser!A:A, 0)), "No Match", VLOOKUP($C272,ADUser!A:C,3,FALSE))</f>
        <v>Janine Sherwood</v>
      </c>
      <c r="E272" s="27" t="str">
        <f>IF(ISERROR(MATCH($C272,ADUser!A:A, 0)), "No Match", VLOOKUP($C272,ADUser!A:B,2,FALSE))</f>
        <v>jkalepp</v>
      </c>
      <c r="F272" s="27" t="str">
        <f>IF(ISERROR(MATCH(K272,ADComputer!A:A, 0)), "No Match", VLOOKUP(K272,ADComputer!A:B,2,FALSE))</f>
        <v>Janine Sherwood - ThinkPad W540</v>
      </c>
      <c r="H272" s="32">
        <f t="shared" si="22"/>
        <v>1</v>
      </c>
      <c r="I272" s="27" t="str">
        <f>IF(ISERROR(MATCH(K272,ADComputer!A:A, 0)), "No Match", VLOOKUP(K272,ADComputer!A:D,4,FALSE))</f>
        <v>CN=Janine Sherwood,OU=Users,OU=Northern California,DC=wma-arch,DC=com</v>
      </c>
      <c r="J272" s="27" t="str">
        <f>IF(ISERROR(MATCH($E272,Meraki!A:A, 0)), "No Match", VLOOKUP($E272,Meraki!A:F,4,FALSE))</f>
        <v>ThinkPad W540</v>
      </c>
      <c r="K272" s="27" t="str">
        <f>IF(ISERROR(MATCH($E272,Meraki!A:A, 0)), "No Match", VLOOKUP($E272,Meraki!A:F,2,FALSE))</f>
        <v>WS-2020</v>
      </c>
      <c r="L272" s="27" t="str">
        <f>IF(ISERROR(MATCH($C272,Vision!$A:$A, 0)), "No Match", VLOOKUP($C272,Vision!$A:F,2,FALSE))</f>
        <v>Janine</v>
      </c>
      <c r="M272" s="27" t="str">
        <f>IF(ISERROR(MATCH($C272,Vision!$A:$A, 0)), "No Match", VLOOKUP($C272,Vision!$A:G,3,FALSE))</f>
        <v>Sherwood</v>
      </c>
      <c r="N272" s="27" t="str">
        <f>IF(ISERROR(MATCH($C272,Vision!$A:$A, 0)), "No Match", VLOOKUP($C272,Vision!$A:H,4,FALSE))</f>
        <v>Leanos, Kelly</v>
      </c>
      <c r="O272" s="27" t="str">
        <f>IF(ISERROR(MATCH($C272,Vision!$A:$A, 0)), "No Match", VLOOKUP($C272,Vision!$A:I,5,FALSE))</f>
        <v>Pleasanton Interior Design</v>
      </c>
      <c r="P272" s="27" t="str">
        <f>IF(ISERROR(MATCH($C272,Vision!$A:$A, 0)), "No Match", VLOOKUP($C272,Vision!$A:J,6,FALSE))</f>
        <v>Pleasanton</v>
      </c>
      <c r="Q272" s="27" t="str">
        <f>IF(ISERROR(MATCH($C272,Vision!$A:$A, 0)), "No Match", VLOOKUP($C272,Vision!$A:K,7,FALSE))</f>
        <v>Project Manager</v>
      </c>
      <c r="R272" s="31">
        <f>IF(ISERROR(MATCH($C272,Vision!$A:$A, 0)), "No Match", VLOOKUP($C272,Vision!$A:L,8,FALSE))</f>
        <v>41519</v>
      </c>
      <c r="S272" s="31"/>
      <c r="T272" s="27" t="str">
        <f t="shared" si="23"/>
        <v>Set-ADComputer -Identity  WS-2020 -Description "Janine Sherwood - ThinkPad W540"</v>
      </c>
      <c r="U272" s="1" t="str">
        <f t="shared" si="20"/>
        <v>Set-ADComputer -Identity  WS-2020 -Managedby "jkalepp"</v>
      </c>
      <c r="W272" s="4"/>
      <c r="AB272"/>
      <c r="AD272"/>
    </row>
    <row r="273" spans="2:30" x14ac:dyDescent="0.25">
      <c r="B273" s="27">
        <f t="shared" si="21"/>
        <v>270</v>
      </c>
      <c r="C273" s="22" t="s">
        <v>96</v>
      </c>
      <c r="D273" s="30" t="str">
        <f>IF(ISERROR(MATCH($C273,ADUser!A:A, 0)), "No Match", VLOOKUP($C273,ADUser!A:C,3,FALSE))</f>
        <v>Janice Siu</v>
      </c>
      <c r="E273" s="27" t="str">
        <f>IF(ISERROR(MATCH($C273,ADUser!A:A, 0)), "No Match", VLOOKUP($C273,ADUser!A:B,2,FALSE))</f>
        <v>JSiu</v>
      </c>
      <c r="F273" s="27" t="str">
        <f>IF(ISERROR(MATCH(K273,ADComputer!A:A, 0)), "No Match", VLOOKUP(K273,ADComputer!A:B,2,FALSE))</f>
        <v>Janice Siu - ThinkPad W541</v>
      </c>
      <c r="H273" s="32">
        <f t="shared" si="22"/>
        <v>1</v>
      </c>
      <c r="I273" s="27" t="str">
        <f>IF(ISERROR(MATCH(K273,ADComputer!A:A, 0)), "No Match", VLOOKUP(K273,ADComputer!A:D,4,FALSE))</f>
        <v>CN=Janice Siu,OU=Users,OU=New Jersey,DC=wma-arch,DC=com</v>
      </c>
      <c r="J273" s="27" t="str">
        <f>IF(ISERROR(MATCH($E273,Meraki!A:A, 0)), "No Match", VLOOKUP($E273,Meraki!A:F,4,FALSE))</f>
        <v>ThinkPad W541</v>
      </c>
      <c r="K273" s="27" t="str">
        <f>IF(ISERROR(MATCH($E273,Meraki!A:A, 0)), "No Match", VLOOKUP($E273,Meraki!A:F,2,FALSE))</f>
        <v>WS-2092</v>
      </c>
      <c r="L273" s="27" t="str">
        <f>IF(ISERROR(MATCH($C273,Vision!$A:$A, 0)), "No Match", VLOOKUP($C273,Vision!$A:F,2,FALSE))</f>
        <v>Janice</v>
      </c>
      <c r="M273" s="27" t="str">
        <f>IF(ISERROR(MATCH($C273,Vision!$A:$A, 0)), "No Match", VLOOKUP($C273,Vision!$A:G,3,FALSE))</f>
        <v>Siu</v>
      </c>
      <c r="N273" s="27" t="str">
        <f>IF(ISERROR(MATCH($C273,Vision!$A:$A, 0)), "No Match", VLOOKUP($C273,Vision!$A:H,4,FALSE))</f>
        <v>Bennett, Michael</v>
      </c>
      <c r="O273" s="27" t="str">
        <f>IF(ISERROR(MATCH($C273,Vision!$A:$A, 0)), "No Match", VLOOKUP($C273,Vision!$A:I,5,FALSE))</f>
        <v>New Jersey Commercial</v>
      </c>
      <c r="P273" s="27" t="str">
        <f>IF(ISERROR(MATCH($C273,Vision!$A:$A, 0)), "No Match", VLOOKUP($C273,Vision!$A:J,6,FALSE))</f>
        <v>New Jersey</v>
      </c>
      <c r="Q273" s="27" t="str">
        <f>IF(ISERROR(MATCH($C273,Vision!$A:$A, 0)), "No Match", VLOOKUP($C273,Vision!$A:K,7,FALSE))</f>
        <v>Senior Job Captain</v>
      </c>
      <c r="R273" s="31">
        <f>IF(ISERROR(MATCH($C273,Vision!$A:$A, 0)), "No Match", VLOOKUP($C273,Vision!$A:L,8,FALSE))</f>
        <v>42140</v>
      </c>
      <c r="S273" s="31"/>
      <c r="T273" s="27" t="str">
        <f t="shared" si="23"/>
        <v>Set-ADComputer -Identity  WS-2092 -Description "Janice Siu - ThinkPad W541"</v>
      </c>
      <c r="U273" s="1" t="str">
        <f t="shared" si="20"/>
        <v>Set-ADComputer -Identity  WS-2092 -Managedby "JSiu"</v>
      </c>
      <c r="W273" s="4"/>
      <c r="AB273"/>
      <c r="AD273"/>
    </row>
    <row r="274" spans="2:30" x14ac:dyDescent="0.25">
      <c r="B274" s="27">
        <f t="shared" si="21"/>
        <v>271</v>
      </c>
      <c r="C274" s="22" t="s">
        <v>8532</v>
      </c>
      <c r="D274" s="30" t="str">
        <f>IF(ISERROR(MATCH($C274,ADUser!A:A, 0)), "No Match", VLOOKUP($C274,ADUser!A:C,3,FALSE))</f>
        <v>Janelle Slivka</v>
      </c>
      <c r="E274" s="27" t="str">
        <f>IF(ISERROR(MATCH($C274,ADUser!A:A, 0)), "No Match", VLOOKUP($C274,ADUser!A:B,2,FALSE))</f>
        <v>JSlivka</v>
      </c>
      <c r="F274" s="27" t="str">
        <f>IF(ISERROR(MATCH(K274,ADComputer!A:A, 0)), "No Match", VLOOKUP(K274,ADComputer!A:B,2,FALSE))</f>
        <v>No Match</v>
      </c>
      <c r="H274" s="32" t="e">
        <f t="shared" si="22"/>
        <v>#VALUE!</v>
      </c>
      <c r="I274" s="27" t="str">
        <f>IF(ISERROR(MATCH(K274,ADComputer!A:A, 0)), "No Match", VLOOKUP(K274,ADComputer!A:D,4,FALSE))</f>
        <v>No Match</v>
      </c>
      <c r="J274" s="27" t="str">
        <f>IF(ISERROR(MATCH($E274,Meraki!A:A, 0)), "No Match", VLOOKUP($E274,Meraki!A:F,4,FALSE))</f>
        <v>No Match</v>
      </c>
      <c r="K274" s="27" t="str">
        <f>IF(ISERROR(MATCH($E274,Meraki!A:A, 0)), "No Match", VLOOKUP($E274,Meraki!A:F,2,FALSE))</f>
        <v>No Match</v>
      </c>
      <c r="L274" s="27" t="str">
        <f>IF(ISERROR(MATCH($C274,Vision!$A:$A, 0)), "No Match", VLOOKUP($C274,Vision!$A:F,2,FALSE))</f>
        <v>No Match</v>
      </c>
      <c r="M274" s="27" t="str">
        <f>IF(ISERROR(MATCH($C274,Vision!$A:$A, 0)), "No Match", VLOOKUP($C274,Vision!$A:G,3,FALSE))</f>
        <v>No Match</v>
      </c>
      <c r="N274" s="27" t="str">
        <f>IF(ISERROR(MATCH($C274,Vision!$A:$A, 0)), "No Match", VLOOKUP($C274,Vision!$A:H,4,FALSE))</f>
        <v>No Match</v>
      </c>
      <c r="O274" s="27" t="str">
        <f>IF(ISERROR(MATCH($C274,Vision!$A:$A, 0)), "No Match", VLOOKUP($C274,Vision!$A:I,5,FALSE))</f>
        <v>No Match</v>
      </c>
      <c r="P274" s="27" t="str">
        <f>IF(ISERROR(MATCH($C274,Vision!$A:$A, 0)), "No Match", VLOOKUP($C274,Vision!$A:J,6,FALSE))</f>
        <v>No Match</v>
      </c>
      <c r="Q274" s="27" t="str">
        <f>IF(ISERROR(MATCH($C274,Vision!$A:$A, 0)), "No Match", VLOOKUP($C274,Vision!$A:K,7,FALSE))</f>
        <v>No Match</v>
      </c>
      <c r="R274" s="31" t="str">
        <f>IF(ISERROR(MATCH($C274,Vision!$A:$A, 0)), "No Match", VLOOKUP($C274,Vision!$A:L,8,FALSE))</f>
        <v>No Match</v>
      </c>
      <c r="S274" s="31"/>
      <c r="T274" s="27" t="str">
        <f t="shared" si="23"/>
        <v>Set-ADComputer -Identity  No Match -Description "Janelle Slivka - No Match"</v>
      </c>
      <c r="U274" s="1" t="str">
        <f t="shared" si="20"/>
        <v>Set-ADComputer -Identity  No Match -Managedby "JSlivka"</v>
      </c>
      <c r="W274" s="4"/>
      <c r="AB274"/>
      <c r="AD274"/>
    </row>
    <row r="275" spans="2:30" x14ac:dyDescent="0.25">
      <c r="B275" s="27">
        <f t="shared" si="21"/>
        <v>272</v>
      </c>
      <c r="C275" s="22" t="s">
        <v>4064</v>
      </c>
      <c r="D275" s="30" t="str">
        <f>IF(ISERROR(MATCH($C275,ADUser!A:A, 0)), "No Match", VLOOKUP($C275,ADUser!A:C,3,FALSE))</f>
        <v>Jim Stanard</v>
      </c>
      <c r="E275" s="27" t="str">
        <f>IF(ISERROR(MATCH($C275,ADUser!A:A, 0)), "No Match", VLOOKUP($C275,ADUser!A:B,2,FALSE))</f>
        <v>jstanard</v>
      </c>
      <c r="F275" s="27" t="str">
        <f>IF(ISERROR(MATCH(K275,ADComputer!A:A, 0)), "No Match", VLOOKUP(K275,ADComputer!A:B,2,FALSE))</f>
        <v>Jim Stanard - ThinkPad P52s</v>
      </c>
      <c r="H275" s="32">
        <f t="shared" si="22"/>
        <v>1</v>
      </c>
      <c r="I275" s="27" t="str">
        <f>IF(ISERROR(MATCH(K275,ADComputer!A:A, 0)), "No Match", VLOOKUP(K275,ADComputer!A:D,4,FALSE))</f>
        <v>CN=James Stanard,OU=Users,OU=Irvine,DC=wma-arch,DC=com</v>
      </c>
      <c r="J275" s="27" t="str">
        <f>IF(ISERROR(MATCH($E275,Meraki!A:A, 0)), "No Match", VLOOKUP($E275,Meraki!A:F,4,FALSE))</f>
        <v>ThinkPad P52s</v>
      </c>
      <c r="K275" s="27" t="str">
        <f>IF(ISERROR(MATCH($E275,Meraki!A:A, 0)), "No Match", VLOOKUP($E275,Meraki!A:F,2,FALSE))</f>
        <v>WS-2850</v>
      </c>
      <c r="L275" s="27" t="str">
        <f>IF(ISERROR(MATCH($C275,Vision!$A:$A, 0)), "No Match", VLOOKUP($C275,Vision!$A:F,2,FALSE))</f>
        <v>James</v>
      </c>
      <c r="M275" s="27" t="str">
        <f>IF(ISERROR(MATCH($C275,Vision!$A:$A, 0)), "No Match", VLOOKUP($C275,Vision!$A:G,3,FALSE))</f>
        <v>Stanard</v>
      </c>
      <c r="N275" s="27" t="str">
        <f>IF(ISERROR(MATCH($C275,Vision!$A:$A, 0)), "No Match", VLOOKUP($C275,Vision!$A:H,4,FALSE))</f>
        <v>Spon, Gregory</v>
      </c>
      <c r="O275" s="27" t="str">
        <f>IF(ISERROR(MATCH($C275,Vision!$A:$A, 0)), "No Match", VLOOKUP($C275,Vision!$A:I,5,FALSE))</f>
        <v>Irvine Commercial</v>
      </c>
      <c r="P275" s="27" t="str">
        <f>IF(ISERROR(MATCH($C275,Vision!$A:$A, 0)), "No Match", VLOOKUP($C275,Vision!$A:J,6,FALSE))</f>
        <v>Irvine</v>
      </c>
      <c r="Q275" s="27" t="str">
        <f>IF(ISERROR(MATCH($C275,Vision!$A:$A, 0)), "No Match", VLOOKUP($C275,Vision!$A:K,7,FALSE))</f>
        <v>Senior Project Manager</v>
      </c>
      <c r="R275" s="31">
        <f>IF(ISERROR(MATCH($C275,Vision!$A:$A, 0)), "No Match", VLOOKUP($C275,Vision!$A:L,8,FALSE))</f>
        <v>43290</v>
      </c>
      <c r="S275" s="31"/>
      <c r="T275" s="27" t="str">
        <f t="shared" si="23"/>
        <v>Set-ADComputer -Identity  WS-2850 -Description "Jim Stanard - ThinkPad P52s"</v>
      </c>
      <c r="U275" s="1" t="str">
        <f t="shared" si="20"/>
        <v>Set-ADComputer -Identity  WS-2850 -Managedby "jstanard"</v>
      </c>
      <c r="W275" s="4"/>
      <c r="AB275"/>
      <c r="AD275"/>
    </row>
    <row r="276" spans="2:30" x14ac:dyDescent="0.25">
      <c r="B276" s="27">
        <f t="shared" si="21"/>
        <v>273</v>
      </c>
      <c r="C276" s="22" t="s">
        <v>8538</v>
      </c>
      <c r="D276" s="30" t="str">
        <f>IF(ISERROR(MATCH($C276,ADUser!A:A, 0)), "No Match", VLOOKUP($C276,ADUser!A:C,3,FALSE))</f>
        <v>Joseph R. Stryker</v>
      </c>
      <c r="E276" s="27" t="str">
        <f>IF(ISERROR(MATCH($C276,ADUser!A:A, 0)), "No Match", VLOOKUP($C276,ADUser!A:B,2,FALSE))</f>
        <v>JStryker</v>
      </c>
      <c r="F276" s="27" t="str">
        <f>IF(ISERROR(MATCH(K276,ADComputer!A:A, 0)), "No Match", VLOOKUP(K276,ADComputer!A:B,2,FALSE))</f>
        <v>No Match</v>
      </c>
      <c r="H276" s="32" t="e">
        <f t="shared" si="22"/>
        <v>#VALUE!</v>
      </c>
      <c r="I276" s="27" t="str">
        <f>IF(ISERROR(MATCH(K276,ADComputer!A:A, 0)), "No Match", VLOOKUP(K276,ADComputer!A:D,4,FALSE))</f>
        <v>No Match</v>
      </c>
      <c r="J276" s="27" t="str">
        <f>IF(ISERROR(MATCH($E276,Meraki!A:A, 0)), "No Match", VLOOKUP($E276,Meraki!A:F,4,FALSE))</f>
        <v>No Match</v>
      </c>
      <c r="K276" s="27" t="str">
        <f>IF(ISERROR(MATCH($E276,Meraki!A:A, 0)), "No Match", VLOOKUP($E276,Meraki!A:F,2,FALSE))</f>
        <v>No Match</v>
      </c>
      <c r="L276" s="27" t="str">
        <f>IF(ISERROR(MATCH($C276,Vision!$A:$A, 0)), "No Match", VLOOKUP($C276,Vision!$A:F,2,FALSE))</f>
        <v>No Match</v>
      </c>
      <c r="M276" s="27" t="str">
        <f>IF(ISERROR(MATCH($C276,Vision!$A:$A, 0)), "No Match", VLOOKUP($C276,Vision!$A:G,3,FALSE))</f>
        <v>No Match</v>
      </c>
      <c r="N276" s="27" t="str">
        <f>IF(ISERROR(MATCH($C276,Vision!$A:$A, 0)), "No Match", VLOOKUP($C276,Vision!$A:H,4,FALSE))</f>
        <v>No Match</v>
      </c>
      <c r="O276" s="27" t="str">
        <f>IF(ISERROR(MATCH($C276,Vision!$A:$A, 0)), "No Match", VLOOKUP($C276,Vision!$A:I,5,FALSE))</f>
        <v>No Match</v>
      </c>
      <c r="P276" s="27" t="str">
        <f>IF(ISERROR(MATCH($C276,Vision!$A:$A, 0)), "No Match", VLOOKUP($C276,Vision!$A:J,6,FALSE))</f>
        <v>No Match</v>
      </c>
      <c r="Q276" s="27" t="str">
        <f>IF(ISERROR(MATCH($C276,Vision!$A:$A, 0)), "No Match", VLOOKUP($C276,Vision!$A:K,7,FALSE))</f>
        <v>No Match</v>
      </c>
      <c r="R276" s="31" t="str">
        <f>IF(ISERROR(MATCH($C276,Vision!$A:$A, 0)), "No Match", VLOOKUP($C276,Vision!$A:L,8,FALSE))</f>
        <v>No Match</v>
      </c>
      <c r="S276" s="31"/>
      <c r="T276" s="27" t="str">
        <f t="shared" si="23"/>
        <v>Set-ADComputer -Identity  No Match -Description "Joseph R. Stryker - No Match"</v>
      </c>
      <c r="U276" s="1" t="str">
        <f t="shared" si="20"/>
        <v>Set-ADComputer -Identity  No Match -Managedby "JStryker"</v>
      </c>
      <c r="W276" s="4"/>
      <c r="AB276"/>
      <c r="AD276"/>
    </row>
    <row r="277" spans="2:30" x14ac:dyDescent="0.25">
      <c r="B277" s="27">
        <f t="shared" si="21"/>
        <v>274</v>
      </c>
      <c r="C277" s="22" t="s">
        <v>64</v>
      </c>
      <c r="D277" s="30" t="str">
        <f>IF(ISERROR(MATCH($C277,ADUser!A:A, 0)), "No Match", VLOOKUP($C277,ADUser!A:C,3,FALSE))</f>
        <v>Jinger Tapia</v>
      </c>
      <c r="E277" s="27" t="str">
        <f>IF(ISERROR(MATCH($C277,ADUser!A:A, 0)), "No Match", VLOOKUP($C277,ADUser!A:B,2,FALSE))</f>
        <v>jtapia</v>
      </c>
      <c r="F277" s="27" t="str">
        <f>IF(ISERROR(MATCH(K277,ADComputer!A:A, 0)), "No Match", VLOOKUP(K277,ADComputer!A:B,2,FALSE))</f>
        <v>Jinger Tapia - ThinkPad X1 Carbon 4th</v>
      </c>
      <c r="H277" s="32">
        <f t="shared" si="22"/>
        <v>1</v>
      </c>
      <c r="I277" s="27" t="str">
        <f>IF(ISERROR(MATCH(K277,ADComputer!A:A, 0)), "No Match", VLOOKUP(K277,ADComputer!A:D,4,FALSE))</f>
        <v>CN=Jinger Tapia,OU=Users,OU=Irvine,DC=wma-arch,DC=com</v>
      </c>
      <c r="J277" s="27" t="str">
        <f>IF(ISERROR(MATCH($E277,Meraki!A:A, 0)), "No Match", VLOOKUP($E277,Meraki!A:F,4,FALSE))</f>
        <v>ThinkPad X1 Carbon 4th</v>
      </c>
      <c r="K277" s="27" t="str">
        <f>IF(ISERROR(MATCH($E277,Meraki!A:A, 0)), "No Match", VLOOKUP($E277,Meraki!A:F,2,FALSE))</f>
        <v>WS-2351</v>
      </c>
      <c r="L277" s="27" t="str">
        <f>IF(ISERROR(MATCH($C277,Vision!$A:$A, 0)), "No Match", VLOOKUP($C277,Vision!$A:F,2,FALSE))</f>
        <v>Jinger</v>
      </c>
      <c r="M277" s="27" t="str">
        <f>IF(ISERROR(MATCH($C277,Vision!$A:$A, 0)), "No Match", VLOOKUP($C277,Vision!$A:G,3,FALSE))</f>
        <v>Tapia</v>
      </c>
      <c r="N277" s="27" t="str">
        <f>IF(ISERROR(MATCH($C277,Vision!$A:$A, 0)), "No Match", VLOOKUP($C277,Vision!$A:H,4,FALSE))</f>
        <v>Wink, Kenneth</v>
      </c>
      <c r="O277" s="27" t="str">
        <f>IF(ISERROR(MATCH($C277,Vision!$A:$A, 0)), "No Match", VLOOKUP($C277,Vision!$A:I,5,FALSE))</f>
        <v>Design Commercial</v>
      </c>
      <c r="P277" s="27" t="str">
        <f>IF(ISERROR(MATCH($C277,Vision!$A:$A, 0)), "No Match", VLOOKUP($C277,Vision!$A:J,6,FALSE))</f>
        <v>Irvine</v>
      </c>
      <c r="Q277" s="27" t="str">
        <f>IF(ISERROR(MATCH($C277,Vision!$A:$A, 0)), "No Match", VLOOKUP($C277,Vision!$A:K,7,FALSE))</f>
        <v>Principal, Design</v>
      </c>
      <c r="R277" s="31">
        <f>IF(ISERROR(MATCH($C277,Vision!$A:$A, 0)), "No Match", VLOOKUP($C277,Vision!$A:L,8,FALSE))</f>
        <v>37529</v>
      </c>
      <c r="S277" s="31"/>
      <c r="T277" s="27" t="str">
        <f t="shared" si="23"/>
        <v>Set-ADComputer -Identity  WS-2351 -Description "Jinger Tapia - ThinkPad X1 Carbon 4th"</v>
      </c>
      <c r="U277" s="1" t="str">
        <f t="shared" si="20"/>
        <v>Set-ADComputer -Identity  WS-2351 -Managedby "jtapia"</v>
      </c>
      <c r="W277" s="4"/>
      <c r="AB277"/>
      <c r="AD277"/>
    </row>
    <row r="278" spans="2:30" x14ac:dyDescent="0.25">
      <c r="B278" s="27">
        <f t="shared" si="21"/>
        <v>275</v>
      </c>
      <c r="C278" s="22" t="s">
        <v>466</v>
      </c>
      <c r="D278" s="30" t="str">
        <f>IF(ISERROR(MATCH($C278,ADUser!A:A, 0)), "No Match", VLOOKUP($C278,ADUser!A:C,3,FALSE))</f>
        <v>Jim Terry</v>
      </c>
      <c r="E278" s="27" t="str">
        <f>IF(ISERROR(MATCH($C278,ADUser!A:A, 0)), "No Match", VLOOKUP($C278,ADUser!A:B,2,FALSE))</f>
        <v>JimT</v>
      </c>
      <c r="F278" s="27" t="str">
        <f>IF(ISERROR(MATCH(K278,ADComputer!A:A, 0)), "No Match", VLOOKUP(K278,ADComputer!A:B,2,FALSE))</f>
        <v>Jim Terry - ThinkPad X1 Carbon 3rd</v>
      </c>
      <c r="H278" s="32">
        <f t="shared" si="22"/>
        <v>1</v>
      </c>
      <c r="I278" s="27" t="str">
        <f>IF(ISERROR(MATCH(K278,ADComputer!A:A, 0)), "No Match", VLOOKUP(K278,ADComputer!A:D,4,FALSE))</f>
        <v>CN=Jim Terry,OU=Users,OU=Northern California,DC=wma-arch,DC=com</v>
      </c>
      <c r="J278" s="27" t="str">
        <f>IF(ISERROR(MATCH($E278,Meraki!A:A, 0)), "No Match", VLOOKUP($E278,Meraki!A:F,4,FALSE))</f>
        <v>ThinkPad X1 Carbon 3rd</v>
      </c>
      <c r="K278" s="27" t="str">
        <f>IF(ISERROR(MATCH($E278,Meraki!A:A, 0)), "No Match", VLOOKUP($E278,Meraki!A:F,2,FALSE))</f>
        <v>WS-2163</v>
      </c>
      <c r="L278" s="27" t="str">
        <f>IF(ISERROR(MATCH($C278,Vision!$A:$A, 0)), "No Match", VLOOKUP($C278,Vision!$A:F,2,FALSE))</f>
        <v>James</v>
      </c>
      <c r="M278" s="27" t="str">
        <f>IF(ISERROR(MATCH($C278,Vision!$A:$A, 0)), "No Match", VLOOKUP($C278,Vision!$A:G,3,FALSE))</f>
        <v>Terry</v>
      </c>
      <c r="N278" s="27" t="str">
        <f>IF(ISERROR(MATCH($C278,Vision!$A:$A, 0)), "No Match", VLOOKUP($C278,Vision!$A:H,4,FALSE))</f>
        <v>Drew, Gary</v>
      </c>
      <c r="O278" s="27" t="str">
        <f>IF(ISERROR(MATCH($C278,Vision!$A:$A, 0)), "No Match", VLOOKUP($C278,Vision!$A:I,5,FALSE))</f>
        <v>Pleasanton Commercial</v>
      </c>
      <c r="P278" s="27" t="str">
        <f>IF(ISERROR(MATCH($C278,Vision!$A:$A, 0)), "No Match", VLOOKUP($C278,Vision!$A:J,6,FALSE))</f>
        <v>Pleasanton</v>
      </c>
      <c r="Q278" s="27" t="str">
        <f>IF(ISERROR(MATCH($C278,Vision!$A:$A, 0)), "No Match", VLOOKUP($C278,Vision!$A:K,7,FALSE))</f>
        <v>Principal</v>
      </c>
      <c r="R278" s="31">
        <f>IF(ISERROR(MATCH($C278,Vision!$A:$A, 0)), "No Match", VLOOKUP($C278,Vision!$A:L,8,FALSE))</f>
        <v>37648</v>
      </c>
      <c r="S278" s="31"/>
      <c r="T278" s="27" t="str">
        <f t="shared" si="23"/>
        <v>Set-ADComputer -Identity  WS-2163 -Description "Jim Terry - ThinkPad X1 Carbon 3rd"</v>
      </c>
      <c r="U278" s="1" t="str">
        <f t="shared" si="20"/>
        <v>Set-ADComputer -Identity  WS-2163 -Managedby "JimT"</v>
      </c>
      <c r="W278" s="4"/>
      <c r="AB278"/>
      <c r="AD278"/>
    </row>
    <row r="279" spans="2:30" x14ac:dyDescent="0.25">
      <c r="B279" s="27">
        <f t="shared" si="21"/>
        <v>276</v>
      </c>
      <c r="C279" s="22" t="s">
        <v>3860</v>
      </c>
      <c r="D279" s="30" t="str">
        <f>IF(ISERROR(MATCH($C279,ADUser!A:A, 0)), "No Match", VLOOKUP($C279,ADUser!A:C,3,FALSE))</f>
        <v>Jacob Tersigni</v>
      </c>
      <c r="E279" s="27" t="str">
        <f>IF(ISERROR(MATCH($C279,ADUser!A:A, 0)), "No Match", VLOOKUP($C279,ADUser!A:B,2,FALSE))</f>
        <v>JTersigni</v>
      </c>
      <c r="F279" s="27" t="str">
        <f>IF(ISERROR(MATCH(K279,ADComputer!A:A, 0)), "No Match", VLOOKUP(K279,ADComputer!A:B,2,FALSE))</f>
        <v>Jacob Tersigni - ThinkPad P52</v>
      </c>
      <c r="H279" s="32">
        <f t="shared" si="22"/>
        <v>1</v>
      </c>
      <c r="I279" s="27" t="str">
        <f>IF(ISERROR(MATCH(K279,ADComputer!A:A, 0)), "No Match", VLOOKUP(K279,ADComputer!A:D,4,FALSE))</f>
        <v>CN=Jacob Tersigni,OU=Users,OU=Toronto,DC=wma-arch,DC=com</v>
      </c>
      <c r="J279" s="27" t="str">
        <f>IF(ISERROR(MATCH($E279,Meraki!A:A, 0)), "No Match", VLOOKUP($E279,Meraki!A:F,4,FALSE))</f>
        <v>ThinkPad P52</v>
      </c>
      <c r="K279" s="27" t="str">
        <f>IF(ISERROR(MATCH($E279,Meraki!A:A, 0)), "No Match", VLOOKUP($E279,Meraki!A:F,2,FALSE))</f>
        <v>WS-2239</v>
      </c>
      <c r="L279" s="27" t="str">
        <f>IF(ISERROR(MATCH($C279,Vision!$A:$A, 0)), "No Match", VLOOKUP($C279,Vision!$A:F,2,FALSE))</f>
        <v>Jacob</v>
      </c>
      <c r="M279" s="27" t="str">
        <f>IF(ISERROR(MATCH($C279,Vision!$A:$A, 0)), "No Match", VLOOKUP($C279,Vision!$A:G,3,FALSE))</f>
        <v>Tersigni</v>
      </c>
      <c r="N279" s="27" t="str">
        <f>IF(ISERROR(MATCH($C279,Vision!$A:$A, 0)), "No Match", VLOOKUP($C279,Vision!$A:H,4,FALSE))</f>
        <v>Di Roma, Frank</v>
      </c>
      <c r="O279" s="27" t="str">
        <f>IF(ISERROR(MATCH($C279,Vision!$A:$A, 0)), "No Match", VLOOKUP($C279,Vision!$A:I,5,FALSE))</f>
        <v>Toronto Commercial</v>
      </c>
      <c r="P279" s="27" t="str">
        <f>IF(ISERROR(MATCH($C279,Vision!$A:$A, 0)), "No Match", VLOOKUP($C279,Vision!$A:J,6,FALSE))</f>
        <v>Toronto</v>
      </c>
      <c r="Q279" s="27" t="str">
        <f>IF(ISERROR(MATCH($C279,Vision!$A:$A, 0)), "No Match", VLOOKUP($C279,Vision!$A:K,7,FALSE))</f>
        <v>Intern</v>
      </c>
      <c r="R279" s="31">
        <f>IF(ISERROR(MATCH($C279,Vision!$A:$A, 0)), "No Match", VLOOKUP($C279,Vision!$A:L,8,FALSE))</f>
        <v>42856</v>
      </c>
      <c r="S279" s="31"/>
      <c r="T279" s="27" t="str">
        <f t="shared" si="23"/>
        <v>Set-ADComputer -Identity  WS-2239 -Description "Jacob Tersigni - ThinkPad P52"</v>
      </c>
      <c r="U279" s="1" t="str">
        <f t="shared" si="20"/>
        <v>Set-ADComputer -Identity  WS-2239 -Managedby "JTersigni"</v>
      </c>
      <c r="W279" s="4"/>
      <c r="AB279"/>
      <c r="AD279"/>
    </row>
    <row r="280" spans="2:30" x14ac:dyDescent="0.25">
      <c r="B280" s="27">
        <f t="shared" si="21"/>
        <v>277</v>
      </c>
      <c r="C280" s="22" t="s">
        <v>496</v>
      </c>
      <c r="D280" s="30" t="str">
        <f>IF(ISERROR(MATCH($C280,ADUser!A:A, 0)), "No Match", VLOOKUP($C280,ADUser!A:C,3,FALSE))</f>
        <v>John Thomas</v>
      </c>
      <c r="E280" s="27" t="str">
        <f>IF(ISERROR(MATCH($C280,ADUser!A:A, 0)), "No Match", VLOOKUP($C280,ADUser!A:B,2,FALSE))</f>
        <v>JOHNT</v>
      </c>
      <c r="F280" s="27" t="str">
        <f>IF(ISERROR(MATCH(K280,ADComputer!A:A, 0)), "No Match", VLOOKUP(K280,ADComputer!A:B,2,FALSE))</f>
        <v>John Thomas - ThinkPad X1 Carbon 4th</v>
      </c>
      <c r="H280" s="32">
        <f t="shared" si="22"/>
        <v>1</v>
      </c>
      <c r="I280" s="27" t="str">
        <f>IF(ISERROR(MATCH(K280,ADComputer!A:A, 0)), "No Match", VLOOKUP(K280,ADComputer!A:D,4,FALSE))</f>
        <v>CN=John Thomas,OU=Users,OU=Irvine,DC=wma-arch,DC=com</v>
      </c>
      <c r="J280" s="27" t="str">
        <f>IF(ISERROR(MATCH($E280,Meraki!A:A, 0)), "No Match", VLOOKUP($E280,Meraki!A:F,4,FALSE))</f>
        <v>ThinkPad X1 Carbon 4th</v>
      </c>
      <c r="K280" s="27" t="str">
        <f>IF(ISERROR(MATCH($E280,Meraki!A:A, 0)), "No Match", VLOOKUP($E280,Meraki!A:F,2,FALSE))</f>
        <v>WS-2469</v>
      </c>
      <c r="L280" s="27" t="str">
        <f>IF(ISERROR(MATCH($C280,Vision!$A:$A, 0)), "No Match", VLOOKUP($C280,Vision!$A:F,2,FALSE))</f>
        <v>John</v>
      </c>
      <c r="M280" s="27" t="str">
        <f>IF(ISERROR(MATCH($C280,Vision!$A:$A, 0)), "No Match", VLOOKUP($C280,Vision!$A:G,3,FALSE))</f>
        <v>Thomas</v>
      </c>
      <c r="N280" s="27" t="str">
        <f>IF(ISERROR(MATCH($C280,Vision!$A:$A, 0)), "No Match", VLOOKUP($C280,Vision!$A:H,4,FALSE))</f>
        <v>Wink, Kenneth</v>
      </c>
      <c r="O280" s="27" t="str">
        <f>IF(ISERROR(MATCH($C280,Vision!$A:$A, 0)), "No Match", VLOOKUP($C280,Vision!$A:I,5,FALSE))</f>
        <v>Design Commercial</v>
      </c>
      <c r="P280" s="27" t="str">
        <f>IF(ISERROR(MATCH($C280,Vision!$A:$A, 0)), "No Match", VLOOKUP($C280,Vision!$A:J,6,FALSE))</f>
        <v>Irvine</v>
      </c>
      <c r="Q280" s="27" t="str">
        <f>IF(ISERROR(MATCH($C280,Vision!$A:$A, 0)), "No Match", VLOOKUP($C280,Vision!$A:K,7,FALSE))</f>
        <v>Senior Fellow Creative Design</v>
      </c>
      <c r="R280" s="31">
        <f>IF(ISERROR(MATCH($C280,Vision!$A:$A, 0)), "No Match", VLOOKUP($C280,Vision!$A:L,8,FALSE))</f>
        <v>29721</v>
      </c>
      <c r="S280" s="31"/>
      <c r="T280" s="27" t="str">
        <f t="shared" si="23"/>
        <v>Set-ADComputer -Identity  WS-2469 -Description "John Thomas - ThinkPad X1 Carbon 4th"</v>
      </c>
      <c r="U280" s="1" t="str">
        <f t="shared" si="20"/>
        <v>Set-ADComputer -Identity  WS-2469 -Managedby "JOHNT"</v>
      </c>
      <c r="W280" s="4"/>
      <c r="AB280"/>
      <c r="AD280"/>
    </row>
    <row r="281" spans="2:30" x14ac:dyDescent="0.25">
      <c r="B281" s="27">
        <f t="shared" si="21"/>
        <v>278</v>
      </c>
      <c r="C281" s="22" t="s">
        <v>508</v>
      </c>
      <c r="D281" s="30" t="str">
        <f>IF(ISERROR(MATCH($C281,ADUser!A:A, 0)), "No Match", VLOOKUP($C281,ADUser!A:C,3,FALSE))</f>
        <v>Joshua Thompson</v>
      </c>
      <c r="E281" s="27" t="str">
        <f>IF(ISERROR(MATCH($C281,ADUser!A:A, 0)), "No Match", VLOOKUP($C281,ADUser!A:B,2,FALSE))</f>
        <v>jthompson</v>
      </c>
      <c r="F281" s="27" t="str">
        <f>IF(ISERROR(MATCH(K281,ADComputer!A:A, 0)), "No Match", VLOOKUP(K281,ADComputer!A:B,2,FALSE))</f>
        <v>Joshua Thompson - X1 Carbon</v>
      </c>
      <c r="H281" s="32">
        <f t="shared" si="22"/>
        <v>1</v>
      </c>
      <c r="I281" s="27" t="str">
        <f>IF(ISERROR(MATCH(K281,ADComputer!A:A, 0)), "No Match", VLOOKUP(K281,ADComputer!A:D,4,FALSE))</f>
        <v>CN=Joshua Thompson,OU=Users,OU=San Diego-Downtown,DC=wma-arch,DC=com</v>
      </c>
      <c r="J281" s="27" t="str">
        <f>IF(ISERROR(MATCH($E281,Meraki!A:A, 0)), "No Match", VLOOKUP($E281,Meraki!A:F,4,FALSE))</f>
        <v>ThinkPad X1 Carbon 5th</v>
      </c>
      <c r="K281" s="27" t="str">
        <f>IF(ISERROR(MATCH($E281,Meraki!A:A, 0)), "No Match", VLOOKUP($E281,Meraki!A:F,2,FALSE))</f>
        <v>WS-2778</v>
      </c>
      <c r="L281" s="27" t="str">
        <f>IF(ISERROR(MATCH($C281,Vision!$A:$A, 0)), "No Match", VLOOKUP($C281,Vision!$A:F,2,FALSE))</f>
        <v>Joshua</v>
      </c>
      <c r="M281" s="27" t="str">
        <f>IF(ISERROR(MATCH($C281,Vision!$A:$A, 0)), "No Match", VLOOKUP($C281,Vision!$A:G,3,FALSE))</f>
        <v>Thompson</v>
      </c>
      <c r="N281" s="27" t="str">
        <f>IF(ISERROR(MATCH($C281,Vision!$A:$A, 0)), "No Match", VLOOKUP($C281,Vision!$A:H,4,FALSE))</f>
        <v>Slipka, Tiffany</v>
      </c>
      <c r="O281" s="27" t="str">
        <f>IF(ISERROR(MATCH($C281,Vision!$A:$A, 0)), "No Match", VLOOKUP($C281,Vision!$A:I,5,FALSE))</f>
        <v>Downtown San Diego Interior Design</v>
      </c>
      <c r="P281" s="27" t="str">
        <f>IF(ISERROR(MATCH($C281,Vision!$A:$A, 0)), "No Match", VLOOKUP($C281,Vision!$A:J,6,FALSE))</f>
        <v>Downtown San Diego</v>
      </c>
      <c r="Q281" s="27" t="str">
        <f>IF(ISERROR(MATCH($C281,Vision!$A:$A, 0)), "No Match", VLOOKUP($C281,Vision!$A:K,7,FALSE))</f>
        <v>Studio Manager, Interior Architecture &amp; Design</v>
      </c>
      <c r="R281" s="31">
        <f>IF(ISERROR(MATCH($C281,Vision!$A:$A, 0)), "No Match", VLOOKUP($C281,Vision!$A:L,8,FALSE))</f>
        <v>41562</v>
      </c>
      <c r="S281" s="31"/>
      <c r="T281" s="27" t="str">
        <f t="shared" si="23"/>
        <v>Set-ADComputer -Identity  WS-2778 -Description "Joshua Thompson - ThinkPad X1 Carbon 5th"</v>
      </c>
      <c r="U281" s="1" t="str">
        <f t="shared" si="20"/>
        <v>Set-ADComputer -Identity  WS-2778 -Managedby "jthompson"</v>
      </c>
      <c r="W281" s="4"/>
      <c r="AB281"/>
      <c r="AD281"/>
    </row>
    <row r="282" spans="2:30" x14ac:dyDescent="0.25">
      <c r="B282" s="27">
        <f t="shared" si="21"/>
        <v>279</v>
      </c>
      <c r="C282" s="22" t="s">
        <v>477</v>
      </c>
      <c r="D282" s="30" t="str">
        <f>IF(ISERROR(MATCH($C282,ADUser!A:A, 0)), "No Match", VLOOKUP($C282,ADUser!A:C,3,FALSE))</f>
        <v>Jay Todisco</v>
      </c>
      <c r="E282" s="27" t="str">
        <f>IF(ISERROR(MATCH($C282,ADUser!A:A, 0)), "No Match", VLOOKUP($C282,ADUser!A:B,2,FALSE))</f>
        <v>JTodisco</v>
      </c>
      <c r="F282" s="27" t="str">
        <f>IF(ISERROR(MATCH(K282,ADComputer!A:A, 0)), "No Match", VLOOKUP(K282,ADComputer!A:B,2,FALSE))</f>
        <v>Jay Todisco - X1 Carbon</v>
      </c>
      <c r="H282" s="32">
        <f t="shared" si="22"/>
        <v>1</v>
      </c>
      <c r="I282" s="27" t="str">
        <f>IF(ISERROR(MATCH(K282,ADComputer!A:A, 0)), "No Match", VLOOKUP(K282,ADComputer!A:D,4,FALSE))</f>
        <v>CN=Jay Todisco,OU=Users,OU=Irvine,DC=wma-arch,DC=com</v>
      </c>
      <c r="J282" s="27" t="str">
        <f>IF(ISERROR(MATCH($E282,Meraki!A:A, 0)), "No Match", VLOOKUP($E282,Meraki!A:F,4,FALSE))</f>
        <v>ThinkPad X1 Carbon 4th</v>
      </c>
      <c r="K282" s="27" t="str">
        <f>IF(ISERROR(MATCH($E282,Meraki!A:A, 0)), "No Match", VLOOKUP($E282,Meraki!A:F,2,FALSE))</f>
        <v>WS-2709</v>
      </c>
      <c r="L282" s="27" t="str">
        <f>IF(ISERROR(MATCH($C282,Vision!$A:$A, 0)), "No Match", VLOOKUP($C282,Vision!$A:F,2,FALSE))</f>
        <v>Jay</v>
      </c>
      <c r="M282" s="27" t="str">
        <f>IF(ISERROR(MATCH($C282,Vision!$A:$A, 0)), "No Match", VLOOKUP($C282,Vision!$A:G,3,FALSE))</f>
        <v>Todisco</v>
      </c>
      <c r="N282" s="27" t="str">
        <f>IF(ISERROR(MATCH($C282,Vision!$A:$A, 0)), "No Match", VLOOKUP($C282,Vision!$A:H,4,FALSE))</f>
        <v>Armstrong, Lawrence</v>
      </c>
      <c r="O282" s="27" t="str">
        <f>IF(ISERROR(MATCH($C282,Vision!$A:$A, 0)), "No Match", VLOOKUP($C282,Vision!$A:I,5,FALSE))</f>
        <v>Corporate Administration</v>
      </c>
      <c r="P282" s="27" t="str">
        <f>IF(ISERROR(MATCH($C282,Vision!$A:$A, 0)), "No Match", VLOOKUP($C282,Vision!$A:J,6,FALSE))</f>
        <v>Irvine</v>
      </c>
      <c r="Q282" s="27" t="str">
        <f>IF(ISERROR(MATCH($C282,Vision!$A:$A, 0)), "No Match", VLOOKUP($C282,Vision!$A:K,7,FALSE))</f>
        <v>Executive Vice President</v>
      </c>
      <c r="R282" s="31">
        <f>IF(ISERROR(MATCH($C282,Vision!$A:$A, 0)), "No Match", VLOOKUP($C282,Vision!$A:L,8,FALSE))</f>
        <v>36010</v>
      </c>
      <c r="S282" s="31"/>
      <c r="T282" s="27" t="str">
        <f t="shared" si="23"/>
        <v>Set-ADComputer -Identity  WS-2709 -Description "Jay Todisco - ThinkPad X1 Carbon 4th"</v>
      </c>
      <c r="U282" s="1" t="str">
        <f t="shared" si="20"/>
        <v>Set-ADComputer -Identity  WS-2709 -Managedby "JTodisco"</v>
      </c>
      <c r="W282" s="4"/>
      <c r="AB282"/>
      <c r="AD282"/>
    </row>
    <row r="283" spans="2:30" x14ac:dyDescent="0.25">
      <c r="B283" s="27">
        <f t="shared" si="21"/>
        <v>280</v>
      </c>
      <c r="C283" s="22" t="s">
        <v>491</v>
      </c>
      <c r="D283" s="30" t="str">
        <f>IF(ISERROR(MATCH($C283,ADUser!A:A, 0)), "No Match", VLOOKUP($C283,ADUser!A:C,3,FALSE))</f>
        <v>Jesus A. Urena</v>
      </c>
      <c r="E283" s="27" t="str">
        <f>IF(ISERROR(MATCH($C283,ADUser!A:A, 0)), "No Match", VLOOKUP($C283,ADUser!A:B,2,FALSE))</f>
        <v>jurena</v>
      </c>
      <c r="F283" s="27" t="str">
        <f>IF(ISERROR(MATCH(K283,ADComputer!A:A, 0)), "No Match", VLOOKUP(K283,ADComputer!A:B,2,FALSE))</f>
        <v>Jesus A. Urena - ThinkStation P410</v>
      </c>
      <c r="H283" s="32">
        <f t="shared" si="22"/>
        <v>1</v>
      </c>
      <c r="I283" s="27" t="str">
        <f>IF(ISERROR(MATCH(K283,ADComputer!A:A, 0)), "No Match", VLOOKUP(K283,ADComputer!A:D,4,FALSE))</f>
        <v>CN=Jesus A. Urena,OU=Users,OU=Irvine,DC=wma-arch,DC=com</v>
      </c>
      <c r="J283" s="27" t="str">
        <f>IF(ISERROR(MATCH($E283,Meraki!A:A, 0)), "No Match", VLOOKUP($E283,Meraki!A:F,4,FALSE))</f>
        <v>ThinkStation P410</v>
      </c>
      <c r="K283" s="27" t="str">
        <f>IF(ISERROR(MATCH($E283,Meraki!A:A, 0)), "No Match", VLOOKUP($E283,Meraki!A:F,2,FALSE))</f>
        <v>WS-2353</v>
      </c>
      <c r="L283" s="27" t="str">
        <f>IF(ISERROR(MATCH($C283,Vision!$A:$A, 0)), "No Match", VLOOKUP($C283,Vision!$A:F,2,FALSE))</f>
        <v>Jesus</v>
      </c>
      <c r="M283" s="27" t="str">
        <f>IF(ISERROR(MATCH($C283,Vision!$A:$A, 0)), "No Match", VLOOKUP($C283,Vision!$A:G,3,FALSE))</f>
        <v>Urena</v>
      </c>
      <c r="N283" s="27" t="str">
        <f>IF(ISERROR(MATCH($C283,Vision!$A:$A, 0)), "No Match", VLOOKUP($C283,Vision!$A:H,4,FALSE))</f>
        <v>Nouizi, Ilyes</v>
      </c>
      <c r="O283" s="27" t="str">
        <f>IF(ISERROR(MATCH($C283,Vision!$A:$A, 0)), "No Match", VLOOKUP($C283,Vision!$A:I,5,FALSE))</f>
        <v>Studio-West</v>
      </c>
      <c r="P283" s="27" t="str">
        <f>IF(ISERROR(MATCH($C283,Vision!$A:$A, 0)), "No Match", VLOOKUP($C283,Vision!$A:J,6,FALSE))</f>
        <v>Irvine</v>
      </c>
      <c r="Q283" s="27" t="str">
        <f>IF(ISERROR(MATCH($C283,Vision!$A:$A, 0)), "No Match", VLOOKUP($C283,Vision!$A:K,7,FALSE))</f>
        <v>Job Captain</v>
      </c>
      <c r="R283" s="31">
        <f>IF(ISERROR(MATCH($C283,Vision!$A:$A, 0)), "No Match", VLOOKUP($C283,Vision!$A:L,8,FALSE))</f>
        <v>42142</v>
      </c>
      <c r="S283" s="31"/>
      <c r="T283" s="27" t="str">
        <f t="shared" si="23"/>
        <v>Set-ADComputer -Identity  WS-2353 -Description "Jesus A. Urena - ThinkStation P410"</v>
      </c>
      <c r="U283" s="1" t="str">
        <f t="shared" si="20"/>
        <v>Set-ADComputer -Identity  WS-2353 -Managedby "jurena"</v>
      </c>
      <c r="W283" s="4"/>
      <c r="AB283"/>
      <c r="AD283"/>
    </row>
    <row r="284" spans="2:30" x14ac:dyDescent="0.25">
      <c r="B284" s="27">
        <f t="shared" si="21"/>
        <v>281</v>
      </c>
      <c r="C284" s="22" t="s">
        <v>3471</v>
      </c>
      <c r="D284" s="30" t="str">
        <f>IF(ISERROR(MATCH($C284,ADUser!A:A, 0)), "No Match", VLOOKUP($C284,ADUser!A:C,3,FALSE))</f>
        <v>Jamie Vicars</v>
      </c>
      <c r="E284" s="27" t="str">
        <f>IF(ISERROR(MATCH($C284,ADUser!A:A, 0)), "No Match", VLOOKUP($C284,ADUser!A:B,2,FALSE))</f>
        <v>jvicars</v>
      </c>
      <c r="F284" s="27" t="str">
        <f>IF(ISERROR(MATCH(K284,ADComputer!A:A, 0)), "No Match", VLOOKUP(K284,ADComputer!A:B,2,FALSE))</f>
        <v>Jamie Vicars - ThinkPad X1 Extreme</v>
      </c>
      <c r="H284" s="32">
        <f t="shared" si="22"/>
        <v>1</v>
      </c>
      <c r="I284" s="27" t="str">
        <f>IF(ISERROR(MATCH(K284,ADComputer!A:A, 0)), "No Match", VLOOKUP(K284,ADComputer!A:D,4,FALSE))</f>
        <v>CN=Jamie Vicars,OU=Users,OU=Chicago,DC=wma-arch,DC=com</v>
      </c>
      <c r="J284" s="27" t="str">
        <f>IF(ISERROR(MATCH($E284,Meraki!A:A, 0)), "No Match", VLOOKUP($E284,Meraki!A:F,4,FALSE))</f>
        <v>ThinkPad X1 Extreme</v>
      </c>
      <c r="K284" s="27" t="str">
        <f>IF(ISERROR(MATCH($E284,Meraki!A:A, 0)), "No Match", VLOOKUP($E284,Meraki!A:F,2,FALSE))</f>
        <v>WS-2832</v>
      </c>
      <c r="L284" s="27" t="str">
        <f>IF(ISERROR(MATCH($C284,Vision!$A:$A, 0)), "No Match", VLOOKUP($C284,Vision!$A:F,2,FALSE))</f>
        <v>Jamie</v>
      </c>
      <c r="M284" s="27" t="str">
        <f>IF(ISERROR(MATCH($C284,Vision!$A:$A, 0)), "No Match", VLOOKUP($C284,Vision!$A:G,3,FALSE))</f>
        <v>Vicars</v>
      </c>
      <c r="N284" s="27" t="str">
        <f>IF(ISERROR(MATCH($C284,Vision!$A:$A, 0)), "No Match", VLOOKUP($C284,Vision!$A:H,4,FALSE))</f>
        <v>Cody, Michael</v>
      </c>
      <c r="O284" s="27" t="str">
        <f>IF(ISERROR(MATCH($C284,Vision!$A:$A, 0)), "No Match", VLOOKUP($C284,Vision!$A:I,5,FALSE))</f>
        <v>Oak Brook Interior Design</v>
      </c>
      <c r="P284" s="27" t="str">
        <f>IF(ISERROR(MATCH($C284,Vision!$A:$A, 0)), "No Match", VLOOKUP($C284,Vision!$A:J,6,FALSE))</f>
        <v>Oak Brook</v>
      </c>
      <c r="Q284" s="27" t="str">
        <f>IF(ISERROR(MATCH($C284,Vision!$A:$A, 0)), "No Match", VLOOKUP($C284,Vision!$A:K,7,FALSE))</f>
        <v>Interior Designer</v>
      </c>
      <c r="R284" s="31">
        <f>IF(ISERROR(MATCH($C284,Vision!$A:$A, 0)), "No Match", VLOOKUP($C284,Vision!$A:L,8,FALSE))</f>
        <v>43178</v>
      </c>
      <c r="S284" s="31"/>
      <c r="T284" s="27" t="str">
        <f t="shared" si="23"/>
        <v>Set-ADComputer -Identity  WS-2832 -Description "Jamie Vicars - ThinkPad X1 Extreme"</v>
      </c>
      <c r="U284" s="1" t="str">
        <f t="shared" si="20"/>
        <v>Set-ADComputer -Identity  WS-2832 -Managedby "jvicars"</v>
      </c>
      <c r="W284" s="4"/>
      <c r="AB284"/>
      <c r="AD284"/>
    </row>
    <row r="285" spans="2:30" x14ac:dyDescent="0.25">
      <c r="B285" s="27">
        <f t="shared" si="21"/>
        <v>282</v>
      </c>
      <c r="C285" s="22" t="s">
        <v>464</v>
      </c>
      <c r="D285" s="30" t="str">
        <f>IF(ISERROR(MATCH($C285,ADUser!A:A, 0)), "No Match", VLOOKUP($C285,ADUser!A:C,3,FALSE))</f>
        <v>Jack Waddles</v>
      </c>
      <c r="E285" s="27" t="str">
        <f>IF(ISERROR(MATCH($C285,ADUser!A:A, 0)), "No Match", VLOOKUP($C285,ADUser!A:B,2,FALSE))</f>
        <v>JWaddles</v>
      </c>
      <c r="F285" s="27" t="str">
        <f>IF(ISERROR(MATCH(K285,ADComputer!A:A, 0)), "No Match", VLOOKUP(K285,ADComputer!A:B,2,FALSE))</f>
        <v>Jack Waddles - ThinkPad X1 Carbon 2nd</v>
      </c>
      <c r="H285" s="32">
        <f t="shared" si="22"/>
        <v>1</v>
      </c>
      <c r="I285" s="27" t="str">
        <f>IF(ISERROR(MATCH(K285,ADComputer!A:A, 0)), "No Match", VLOOKUP(K285,ADComputer!A:D,4,FALSE))</f>
        <v>CN=Jack Waddles,OU=Users,OU=Miami,DC=wma-arch,DC=com</v>
      </c>
      <c r="J285" s="27" t="str">
        <f>IF(ISERROR(MATCH($E285,Meraki!A:A, 0)), "No Match", VLOOKUP($E285,Meraki!A:F,4,FALSE))</f>
        <v>ThinkPad X1 Carbon 2nd</v>
      </c>
      <c r="K285" s="27" t="str">
        <f>IF(ISERROR(MATCH($E285,Meraki!A:A, 0)), "No Match", VLOOKUP($E285,Meraki!A:F,2,FALSE))</f>
        <v>WS-2102</v>
      </c>
      <c r="L285" s="27" t="str">
        <f>IF(ISERROR(MATCH($C285,Vision!$A:$A, 0)), "No Match", VLOOKUP($C285,Vision!$A:F,2,FALSE))</f>
        <v>Jackie</v>
      </c>
      <c r="M285" s="27" t="str">
        <f>IF(ISERROR(MATCH($C285,Vision!$A:$A, 0)), "No Match", VLOOKUP($C285,Vision!$A:G,3,FALSE))</f>
        <v>Waddles</v>
      </c>
      <c r="N285" s="27" t="str">
        <f>IF(ISERROR(MATCH($C285,Vision!$A:$A, 0)), "No Match", VLOOKUP($C285,Vision!$A:H,4,FALSE))</f>
        <v>Gomez, Reinaldo</v>
      </c>
      <c r="O285" s="27" t="str">
        <f>IF(ISERROR(MATCH($C285,Vision!$A:$A, 0)), "No Match", VLOOKUP($C285,Vision!$A:I,5,FALSE))</f>
        <v>Miami Commercial</v>
      </c>
      <c r="P285" s="27" t="str">
        <f>IF(ISERROR(MATCH($C285,Vision!$A:$A, 0)), "No Match", VLOOKUP($C285,Vision!$A:J,6,FALSE))</f>
        <v>Miami</v>
      </c>
      <c r="Q285" s="27" t="str">
        <f>IF(ISERROR(MATCH($C285,Vision!$A:$A, 0)), "No Match", VLOOKUP($C285,Vision!$A:K,7,FALSE))</f>
        <v>Senior Project Architect</v>
      </c>
      <c r="R285" s="31">
        <f>IF(ISERROR(MATCH($C285,Vision!$A:$A, 0)), "No Match", VLOOKUP($C285,Vision!$A:L,8,FALSE))</f>
        <v>42233</v>
      </c>
      <c r="S285" s="31"/>
      <c r="T285" s="27" t="str">
        <f t="shared" si="23"/>
        <v>Set-ADComputer -Identity  WS-2102 -Description "Jack Waddles - ThinkPad X1 Carbon 2nd"</v>
      </c>
      <c r="U285" s="1" t="str">
        <f t="shared" si="20"/>
        <v>Set-ADComputer -Identity  WS-2102 -Managedby "JWaddles"</v>
      </c>
      <c r="W285" s="4"/>
      <c r="AB285"/>
      <c r="AD285"/>
    </row>
    <row r="286" spans="2:30" x14ac:dyDescent="0.25">
      <c r="B286" s="27">
        <f t="shared" si="21"/>
        <v>283</v>
      </c>
      <c r="C286" s="22" t="s">
        <v>5208</v>
      </c>
      <c r="D286" s="30" t="str">
        <f>IF(ISERROR(MATCH($C286,ADUser!A:A, 0)), "No Match", VLOOKUP($C286,ADUser!A:C,3,FALSE))</f>
        <v>Julie Wyand</v>
      </c>
      <c r="E286" s="27" t="str">
        <f>IF(ISERROR(MATCH($C286,ADUser!A:A, 0)), "No Match", VLOOKUP($C286,ADUser!A:B,2,FALSE))</f>
        <v>jwyand</v>
      </c>
      <c r="F286" s="27" t="str">
        <f>IF(ISERROR(MATCH(K286,ADComputer!A:A, 0)), "No Match", VLOOKUP(K286,ADComputer!A:B,2,FALSE))</f>
        <v>Julie Wyand - ThinkStation P500</v>
      </c>
      <c r="H286" s="32">
        <f t="shared" si="22"/>
        <v>1</v>
      </c>
      <c r="I286" s="27" t="str">
        <f>IF(ISERROR(MATCH(K286,ADComputer!A:A, 0)), "No Match", VLOOKUP(K286,ADComputer!A:D,4,FALSE))</f>
        <v>CN=Julie Wyand,OU=Users,OU=Irvine,DC=wma-arch,DC=com</v>
      </c>
      <c r="J286" s="27" t="str">
        <f>IF(ISERROR(MATCH($E286,Meraki!A:A, 0)), "No Match", VLOOKUP($E286,Meraki!A:F,4,FALSE))</f>
        <v>ThinkStation P500</v>
      </c>
      <c r="K286" s="27" t="str">
        <f>IF(ISERROR(MATCH($E286,Meraki!A:A, 0)), "No Match", VLOOKUP($E286,Meraki!A:F,2,FALSE))</f>
        <v>WS-2205</v>
      </c>
      <c r="L286" s="27" t="str">
        <f>IF(ISERROR(MATCH($C286,Vision!$A:$A, 0)), "No Match", VLOOKUP($C286,Vision!$A:F,2,FALSE))</f>
        <v>Julie</v>
      </c>
      <c r="M286" s="27" t="str">
        <f>IF(ISERROR(MATCH($C286,Vision!$A:$A, 0)), "No Match", VLOOKUP($C286,Vision!$A:G,3,FALSE))</f>
        <v>Wyand</v>
      </c>
      <c r="N286" s="27" t="str">
        <f>IF(ISERROR(MATCH($C286,Vision!$A:$A, 0)), "No Match", VLOOKUP($C286,Vision!$A:H,4,FALSE))</f>
        <v>Grbic, Mary</v>
      </c>
      <c r="O286" s="27" t="str">
        <f>IF(ISERROR(MATCH($C286,Vision!$A:$A, 0)), "No Match", VLOOKUP($C286,Vision!$A:I,5,FALSE))</f>
        <v>Irvine Interior Design</v>
      </c>
      <c r="P286" s="27" t="str">
        <f>IF(ISERROR(MATCH($C286,Vision!$A:$A, 0)), "No Match", VLOOKUP($C286,Vision!$A:J,6,FALSE))</f>
        <v>Irvine</v>
      </c>
      <c r="Q286" s="27" t="str">
        <f>IF(ISERROR(MATCH($C286,Vision!$A:$A, 0)), "No Match", VLOOKUP($C286,Vision!$A:K,7,FALSE))</f>
        <v>Intern</v>
      </c>
      <c r="R286" s="31">
        <f>IF(ISERROR(MATCH($C286,Vision!$A:$A, 0)), "No Match", VLOOKUP($C286,Vision!$A:L,8,FALSE))</f>
        <v>43552</v>
      </c>
      <c r="S286" s="31"/>
      <c r="T286" s="27" t="str">
        <f t="shared" si="23"/>
        <v>Set-ADComputer -Identity  WS-2205 -Description "Julie Wyand - ThinkStation P500"</v>
      </c>
      <c r="U286" s="1" t="str">
        <f t="shared" si="20"/>
        <v>Set-ADComputer -Identity  WS-2205 -Managedby "jwyand"</v>
      </c>
      <c r="W286" s="4"/>
      <c r="AB286"/>
      <c r="AD286"/>
    </row>
    <row r="287" spans="2:30" x14ac:dyDescent="0.25">
      <c r="B287" s="27">
        <f t="shared" si="21"/>
        <v>284</v>
      </c>
      <c r="C287" s="22" t="s">
        <v>513</v>
      </c>
      <c r="D287" s="30" t="str">
        <f>IF(ISERROR(MATCH($C287,ADUser!A:A, 0)), "No Match", VLOOKUP($C287,ADUser!A:C,3,FALSE))</f>
        <v>Juan P. Zapata</v>
      </c>
      <c r="E287" s="27" t="str">
        <f>IF(ISERROR(MATCH($C287,ADUser!A:A, 0)), "No Match", VLOOKUP($C287,ADUser!A:B,2,FALSE))</f>
        <v>JZapata</v>
      </c>
      <c r="F287" s="27" t="str">
        <f>IF(ISERROR(MATCH(K287,ADComputer!A:A, 0)), "No Match", VLOOKUP(K287,ADComputer!A:B,2,FALSE))</f>
        <v>Juan P. Zapata - ThinkPad W541</v>
      </c>
      <c r="H287" s="32">
        <f t="shared" si="22"/>
        <v>1</v>
      </c>
      <c r="I287" s="27" t="str">
        <f>IF(ISERROR(MATCH(K287,ADComputer!A:A, 0)), "No Match", VLOOKUP(K287,ADComputer!A:D,4,FALSE))</f>
        <v>CN=Juan P. Zapata,OU=Users,OU=Miami,DC=wma-arch,DC=com</v>
      </c>
      <c r="J287" s="27" t="str">
        <f>IF(ISERROR(MATCH($E287,Meraki!A:A, 0)), "No Match", VLOOKUP($E287,Meraki!A:F,4,FALSE))</f>
        <v>ThinkPad W541</v>
      </c>
      <c r="K287" s="27" t="str">
        <f>IF(ISERROR(MATCH($E287,Meraki!A:A, 0)), "No Match", VLOOKUP($E287,Meraki!A:F,2,FALSE))</f>
        <v>WS-2183</v>
      </c>
      <c r="L287" s="27" t="str">
        <f>IF(ISERROR(MATCH($C287,Vision!$A:$A, 0)), "No Match", VLOOKUP($C287,Vision!$A:F,2,FALSE))</f>
        <v>Juan</v>
      </c>
      <c r="M287" s="27" t="str">
        <f>IF(ISERROR(MATCH($C287,Vision!$A:$A, 0)), "No Match", VLOOKUP($C287,Vision!$A:G,3,FALSE))</f>
        <v>Zapata</v>
      </c>
      <c r="N287" s="27" t="str">
        <f>IF(ISERROR(MATCH($C287,Vision!$A:$A, 0)), "No Match", VLOOKUP($C287,Vision!$A:H,4,FALSE))</f>
        <v>Gomez, Reinaldo</v>
      </c>
      <c r="O287" s="27" t="str">
        <f>IF(ISERROR(MATCH($C287,Vision!$A:$A, 0)), "No Match", VLOOKUP($C287,Vision!$A:I,5,FALSE))</f>
        <v>Miami Commercial</v>
      </c>
      <c r="P287" s="27" t="str">
        <f>IF(ISERROR(MATCH($C287,Vision!$A:$A, 0)), "No Match", VLOOKUP($C287,Vision!$A:J,6,FALSE))</f>
        <v>Miami</v>
      </c>
      <c r="Q287" s="27" t="str">
        <f>IF(ISERROR(MATCH($C287,Vision!$A:$A, 0)), "No Match", VLOOKUP($C287,Vision!$A:K,7,FALSE))</f>
        <v>Operations Manager</v>
      </c>
      <c r="R287" s="31">
        <f>IF(ISERROR(MATCH($C287,Vision!$A:$A, 0)), "No Match", VLOOKUP($C287,Vision!$A:L,8,FALSE))</f>
        <v>42079</v>
      </c>
      <c r="S287" s="31"/>
      <c r="T287" s="27" t="str">
        <f t="shared" si="23"/>
        <v>Set-ADComputer -Identity  WS-2183 -Description "Juan P. Zapata - ThinkPad W541"</v>
      </c>
      <c r="U287" s="1" t="str">
        <f t="shared" si="20"/>
        <v>Set-ADComputer -Identity  WS-2183 -Managedby "JZapata"</v>
      </c>
      <c r="W287" s="4"/>
      <c r="AB287"/>
      <c r="AD287"/>
    </row>
    <row r="288" spans="2:30" x14ac:dyDescent="0.25">
      <c r="B288" s="27">
        <f t="shared" si="21"/>
        <v>285</v>
      </c>
      <c r="C288" s="22" t="s">
        <v>3761</v>
      </c>
      <c r="D288" s="30" t="str">
        <f>IF(ISERROR(MATCH($C288,ADUser!A:A, 0)), "No Match", VLOOKUP($C288,ADUser!A:C,3,FALSE))</f>
        <v>Kim Arial</v>
      </c>
      <c r="E288" s="27" t="str">
        <f>IF(ISERROR(MATCH($C288,ADUser!A:A, 0)), "No Match", VLOOKUP($C288,ADUser!A:B,2,FALSE))</f>
        <v>karial</v>
      </c>
      <c r="F288" s="27" t="str">
        <f>IF(ISERROR(MATCH(K288,ADComputer!A:A, 0)), "No Match", VLOOKUP(K288,ADComputer!A:B,2,FALSE))</f>
        <v>Kim Arial - ThinkPad X1 Carbon 5th</v>
      </c>
      <c r="H288" s="32">
        <f t="shared" si="22"/>
        <v>1</v>
      </c>
      <c r="I288" s="27" t="str">
        <f>IF(ISERROR(MATCH(K288,ADComputer!A:A, 0)), "No Match", VLOOKUP(K288,ADComputer!A:D,4,FALSE))</f>
        <v>CN=Kimberly Arial,OU=Users,OU=Irvine,DC=wma-arch,DC=com</v>
      </c>
      <c r="J288" s="27" t="str">
        <f>IF(ISERROR(MATCH($E288,Meraki!A:A, 0)), "No Match", VLOOKUP($E288,Meraki!A:F,4,FALSE))</f>
        <v>ThinkPad X1 Carbon 5th</v>
      </c>
      <c r="K288" s="27" t="str">
        <f>IF(ISERROR(MATCH($E288,Meraki!A:A, 0)), "No Match", VLOOKUP($E288,Meraki!A:F,2,FALSE))</f>
        <v>WS-2818</v>
      </c>
      <c r="L288" s="27" t="str">
        <f>IF(ISERROR(MATCH($C288,Vision!$A:$A, 0)), "No Match", VLOOKUP($C288,Vision!$A:F,2,FALSE))</f>
        <v>Kimberly</v>
      </c>
      <c r="M288" s="27" t="str">
        <f>IF(ISERROR(MATCH($C288,Vision!$A:$A, 0)), "No Match", VLOOKUP($C288,Vision!$A:G,3,FALSE))</f>
        <v>Arial</v>
      </c>
      <c r="N288" s="27" t="str">
        <f>IF(ISERROR(MATCH($C288,Vision!$A:$A, 0)), "No Match", VLOOKUP($C288,Vision!$A:H,4,FALSE))</f>
        <v>Myers, Thomas</v>
      </c>
      <c r="O288" s="27" t="str">
        <f>IF(ISERROR(MATCH($C288,Vision!$A:$A, 0)), "No Match", VLOOKUP($C288,Vision!$A:I,5,FALSE))</f>
        <v>Irvine Building Measurement Services</v>
      </c>
      <c r="P288" s="27" t="str">
        <f>IF(ISERROR(MATCH($C288,Vision!$A:$A, 0)), "No Match", VLOOKUP($C288,Vision!$A:J,6,FALSE))</f>
        <v>Irvine</v>
      </c>
      <c r="Q288" s="27" t="str">
        <f>IF(ISERROR(MATCH($C288,Vision!$A:$A, 0)), "No Match", VLOOKUP($C288,Vision!$A:K,7,FALSE))</f>
        <v>Studio Manager, Building Measurement Services</v>
      </c>
      <c r="R288" s="31">
        <f>IF(ISERROR(MATCH($C288,Vision!$A:$A, 0)), "No Match", VLOOKUP($C288,Vision!$A:L,8,FALSE))</f>
        <v>43236</v>
      </c>
      <c r="S288" s="31"/>
      <c r="T288" s="27" t="str">
        <f t="shared" si="23"/>
        <v>Set-ADComputer -Identity  WS-2818 -Description "Kim Arial - ThinkPad X1 Carbon 5th"</v>
      </c>
      <c r="U288" s="1" t="str">
        <f t="shared" si="20"/>
        <v>Set-ADComputer -Identity  WS-2818 -Managedby "karial"</v>
      </c>
      <c r="W288" s="4"/>
      <c r="AB288"/>
      <c r="AD288"/>
    </row>
    <row r="289" spans="2:30" hidden="1" x14ac:dyDescent="0.25">
      <c r="B289" s="27">
        <f t="shared" si="21"/>
        <v>286</v>
      </c>
      <c r="C289" s="22" t="s">
        <v>3830</v>
      </c>
      <c r="D289" s="30" t="str">
        <f>IF(ISERROR(MATCH($C289,ADUser!A:A, 0)), "No Match", VLOOKUP($C289,ADUser!A:C,3,FALSE))</f>
        <v>Diego Mendoza</v>
      </c>
      <c r="E289" s="27" t="str">
        <f>IF(ISERROR(MATCH($C289,ADUser!A:A, 0)), "No Match", VLOOKUP($C289,ADUser!A:B,2,FALSE))</f>
        <v>DMendoza</v>
      </c>
      <c r="F289" s="27" t="str">
        <f>IF(ISERROR(MATCH(K289,ADComputer!A:A, 0)), "No Match", VLOOKUP(K289,ADComputer!A:B,2,FALSE))</f>
        <v>Daniela Villagram - Z2 Mini G3</v>
      </c>
      <c r="H289" s="32" t="e">
        <f t="shared" si="22"/>
        <v>#VALUE!</v>
      </c>
      <c r="I289" s="27">
        <f>IF(ISERROR(MATCH(K289,ADComputer!A:A, 0)), "No Match", VLOOKUP(K289,ADComputer!A:D,4,FALSE))</f>
        <v>0</v>
      </c>
      <c r="J289" s="27" t="str">
        <f>IF(ISERROR(MATCH($E289,Meraki!A:A, 0)), "No Match", VLOOKUP($E289,Meraki!A:F,4,FALSE))</f>
        <v>HP Z2 Mini G3 Workstation</v>
      </c>
      <c r="K289" s="27" t="str">
        <f>IF(ISERROR(MATCH($E289,Meraki!A:A, 0)), "No Match", VLOOKUP($E289,Meraki!A:F,2,FALSE))</f>
        <v>WS-2425</v>
      </c>
      <c r="L289" s="27" t="str">
        <f>IF(ISERROR(MATCH($C289,Vision!$A:$A, 0)), "No Match", VLOOKUP($C289,Vision!$A:F,2,FALSE))</f>
        <v>Diego</v>
      </c>
      <c r="M289" s="27" t="str">
        <f>IF(ISERROR(MATCH($C289,Vision!$A:$A, 0)), "No Match", VLOOKUP($C289,Vision!$A:G,3,FALSE))</f>
        <v>Mendoza</v>
      </c>
      <c r="N289" s="27" t="str">
        <f>IF(ISERROR(MATCH($C289,Vision!$A:$A, 0)), "No Match", VLOOKUP($C289,Vision!$A:H,4,FALSE))</f>
        <v>Nouizi, Ilyes</v>
      </c>
      <c r="O289" s="27" t="str">
        <f>IF(ISERROR(MATCH($C289,Vision!$A:$A, 0)), "No Match", VLOOKUP($C289,Vision!$A:I,5,FALSE))</f>
        <v>Studio-East</v>
      </c>
      <c r="P289" s="27" t="str">
        <f>IF(ISERROR(MATCH($C289,Vision!$A:$A, 0)), "No Match", VLOOKUP($C289,Vision!$A:J,6,FALSE))</f>
        <v>Mexico City</v>
      </c>
      <c r="Q289" s="27" t="str">
        <f>IF(ISERROR(MATCH($C289,Vision!$A:$A, 0)), "No Match", VLOOKUP($C289,Vision!$A:K,7,FALSE))</f>
        <v>Senior Production Coordinator</v>
      </c>
      <c r="R289" s="31">
        <f>IF(ISERROR(MATCH($C289,Vision!$A:$A, 0)), "No Match", VLOOKUP($C289,Vision!$A:L,8,FALSE))</f>
        <v>42100</v>
      </c>
      <c r="S289" s="31"/>
      <c r="T289" s="27" t="str">
        <f t="shared" si="23"/>
        <v>Set-ADComputer -Identity  WS-2425 -Description "Diego Mendoza - HP Z2 Mini G3 Workstation"</v>
      </c>
      <c r="U289" s="1" t="str">
        <f t="shared" si="20"/>
        <v>Set-ADComputer -Identity  WS-2425 -Managedby "DMendoza"</v>
      </c>
      <c r="W289" s="4"/>
      <c r="AB289"/>
      <c r="AD289"/>
    </row>
    <row r="290" spans="2:30" hidden="1" x14ac:dyDescent="0.25">
      <c r="B290" s="27">
        <f t="shared" si="21"/>
        <v>287</v>
      </c>
      <c r="C290" s="22" t="s">
        <v>3833</v>
      </c>
      <c r="D290" s="30" t="str">
        <f>IF(ISERROR(MATCH($C290,ADUser!A:A, 0)), "No Match", VLOOKUP($C290,ADUser!A:C,3,FALSE))</f>
        <v>Genaro Mendoza</v>
      </c>
      <c r="E290" s="27" t="str">
        <f>IF(ISERROR(MATCH($C290,ADUser!A:A, 0)), "No Match", VLOOKUP($C290,ADUser!A:B,2,FALSE))</f>
        <v>gmendoza</v>
      </c>
      <c r="F290" s="27" t="str">
        <f>IF(ISERROR(MATCH(K290,ADComputer!A:A, 0)), "No Match", VLOOKUP(K290,ADComputer!A:B,2,FALSE))</f>
        <v>Mexico- HP Z2 Mini G3</v>
      </c>
      <c r="H290" s="32" t="e">
        <f t="shared" si="22"/>
        <v>#VALUE!</v>
      </c>
      <c r="I290" s="27">
        <f>IF(ISERROR(MATCH(K290,ADComputer!A:A, 0)), "No Match", VLOOKUP(K290,ADComputer!A:D,4,FALSE))</f>
        <v>0</v>
      </c>
      <c r="J290" s="27" t="str">
        <f>IF(ISERROR(MATCH($E290,Meraki!A:A, 0)), "No Match", VLOOKUP($E290,Meraki!A:F,4,FALSE))</f>
        <v>HP Z2 Mini G3 Workstation</v>
      </c>
      <c r="K290" s="27" t="str">
        <f>IF(ISERROR(MATCH($E290,Meraki!A:A, 0)), "No Match", VLOOKUP($E290,Meraki!A:F,2,FALSE))</f>
        <v>WS-2468</v>
      </c>
      <c r="L290" s="27" t="str">
        <f>IF(ISERROR(MATCH($C290,Vision!$A:$A, 0)), "No Match", VLOOKUP($C290,Vision!$A:F,2,FALSE))</f>
        <v>Genaro</v>
      </c>
      <c r="M290" s="27" t="str">
        <f>IF(ISERROR(MATCH($C290,Vision!$A:$A, 0)), "No Match", VLOOKUP($C290,Vision!$A:G,3,FALSE))</f>
        <v>Mendoza  Ruiz</v>
      </c>
      <c r="N290" s="27" t="str">
        <f>IF(ISERROR(MATCH($C290,Vision!$A:$A, 0)), "No Match", VLOOKUP($C290,Vision!$A:H,4,FALSE))</f>
        <v>Nouizi, Ilyes</v>
      </c>
      <c r="O290" s="27" t="str">
        <f>IF(ISERROR(MATCH($C290,Vision!$A:$A, 0)), "No Match", VLOOKUP($C290,Vision!$A:I,5,FALSE))</f>
        <v>Studio-East</v>
      </c>
      <c r="P290" s="27" t="str">
        <f>IF(ISERROR(MATCH($C290,Vision!$A:$A, 0)), "No Match", VLOOKUP($C290,Vision!$A:J,6,FALSE))</f>
        <v>Mexico City</v>
      </c>
      <c r="Q290" s="27" t="str">
        <f>IF(ISERROR(MATCH($C290,Vision!$A:$A, 0)), "No Match", VLOOKUP($C290,Vision!$A:K,7,FALSE))</f>
        <v>Production Coordinator</v>
      </c>
      <c r="R290" s="31">
        <f>IF(ISERROR(MATCH($C290,Vision!$A:$A, 0)), "No Match", VLOOKUP($C290,Vision!$A:L,8,FALSE))</f>
        <v>43234</v>
      </c>
      <c r="S290" s="31"/>
      <c r="T290" s="27" t="str">
        <f t="shared" si="23"/>
        <v>Set-ADComputer -Identity  WS-2468 -Description "Genaro Mendoza - HP Z2 Mini G3 Workstation"</v>
      </c>
      <c r="U290" s="1" t="str">
        <f t="shared" si="20"/>
        <v>Set-ADComputer -Identity  WS-2468 -Managedby "gmendoza"</v>
      </c>
      <c r="W290" s="4"/>
      <c r="AB290"/>
      <c r="AD290"/>
    </row>
    <row r="291" spans="2:30" x14ac:dyDescent="0.25">
      <c r="B291" s="27">
        <f t="shared" si="21"/>
        <v>288</v>
      </c>
      <c r="C291" s="22" t="s">
        <v>529</v>
      </c>
      <c r="D291" s="30" t="str">
        <f>IF(ISERROR(MATCH($C291,ADUser!A:A, 0)), "No Match", VLOOKUP($C291,ADUser!A:C,3,FALSE))</f>
        <v>Kate Wittenbrook-Horne</v>
      </c>
      <c r="E291" s="27" t="str">
        <f>IF(ISERROR(MATCH($C291,ADUser!A:A, 0)), "No Match", VLOOKUP($C291,ADUser!A:B,2,FALSE))</f>
        <v>KateW</v>
      </c>
      <c r="F291" s="27" t="str">
        <f>IF(ISERROR(MATCH(K291,ADComputer!A:A, 0)), "No Match", VLOOKUP(K291,ADComputer!A:B,2,FALSE))</f>
        <v>Defective - returning to selling</v>
      </c>
      <c r="H291" s="32" t="e">
        <f t="shared" si="22"/>
        <v>#VALUE!</v>
      </c>
      <c r="I291" s="27">
        <f>IF(ISERROR(MATCH(K291,ADComputer!A:A, 0)), "No Match", VLOOKUP(K291,ADComputer!A:D,4,FALSE))</f>
        <v>0</v>
      </c>
      <c r="J291" s="27" t="str">
        <f>IF(ISERROR(MATCH($E291,Meraki!A:A, 0)), "No Match", VLOOKUP($E291,Meraki!A:F,4,FALSE))</f>
        <v>ThinkPad P52</v>
      </c>
      <c r="K291" s="27" t="str">
        <f>IF(ISERROR(MATCH($E291,Meraki!A:A, 0)), "No Match", VLOOKUP($E291,Meraki!A:F,2,FALSE))</f>
        <v>WS-2735</v>
      </c>
      <c r="L291" s="27" t="str">
        <f>IF(ISERROR(MATCH($C291,Vision!$A:$A, 0)), "No Match", VLOOKUP($C291,Vision!$A:F,2,FALSE))</f>
        <v>Kathleen</v>
      </c>
      <c r="M291" s="27" t="str">
        <f>IF(ISERROR(MATCH($C291,Vision!$A:$A, 0)), "No Match", VLOOKUP($C291,Vision!$A:G,3,FALSE))</f>
        <v>Wittenbrook-Horne</v>
      </c>
      <c r="N291" s="27" t="str">
        <f>IF(ISERROR(MATCH($C291,Vision!$A:$A, 0)), "No Match", VLOOKUP($C291,Vision!$A:H,4,FALSE))</f>
        <v>Kang, Cindy</v>
      </c>
      <c r="O291" s="27" t="str">
        <f>IF(ISERROR(MATCH($C291,Vision!$A:$A, 0)), "No Match", VLOOKUP($C291,Vision!$A:I,5,FALSE))</f>
        <v>Seattle Interior Design</v>
      </c>
      <c r="P291" s="27" t="str">
        <f>IF(ISERROR(MATCH($C291,Vision!$A:$A, 0)), "No Match", VLOOKUP($C291,Vision!$A:J,6,FALSE))</f>
        <v>Seattle</v>
      </c>
      <c r="Q291" s="27" t="str">
        <f>IF(ISERROR(MATCH($C291,Vision!$A:$A, 0)), "No Match", VLOOKUP($C291,Vision!$A:K,7,FALSE))</f>
        <v>Senior Interior Designer</v>
      </c>
      <c r="R291" s="31">
        <f>IF(ISERROR(MATCH($C291,Vision!$A:$A, 0)), "No Match", VLOOKUP($C291,Vision!$A:L,8,FALSE))</f>
        <v>41730</v>
      </c>
      <c r="S291" s="31"/>
      <c r="T291" s="27" t="str">
        <f t="shared" si="23"/>
        <v>Set-ADComputer -Identity  WS-2735 -Description "Kate Wittenbrook-Horne - ThinkPad P52"</v>
      </c>
      <c r="U291" s="1" t="str">
        <f t="shared" si="20"/>
        <v>Set-ADComputer -Identity  WS-2735 -Managedby "KateW"</v>
      </c>
      <c r="W291" s="4"/>
      <c r="AB291"/>
      <c r="AD291"/>
    </row>
    <row r="292" spans="2:30" x14ac:dyDescent="0.25">
      <c r="B292" s="27">
        <f t="shared" si="21"/>
        <v>289</v>
      </c>
      <c r="C292" s="22" t="s">
        <v>3743</v>
      </c>
      <c r="D292" s="30" t="str">
        <f>IF(ISERROR(MATCH($C292,ADUser!A:A, 0)), "No Match", VLOOKUP($C292,ADUser!A:C,3,FALSE))</f>
        <v>Kenric Billy</v>
      </c>
      <c r="E292" s="27" t="str">
        <f>IF(ISERROR(MATCH($C292,ADUser!A:A, 0)), "No Match", VLOOKUP($C292,ADUser!A:B,2,FALSE))</f>
        <v>kbilly</v>
      </c>
      <c r="F292" s="27" t="str">
        <f>IF(ISERROR(MATCH(K292,ADComputer!A:A, 0)), "No Match", VLOOKUP(K292,ADComputer!A:B,2,FALSE))</f>
        <v>Kenric Billy - ThinkStation P510 - 32 Gb RAM</v>
      </c>
      <c r="H292" s="32">
        <f t="shared" si="22"/>
        <v>1</v>
      </c>
      <c r="I292" s="27" t="str">
        <f>IF(ISERROR(MATCH(K292,ADComputer!A:A, 0)), "No Match", VLOOKUP(K292,ADComputer!A:D,4,FALSE))</f>
        <v>CN=Kenric Billy,OU=Users,OU=Denver-JS,DC=wma-arch,DC=com</v>
      </c>
      <c r="J292" s="27" t="str">
        <f>IF(ISERROR(MATCH($E292,Meraki!A:A, 0)), "No Match", VLOOKUP($E292,Meraki!A:F,4,FALSE))</f>
        <v>ThinkStation P520</v>
      </c>
      <c r="K292" s="27" t="str">
        <f>IF(ISERROR(MATCH($E292,Meraki!A:A, 0)), "No Match", VLOOKUP($E292,Meraki!A:F,2,FALSE))</f>
        <v>WS-2728</v>
      </c>
      <c r="L292" s="27" t="str">
        <f>IF(ISERROR(MATCH($C292,Vision!$A:$A, 0)), "No Match", VLOOKUP($C292,Vision!$A:F,2,FALSE))</f>
        <v>Kenric</v>
      </c>
      <c r="M292" s="27" t="str">
        <f>IF(ISERROR(MATCH($C292,Vision!$A:$A, 0)), "No Match", VLOOKUP($C292,Vision!$A:G,3,FALSE))</f>
        <v>Billy</v>
      </c>
      <c r="N292" s="27" t="str">
        <f>IF(ISERROR(MATCH($C292,Vision!$A:$A, 0)), "No Match", VLOOKUP($C292,Vision!$A:H,4,FALSE))</f>
        <v>Jansen, Thomas</v>
      </c>
      <c r="O292" s="27" t="str">
        <f>IF(ISERROR(MATCH($C292,Vision!$A:$A, 0)), "No Match", VLOOKUP($C292,Vision!$A:I,5,FALSE))</f>
        <v>Denver Civil Infrastructure</v>
      </c>
      <c r="P292" s="27" t="str">
        <f>IF(ISERROR(MATCH($C292,Vision!$A:$A, 0)), "No Match", VLOOKUP($C292,Vision!$A:J,6,FALSE))</f>
        <v>Denver C.E.</v>
      </c>
      <c r="Q292" s="27" t="str">
        <f>IF(ISERROR(MATCH($C292,Vision!$A:$A, 0)), "No Match", VLOOKUP($C292,Vision!$A:K,7,FALSE))</f>
        <v>Associate Engineer</v>
      </c>
      <c r="R292" s="31">
        <f>IF(ISERROR(MATCH($C292,Vision!$A:$A, 0)), "No Match", VLOOKUP($C292,Vision!$A:L,8,FALSE))</f>
        <v>43241</v>
      </c>
      <c r="S292" s="31"/>
      <c r="T292" s="27" t="str">
        <f t="shared" si="23"/>
        <v>Set-ADComputer -Identity  WS-2728 -Description "Kenric Billy - ThinkStation P520"</v>
      </c>
      <c r="U292" s="1" t="str">
        <f t="shared" si="20"/>
        <v>Set-ADComputer -Identity  WS-2728 -Managedby "kbilly"</v>
      </c>
      <c r="W292" s="4"/>
      <c r="AB292"/>
      <c r="AD292"/>
    </row>
    <row r="293" spans="2:30" x14ac:dyDescent="0.25">
      <c r="B293" s="27">
        <f t="shared" si="21"/>
        <v>290</v>
      </c>
      <c r="C293" s="22" t="s">
        <v>4076</v>
      </c>
      <c r="D293" s="30" t="str">
        <f>IF(ISERROR(MATCH($C293,ADUser!A:A, 0)), "No Match", VLOOKUP($C293,ADUser!A:C,3,FALSE))</f>
        <v>Kayla Bosarge</v>
      </c>
      <c r="E293" s="27" t="str">
        <f>IF(ISERROR(MATCH($C293,ADUser!A:A, 0)), "No Match", VLOOKUP($C293,ADUser!A:B,2,FALSE))</f>
        <v>kbosarge</v>
      </c>
      <c r="F293" s="27" t="str">
        <f>IF(ISERROR(MATCH(K293,ADComputer!A:A, 0)), "No Match", VLOOKUP(K293,ADComputer!A:B,2,FALSE))</f>
        <v>Kayla Bosarge - ThinkPad P52</v>
      </c>
      <c r="H293" s="32">
        <f t="shared" si="22"/>
        <v>1</v>
      </c>
      <c r="I293" s="27" t="str">
        <f>IF(ISERROR(MATCH(K293,ADComputer!A:A, 0)), "No Match", VLOOKUP(K293,ADComputer!A:D,4,FALSE))</f>
        <v>CN=Kayla Bosarge,OU=Users,OU=New York,DC=wma-arch,DC=com</v>
      </c>
      <c r="J293" s="27" t="str">
        <f>IF(ISERROR(MATCH($E293,Meraki!A:A, 0)), "No Match", VLOOKUP($E293,Meraki!A:F,4,FALSE))</f>
        <v>ThinkPad P52</v>
      </c>
      <c r="K293" s="27" t="str">
        <f>IF(ISERROR(MATCH($E293,Meraki!A:A, 0)), "No Match", VLOOKUP($E293,Meraki!A:F,2,FALSE))</f>
        <v>WS-2655</v>
      </c>
      <c r="L293" s="27" t="str">
        <f>IF(ISERROR(MATCH($C293,Vision!$A:$A, 0)), "No Match", VLOOKUP($C293,Vision!$A:F,2,FALSE))</f>
        <v>Kayla</v>
      </c>
      <c r="M293" s="27" t="str">
        <f>IF(ISERROR(MATCH($C293,Vision!$A:$A, 0)), "No Match", VLOOKUP($C293,Vision!$A:G,3,FALSE))</f>
        <v>Bosarge</v>
      </c>
      <c r="N293" s="27" t="str">
        <f>IF(ISERROR(MATCH($C293,Vision!$A:$A, 0)), "No Match", VLOOKUP($C293,Vision!$A:H,4,FALSE))</f>
        <v>Melo, Damian</v>
      </c>
      <c r="O293" s="27" t="str">
        <f>IF(ISERROR(MATCH($C293,Vision!$A:$A, 0)), "No Match", VLOOKUP($C293,Vision!$A:I,5,FALSE))</f>
        <v>New York Interior Design</v>
      </c>
      <c r="P293" s="27" t="str">
        <f>IF(ISERROR(MATCH($C293,Vision!$A:$A, 0)), "No Match", VLOOKUP($C293,Vision!$A:J,6,FALSE))</f>
        <v>New York</v>
      </c>
      <c r="Q293" s="27" t="str">
        <f>IF(ISERROR(MATCH($C293,Vision!$A:$A, 0)), "No Match", VLOOKUP($C293,Vision!$A:K,7,FALSE))</f>
        <v>Job Captain</v>
      </c>
      <c r="R293" s="31">
        <f>IF(ISERROR(MATCH($C293,Vision!$A:$A, 0)), "No Match", VLOOKUP($C293,Vision!$A:L,8,FALSE))</f>
        <v>43325</v>
      </c>
      <c r="S293" s="31"/>
      <c r="T293" s="27" t="str">
        <f t="shared" si="23"/>
        <v>Set-ADComputer -Identity  WS-2655 -Description "Kayla Bosarge - ThinkPad P52"</v>
      </c>
      <c r="U293" s="2"/>
      <c r="W293" s="4"/>
      <c r="AB293"/>
      <c r="AD293"/>
    </row>
    <row r="294" spans="2:30" x14ac:dyDescent="0.25">
      <c r="B294" s="27">
        <f t="shared" si="21"/>
        <v>291</v>
      </c>
      <c r="C294" s="22" t="s">
        <v>824</v>
      </c>
      <c r="D294" s="30" t="str">
        <f>IF(ISERROR(MATCH($C294,ADUser!A:A, 0)), "No Match", VLOOKUP($C294,ADUser!A:C,3,FALSE))</f>
        <v>Kevin Bowman</v>
      </c>
      <c r="E294" s="27" t="str">
        <f>IF(ISERROR(MATCH($C294,ADUser!A:A, 0)), "No Match", VLOOKUP($C294,ADUser!A:B,2,FALSE))</f>
        <v>kbowman</v>
      </c>
      <c r="F294" s="27" t="str">
        <f>IF(ISERROR(MATCH(K294,ADComputer!A:A, 0)), "No Match", VLOOKUP(K294,ADComputer!A:B,2,FALSE))</f>
        <v>Kevin Bowman - ThinkPad P52</v>
      </c>
      <c r="H294" s="32">
        <f t="shared" si="22"/>
        <v>1</v>
      </c>
      <c r="I294" s="27" t="str">
        <f>IF(ISERROR(MATCH(K294,ADComputer!A:A, 0)), "No Match", VLOOKUP(K294,ADComputer!A:D,4,FALSE))</f>
        <v>CN=Kevin Bowman,OU=Users,OU=Denver-JS,DC=wma-arch,DC=com</v>
      </c>
      <c r="J294" s="27" t="str">
        <f>IF(ISERROR(MATCH($E294,Meraki!A:A, 0)), "No Match", VLOOKUP($E294,Meraki!A:F,4,FALSE))</f>
        <v>ThinkPad P52</v>
      </c>
      <c r="K294" s="27" t="str">
        <f>IF(ISERROR(MATCH($E294,Meraki!A:A, 0)), "No Match", VLOOKUP($E294,Meraki!A:F,2,FALSE))</f>
        <v>WS-2861</v>
      </c>
      <c r="L294" s="27" t="str">
        <f>IF(ISERROR(MATCH($C294,Vision!$A:$A, 0)), "No Match", VLOOKUP($C294,Vision!$A:F,2,FALSE))</f>
        <v>Kevin</v>
      </c>
      <c r="M294" s="27" t="str">
        <f>IF(ISERROR(MATCH($C294,Vision!$A:$A, 0)), "No Match", VLOOKUP($C294,Vision!$A:G,3,FALSE))</f>
        <v>Bowman</v>
      </c>
      <c r="N294" s="27" t="str">
        <f>IF(ISERROR(MATCH($C294,Vision!$A:$A, 0)), "No Match", VLOOKUP($C294,Vision!$A:H,4,FALSE))</f>
        <v>Nighswonger, David</v>
      </c>
      <c r="O294" s="27" t="str">
        <f>IF(ISERROR(MATCH($C294,Vision!$A:$A, 0)), "No Match", VLOOKUP($C294,Vision!$A:I,5,FALSE))</f>
        <v>Denver Civil Survey</v>
      </c>
      <c r="P294" s="27" t="str">
        <f>IF(ISERROR(MATCH($C294,Vision!$A:$A, 0)), "No Match", VLOOKUP($C294,Vision!$A:J,6,FALSE))</f>
        <v>Denver C.E.</v>
      </c>
      <c r="Q294" s="27" t="str">
        <f>IF(ISERROR(MATCH($C294,Vision!$A:$A, 0)), "No Match", VLOOKUP($C294,Vision!$A:K,7,FALSE))</f>
        <v>Project Surveyor</v>
      </c>
      <c r="R294" s="31">
        <f>IF(ISERROR(MATCH($C294,Vision!$A:$A, 0)), "No Match", VLOOKUP($C294,Vision!$A:L,8,FALSE))</f>
        <v>42940</v>
      </c>
      <c r="S294" s="31"/>
      <c r="T294" s="27" t="str">
        <f t="shared" si="23"/>
        <v>Set-ADComputer -Identity  WS-2861 -Description "Kevin Bowman - ThinkPad P52"</v>
      </c>
      <c r="U294" s="1" t="str">
        <f t="shared" ref="U294:U336" si="24">CONCATENATE($V$3,K294,$W$4,E294,$V$5)</f>
        <v>Set-ADComputer -Identity  WS-2861 -Managedby "kbowman"</v>
      </c>
      <c r="W294" s="4"/>
      <c r="AB294"/>
      <c r="AD294"/>
    </row>
    <row r="295" spans="2:30" x14ac:dyDescent="0.25">
      <c r="B295" s="27">
        <f t="shared" si="21"/>
        <v>292</v>
      </c>
      <c r="C295" s="22" t="s">
        <v>5106</v>
      </c>
      <c r="D295" s="30" t="str">
        <f>IF(ISERROR(MATCH($C295,ADUser!A:A, 0)), "No Match", VLOOKUP($C295,ADUser!A:C,3,FALSE))</f>
        <v>Keith Bryant</v>
      </c>
      <c r="E295" s="27" t="str">
        <f>IF(ISERROR(MATCH($C295,ADUser!A:A, 0)), "No Match", VLOOKUP($C295,ADUser!A:B,2,FALSE))</f>
        <v>kbryant</v>
      </c>
      <c r="F295" s="27" t="str">
        <f>IF(ISERROR(MATCH(K295,ADComputer!A:A, 0)), "No Match", VLOOKUP(K295,ADComputer!A:B,2,FALSE))</f>
        <v>Keith Bryant - P52</v>
      </c>
      <c r="H295" s="32">
        <f t="shared" si="22"/>
        <v>1</v>
      </c>
      <c r="I295" s="27" t="str">
        <f>IF(ISERROR(MATCH(K295,ADComputer!A:A, 0)), "No Match", VLOOKUP(K295,ADComputer!A:D,4,FALSE))</f>
        <v>CN=Keith Bryant,OU=Users,OU=Irvine,DC=wma-arch,DC=com</v>
      </c>
      <c r="J295" s="27" t="str">
        <f>IF(ISERROR(MATCH($E295,Meraki!A:A, 0)), "No Match", VLOOKUP($E295,Meraki!A:F,4,FALSE))</f>
        <v>ThinkPad P52</v>
      </c>
      <c r="K295" s="27" t="str">
        <f>IF(ISERROR(MATCH($E295,Meraki!A:A, 0)), "No Match", VLOOKUP($E295,Meraki!A:F,2,FALSE))</f>
        <v>WS-2900</v>
      </c>
      <c r="L295" s="27" t="str">
        <f>IF(ISERROR(MATCH($C295,Vision!$A:$A, 0)), "No Match", VLOOKUP($C295,Vision!$A:F,2,FALSE))</f>
        <v>Keith</v>
      </c>
      <c r="M295" s="27" t="str">
        <f>IF(ISERROR(MATCH($C295,Vision!$A:$A, 0)), "No Match", VLOOKUP($C295,Vision!$A:G,3,FALSE))</f>
        <v>Bryant</v>
      </c>
      <c r="N295" s="27" t="str">
        <f>IF(ISERROR(MATCH($C295,Vision!$A:$A, 0)), "No Match", VLOOKUP($C295,Vision!$A:H,4,FALSE))</f>
        <v>Spon, Gregory</v>
      </c>
      <c r="O295" s="27" t="str">
        <f>IF(ISERROR(MATCH($C295,Vision!$A:$A, 0)), "No Match", VLOOKUP($C295,Vision!$A:I,5,FALSE))</f>
        <v>Irvine Commercial</v>
      </c>
      <c r="P295" s="27" t="str">
        <f>IF(ISERROR(MATCH($C295,Vision!$A:$A, 0)), "No Match", VLOOKUP($C295,Vision!$A:J,6,FALSE))</f>
        <v>Irvine</v>
      </c>
      <c r="Q295" s="27" t="str">
        <f>IF(ISERROR(MATCH($C295,Vision!$A:$A, 0)), "No Match", VLOOKUP($C295,Vision!$A:K,7,FALSE))</f>
        <v>Project Architect</v>
      </c>
      <c r="R295" s="31">
        <f>IF(ISERROR(MATCH($C295,Vision!$A:$A, 0)), "No Match", VLOOKUP($C295,Vision!$A:L,8,FALSE))</f>
        <v>43481</v>
      </c>
      <c r="S295" s="31"/>
      <c r="T295" s="27" t="str">
        <f t="shared" si="23"/>
        <v>Set-ADComputer -Identity  WS-2900 -Description "Keith Bryant - ThinkPad P52"</v>
      </c>
      <c r="U295" s="1" t="str">
        <f t="shared" si="24"/>
        <v>Set-ADComputer -Identity  WS-2900 -Managedby "kbryant"</v>
      </c>
      <c r="W295" s="4"/>
      <c r="AB295"/>
      <c r="AD295"/>
    </row>
    <row r="296" spans="2:30" x14ac:dyDescent="0.25">
      <c r="B296" s="27">
        <f t="shared" si="21"/>
        <v>293</v>
      </c>
      <c r="C296" s="22" t="s">
        <v>526</v>
      </c>
      <c r="D296" s="30" t="str">
        <f>IF(ISERROR(MATCH($C296,ADUser!A:A, 0)), "No Match", VLOOKUP($C296,ADUser!A:C,3,FALSE))</f>
        <v>Katie Day</v>
      </c>
      <c r="E296" s="27" t="str">
        <f>IF(ISERROR(MATCH($C296,ADUser!A:A, 0)), "No Match", VLOOKUP($C296,ADUser!A:B,2,FALSE))</f>
        <v>KDay</v>
      </c>
      <c r="F296" s="27" t="str">
        <f>IF(ISERROR(MATCH(K296,ADComputer!A:A, 0)), "No Match", VLOOKUP(K296,ADComputer!A:B,2,FALSE))</f>
        <v>Katie Day - ThinkPad W540</v>
      </c>
      <c r="H296" s="32">
        <f t="shared" si="22"/>
        <v>1</v>
      </c>
      <c r="I296" s="27" t="str">
        <f>IF(ISERROR(MATCH(K296,ADComputer!A:A, 0)), "No Match", VLOOKUP(K296,ADComputer!A:D,4,FALSE))</f>
        <v>CN=Katie Day,OU=Users,OU=Chicago,DC=wma-arch,DC=com</v>
      </c>
      <c r="J296" s="27" t="str">
        <f>IF(ISERROR(MATCH($E296,Meraki!A:A, 0)), "No Match", VLOOKUP($E296,Meraki!A:F,4,FALSE))</f>
        <v>ThinkPad W540</v>
      </c>
      <c r="K296" s="27" t="str">
        <f>IF(ISERROR(MATCH($E296,Meraki!A:A, 0)), "No Match", VLOOKUP($E296,Meraki!A:F,2,FALSE))</f>
        <v>WS-1976</v>
      </c>
      <c r="L296" s="27" t="str">
        <f>IF(ISERROR(MATCH($C296,Vision!$A:$A, 0)), "No Match", VLOOKUP($C296,Vision!$A:F,2,FALSE))</f>
        <v>Katherine</v>
      </c>
      <c r="M296" s="27" t="str">
        <f>IF(ISERROR(MATCH($C296,Vision!$A:$A, 0)), "No Match", VLOOKUP($C296,Vision!$A:G,3,FALSE))</f>
        <v>Day</v>
      </c>
      <c r="N296" s="27" t="str">
        <f>IF(ISERROR(MATCH($C296,Vision!$A:$A, 0)), "No Match", VLOOKUP($C296,Vision!$A:H,4,FALSE))</f>
        <v>Cody, Michael</v>
      </c>
      <c r="O296" s="27" t="str">
        <f>IF(ISERROR(MATCH($C296,Vision!$A:$A, 0)), "No Match", VLOOKUP($C296,Vision!$A:I,5,FALSE))</f>
        <v>Oak Brook Interior Design</v>
      </c>
      <c r="P296" s="27" t="str">
        <f>IF(ISERROR(MATCH($C296,Vision!$A:$A, 0)), "No Match", VLOOKUP($C296,Vision!$A:J,6,FALSE))</f>
        <v>Oak Brook</v>
      </c>
      <c r="Q296" s="27" t="str">
        <f>IF(ISERROR(MATCH($C296,Vision!$A:$A, 0)), "No Match", VLOOKUP($C296,Vision!$A:K,7,FALSE))</f>
        <v>Job Captain</v>
      </c>
      <c r="R296" s="31">
        <f>IF(ISERROR(MATCH($C296,Vision!$A:$A, 0)), "No Match", VLOOKUP($C296,Vision!$A:L,8,FALSE))</f>
        <v>42604</v>
      </c>
      <c r="S296" s="31"/>
      <c r="T296" s="27" t="str">
        <f t="shared" si="23"/>
        <v>Set-ADComputer -Identity  WS-1976 -Description "Katie Day - ThinkPad W540"</v>
      </c>
      <c r="U296" s="1" t="str">
        <f t="shared" si="24"/>
        <v>Set-ADComputer -Identity  WS-1976 -Managedby "KDay"</v>
      </c>
      <c r="W296" s="4"/>
      <c r="AB296"/>
      <c r="AD296"/>
    </row>
    <row r="297" spans="2:30" x14ac:dyDescent="0.25">
      <c r="B297" s="27">
        <f t="shared" si="21"/>
        <v>294</v>
      </c>
      <c r="C297" s="22" t="s">
        <v>541</v>
      </c>
      <c r="D297" s="30" t="str">
        <f>IF(ISERROR(MATCH($C297,ADUser!A:A, 0)), "No Match", VLOOKUP($C297,ADUser!A:C,3,FALSE))</f>
        <v>Kerem Espejel</v>
      </c>
      <c r="E297" s="27" t="str">
        <f>IF(ISERROR(MATCH($C297,ADUser!A:A, 0)), "No Match", VLOOKUP($C297,ADUser!A:B,2,FALSE))</f>
        <v>kespejel</v>
      </c>
      <c r="F297" s="27" t="str">
        <f>IF(ISERROR(MATCH(K297,ADComputer!A:A, 0)), "No Match", VLOOKUP(K297,ADComputer!A:B,2,FALSE))</f>
        <v>Kerem Espejel - W530</v>
      </c>
      <c r="H297" s="32">
        <f t="shared" si="22"/>
        <v>1</v>
      </c>
      <c r="I297" s="27" t="str">
        <f>IF(ISERROR(MATCH(K297,ADComputer!A:A, 0)), "No Match", VLOOKUP(K297,ADComputer!A:D,4,FALSE))</f>
        <v>CN=Kerem Espejel,OU=Users,OU=San Diego-Downtown,DC=wma-arch,DC=com</v>
      </c>
      <c r="J297" s="27" t="str">
        <f>IF(ISERROR(MATCH($E297,Meraki!A:A, 0)), "No Match", VLOOKUP($E297,Meraki!A:F,4,FALSE))</f>
        <v>ThinkPad W530</v>
      </c>
      <c r="K297" s="27" t="str">
        <f>IF(ISERROR(MATCH($E297,Meraki!A:A, 0)), "No Match", VLOOKUP($E297,Meraki!A:F,2,FALSE))</f>
        <v>WS-1860</v>
      </c>
      <c r="L297" s="27" t="str">
        <f>IF(ISERROR(MATCH($C297,Vision!$A:$A, 0)), "No Match", VLOOKUP($C297,Vision!$A:F,2,FALSE))</f>
        <v>Kerem</v>
      </c>
      <c r="M297" s="27" t="str">
        <f>IF(ISERROR(MATCH($C297,Vision!$A:$A, 0)), "No Match", VLOOKUP($C297,Vision!$A:G,3,FALSE))</f>
        <v>Espejel</v>
      </c>
      <c r="N297" s="27" t="str">
        <f>IF(ISERROR(MATCH($C297,Vision!$A:$A, 0)), "No Match", VLOOKUP($C297,Vision!$A:H,4,FALSE))</f>
        <v>Hughes, Catharine</v>
      </c>
      <c r="O297" s="27" t="str">
        <f>IF(ISERROR(MATCH($C297,Vision!$A:$A, 0)), "No Match", VLOOKUP($C297,Vision!$A:I,5,FALSE))</f>
        <v>Downtown San Diego Interior Design</v>
      </c>
      <c r="P297" s="27" t="str">
        <f>IF(ISERROR(MATCH($C297,Vision!$A:$A, 0)), "No Match", VLOOKUP($C297,Vision!$A:J,6,FALSE))</f>
        <v>Downtown San Diego</v>
      </c>
      <c r="Q297" s="27" t="str">
        <f>IF(ISERROR(MATCH($C297,Vision!$A:$A, 0)), "No Match", VLOOKUP($C297,Vision!$A:K,7,FALSE))</f>
        <v>Project Manager</v>
      </c>
      <c r="R297" s="31">
        <f>IF(ISERROR(MATCH($C297,Vision!$A:$A, 0)), "No Match", VLOOKUP($C297,Vision!$A:L,8,FALSE))</f>
        <v>40940</v>
      </c>
      <c r="S297" s="31"/>
      <c r="T297" s="27" t="str">
        <f t="shared" si="23"/>
        <v>Set-ADComputer -Identity  WS-1860 -Description "Kerem Espejel - ThinkPad W530"</v>
      </c>
      <c r="U297" s="1" t="str">
        <f t="shared" si="24"/>
        <v>Set-ADComputer -Identity  WS-1860 -Managedby "kespejel"</v>
      </c>
      <c r="W297" s="4"/>
      <c r="AB297"/>
      <c r="AD297"/>
    </row>
    <row r="298" spans="2:30" x14ac:dyDescent="0.25">
      <c r="B298" s="27">
        <f t="shared" si="21"/>
        <v>295</v>
      </c>
      <c r="C298" s="22" t="s">
        <v>543</v>
      </c>
      <c r="D298" s="30" t="str">
        <f>IF(ISERROR(MATCH($C298,ADUser!A:A, 0)), "No Match", VLOOKUP($C298,ADUser!A:C,3,FALSE))</f>
        <v>Kevin Evernham</v>
      </c>
      <c r="E298" s="27" t="str">
        <f>IF(ISERROR(MATCH($C298,ADUser!A:A, 0)), "No Match", VLOOKUP($C298,ADUser!A:B,2,FALSE))</f>
        <v>kevernham</v>
      </c>
      <c r="F298" s="27" t="str">
        <f>IF(ISERROR(MATCH(K298,ADComputer!A:A, 0)), "No Match", VLOOKUP(K298,ADComputer!A:B,2,FALSE))</f>
        <v>Kevin Evernham - Surface Book</v>
      </c>
      <c r="H298" s="32">
        <f t="shared" si="22"/>
        <v>1</v>
      </c>
      <c r="I298" s="27" t="str">
        <f>IF(ISERROR(MATCH(K298,ADComputer!A:A, 0)), "No Match", VLOOKUP(K298,ADComputer!A:D,4,FALSE))</f>
        <v>CN=Kevin Evernham,OU=Users,OU=Phoenix,DC=wma-arch,DC=com</v>
      </c>
      <c r="J298" s="27" t="str">
        <f>IF(ISERROR(MATCH($E298,Meraki!A:A, 0)), "No Match", VLOOKUP($E298,Meraki!A:F,4,FALSE))</f>
        <v>Surface Book</v>
      </c>
      <c r="K298" s="27" t="str">
        <f>IF(ISERROR(MATCH($E298,Meraki!A:A, 0)), "No Match", VLOOKUP($E298,Meraki!A:F,2,FALSE))</f>
        <v>WS-2200</v>
      </c>
      <c r="L298" s="27" t="str">
        <f>IF(ISERROR(MATCH($C298,Vision!$A:$A, 0)), "No Match", VLOOKUP($C298,Vision!$A:F,2,FALSE))</f>
        <v>Kevin</v>
      </c>
      <c r="M298" s="27" t="str">
        <f>IF(ISERROR(MATCH($C298,Vision!$A:$A, 0)), "No Match", VLOOKUP($C298,Vision!$A:G,3,FALSE))</f>
        <v>Evernham</v>
      </c>
      <c r="N298" s="27" t="str">
        <f>IF(ISERROR(MATCH($C298,Vision!$A:$A, 0)), "No Match", VLOOKUP($C298,Vision!$A:H,4,FALSE))</f>
        <v>Brady, Matthew</v>
      </c>
      <c r="O298" s="27" t="str">
        <f>IF(ISERROR(MATCH($C298,Vision!$A:$A, 0)), "No Match", VLOOKUP($C298,Vision!$A:I,5,FALSE))</f>
        <v>Phoenix Commercial</v>
      </c>
      <c r="P298" s="27" t="str">
        <f>IF(ISERROR(MATCH($C298,Vision!$A:$A, 0)), "No Match", VLOOKUP($C298,Vision!$A:J,6,FALSE))</f>
        <v>Phoenix</v>
      </c>
      <c r="Q298" s="27" t="str">
        <f>IF(ISERROR(MATCH($C298,Vision!$A:$A, 0)), "No Match", VLOOKUP($C298,Vision!$A:K,7,FALSE))</f>
        <v>Principal</v>
      </c>
      <c r="R298" s="31">
        <f>IF(ISERROR(MATCH($C298,Vision!$A:$A, 0)), "No Match", VLOOKUP($C298,Vision!$A:L,8,FALSE))</f>
        <v>41282</v>
      </c>
      <c r="S298" s="31"/>
      <c r="T298" s="27" t="str">
        <f t="shared" si="23"/>
        <v>Set-ADComputer -Identity  WS-2200 -Description "Kevin Evernham - Surface Book"</v>
      </c>
      <c r="U298" s="1" t="str">
        <f t="shared" si="24"/>
        <v>Set-ADComputer -Identity  WS-2200 -Managedby "kevernham"</v>
      </c>
      <c r="W298" s="4"/>
      <c r="AB298"/>
      <c r="AD298"/>
    </row>
    <row r="299" spans="2:30" x14ac:dyDescent="0.25">
      <c r="B299" s="27">
        <f t="shared" si="21"/>
        <v>296</v>
      </c>
      <c r="C299" s="22" t="s">
        <v>535</v>
      </c>
      <c r="D299" s="30" t="str">
        <f>IF(ISERROR(MATCH($C299,ADUser!A:A, 0)), "No Match", VLOOKUP($C299,ADUser!A:C,3,FALSE))</f>
        <v>Kelsey Grundman</v>
      </c>
      <c r="E299" s="27" t="str">
        <f>IF(ISERROR(MATCH($C299,ADUser!A:A, 0)), "No Match", VLOOKUP($C299,ADUser!A:B,2,FALSE))</f>
        <v>KGrundman</v>
      </c>
      <c r="F299" s="27" t="str">
        <f>IF(ISERROR(MATCH(K299,ADComputer!A:A, 0)), "No Match", VLOOKUP(K299,ADComputer!A:B,2,FALSE))</f>
        <v>Kelsey Grundman - ThinkPad P51</v>
      </c>
      <c r="H299" s="32">
        <f t="shared" si="22"/>
        <v>1</v>
      </c>
      <c r="I299" s="27" t="str">
        <f>IF(ISERROR(MATCH(K299,ADComputer!A:A, 0)), "No Match", VLOOKUP(K299,ADComputer!A:D,4,FALSE))</f>
        <v>CN=Kelsey Grundman,OU=Users,OU=Denver,DC=wma-arch,DC=com</v>
      </c>
      <c r="J299" s="27" t="str">
        <f>IF(ISERROR(MATCH($E299,Meraki!A:A, 0)), "No Match", VLOOKUP($E299,Meraki!A:F,4,FALSE))</f>
        <v>ThinkPad P51</v>
      </c>
      <c r="K299" s="27" t="str">
        <f>IF(ISERROR(MATCH($E299,Meraki!A:A, 0)), "No Match", VLOOKUP($E299,Meraki!A:F,2,FALSE))</f>
        <v>WS-2820</v>
      </c>
      <c r="L299" s="27" t="str">
        <f>IF(ISERROR(MATCH($C299,Vision!$A:$A, 0)), "No Match", VLOOKUP($C299,Vision!$A:F,2,FALSE))</f>
        <v>Kelsey</v>
      </c>
      <c r="M299" s="27" t="str">
        <f>IF(ISERROR(MATCH($C299,Vision!$A:$A, 0)), "No Match", VLOOKUP($C299,Vision!$A:G,3,FALSE))</f>
        <v>Grundman</v>
      </c>
      <c r="N299" s="27" t="str">
        <f>IF(ISERROR(MATCH($C299,Vision!$A:$A, 0)), "No Match", VLOOKUP($C299,Vision!$A:H,4,FALSE))</f>
        <v>Davis, Jan</v>
      </c>
      <c r="O299" s="27" t="str">
        <f>IF(ISERROR(MATCH($C299,Vision!$A:$A, 0)), "No Match", VLOOKUP($C299,Vision!$A:I,5,FALSE))</f>
        <v>Downtown Denver Commercial</v>
      </c>
      <c r="P299" s="27" t="str">
        <f>IF(ISERROR(MATCH($C299,Vision!$A:$A, 0)), "No Match", VLOOKUP($C299,Vision!$A:J,6,FALSE))</f>
        <v>Downtown Denver</v>
      </c>
      <c r="Q299" s="27" t="str">
        <f>IF(ISERROR(MATCH($C299,Vision!$A:$A, 0)), "No Match", VLOOKUP($C299,Vision!$A:K,7,FALSE))</f>
        <v>Production Coordinator</v>
      </c>
      <c r="R299" s="31">
        <f>IF(ISERROR(MATCH($C299,Vision!$A:$A, 0)), "No Match", VLOOKUP($C299,Vision!$A:L,8,FALSE))</f>
        <v>43252</v>
      </c>
      <c r="S299" s="31"/>
      <c r="T299" s="27" t="str">
        <f t="shared" si="23"/>
        <v>Set-ADComputer -Identity  WS-2820 -Description "Kelsey Grundman - ThinkPad P51"</v>
      </c>
      <c r="U299" s="1" t="str">
        <f t="shared" si="24"/>
        <v>Set-ADComputer -Identity  WS-2820 -Managedby "KGrundman"</v>
      </c>
      <c r="W299" s="4"/>
      <c r="AB299"/>
      <c r="AD299"/>
    </row>
    <row r="300" spans="2:30" x14ac:dyDescent="0.25">
      <c r="B300" s="27">
        <f t="shared" si="21"/>
        <v>297</v>
      </c>
      <c r="C300" s="22" t="s">
        <v>5061</v>
      </c>
      <c r="D300" s="30" t="str">
        <f>IF(ISERROR(MATCH($C300,ADUser!A:A, 0)), "No Match", VLOOKUP($C300,ADUser!A:C,3,FALSE))</f>
        <v>Kristin Haase</v>
      </c>
      <c r="E300" s="27" t="str">
        <f>IF(ISERROR(MATCH($C300,ADUser!A:A, 0)), "No Match", VLOOKUP($C300,ADUser!A:B,2,FALSE))</f>
        <v>khaase</v>
      </c>
      <c r="F300" s="27" t="str">
        <f>IF(ISERROR(MATCH(K300,ADComputer!A:A, 0)), "No Match", VLOOKUP(K300,ADComputer!A:B,2,FALSE))</f>
        <v>Kristin Haase - ThinkPad P50</v>
      </c>
      <c r="H300" s="32">
        <f t="shared" si="22"/>
        <v>1</v>
      </c>
      <c r="I300" s="27" t="str">
        <f>IF(ISERROR(MATCH(K300,ADComputer!A:A, 0)), "No Match", VLOOKUP(K300,ADComputer!A:D,4,FALSE))</f>
        <v>CN=Kristin Haase,OU=Users,OU=New Jersey,DC=wma-arch,DC=com</v>
      </c>
      <c r="J300" s="27" t="str">
        <f>IF(ISERROR(MATCH($E300,Meraki!A:A, 0)), "No Match", VLOOKUP($E300,Meraki!A:F,4,FALSE))</f>
        <v>ThinkPad P50</v>
      </c>
      <c r="K300" s="27" t="str">
        <f>IF(ISERROR(MATCH($E300,Meraki!A:A, 0)), "No Match", VLOOKUP($E300,Meraki!A:F,2,FALSE))</f>
        <v>WS-2241</v>
      </c>
      <c r="L300" s="27" t="str">
        <f>IF(ISERROR(MATCH($C300,Vision!$A:$A, 0)), "No Match", VLOOKUP($C300,Vision!$A:F,2,FALSE))</f>
        <v>Kristin</v>
      </c>
      <c r="M300" s="27" t="str">
        <f>IF(ISERROR(MATCH($C300,Vision!$A:$A, 0)), "No Match", VLOOKUP($C300,Vision!$A:G,3,FALSE))</f>
        <v>Haase</v>
      </c>
      <c r="N300" s="27" t="str">
        <f>IF(ISERROR(MATCH($C300,Vision!$A:$A, 0)), "No Match", VLOOKUP($C300,Vision!$A:H,4,FALSE))</f>
        <v>Zucosky, Marlyn</v>
      </c>
      <c r="O300" s="27" t="str">
        <f>IF(ISERROR(MATCH($C300,Vision!$A:$A, 0)), "No Match", VLOOKUP($C300,Vision!$A:I,5,FALSE))</f>
        <v>New Jersey Interior Design</v>
      </c>
      <c r="P300" s="27" t="str">
        <f>IF(ISERROR(MATCH($C300,Vision!$A:$A, 0)), "No Match", VLOOKUP($C300,Vision!$A:J,6,FALSE))</f>
        <v>New Jersey</v>
      </c>
      <c r="Q300" s="27" t="str">
        <f>IF(ISERROR(MATCH($C300,Vision!$A:$A, 0)), "No Match", VLOOKUP($C300,Vision!$A:K,7,FALSE))</f>
        <v>Senior Job Captain</v>
      </c>
      <c r="R300" s="31">
        <f>IF(ISERROR(MATCH($C300,Vision!$A:$A, 0)), "No Match", VLOOKUP($C300,Vision!$A:L,8,FALSE))</f>
        <v>43444</v>
      </c>
      <c r="S300" s="31"/>
      <c r="T300" s="27" t="str">
        <f t="shared" si="23"/>
        <v>Set-ADComputer -Identity  WS-2241 -Description "Kristin Haase - ThinkPad P50"</v>
      </c>
      <c r="U300" s="1" t="str">
        <f t="shared" si="24"/>
        <v>Set-ADComputer -Identity  WS-2241 -Managedby "khaase"</v>
      </c>
      <c r="W300" s="4"/>
      <c r="AB300"/>
      <c r="AD300"/>
    </row>
    <row r="301" spans="2:30" x14ac:dyDescent="0.25">
      <c r="B301" s="27">
        <f t="shared" si="21"/>
        <v>298</v>
      </c>
      <c r="C301" s="22" t="s">
        <v>547</v>
      </c>
      <c r="D301" s="30" t="str">
        <f>IF(ISERROR(MATCH($C301,ADUser!A:A, 0)), "No Match", VLOOKUP($C301,ADUser!A:C,3,FALSE))</f>
        <v>Kim Havnes</v>
      </c>
      <c r="E301" s="27" t="str">
        <f>IF(ISERROR(MATCH($C301,ADUser!A:A, 0)), "No Match", VLOOKUP($C301,ADUser!A:B,2,FALSE))</f>
        <v>khavnes</v>
      </c>
      <c r="F301" s="27" t="str">
        <f>IF(ISERROR(MATCH(K301,ADComputer!A:A, 0)), "No Match", VLOOKUP(K301,ADComputer!A:B,2,FALSE))</f>
        <v>Kim Havnes - X1 Carbon</v>
      </c>
      <c r="H301" s="32">
        <f t="shared" si="22"/>
        <v>1</v>
      </c>
      <c r="I301" s="27" t="str">
        <f>IF(ISERROR(MATCH(K301,ADComputer!A:A, 0)), "No Match", VLOOKUP(K301,ADComputer!A:D,4,FALSE))</f>
        <v>CN=Kim Havnes,OU=Users,OU=Chicago,DC=wma-arch,DC=com</v>
      </c>
      <c r="J301" s="27" t="str">
        <f>IF(ISERROR(MATCH($E301,Meraki!A:A, 0)), "No Match", VLOOKUP($E301,Meraki!A:F,4,FALSE))</f>
        <v>ThinkPad X1 Carbon 4th</v>
      </c>
      <c r="K301" s="27" t="str">
        <f>IF(ISERROR(MATCH($E301,Meraki!A:A, 0)), "No Match", VLOOKUP($E301,Meraki!A:F,2,FALSE))</f>
        <v>WS-2362</v>
      </c>
      <c r="L301" s="27" t="str">
        <f>IF(ISERROR(MATCH($C301,Vision!$A:$A, 0)), "No Match", VLOOKUP($C301,Vision!$A:F,2,FALSE))</f>
        <v>Kim</v>
      </c>
      <c r="M301" s="27" t="str">
        <f>IF(ISERROR(MATCH($C301,Vision!$A:$A, 0)), "No Match", VLOOKUP($C301,Vision!$A:G,3,FALSE))</f>
        <v>Havnes</v>
      </c>
      <c r="N301" s="27" t="str">
        <f>IF(ISERROR(MATCH($C301,Vision!$A:$A, 0)), "No Match", VLOOKUP($C301,Vision!$A:H,4,FALSE))</f>
        <v>Cody, Michael</v>
      </c>
      <c r="O301" s="27" t="str">
        <f>IF(ISERROR(MATCH($C301,Vision!$A:$A, 0)), "No Match", VLOOKUP($C301,Vision!$A:I,5,FALSE))</f>
        <v>Oak Brook Interior Design</v>
      </c>
      <c r="P301" s="27" t="str">
        <f>IF(ISERROR(MATCH($C301,Vision!$A:$A, 0)), "No Match", VLOOKUP($C301,Vision!$A:J,6,FALSE))</f>
        <v>Oak Brook</v>
      </c>
      <c r="Q301" s="27" t="str">
        <f>IF(ISERROR(MATCH($C301,Vision!$A:$A, 0)), "No Match", VLOOKUP($C301,Vision!$A:K,7,FALSE))</f>
        <v>Project Manager</v>
      </c>
      <c r="R301" s="31">
        <f>IF(ISERROR(MATCH($C301,Vision!$A:$A, 0)), "No Match", VLOOKUP($C301,Vision!$A:L,8,FALSE))</f>
        <v>42709</v>
      </c>
      <c r="S301" s="31"/>
      <c r="T301" s="27" t="str">
        <f t="shared" si="23"/>
        <v>Set-ADComputer -Identity  WS-2362 -Description "Kim Havnes - ThinkPad X1 Carbon 4th"</v>
      </c>
      <c r="U301" s="1" t="str">
        <f t="shared" si="24"/>
        <v>Set-ADComputer -Identity  WS-2362 -Managedby "khavnes"</v>
      </c>
      <c r="W301" s="4"/>
      <c r="AB301"/>
      <c r="AD301"/>
    </row>
    <row r="302" spans="2:30" x14ac:dyDescent="0.25">
      <c r="B302" s="27">
        <f t="shared" si="21"/>
        <v>299</v>
      </c>
      <c r="C302" s="22" t="s">
        <v>550</v>
      </c>
      <c r="D302" s="30" t="str">
        <f>IF(ISERROR(MATCH($C302,ADUser!A:A, 0)), "No Match", VLOOKUP($C302,ADUser!A:C,3,FALSE))</f>
        <v>Kimberly Huffman</v>
      </c>
      <c r="E302" s="27" t="str">
        <f>IF(ISERROR(MATCH($C302,ADUser!A:A, 0)), "No Match", VLOOKUP($C302,ADUser!A:B,2,FALSE))</f>
        <v>khuffman</v>
      </c>
      <c r="F302" s="27" t="str">
        <f>IF(ISERROR(MATCH(K302,ADComputer!A:A, 0)), "No Match", VLOOKUP(K302,ADComputer!A:B,2,FALSE))</f>
        <v>Kimberly Huffman - X1 Carbon</v>
      </c>
      <c r="H302" s="32">
        <f t="shared" si="22"/>
        <v>1</v>
      </c>
      <c r="I302" s="27" t="str">
        <f>IF(ISERROR(MATCH(K302,ADComputer!A:A, 0)), "No Match", VLOOKUP(K302,ADComputer!A:D,4,FALSE))</f>
        <v>CN=Kimberly Huffman,OU=Users,OU=Irvine,DC=wma-arch,DC=com</v>
      </c>
      <c r="J302" s="27" t="str">
        <f>IF(ISERROR(MATCH($E302,Meraki!A:A, 0)), "No Match", VLOOKUP($E302,Meraki!A:F,4,FALSE))</f>
        <v>ThinkPad X1 Carbon 3rd</v>
      </c>
      <c r="K302" s="27" t="str">
        <f>IF(ISERROR(MATCH($E302,Meraki!A:A, 0)), "No Match", VLOOKUP($E302,Meraki!A:F,2,FALSE))</f>
        <v>WS-2052</v>
      </c>
      <c r="L302" s="27" t="str">
        <f>IF(ISERROR(MATCH($C302,Vision!$A:$A, 0)), "No Match", VLOOKUP($C302,Vision!$A:F,2,FALSE))</f>
        <v>Kimberly</v>
      </c>
      <c r="M302" s="27" t="str">
        <f>IF(ISERROR(MATCH($C302,Vision!$A:$A, 0)), "No Match", VLOOKUP($C302,Vision!$A:G,3,FALSE))</f>
        <v>Huffman</v>
      </c>
      <c r="N302" s="27" t="str">
        <f>IF(ISERROR(MATCH($C302,Vision!$A:$A, 0)), "No Match", VLOOKUP($C302,Vision!$A:H,4,FALSE))</f>
        <v>Myers, Thomas</v>
      </c>
      <c r="O302" s="27" t="str">
        <f>IF(ISERROR(MATCH($C302,Vision!$A:$A, 0)), "No Match", VLOOKUP($C302,Vision!$A:I,5,FALSE))</f>
        <v>Irvine Commercial</v>
      </c>
      <c r="P302" s="27" t="str">
        <f>IF(ISERROR(MATCH($C302,Vision!$A:$A, 0)), "No Match", VLOOKUP($C302,Vision!$A:J,6,FALSE))</f>
        <v>Irvine</v>
      </c>
      <c r="Q302" s="27" t="str">
        <f>IF(ISERROR(MATCH($C302,Vision!$A:$A, 0)), "No Match", VLOOKUP($C302,Vision!$A:K,7,FALSE))</f>
        <v>Director, Regional Operations</v>
      </c>
      <c r="R302" s="31">
        <f>IF(ISERROR(MATCH($C302,Vision!$A:$A, 0)), "No Match", VLOOKUP($C302,Vision!$A:L,8,FALSE))</f>
        <v>41505</v>
      </c>
      <c r="S302" s="31"/>
      <c r="T302" s="27" t="str">
        <f t="shared" si="23"/>
        <v>Set-ADComputer -Identity  WS-2052 -Description "Kimberly Huffman - ThinkPad X1 Carbon 3rd"</v>
      </c>
      <c r="U302" s="1" t="str">
        <f t="shared" si="24"/>
        <v>Set-ADComputer -Identity  WS-2052 -Managedby "khuffman"</v>
      </c>
      <c r="W302" s="4"/>
      <c r="AB302"/>
      <c r="AD302"/>
    </row>
    <row r="303" spans="2:30" x14ac:dyDescent="0.25">
      <c r="B303" s="27">
        <f t="shared" si="21"/>
        <v>300</v>
      </c>
      <c r="C303" s="22" t="s">
        <v>8465</v>
      </c>
      <c r="D303" s="30" t="str">
        <f>IF(ISERROR(MATCH($C303,ADUser!A:A, 0)), "No Match", VLOOKUP($C303,ADUser!A:C,3,FALSE))</f>
        <v>Karli Iseman</v>
      </c>
      <c r="E303" s="27" t="str">
        <f>IF(ISERROR(MATCH($C303,ADUser!A:A, 0)), "No Match", VLOOKUP($C303,ADUser!A:B,2,FALSE))</f>
        <v>kiseman</v>
      </c>
      <c r="F303" s="27" t="str">
        <f>IF(ISERROR(MATCH(K303,ADComputer!A:A, 0)), "No Match", VLOOKUP(K303,ADComputer!A:B,2,FALSE))</f>
        <v>No Match</v>
      </c>
      <c r="H303" s="32" t="e">
        <f t="shared" si="22"/>
        <v>#VALUE!</v>
      </c>
      <c r="I303" s="27" t="str">
        <f>IF(ISERROR(MATCH(K303,ADComputer!A:A, 0)), "No Match", VLOOKUP(K303,ADComputer!A:D,4,FALSE))</f>
        <v>No Match</v>
      </c>
      <c r="J303" s="27" t="str">
        <f>IF(ISERROR(MATCH($E303,Meraki!A:A, 0)), "No Match", VLOOKUP($E303,Meraki!A:F,4,FALSE))</f>
        <v>No Match</v>
      </c>
      <c r="K303" s="27" t="str">
        <f>IF(ISERROR(MATCH($E303,Meraki!A:A, 0)), "No Match", VLOOKUP($E303,Meraki!A:F,2,FALSE))</f>
        <v>No Match</v>
      </c>
      <c r="L303" s="27" t="str">
        <f>IF(ISERROR(MATCH($C303,Vision!$A:$A, 0)), "No Match", VLOOKUP($C303,Vision!$A:F,2,FALSE))</f>
        <v>No Match</v>
      </c>
      <c r="M303" s="27" t="str">
        <f>IF(ISERROR(MATCH($C303,Vision!$A:$A, 0)), "No Match", VLOOKUP($C303,Vision!$A:G,3,FALSE))</f>
        <v>No Match</v>
      </c>
      <c r="N303" s="27" t="str">
        <f>IF(ISERROR(MATCH($C303,Vision!$A:$A, 0)), "No Match", VLOOKUP($C303,Vision!$A:H,4,FALSE))</f>
        <v>No Match</v>
      </c>
      <c r="O303" s="27" t="str">
        <f>IF(ISERROR(MATCH($C303,Vision!$A:$A, 0)), "No Match", VLOOKUP($C303,Vision!$A:I,5,FALSE))</f>
        <v>No Match</v>
      </c>
      <c r="P303" s="27" t="str">
        <f>IF(ISERROR(MATCH($C303,Vision!$A:$A, 0)), "No Match", VLOOKUP($C303,Vision!$A:J,6,FALSE))</f>
        <v>No Match</v>
      </c>
      <c r="Q303" s="27" t="str">
        <f>IF(ISERROR(MATCH($C303,Vision!$A:$A, 0)), "No Match", VLOOKUP($C303,Vision!$A:K,7,FALSE))</f>
        <v>No Match</v>
      </c>
      <c r="R303" s="31" t="str">
        <f>IF(ISERROR(MATCH($C303,Vision!$A:$A, 0)), "No Match", VLOOKUP($C303,Vision!$A:L,8,FALSE))</f>
        <v>No Match</v>
      </c>
      <c r="S303" s="31"/>
      <c r="T303" s="27" t="str">
        <f t="shared" si="23"/>
        <v>Set-ADComputer -Identity  No Match -Description "Karli Iseman - No Match"</v>
      </c>
      <c r="U303" s="1" t="str">
        <f t="shared" si="24"/>
        <v>Set-ADComputer -Identity  No Match -Managedby "kiseman"</v>
      </c>
      <c r="W303" s="4"/>
      <c r="AB303"/>
      <c r="AD303"/>
    </row>
    <row r="304" spans="2:30" x14ac:dyDescent="0.25">
      <c r="B304" s="27">
        <f t="shared" si="21"/>
        <v>301</v>
      </c>
      <c r="C304" s="22" t="s">
        <v>6321</v>
      </c>
      <c r="D304" s="30" t="str">
        <f>IF(ISERROR(MATCH($C304,ADUser!A:A, 0)), "No Match", VLOOKUP($C304,ADUser!A:C,3,FALSE))</f>
        <v>Katlyn Lakie</v>
      </c>
      <c r="E304" s="27" t="str">
        <f>IF(ISERROR(MATCH($C304,ADUser!A:A, 0)), "No Match", VLOOKUP($C304,ADUser!A:B,2,FALSE))</f>
        <v>klakie</v>
      </c>
      <c r="F304" s="27" t="str">
        <f>IF(ISERROR(MATCH(K304,ADComputer!A:A, 0)), "No Match", VLOOKUP(K304,ADComputer!A:B,2,FALSE))</f>
        <v>Katlyn Lakie - HP Z2 Mini G3 Workstation</v>
      </c>
      <c r="H304" s="32">
        <f t="shared" si="22"/>
        <v>1</v>
      </c>
      <c r="I304" s="27" t="str">
        <f>IF(ISERROR(MATCH(K304,ADComputer!A:A, 0)), "No Match", VLOOKUP(K304,ADComputer!A:D,4,FALSE))</f>
        <v>CN=Katlyn Lakie,OU=Users,OU=Irvine,DC=wma-arch,DC=com</v>
      </c>
      <c r="J304" s="27" t="str">
        <f>IF(ISERROR(MATCH($E304,Meraki!A:A, 0)), "No Match", VLOOKUP($E304,Meraki!A:F,4,FALSE))</f>
        <v>HP Z2 Mini G3 Workstation</v>
      </c>
      <c r="K304" s="27" t="str">
        <f>IF(ISERROR(MATCH($E304,Meraki!A:A, 0)), "No Match", VLOOKUP($E304,Meraki!A:F,2,FALSE))</f>
        <v>WS-2443</v>
      </c>
      <c r="L304" s="27" t="str">
        <f>IF(ISERROR(MATCH($C304,Vision!$A:$A, 0)), "No Match", VLOOKUP($C304,Vision!$A:F,2,FALSE))</f>
        <v>Katlyn</v>
      </c>
      <c r="M304" s="27" t="str">
        <f>IF(ISERROR(MATCH($C304,Vision!$A:$A, 0)), "No Match", VLOOKUP($C304,Vision!$A:G,3,FALSE))</f>
        <v>Lakie</v>
      </c>
      <c r="N304" s="27" t="str">
        <f>IF(ISERROR(MATCH($C304,Vision!$A:$A, 0)), "No Match", VLOOKUP($C304,Vision!$A:H,4,FALSE))</f>
        <v>Nouizi, Ilyes</v>
      </c>
      <c r="O304" s="27" t="str">
        <f>IF(ISERROR(MATCH($C304,Vision!$A:$A, 0)), "No Match", VLOOKUP($C304,Vision!$A:I,5,FALSE))</f>
        <v>Studio-West</v>
      </c>
      <c r="P304" s="27" t="str">
        <f>IF(ISERROR(MATCH($C304,Vision!$A:$A, 0)), "No Match", VLOOKUP($C304,Vision!$A:J,6,FALSE))</f>
        <v>Irvine</v>
      </c>
      <c r="Q304" s="27" t="str">
        <f>IF(ISERROR(MATCH($C304,Vision!$A:$A, 0)), "No Match", VLOOKUP($C304,Vision!$A:K,7,FALSE))</f>
        <v>Production Coordinator</v>
      </c>
      <c r="R304" s="31">
        <f>IF(ISERROR(MATCH($C304,Vision!$A:$A, 0)), "No Match", VLOOKUP($C304,Vision!$A:L,8,FALSE))</f>
        <v>43570</v>
      </c>
      <c r="S304" s="31"/>
      <c r="T304" s="27" t="str">
        <f t="shared" si="23"/>
        <v>Set-ADComputer -Identity  WS-2443 -Description "Katlyn Lakie - HP Z2 Mini G3 Workstation"</v>
      </c>
      <c r="U304" s="1" t="str">
        <f t="shared" si="24"/>
        <v>Set-ADComputer -Identity  WS-2443 -Managedby "klakie"</v>
      </c>
      <c r="W304" s="4"/>
      <c r="AB304"/>
      <c r="AD304"/>
    </row>
    <row r="305" spans="2:30" x14ac:dyDescent="0.25">
      <c r="B305" s="27">
        <f t="shared" si="21"/>
        <v>302</v>
      </c>
      <c r="C305" s="22" t="s">
        <v>833</v>
      </c>
      <c r="D305" s="30" t="str">
        <f>IF(ISERROR(MATCH($C305,ADUser!A:A, 0)), "No Match", VLOOKUP($C305,ADUser!A:C,3,FALSE))</f>
        <v>Kristen Lazatin</v>
      </c>
      <c r="E305" s="27" t="str">
        <f>IF(ISERROR(MATCH($C305,ADUser!A:A, 0)), "No Match", VLOOKUP($C305,ADUser!A:B,2,FALSE))</f>
        <v>KLazatin</v>
      </c>
      <c r="F305" s="27" t="str">
        <f>IF(ISERROR(MATCH(K305,ADComputer!A:A, 0)), "No Match", VLOOKUP(K305,ADComputer!A:B,2,FALSE))</f>
        <v>Kristen Lazatin - HP Z2 Mini G3 Workstation</v>
      </c>
      <c r="H305" s="32">
        <f t="shared" si="22"/>
        <v>1</v>
      </c>
      <c r="I305" s="27" t="str">
        <f>IF(ISERROR(MATCH(K305,ADComputer!A:A, 0)), "No Match", VLOOKUP(K305,ADComputer!A:D,4,FALSE))</f>
        <v>CN=Kristen Lazatin,OU=Users,OU=Irvine,DC=wma-arch,DC=com</v>
      </c>
      <c r="J305" s="27" t="str">
        <f>IF(ISERROR(MATCH($E305,Meraki!A:A, 0)), "No Match", VLOOKUP($E305,Meraki!A:F,4,FALSE))</f>
        <v>HP Z2 Mini G3 Workstation</v>
      </c>
      <c r="K305" s="27" t="str">
        <f>IF(ISERROR(MATCH($E305,Meraki!A:A, 0)), "No Match", VLOOKUP($E305,Meraki!A:F,2,FALSE))</f>
        <v>WS-2762</v>
      </c>
      <c r="L305" s="27" t="str">
        <f>IF(ISERROR(MATCH($C305,Vision!$A:$A, 0)), "No Match", VLOOKUP($C305,Vision!$A:F,2,FALSE))</f>
        <v>Kristen</v>
      </c>
      <c r="M305" s="27" t="str">
        <f>IF(ISERROR(MATCH($C305,Vision!$A:$A, 0)), "No Match", VLOOKUP($C305,Vision!$A:G,3,FALSE))</f>
        <v>Lazatin</v>
      </c>
      <c r="N305" s="27" t="str">
        <f>IF(ISERROR(MATCH($C305,Vision!$A:$A, 0)), "No Match", VLOOKUP($C305,Vision!$A:H,4,FALSE))</f>
        <v>Nouizi, Ilyes</v>
      </c>
      <c r="O305" s="27" t="str">
        <f>IF(ISERROR(MATCH($C305,Vision!$A:$A, 0)), "No Match", VLOOKUP($C305,Vision!$A:I,5,FALSE))</f>
        <v>Studio-West</v>
      </c>
      <c r="P305" s="27" t="str">
        <f>IF(ISERROR(MATCH($C305,Vision!$A:$A, 0)), "No Match", VLOOKUP($C305,Vision!$A:J,6,FALSE))</f>
        <v>Irvine</v>
      </c>
      <c r="Q305" s="27" t="str">
        <f>IF(ISERROR(MATCH($C305,Vision!$A:$A, 0)), "No Match", VLOOKUP($C305,Vision!$A:K,7,FALSE))</f>
        <v>Production Coordinator</v>
      </c>
      <c r="R305" s="31">
        <f>IF(ISERROR(MATCH($C305,Vision!$A:$A, 0)), "No Match", VLOOKUP($C305,Vision!$A:L,8,FALSE))</f>
        <v>42948</v>
      </c>
      <c r="S305" s="31"/>
      <c r="T305" s="27" t="str">
        <f t="shared" si="23"/>
        <v>Set-ADComputer -Identity  WS-2762 -Description "Kristen Lazatin - HP Z2 Mini G3 Workstation"</v>
      </c>
      <c r="U305" s="1" t="str">
        <f t="shared" si="24"/>
        <v>Set-ADComputer -Identity  WS-2762 -Managedby "KLazatin"</v>
      </c>
      <c r="W305" s="4"/>
      <c r="AB305"/>
      <c r="AD305"/>
    </row>
    <row r="306" spans="2:30" x14ac:dyDescent="0.25">
      <c r="B306" s="27">
        <f t="shared" si="21"/>
        <v>303</v>
      </c>
      <c r="C306" s="22" t="s">
        <v>531</v>
      </c>
      <c r="D306" s="30" t="str">
        <f>IF(ISERROR(MATCH($C306,ADUser!A:A, 0)), "No Match", VLOOKUP($C306,ADUser!A:C,3,FALSE))</f>
        <v>Kelly Leanos</v>
      </c>
      <c r="E306" s="27" t="str">
        <f>IF(ISERROR(MATCH($C306,ADUser!A:A, 0)), "No Match", VLOOKUP($C306,ADUser!A:B,2,FALSE))</f>
        <v>kleanos</v>
      </c>
      <c r="F306" s="27" t="str">
        <f>IF(ISERROR(MATCH(K306,ADComputer!A:A, 0)), "No Match", VLOOKUP(K306,ADComputer!A:B,2,FALSE))</f>
        <v>Kelly Leanos - X1 Carbon</v>
      </c>
      <c r="H306" s="32">
        <f t="shared" si="22"/>
        <v>1</v>
      </c>
      <c r="I306" s="27" t="str">
        <f>IF(ISERROR(MATCH(K306,ADComputer!A:A, 0)), "No Match", VLOOKUP(K306,ADComputer!A:D,4,FALSE))</f>
        <v>CN=Kelly Leanos,OU=Users,OU=Northern California,DC=wma-arch,DC=com</v>
      </c>
      <c r="J306" s="27" t="str">
        <f>IF(ISERROR(MATCH($E306,Meraki!A:A, 0)), "No Match", VLOOKUP($E306,Meraki!A:F,4,FALSE))</f>
        <v>ThinkPad X1 Carbon 3rd</v>
      </c>
      <c r="K306" s="27" t="str">
        <f>IF(ISERROR(MATCH($E306,Meraki!A:A, 0)), "No Match", VLOOKUP($E306,Meraki!A:F,2,FALSE))</f>
        <v>WS-2177</v>
      </c>
      <c r="L306" s="27" t="str">
        <f>IF(ISERROR(MATCH($C306,Vision!$A:$A, 0)), "No Match", VLOOKUP($C306,Vision!$A:F,2,FALSE))</f>
        <v>Kelly</v>
      </c>
      <c r="M306" s="27" t="str">
        <f>IF(ISERROR(MATCH($C306,Vision!$A:$A, 0)), "No Match", VLOOKUP($C306,Vision!$A:G,3,FALSE))</f>
        <v>Leanos</v>
      </c>
      <c r="N306" s="27" t="str">
        <f>IF(ISERROR(MATCH($C306,Vision!$A:$A, 0)), "No Match", VLOOKUP($C306,Vision!$A:H,4,FALSE))</f>
        <v>Drew, Gary</v>
      </c>
      <c r="O306" s="27" t="str">
        <f>IF(ISERROR(MATCH($C306,Vision!$A:$A, 0)), "No Match", VLOOKUP($C306,Vision!$A:I,5,FALSE))</f>
        <v>Pleasanton Interior Design</v>
      </c>
      <c r="P306" s="27" t="str">
        <f>IF(ISERROR(MATCH($C306,Vision!$A:$A, 0)), "No Match", VLOOKUP($C306,Vision!$A:J,6,FALSE))</f>
        <v>Pleasanton</v>
      </c>
      <c r="Q306" s="27" t="str">
        <f>IF(ISERROR(MATCH($C306,Vision!$A:$A, 0)), "No Match", VLOOKUP($C306,Vision!$A:K,7,FALSE))</f>
        <v>Principal</v>
      </c>
      <c r="R306" s="31">
        <f>IF(ISERROR(MATCH($C306,Vision!$A:$A, 0)), "No Match", VLOOKUP($C306,Vision!$A:L,8,FALSE))</f>
        <v>39350</v>
      </c>
      <c r="S306" s="31"/>
      <c r="T306" s="27" t="str">
        <f t="shared" si="23"/>
        <v>Set-ADComputer -Identity  WS-2177 -Description "Kelly Leanos - ThinkPad X1 Carbon 3rd"</v>
      </c>
      <c r="U306" s="1" t="str">
        <f t="shared" si="24"/>
        <v>Set-ADComputer -Identity  WS-2177 -Managedby "kleanos"</v>
      </c>
      <c r="W306" s="4"/>
      <c r="AB306"/>
      <c r="AD306"/>
    </row>
    <row r="307" spans="2:30" x14ac:dyDescent="0.25">
      <c r="B307" s="27">
        <f t="shared" si="21"/>
        <v>304</v>
      </c>
      <c r="C307" s="22" t="s">
        <v>552</v>
      </c>
      <c r="D307" s="30" t="str">
        <f>IF(ISERROR(MATCH($C307,ADUser!A:A, 0)), "No Match", VLOOKUP($C307,ADUser!A:C,3,FALSE))</f>
        <v>Kirsten Lien</v>
      </c>
      <c r="E307" s="27" t="str">
        <f>IF(ISERROR(MATCH($C307,ADUser!A:A, 0)), "No Match", VLOOKUP($C307,ADUser!A:B,2,FALSE))</f>
        <v>Klien</v>
      </c>
      <c r="F307" s="27" t="str">
        <f>IF(ISERROR(MATCH(K307,ADComputer!A:A, 0)), "No Match", VLOOKUP(K307,ADComputer!A:B,2,FALSE))</f>
        <v>Kirsten Lien - W541</v>
      </c>
      <c r="H307" s="32">
        <f t="shared" si="22"/>
        <v>1</v>
      </c>
      <c r="I307" s="27" t="str">
        <f>IF(ISERROR(MATCH(K307,ADComputer!A:A, 0)), "No Match", VLOOKUP(K307,ADComputer!A:D,4,FALSE))</f>
        <v>CN=Kirsten Lien,OU=Users,OU=Northern California,DC=wma-arch,DC=com</v>
      </c>
      <c r="J307" s="27" t="str">
        <f>IF(ISERROR(MATCH($E307,Meraki!A:A, 0)), "No Match", VLOOKUP($E307,Meraki!A:F,4,FALSE))</f>
        <v>ThinkPad W541</v>
      </c>
      <c r="K307" s="27" t="str">
        <f>IF(ISERROR(MATCH($E307,Meraki!A:A, 0)), "No Match", VLOOKUP($E307,Meraki!A:F,2,FALSE))</f>
        <v>WS-2088</v>
      </c>
      <c r="L307" s="27" t="str">
        <f>IF(ISERROR(MATCH($C307,Vision!$A:$A, 0)), "No Match", VLOOKUP($C307,Vision!$A:F,2,FALSE))</f>
        <v>Kirsten</v>
      </c>
      <c r="M307" s="27" t="str">
        <f>IF(ISERROR(MATCH($C307,Vision!$A:$A, 0)), "No Match", VLOOKUP($C307,Vision!$A:G,3,FALSE))</f>
        <v>Lien</v>
      </c>
      <c r="N307" s="27" t="str">
        <f>IF(ISERROR(MATCH($C307,Vision!$A:$A, 0)), "No Match", VLOOKUP($C307,Vision!$A:H,4,FALSE))</f>
        <v>Drew, Gary</v>
      </c>
      <c r="O307" s="27" t="str">
        <f>IF(ISERROR(MATCH($C307,Vision!$A:$A, 0)), "No Match", VLOOKUP($C307,Vision!$A:I,5,FALSE))</f>
        <v>Pleasanton Interior Design</v>
      </c>
      <c r="P307" s="27" t="str">
        <f>IF(ISERROR(MATCH($C307,Vision!$A:$A, 0)), "No Match", VLOOKUP($C307,Vision!$A:J,6,FALSE))</f>
        <v>Pleasanton</v>
      </c>
      <c r="Q307" s="27" t="str">
        <f>IF(ISERROR(MATCH($C307,Vision!$A:$A, 0)), "No Match", VLOOKUP($C307,Vision!$A:K,7,FALSE))</f>
        <v>Regional Operations Manager</v>
      </c>
      <c r="R307" s="31">
        <f>IF(ISERROR(MATCH($C307,Vision!$A:$A, 0)), "No Match", VLOOKUP($C307,Vision!$A:L,8,FALSE))</f>
        <v>37138</v>
      </c>
      <c r="S307" s="31"/>
      <c r="T307" s="27" t="str">
        <f t="shared" si="23"/>
        <v>Set-ADComputer -Identity  WS-2088 -Description "Kirsten Lien - ThinkPad W541"</v>
      </c>
      <c r="U307" s="1" t="str">
        <f t="shared" si="24"/>
        <v>Set-ADComputer -Identity  WS-2088 -Managedby "Klien"</v>
      </c>
      <c r="W307" s="4"/>
      <c r="AB307"/>
      <c r="AD307"/>
    </row>
    <row r="308" spans="2:30" x14ac:dyDescent="0.25">
      <c r="B308" s="27">
        <f t="shared" si="21"/>
        <v>305</v>
      </c>
      <c r="C308" s="22" t="s">
        <v>4903</v>
      </c>
      <c r="D308" s="30" t="str">
        <f>IF(ISERROR(MATCH($C308,ADUser!A:A, 0)), "No Match", VLOOKUP($C308,ADUser!A:C,3,FALSE))</f>
        <v>Keith Martinez</v>
      </c>
      <c r="E308" s="27" t="str">
        <f>IF(ISERROR(MATCH($C308,ADUser!A:A, 0)), "No Match", VLOOKUP($C308,ADUser!A:B,2,FALSE))</f>
        <v>kmartinez</v>
      </c>
      <c r="F308" s="27" t="str">
        <f>IF(ISERROR(MATCH(K308,ADComputer!A:A, 0)), "No Match", VLOOKUP(K308,ADComputer!A:B,2,FALSE))</f>
        <v>Keith Martinez - ThinkPad P52</v>
      </c>
      <c r="H308" s="32">
        <f t="shared" si="22"/>
        <v>1</v>
      </c>
      <c r="I308" s="27" t="str">
        <f>IF(ISERROR(MATCH(K308,ADComputer!A:A, 0)), "No Match", VLOOKUP(K308,ADComputer!A:D,4,FALSE))</f>
        <v>CN=Keith Martinez,OU=Users,OU=LA,DC=wma-arch,DC=com</v>
      </c>
      <c r="J308" s="27" t="str">
        <f>IF(ISERROR(MATCH($E308,Meraki!A:A, 0)), "No Match", VLOOKUP($E308,Meraki!A:F,4,FALSE))</f>
        <v>ThinkPad P52</v>
      </c>
      <c r="K308" s="27" t="str">
        <f>IF(ISERROR(MATCH($E308,Meraki!A:A, 0)), "No Match", VLOOKUP($E308,Meraki!A:F,2,FALSE))</f>
        <v>WS-2889</v>
      </c>
      <c r="L308" s="27" t="str">
        <f>IF(ISERROR(MATCH($C308,Vision!$A:$A, 0)), "No Match", VLOOKUP($C308,Vision!$A:F,2,FALSE))</f>
        <v>Keith</v>
      </c>
      <c r="M308" s="27" t="str">
        <f>IF(ISERROR(MATCH($C308,Vision!$A:$A, 0)), "No Match", VLOOKUP($C308,Vision!$A:G,3,FALSE))</f>
        <v>Martinez</v>
      </c>
      <c r="N308" s="27" t="str">
        <f>IF(ISERROR(MATCH($C308,Vision!$A:$A, 0)), "No Match", VLOOKUP($C308,Vision!$A:H,4,FALSE))</f>
        <v>Madani, Radwan</v>
      </c>
      <c r="O308" s="27" t="str">
        <f>IF(ISERROR(MATCH($C308,Vision!$A:$A, 0)), "No Match", VLOOKUP($C308,Vision!$A:I,5,FALSE))</f>
        <v>Los Angeles Commercial</v>
      </c>
      <c r="P308" s="27" t="str">
        <f>IF(ISERROR(MATCH($C308,Vision!$A:$A, 0)), "No Match", VLOOKUP($C308,Vision!$A:J,6,FALSE))</f>
        <v>Los Angeles</v>
      </c>
      <c r="Q308" s="27" t="str">
        <f>IF(ISERROR(MATCH($C308,Vision!$A:$A, 0)), "No Match", VLOOKUP($C308,Vision!$A:K,7,FALSE))</f>
        <v>Senior Project Manager</v>
      </c>
      <c r="R308" s="31">
        <f>IF(ISERROR(MATCH($C308,Vision!$A:$A, 0)), "No Match", VLOOKUP($C308,Vision!$A:L,8,FALSE))</f>
        <v>43391</v>
      </c>
      <c r="S308" s="31"/>
      <c r="T308" s="27" t="str">
        <f t="shared" si="23"/>
        <v>Set-ADComputer -Identity  WS-2889 -Description "Keith Martinez - ThinkPad P52"</v>
      </c>
      <c r="U308" s="1" t="str">
        <f t="shared" si="24"/>
        <v>Set-ADComputer -Identity  WS-2889 -Managedby "kmartinez"</v>
      </c>
      <c r="W308" s="4"/>
      <c r="AB308"/>
      <c r="AD308"/>
    </row>
    <row r="309" spans="2:30" x14ac:dyDescent="0.25">
      <c r="B309" s="27">
        <f t="shared" si="21"/>
        <v>306</v>
      </c>
      <c r="C309" s="22" t="s">
        <v>521</v>
      </c>
      <c r="D309" s="30" t="str">
        <f>IF(ISERROR(MATCH($C309,ADUser!A:A, 0)), "No Match", VLOOKUP($C309,ADUser!A:C,3,FALSE))</f>
        <v>Kara Matthies</v>
      </c>
      <c r="E309" s="27" t="str">
        <f>IF(ISERROR(MATCH($C309,ADUser!A:A, 0)), "No Match", VLOOKUP($C309,ADUser!A:B,2,FALSE))</f>
        <v>kmatthies</v>
      </c>
      <c r="F309" s="27" t="str">
        <f>IF(ISERROR(MATCH(K309,ADComputer!A:A, 0)), "No Match", VLOOKUP(K309,ADComputer!A:B,2,FALSE))</f>
        <v>Kara Matthies - ThinkPad P50</v>
      </c>
      <c r="H309" s="32">
        <f t="shared" si="22"/>
        <v>1</v>
      </c>
      <c r="I309" s="27" t="str">
        <f>IF(ISERROR(MATCH(K309,ADComputer!A:A, 0)), "No Match", VLOOKUP(K309,ADComputer!A:D,4,FALSE))</f>
        <v>CN=Kara Matthies,OU=Users,OU=San Diego,DC=wma-arch,DC=com</v>
      </c>
      <c r="J309" s="27" t="str">
        <f>IF(ISERROR(MATCH($E309,Meraki!A:A, 0)), "No Match", VLOOKUP($E309,Meraki!A:F,4,FALSE))</f>
        <v>ThinkPad P50</v>
      </c>
      <c r="K309" s="27" t="str">
        <f>IF(ISERROR(MATCH($E309,Meraki!A:A, 0)), "No Match", VLOOKUP($E309,Meraki!A:F,2,FALSE))</f>
        <v>WS-2169</v>
      </c>
      <c r="L309" s="27" t="str">
        <f>IF(ISERROR(MATCH($C309,Vision!$A:$A, 0)), "No Match", VLOOKUP($C309,Vision!$A:F,2,FALSE))</f>
        <v>Kara</v>
      </c>
      <c r="M309" s="27" t="str">
        <f>IF(ISERROR(MATCH($C309,Vision!$A:$A, 0)), "No Match", VLOOKUP($C309,Vision!$A:G,3,FALSE))</f>
        <v>Matthies</v>
      </c>
      <c r="N309" s="27" t="str">
        <f>IF(ISERROR(MATCH($C309,Vision!$A:$A, 0)), "No Match", VLOOKUP($C309,Vision!$A:H,4,FALSE))</f>
        <v>Ryan, Angela</v>
      </c>
      <c r="O309" s="27" t="str">
        <f>IF(ISERROR(MATCH($C309,Vision!$A:$A, 0)), "No Match", VLOOKUP($C309,Vision!$A:I,5,FALSE))</f>
        <v>San Diego Interior Design</v>
      </c>
      <c r="P309" s="27" t="str">
        <f>IF(ISERROR(MATCH($C309,Vision!$A:$A, 0)), "No Match", VLOOKUP($C309,Vision!$A:J,6,FALSE))</f>
        <v>San Diego</v>
      </c>
      <c r="Q309" s="27" t="str">
        <f>IF(ISERROR(MATCH($C309,Vision!$A:$A, 0)), "No Match", VLOOKUP($C309,Vision!$A:K,7,FALSE))</f>
        <v>Job Captain</v>
      </c>
      <c r="R309" s="31">
        <f>IF(ISERROR(MATCH($C309,Vision!$A:$A, 0)), "No Match", VLOOKUP($C309,Vision!$A:L,8,FALSE))</f>
        <v>42439</v>
      </c>
      <c r="S309" s="31"/>
      <c r="T309" s="27" t="str">
        <f t="shared" si="23"/>
        <v>Set-ADComputer -Identity  WS-2169 -Description "Kara Matthies - ThinkPad P50"</v>
      </c>
      <c r="U309" s="1" t="str">
        <f t="shared" si="24"/>
        <v>Set-ADComputer -Identity  WS-2169 -Managedby "kmatthies"</v>
      </c>
      <c r="W309" s="4"/>
      <c r="AB309"/>
      <c r="AD309"/>
    </row>
    <row r="310" spans="2:30" x14ac:dyDescent="0.25">
      <c r="B310" s="27">
        <f t="shared" si="21"/>
        <v>307</v>
      </c>
      <c r="C310" s="22" t="s">
        <v>5034</v>
      </c>
      <c r="D310" s="30" t="str">
        <f>IF(ISERROR(MATCH($C310,ADUser!A:A, 0)), "No Match", VLOOKUP($C310,ADUser!A:C,3,FALSE))</f>
        <v>Kate McCracken</v>
      </c>
      <c r="E310" s="27" t="str">
        <f>IF(ISERROR(MATCH($C310,ADUser!A:A, 0)), "No Match", VLOOKUP($C310,ADUser!A:B,2,FALSE))</f>
        <v>kmccracken</v>
      </c>
      <c r="F310" s="27" t="str">
        <f>IF(ISERROR(MATCH(K310,ADComputer!A:A, 0)), "No Match", VLOOKUP(K310,ADComputer!A:B,2,FALSE))</f>
        <v>Kate McCracken - Z200</v>
      </c>
      <c r="H310" s="32">
        <f t="shared" si="22"/>
        <v>1</v>
      </c>
      <c r="I310" s="27" t="str">
        <f>IF(ISERROR(MATCH(K310,ADComputer!A:A, 0)), "No Match", VLOOKUP(K310,ADComputer!A:D,4,FALSE))</f>
        <v>CN=Kate McCracken,OU=Users,OU=Irvine,DC=wma-arch,DC=com</v>
      </c>
      <c r="J310" s="27" t="str">
        <f>IF(ISERROR(MATCH($E310,Meraki!A:A, 0)), "No Match", VLOOKUP($E310,Meraki!A:F,4,FALSE))</f>
        <v>HP Z200 Workstation</v>
      </c>
      <c r="K310" s="27" t="str">
        <f>IF(ISERROR(MATCH($E310,Meraki!A:A, 0)), "No Match", VLOOKUP($E310,Meraki!A:F,2,FALSE))</f>
        <v>WS-1729</v>
      </c>
      <c r="L310" s="27" t="str">
        <f>IF(ISERROR(MATCH($C310,Vision!$A:$A, 0)), "No Match", VLOOKUP($C310,Vision!$A:F,2,FALSE))</f>
        <v>Kate</v>
      </c>
      <c r="M310" s="27" t="str">
        <f>IF(ISERROR(MATCH($C310,Vision!$A:$A, 0)), "No Match", VLOOKUP($C310,Vision!$A:G,3,FALSE))</f>
        <v>McCracken</v>
      </c>
      <c r="N310" s="27" t="str">
        <f>IF(ISERROR(MATCH($C310,Vision!$A:$A, 0)), "No Match", VLOOKUP($C310,Vision!$A:H,4,FALSE))</f>
        <v>Cervantez, Angela</v>
      </c>
      <c r="O310" s="27" t="str">
        <f>IF(ISERROR(MATCH($C310,Vision!$A:$A, 0)), "No Match", VLOOKUP($C310,Vision!$A:I,5,FALSE))</f>
        <v>Corporate Administration</v>
      </c>
      <c r="P310" s="27" t="str">
        <f>IF(ISERROR(MATCH($C310,Vision!$A:$A, 0)), "No Match", VLOOKUP($C310,Vision!$A:J,6,FALSE))</f>
        <v>Irvine</v>
      </c>
      <c r="Q310" s="27" t="str">
        <f>IF(ISERROR(MATCH($C310,Vision!$A:$A, 0)), "No Match", VLOOKUP($C310,Vision!$A:K,7,FALSE))</f>
        <v>Accounting Assistant</v>
      </c>
      <c r="R310" s="31">
        <f>IF(ISERROR(MATCH($C310,Vision!$A:$A, 0)), "No Match", VLOOKUP($C310,Vision!$A:L,8,FALSE))</f>
        <v>43417</v>
      </c>
      <c r="S310" s="31"/>
      <c r="T310" s="27" t="str">
        <f t="shared" si="23"/>
        <v>Set-ADComputer -Identity  WS-1729 -Description "Kate McCracken - HP Z200 Workstation"</v>
      </c>
      <c r="U310" s="1" t="str">
        <f t="shared" si="24"/>
        <v>Set-ADComputer -Identity  WS-1729 -Managedby "kmccracken"</v>
      </c>
      <c r="W310" s="4"/>
      <c r="AB310"/>
      <c r="AD310"/>
    </row>
    <row r="311" spans="2:30" x14ac:dyDescent="0.25">
      <c r="B311" s="27">
        <f t="shared" si="21"/>
        <v>308</v>
      </c>
      <c r="C311" s="22" t="s">
        <v>8137</v>
      </c>
      <c r="D311" s="30" t="str">
        <f>IF(ISERROR(MATCH($C311,ADUser!A:A, 0)), "No Match", VLOOKUP($C311,ADUser!A:C,3,FALSE))</f>
        <v>No Match</v>
      </c>
      <c r="E311" s="27" t="str">
        <f>IF(ISERROR(MATCH($C311,ADUser!A:A, 0)), "No Match", VLOOKUP($C311,ADUser!A:B,2,FALSE))</f>
        <v>No Match</v>
      </c>
      <c r="F311" s="27" t="str">
        <f>IF(ISERROR(MATCH(K311,ADComputer!A:A, 0)), "No Match", VLOOKUP(K311,ADComputer!A:B,2,FALSE))</f>
        <v>No Match</v>
      </c>
      <c r="H311" s="32">
        <f t="shared" si="22"/>
        <v>1</v>
      </c>
      <c r="I311" s="27" t="str">
        <f>IF(ISERROR(MATCH(K311,ADComputer!A:A, 0)), "No Match", VLOOKUP(K311,ADComputer!A:D,4,FALSE))</f>
        <v>No Match</v>
      </c>
      <c r="J311" s="27" t="str">
        <f>IF(ISERROR(MATCH($E311,Meraki!A:A, 0)), "No Match", VLOOKUP($E311,Meraki!A:F,4,FALSE))</f>
        <v>No Match</v>
      </c>
      <c r="K311" s="27" t="str">
        <f>IF(ISERROR(MATCH($E311,Meraki!A:A, 0)), "No Match", VLOOKUP($E311,Meraki!A:F,2,FALSE))</f>
        <v>No Match</v>
      </c>
      <c r="L311" s="27" t="str">
        <f>IF(ISERROR(MATCH($C311,Vision!$A:$A, 0)), "No Match", VLOOKUP($C311,Vision!$A:F,2,FALSE))</f>
        <v>Mikysha</v>
      </c>
      <c r="M311" s="27" t="str">
        <f>IF(ISERROR(MATCH($C311,Vision!$A:$A, 0)), "No Match", VLOOKUP($C311,Vision!$A:G,3,FALSE))</f>
        <v>Mendez</v>
      </c>
      <c r="N311" s="27" t="str">
        <f>IF(ISERROR(MATCH($C311,Vision!$A:$A, 0)), "No Match", VLOOKUP($C311,Vision!$A:H,4,FALSE))</f>
        <v>Arial, Kimberly</v>
      </c>
      <c r="O311" s="27" t="str">
        <f>IF(ISERROR(MATCH($C311,Vision!$A:$A, 0)), "No Match", VLOOKUP($C311,Vision!$A:I,5,FALSE))</f>
        <v>San Diego Building Measurement Services</v>
      </c>
      <c r="P311" s="27" t="str">
        <f>IF(ISERROR(MATCH($C311,Vision!$A:$A, 0)), "No Match", VLOOKUP($C311,Vision!$A:J,6,FALSE))</f>
        <v>San Diego</v>
      </c>
      <c r="T311" s="27" t="str">
        <f t="shared" si="23"/>
        <v>Set-ADComputer -Identity  No Match -Description "No Match - No Match"</v>
      </c>
      <c r="U311" s="1" t="str">
        <f t="shared" si="24"/>
        <v>Set-ADComputer -Identity  No Match -Managedby "No Match"</v>
      </c>
      <c r="W311" s="4"/>
      <c r="AB311"/>
      <c r="AD311"/>
    </row>
    <row r="312" spans="2:30" x14ac:dyDescent="0.25">
      <c r="B312" s="27">
        <f t="shared" si="21"/>
        <v>309</v>
      </c>
      <c r="C312" s="22" t="s">
        <v>5171</v>
      </c>
      <c r="D312" s="30" t="str">
        <f>IF(ISERROR(MATCH($C312,ADUser!A:A, 0)), "No Match", VLOOKUP($C312,ADUser!A:C,3,FALSE))</f>
        <v>Karla Middleton</v>
      </c>
      <c r="E312" s="27" t="str">
        <f>IF(ISERROR(MATCH($C312,ADUser!A:A, 0)), "No Match", VLOOKUP($C312,ADUser!A:B,2,FALSE))</f>
        <v>kmiddleton</v>
      </c>
      <c r="F312" s="27" t="str">
        <f>IF(ISERROR(MATCH(K312,ADComputer!A:A, 0)), "No Match", VLOOKUP(K312,ADComputer!A:B,2,FALSE))</f>
        <v>Karla Middleton - ThinkPad P52</v>
      </c>
      <c r="H312" s="32">
        <f t="shared" si="22"/>
        <v>1</v>
      </c>
      <c r="I312" s="27" t="str">
        <f>IF(ISERROR(MATCH(K312,ADComputer!A:A, 0)), "No Match", VLOOKUP(K312,ADComputer!A:D,4,FALSE))</f>
        <v>CN=Karla Middleton,OU=Users,OU=San Diego,DC=wma-arch,DC=com</v>
      </c>
      <c r="J312" s="27" t="str">
        <f>IF(ISERROR(MATCH($E312,Meraki!A:A, 0)), "No Match", VLOOKUP($E312,Meraki!A:F,4,FALSE))</f>
        <v>ThinkPad P52</v>
      </c>
      <c r="K312" s="27" t="str">
        <f>IF(ISERROR(MATCH($E312,Meraki!A:A, 0)), "No Match", VLOOKUP($E312,Meraki!A:F,2,FALSE))</f>
        <v>WS-2740</v>
      </c>
      <c r="L312" s="27" t="str">
        <f>IF(ISERROR(MATCH($C312,Vision!$A:$A, 0)), "No Match", VLOOKUP($C312,Vision!$A:F,2,FALSE))</f>
        <v>Karla</v>
      </c>
      <c r="M312" s="27" t="str">
        <f>IF(ISERROR(MATCH($C312,Vision!$A:$A, 0)), "No Match", VLOOKUP($C312,Vision!$A:G,3,FALSE))</f>
        <v>Middleton</v>
      </c>
      <c r="N312" s="27" t="str">
        <f>IF(ISERROR(MATCH($C312,Vision!$A:$A, 0)), "No Match", VLOOKUP($C312,Vision!$A:H,4,FALSE))</f>
        <v>Dean, Nathan</v>
      </c>
      <c r="O312" s="27" t="str">
        <f>IF(ISERROR(MATCH($C312,Vision!$A:$A, 0)), "No Match", VLOOKUP($C312,Vision!$A:I,5,FALSE))</f>
        <v>San Diego Commercial</v>
      </c>
      <c r="P312" s="27" t="str">
        <f>IF(ISERROR(MATCH($C312,Vision!$A:$A, 0)), "No Match", VLOOKUP($C312,Vision!$A:J,6,FALSE))</f>
        <v>San Diego</v>
      </c>
      <c r="Q312" s="27" t="str">
        <f>IF(ISERROR(MATCH($C312,Vision!$A:$A, 0)), "No Match", VLOOKUP($C312,Vision!$A:K,7,FALSE))</f>
        <v>Senior Job Captain</v>
      </c>
      <c r="R312" s="31">
        <f>IF(ISERROR(MATCH($C312,Vision!$A:$A, 0)), "No Match", VLOOKUP($C312,Vision!$A:L,8,FALSE))</f>
        <v>43535</v>
      </c>
      <c r="S312" s="31"/>
      <c r="T312" s="27" t="str">
        <f t="shared" si="23"/>
        <v>Set-ADComputer -Identity  WS-2740 -Description "Karla Middleton - ThinkPad P52"</v>
      </c>
      <c r="U312" s="1" t="str">
        <f t="shared" si="24"/>
        <v>Set-ADComputer -Identity  WS-2740 -Managedby "kmiddleton"</v>
      </c>
      <c r="W312" s="4"/>
      <c r="AB312"/>
      <c r="AD312"/>
    </row>
    <row r="313" spans="2:30" x14ac:dyDescent="0.25">
      <c r="B313" s="27">
        <f t="shared" si="21"/>
        <v>310</v>
      </c>
      <c r="C313" s="22" t="s">
        <v>1785</v>
      </c>
      <c r="D313" s="30" t="str">
        <f>IF(ISERROR(MATCH($C313,ADUser!A:A, 0)), "No Match", VLOOKUP($C313,ADUser!A:C,3,FALSE))</f>
        <v>Konstantina Mitrovgenis</v>
      </c>
      <c r="E313" s="27" t="str">
        <f>IF(ISERROR(MATCH($C313,ADUser!A:A, 0)), "No Match", VLOOKUP($C313,ADUser!A:B,2,FALSE))</f>
        <v>kmitrovgenis</v>
      </c>
      <c r="F313" s="27" t="str">
        <f>IF(ISERROR(MATCH(K313,ADComputer!A:A, 0)), "No Match", VLOOKUP(K313,ADComputer!A:B,2,FALSE))</f>
        <v>Konstantina Mitrovgenis - Blade</v>
      </c>
      <c r="H313" s="32">
        <f t="shared" si="22"/>
        <v>1</v>
      </c>
      <c r="I313" s="27" t="str">
        <f>IF(ISERROR(MATCH(K313,ADComputer!A:A, 0)), "No Match", VLOOKUP(K313,ADComputer!A:D,4,FALSE))</f>
        <v>CN=Konstantina Mitrovgenis,OU=Users,OU=Northern California,DC=wma-arch,DC=com</v>
      </c>
      <c r="J313" s="27" t="str">
        <f>IF(ISERROR(MATCH($E313,Meraki!A:A, 0)), "No Match", VLOOKUP($E313,Meraki!A:F,4,FALSE))</f>
        <v>Blade</v>
      </c>
      <c r="K313" s="27" t="str">
        <f>IF(ISERROR(MATCH($E313,Meraki!A:A, 0)), "No Match", VLOOKUP($E313,Meraki!A:F,2,FALSE))</f>
        <v>WS-2825</v>
      </c>
      <c r="L313" s="27" t="str">
        <f>IF(ISERROR(MATCH($C313,Vision!$A:$A, 0)), "No Match", VLOOKUP($C313,Vision!$A:F,2,FALSE))</f>
        <v>Konstantina</v>
      </c>
      <c r="M313" s="27" t="str">
        <f>IF(ISERROR(MATCH($C313,Vision!$A:$A, 0)), "No Match", VLOOKUP($C313,Vision!$A:G,3,FALSE))</f>
        <v>Mitrovgenis</v>
      </c>
      <c r="N313" s="27" t="str">
        <f>IF(ISERROR(MATCH($C313,Vision!$A:$A, 0)), "No Match", VLOOKUP($C313,Vision!$A:H,4,FALSE))</f>
        <v>Lien, Kirsten</v>
      </c>
      <c r="O313" s="27" t="str">
        <f>IF(ISERROR(MATCH($C313,Vision!$A:$A, 0)), "No Match", VLOOKUP($C313,Vision!$A:I,5,FALSE))</f>
        <v>Pleasanton Interior Design</v>
      </c>
      <c r="P313" s="27" t="str">
        <f>IF(ISERROR(MATCH($C313,Vision!$A:$A, 0)), "No Match", VLOOKUP($C313,Vision!$A:J,6,FALSE))</f>
        <v>Pleasanton</v>
      </c>
      <c r="Q313" s="27" t="str">
        <f>IF(ISERROR(MATCH($C313,Vision!$A:$A, 0)), "No Match", VLOOKUP($C313,Vision!$A:K,7,FALSE))</f>
        <v>Designer</v>
      </c>
      <c r="R313" s="31">
        <f>IF(ISERROR(MATCH($C313,Vision!$A:$A, 0)), "No Match", VLOOKUP($C313,Vision!$A:L,8,FALSE))</f>
        <v>43236</v>
      </c>
      <c r="S313" s="31"/>
      <c r="T313" s="27" t="str">
        <f t="shared" si="23"/>
        <v>Set-ADComputer -Identity  WS-2825 -Description "Konstantina Mitrovgenis - Blade"</v>
      </c>
      <c r="U313" s="1" t="str">
        <f t="shared" si="24"/>
        <v>Set-ADComputer -Identity  WS-2825 -Managedby "kmitrovgenis"</v>
      </c>
      <c r="W313" s="4"/>
      <c r="AB313"/>
      <c r="AD313"/>
    </row>
    <row r="314" spans="2:30" x14ac:dyDescent="0.25">
      <c r="B314" s="27">
        <f t="shared" si="21"/>
        <v>311</v>
      </c>
      <c r="C314" s="22" t="s">
        <v>806</v>
      </c>
      <c r="D314" s="30" t="str">
        <f>IF(ISERROR(MATCH($C314,ADUser!A:A, 0)), "No Match", VLOOKUP($C314,ADUser!A:C,3,FALSE))</f>
        <v>Kirt A Neal</v>
      </c>
      <c r="E314" s="27" t="str">
        <f>IF(ISERROR(MATCH($C314,ADUser!A:A, 0)), "No Match", VLOOKUP($C314,ADUser!A:B,2,FALSE))</f>
        <v>kneal</v>
      </c>
      <c r="F314" s="27" t="str">
        <f>IF(ISERROR(MATCH(K314,ADComputer!A:A, 0)), "No Match", VLOOKUP(K314,ADComputer!A:B,2,FALSE))</f>
        <v>Kirt A Neal - ThinkPad P1</v>
      </c>
      <c r="H314" s="32">
        <f t="shared" si="22"/>
        <v>1</v>
      </c>
      <c r="I314" s="27" t="str">
        <f>IF(ISERROR(MATCH(K314,ADComputer!A:A, 0)), "No Match", VLOOKUP(K314,ADComputer!A:D,4,FALSE))</f>
        <v>CN=Kirt Neal,OU=Users,OU=Seattle,DC=wma-arch,DC=com</v>
      </c>
      <c r="J314" s="27" t="str">
        <f>IF(ISERROR(MATCH($E314,Meraki!A:A, 0)), "No Match", VLOOKUP($E314,Meraki!A:F,4,FALSE))</f>
        <v>ThinkPad P1</v>
      </c>
      <c r="K314" s="27" t="str">
        <f>IF(ISERROR(MATCH($E314,Meraki!A:A, 0)), "No Match", VLOOKUP($E314,Meraki!A:F,2,FALSE))</f>
        <v>WS-2891</v>
      </c>
      <c r="L314" s="27" t="str">
        <f>IF(ISERROR(MATCH($C314,Vision!$A:$A, 0)), "No Match", VLOOKUP($C314,Vision!$A:F,2,FALSE))</f>
        <v>Kirt</v>
      </c>
      <c r="M314" s="27" t="str">
        <f>IF(ISERROR(MATCH($C314,Vision!$A:$A, 0)), "No Match", VLOOKUP($C314,Vision!$A:G,3,FALSE))</f>
        <v>Neal</v>
      </c>
      <c r="N314" s="27" t="str">
        <f>IF(ISERROR(MATCH($C314,Vision!$A:$A, 0)), "No Match", VLOOKUP($C314,Vision!$A:H,4,FALSE))</f>
        <v>Thomas, Jonathan</v>
      </c>
      <c r="O314" s="27" t="str">
        <f>IF(ISERROR(MATCH($C314,Vision!$A:$A, 0)), "No Match", VLOOKUP($C314,Vision!$A:I,5,FALSE))</f>
        <v>Seattle Commercial</v>
      </c>
      <c r="P314" s="27" t="str">
        <f>IF(ISERROR(MATCH($C314,Vision!$A:$A, 0)), "No Match", VLOOKUP($C314,Vision!$A:J,6,FALSE))</f>
        <v>Seattle</v>
      </c>
      <c r="Q314" s="27" t="str">
        <f>IF(ISERROR(MATCH($C314,Vision!$A:$A, 0)), "No Match", VLOOKUP($C314,Vision!$A:K,7,FALSE))</f>
        <v>Studio Manager, Architecture</v>
      </c>
      <c r="R314" s="31">
        <f>IF(ISERROR(MATCH($C314,Vision!$A:$A, 0)), "No Match", VLOOKUP($C314,Vision!$A:L,8,FALSE))</f>
        <v>42912</v>
      </c>
      <c r="S314" s="31"/>
      <c r="T314" s="27" t="str">
        <f t="shared" si="23"/>
        <v>Set-ADComputer -Identity  WS-2891 -Description "Kirt A Neal - ThinkPad P1"</v>
      </c>
      <c r="U314" s="1" t="str">
        <f t="shared" si="24"/>
        <v>Set-ADComputer -Identity  WS-2891 -Managedby "kneal"</v>
      </c>
      <c r="W314" s="4"/>
      <c r="AB314"/>
      <c r="AD314"/>
    </row>
    <row r="315" spans="2:30" x14ac:dyDescent="0.25">
      <c r="B315" s="27">
        <f t="shared" si="21"/>
        <v>312</v>
      </c>
      <c r="C315" s="22" t="s">
        <v>530</v>
      </c>
      <c r="D315" s="30" t="str">
        <f>IF(ISERROR(MATCH($C315,ADUser!A:A, 0)), "No Match", VLOOKUP($C315,ADUser!A:C,3,FALSE))</f>
        <v>Katie Rodriguez</v>
      </c>
      <c r="E315" s="27" t="str">
        <f>IF(ISERROR(MATCH($C315,ADUser!A:A, 0)), "No Match", VLOOKUP($C315,ADUser!A:B,2,FALSE))</f>
        <v>krodriguez</v>
      </c>
      <c r="F315" s="27" t="str">
        <f>IF(ISERROR(MATCH(K315,ADComputer!A:A, 0)), "No Match", VLOOKUP(K315,ADComputer!A:B,2,FALSE))</f>
        <v>No Match</v>
      </c>
      <c r="H315" s="32" t="e">
        <f t="shared" si="22"/>
        <v>#VALUE!</v>
      </c>
      <c r="I315" s="27" t="str">
        <f>IF(ISERROR(MATCH(K315,ADComputer!A:A, 0)), "No Match", VLOOKUP(K315,ADComputer!A:D,4,FALSE))</f>
        <v>No Match</v>
      </c>
      <c r="J315" s="27" t="str">
        <f>IF(ISERROR(MATCH($E315,Meraki!A:A, 0)), "No Match", VLOOKUP($E315,Meraki!A:F,4,FALSE))</f>
        <v>No Match</v>
      </c>
      <c r="K315" s="27" t="str">
        <f>IF(ISERROR(MATCH($E315,Meraki!A:A, 0)), "No Match", VLOOKUP($E315,Meraki!A:F,2,FALSE))</f>
        <v>No Match</v>
      </c>
      <c r="L315" s="27" t="str">
        <f>IF(ISERROR(MATCH($C315,Vision!$A:$A, 0)), "No Match", VLOOKUP($C315,Vision!$A:F,2,FALSE))</f>
        <v>Katie</v>
      </c>
      <c r="M315" s="27" t="str">
        <f>IF(ISERROR(MATCH($C315,Vision!$A:$A, 0)), "No Match", VLOOKUP($C315,Vision!$A:G,3,FALSE))</f>
        <v>Rodriguez</v>
      </c>
      <c r="N315" s="27" t="str">
        <f>IF(ISERROR(MATCH($C315,Vision!$A:$A, 0)), "No Match", VLOOKUP($C315,Vision!$A:H,4,FALSE))</f>
        <v>Sloane, Tobin</v>
      </c>
      <c r="O315" s="27" t="str">
        <f>IF(ISERROR(MATCH($C315,Vision!$A:$A, 0)), "No Match", VLOOKUP($C315,Vision!$A:I,5,FALSE))</f>
        <v>Corporate Administration</v>
      </c>
      <c r="P315" s="27" t="str">
        <f>IF(ISERROR(MATCH($C315,Vision!$A:$A, 0)), "No Match", VLOOKUP($C315,Vision!$A:J,6,FALSE))</f>
        <v>Irvine</v>
      </c>
      <c r="Q315" s="27" t="str">
        <f>IF(ISERROR(MATCH($C315,Vision!$A:$A, 0)), "No Match", VLOOKUP($C315,Vision!$A:K,7,FALSE))</f>
        <v>Administrative Assistant</v>
      </c>
      <c r="R315" s="31">
        <f>IF(ISERROR(MATCH($C315,Vision!$A:$A, 0)), "No Match", VLOOKUP($C315,Vision!$A:L,8,FALSE))</f>
        <v>37124</v>
      </c>
      <c r="S315" s="31"/>
      <c r="T315" s="27" t="str">
        <f t="shared" si="23"/>
        <v>Set-ADComputer -Identity  No Match -Description "Katie Rodriguez - No Match"</v>
      </c>
      <c r="U315" s="1" t="str">
        <f t="shared" si="24"/>
        <v>Set-ADComputer -Identity  No Match -Managedby "krodriguez"</v>
      </c>
      <c r="W315" s="4"/>
      <c r="AB315"/>
      <c r="AD315"/>
    </row>
    <row r="316" spans="2:30" x14ac:dyDescent="0.25">
      <c r="B316" s="27">
        <f t="shared" si="21"/>
        <v>313</v>
      </c>
      <c r="C316" s="22" t="s">
        <v>771</v>
      </c>
      <c r="D316" s="30" t="str">
        <f>IF(ISERROR(MATCH($C316,ADUser!A:A, 0)), "No Match", VLOOKUP($C316,ADUser!A:C,3,FALSE))</f>
        <v>Kelsey Rosentreter-Edens</v>
      </c>
      <c r="E316" s="27" t="str">
        <f>IF(ISERROR(MATCH($C316,ADUser!A:A, 0)), "No Match", VLOOKUP($C316,ADUser!A:B,2,FALSE))</f>
        <v>krosentreter</v>
      </c>
      <c r="F316" s="27" t="str">
        <f>IF(ISERROR(MATCH(K316,ADComputer!A:A, 0)), "No Match", VLOOKUP(K316,ADComputer!A:B,2,FALSE))</f>
        <v>Kelsey Rosentreter-Edens - ThinkPad X1 Carbon 2nd</v>
      </c>
      <c r="H316" s="32">
        <f t="shared" si="22"/>
        <v>1</v>
      </c>
      <c r="I316" s="27" t="str">
        <f>IF(ISERROR(MATCH(K316,ADComputer!A:A, 0)), "No Match", VLOOKUP(K316,ADComputer!A:D,4,FALSE))</f>
        <v>CN=Kelsey Rosentreter,OU=Users,OU=Seattle,DC=wma-arch,DC=com</v>
      </c>
      <c r="J316" s="27" t="str">
        <f>IF(ISERROR(MATCH($E316,Meraki!A:A, 0)), "No Match", VLOOKUP($E316,Meraki!A:F,4,FALSE))</f>
        <v>ThinkPad X1 Carbon 2nd</v>
      </c>
      <c r="K316" s="27" t="str">
        <f>IF(ISERROR(MATCH($E316,Meraki!A:A, 0)), "No Match", VLOOKUP($E316,Meraki!A:F,2,FALSE))</f>
        <v>WS-2755</v>
      </c>
      <c r="L316" s="27" t="str">
        <f>IF(ISERROR(MATCH($C316,Vision!$A:$A, 0)), "No Match", VLOOKUP($C316,Vision!$A:F,2,FALSE))</f>
        <v>Kelsey</v>
      </c>
      <c r="M316" s="27" t="str">
        <f>IF(ISERROR(MATCH($C316,Vision!$A:$A, 0)), "No Match", VLOOKUP($C316,Vision!$A:G,3,FALSE))</f>
        <v>Edens</v>
      </c>
      <c r="N316" s="27" t="str">
        <f>IF(ISERROR(MATCH($C316,Vision!$A:$A, 0)), "No Match", VLOOKUP($C316,Vision!$A:H,4,FALSE))</f>
        <v>Espiritu, Leslie</v>
      </c>
      <c r="O316" s="27" t="str">
        <f>IF(ISERROR(MATCH($C316,Vision!$A:$A, 0)), "No Match", VLOOKUP($C316,Vision!$A:I,5,FALSE))</f>
        <v>Corporate Administration</v>
      </c>
      <c r="P316" s="27" t="str">
        <f>IF(ISERROR(MATCH($C316,Vision!$A:$A, 0)), "No Match", VLOOKUP($C316,Vision!$A:J,6,FALSE))</f>
        <v>Seattle</v>
      </c>
      <c r="Q316" s="27" t="str">
        <f>IF(ISERROR(MATCH($C316,Vision!$A:$A, 0)), "No Match", VLOOKUP($C316,Vision!$A:K,7,FALSE))</f>
        <v>Recruiting Coordinator</v>
      </c>
      <c r="R316" s="31">
        <f>IF(ISERROR(MATCH($C316,Vision!$A:$A, 0)), "No Match", VLOOKUP($C316,Vision!$A:L,8,FALSE))</f>
        <v>42842</v>
      </c>
      <c r="S316" s="31"/>
      <c r="T316" s="27" t="str">
        <f t="shared" si="23"/>
        <v>Set-ADComputer -Identity  WS-2755 -Description "Kelsey Rosentreter-Edens - ThinkPad X1 Carbon 2nd"</v>
      </c>
      <c r="U316" s="1" t="str">
        <f t="shared" si="24"/>
        <v>Set-ADComputer -Identity  WS-2755 -Managedby "krosentreter"</v>
      </c>
      <c r="W316" s="4"/>
      <c r="AB316"/>
      <c r="AD316"/>
    </row>
    <row r="317" spans="2:30" x14ac:dyDescent="0.25">
      <c r="B317" s="27">
        <f t="shared" si="21"/>
        <v>314</v>
      </c>
      <c r="C317" s="22" t="s">
        <v>524</v>
      </c>
      <c r="D317" s="30" t="str">
        <f>IF(ISERROR(MATCH($C317,ADUser!A:A, 0)), "No Match", VLOOKUP($C317,ADUser!A:C,3,FALSE))</f>
        <v>Karl Schwab</v>
      </c>
      <c r="E317" s="27" t="str">
        <f>IF(ISERROR(MATCH($C317,ADUser!A:A, 0)), "No Match", VLOOKUP($C317,ADUser!A:B,2,FALSE))</f>
        <v>kschwab</v>
      </c>
      <c r="F317" s="27" t="str">
        <f>IF(ISERROR(MATCH(K317,ADComputer!A:A, 0)), "No Match", VLOOKUP(K317,ADComputer!A:B,2,FALSE))</f>
        <v>Karl Schwab - Thinkstation P510</v>
      </c>
      <c r="H317" s="32">
        <f t="shared" si="22"/>
        <v>1</v>
      </c>
      <c r="I317" s="27" t="str">
        <f>IF(ISERROR(MATCH(K317,ADComputer!A:A, 0)), "No Match", VLOOKUP(K317,ADComputer!A:D,4,FALSE))</f>
        <v>CN=Karl Schwab,OU=Users,OU=Denver-JS,DC=wma-arch,DC=com</v>
      </c>
      <c r="J317" s="27" t="str">
        <f>IF(ISERROR(MATCH($E317,Meraki!A:A, 0)), "No Match", VLOOKUP($E317,Meraki!A:F,4,FALSE))</f>
        <v>ThinkStation P510</v>
      </c>
      <c r="K317" s="27" t="str">
        <f>IF(ISERROR(MATCH($E317,Meraki!A:A, 0)), "No Match", VLOOKUP($E317,Meraki!A:F,2,FALSE))</f>
        <v>WS-2711</v>
      </c>
      <c r="L317" s="27" t="str">
        <f>IF(ISERROR(MATCH($C317,Vision!$A:$A, 0)), "No Match", VLOOKUP($C317,Vision!$A:F,2,FALSE))</f>
        <v>Karl</v>
      </c>
      <c r="M317" s="27" t="str">
        <f>IF(ISERROR(MATCH($C317,Vision!$A:$A, 0)), "No Match", VLOOKUP($C317,Vision!$A:G,3,FALSE))</f>
        <v>Schwab</v>
      </c>
      <c r="N317" s="27" t="str">
        <f>IF(ISERROR(MATCH($C317,Vision!$A:$A, 0)), "No Match", VLOOKUP($C317,Vision!$A:H,4,FALSE))</f>
        <v>Strawn, Chris</v>
      </c>
      <c r="O317" s="27" t="str">
        <f>IF(ISERROR(MATCH($C317,Vision!$A:$A, 0)), "No Match", VLOOKUP($C317,Vision!$A:I,5,FALSE))</f>
        <v>Denver Civil Engineering</v>
      </c>
      <c r="P317" s="27" t="str">
        <f>IF(ISERROR(MATCH($C317,Vision!$A:$A, 0)), "No Match", VLOOKUP($C317,Vision!$A:J,6,FALSE))</f>
        <v>Denver C.E.</v>
      </c>
      <c r="Q317" s="27" t="str">
        <f>IF(ISERROR(MATCH($C317,Vision!$A:$A, 0)), "No Match", VLOOKUP($C317,Vision!$A:K,7,FALSE))</f>
        <v>Associate Engineer</v>
      </c>
      <c r="R317" s="31">
        <f>IF(ISERROR(MATCH($C317,Vision!$A:$A, 0)), "No Match", VLOOKUP($C317,Vision!$A:L,8,FALSE))</f>
        <v>42583</v>
      </c>
      <c r="S317" s="31"/>
      <c r="T317" s="27" t="str">
        <f t="shared" si="23"/>
        <v>Set-ADComputer -Identity  WS-2711 -Description "Karl Schwab - ThinkStation P510"</v>
      </c>
      <c r="U317" s="1" t="str">
        <f t="shared" si="24"/>
        <v>Set-ADComputer -Identity  WS-2711 -Managedby "kschwab"</v>
      </c>
      <c r="W317" s="4"/>
      <c r="AB317"/>
      <c r="AD317"/>
    </row>
    <row r="318" spans="2:30" hidden="1" x14ac:dyDescent="0.25">
      <c r="B318" s="27">
        <f t="shared" si="21"/>
        <v>315</v>
      </c>
      <c r="C318" s="22" t="s">
        <v>4095</v>
      </c>
      <c r="D318" s="30" t="str">
        <f>IF(ISERROR(MATCH($C318,ADUser!A:A, 0)), "No Match", VLOOKUP($C318,ADUser!A:C,3,FALSE))</f>
        <v>Luis Fernando Navarro</v>
      </c>
      <c r="E318" s="27" t="str">
        <f>IF(ISERROR(MATCH($C318,ADUser!A:A, 0)), "No Match", VLOOKUP($C318,ADUser!A:B,2,FALSE))</f>
        <v>lnavarro</v>
      </c>
      <c r="F318" s="27" t="str">
        <f>IF(ISERROR(MATCH(K318,ADComputer!A:A, 0)), "No Match", VLOOKUP(K318,ADComputer!A:B,2,FALSE))</f>
        <v>Luis Fernando Navarro - ThinkPad X1 Carbon 4th</v>
      </c>
      <c r="H318" s="32">
        <f t="shared" si="22"/>
        <v>1</v>
      </c>
      <c r="I318" s="27" t="str">
        <f>IF(ISERROR(MATCH(K318,ADComputer!A:A, 0)), "No Match", VLOOKUP(K318,ADComputer!A:D,4,FALSE))</f>
        <v>CN=Luis Fernando Navarro,OU=Users,OU=Mexico,DC=wma-arch,DC=com</v>
      </c>
      <c r="J318" s="27" t="str">
        <f>IF(ISERROR(MATCH($E318,Meraki!A:A, 0)), "No Match", VLOOKUP($E318,Meraki!A:F,4,FALSE))</f>
        <v>ThinkPad X1 Carbon 4th</v>
      </c>
      <c r="K318" s="27" t="str">
        <f>IF(ISERROR(MATCH($E318,Meraki!A:A, 0)), "No Match", VLOOKUP($E318,Meraki!A:F,2,FALSE))</f>
        <v>WS-2448</v>
      </c>
      <c r="L318" s="27" t="str">
        <f>IF(ISERROR(MATCH($C318,Vision!$A:$A, 0)), "No Match", VLOOKUP($C318,Vision!$A:F,2,FALSE))</f>
        <v>Luis Fernando</v>
      </c>
      <c r="M318" s="27" t="str">
        <f>IF(ISERROR(MATCH($C318,Vision!$A:$A, 0)), "No Match", VLOOKUP($C318,Vision!$A:G,3,FALSE))</f>
        <v>Navarro</v>
      </c>
      <c r="N318" s="27" t="str">
        <f>IF(ISERROR(MATCH($C318,Vision!$A:$A, 0)), "No Match", VLOOKUP($C318,Vision!$A:H,4,FALSE))</f>
        <v>Galvis, Andres</v>
      </c>
      <c r="O318" s="27" t="str">
        <f>IF(ISERROR(MATCH($C318,Vision!$A:$A, 0)), "No Match", VLOOKUP($C318,Vision!$A:I,5,FALSE))</f>
        <v>Mexico Site Supervision</v>
      </c>
      <c r="P318" s="27" t="str">
        <f>IF(ISERROR(MATCH($C318,Vision!$A:$A, 0)), "No Match", VLOOKUP($C318,Vision!$A:J,6,FALSE))</f>
        <v>Mexico City</v>
      </c>
      <c r="Q318" s="27" t="str">
        <f>IF(ISERROR(MATCH($C318,Vision!$A:$A, 0)), "No Match", VLOOKUP($C318,Vision!$A:K,7,FALSE))</f>
        <v>Site Supervision Manager</v>
      </c>
      <c r="R318" s="31">
        <f>IF(ISERROR(MATCH($C318,Vision!$A:$A, 0)), "No Match", VLOOKUP($C318,Vision!$A:L,8,FALSE))</f>
        <v>43313</v>
      </c>
      <c r="S318" s="31"/>
      <c r="T318" s="27" t="str">
        <f t="shared" si="23"/>
        <v>Set-ADComputer -Identity  WS-2448 -Description "Luis Fernando Navarro - ThinkPad X1 Carbon 4th"</v>
      </c>
      <c r="U318" s="1" t="str">
        <f t="shared" si="24"/>
        <v>Set-ADComputer -Identity  WS-2448 -Managedby "lnavarro"</v>
      </c>
      <c r="W318" s="4"/>
      <c r="AB318"/>
      <c r="AD318"/>
    </row>
    <row r="319" spans="2:30" x14ac:dyDescent="0.25">
      <c r="B319" s="27">
        <f t="shared" si="21"/>
        <v>316</v>
      </c>
      <c r="C319" s="22" t="s">
        <v>3739</v>
      </c>
      <c r="D319" s="30" t="str">
        <f>IF(ISERROR(MATCH($C319,ADUser!A:A, 0)), "No Match", VLOOKUP($C319,ADUser!A:C,3,FALSE))</f>
        <v>Katrina Veneziano Shea</v>
      </c>
      <c r="E319" s="27" t="str">
        <f>IF(ISERROR(MATCH($C319,ADUser!A:A, 0)), "No Match", VLOOKUP($C319,ADUser!A:B,2,FALSE))</f>
        <v>kshea</v>
      </c>
      <c r="F319" s="27" t="str">
        <f>IF(ISERROR(MATCH(K319,ADComputer!A:A, 0)), "No Match", VLOOKUP(K319,ADComputer!A:B,2,FALSE))</f>
        <v>Katrina Veneziano Shea - HP Z400 Workstation</v>
      </c>
      <c r="H319" s="32">
        <f t="shared" si="22"/>
        <v>1</v>
      </c>
      <c r="I319" s="27" t="str">
        <f>IF(ISERROR(MATCH(K319,ADComputer!A:A, 0)), "No Match", VLOOKUP(K319,ADComputer!A:D,4,FALSE))</f>
        <v>CN=Katrina Veneziano Shea,OU=Users,OU=San Diego-Downtown,DC=wma-arch,DC=com</v>
      </c>
      <c r="J319" s="27" t="str">
        <f>IF(ISERROR(MATCH($E319,Meraki!A:A, 0)), "No Match", VLOOKUP($E319,Meraki!A:F,4,FALSE))</f>
        <v>HP Z400 Workstation</v>
      </c>
      <c r="K319" s="27" t="str">
        <f>IF(ISERROR(MATCH($E319,Meraki!A:A, 0)), "No Match", VLOOKUP($E319,Meraki!A:F,2,FALSE))</f>
        <v>WS-1748</v>
      </c>
      <c r="L319" s="27" t="str">
        <f>IF(ISERROR(MATCH($C319,Vision!$A:$A, 0)), "No Match", VLOOKUP($C319,Vision!$A:F,2,FALSE))</f>
        <v>Katrina</v>
      </c>
      <c r="M319" s="27" t="str">
        <f>IF(ISERROR(MATCH($C319,Vision!$A:$A, 0)), "No Match", VLOOKUP($C319,Vision!$A:G,3,FALSE))</f>
        <v>Veneziano-Shea</v>
      </c>
      <c r="N319" s="27" t="str">
        <f>IF(ISERROR(MATCH($C319,Vision!$A:$A, 0)), "No Match", VLOOKUP($C319,Vision!$A:H,4,FALSE))</f>
        <v>Hughes, Catharine</v>
      </c>
      <c r="O319" s="27" t="str">
        <f>IF(ISERROR(MATCH($C319,Vision!$A:$A, 0)), "No Match", VLOOKUP($C319,Vision!$A:I,5,FALSE))</f>
        <v>Downtown San Diego Interior Design</v>
      </c>
      <c r="P319" s="27" t="str">
        <f>IF(ISERROR(MATCH($C319,Vision!$A:$A, 0)), "No Match", VLOOKUP($C319,Vision!$A:J,6,FALSE))</f>
        <v>Downtown San Diego</v>
      </c>
      <c r="Q319" s="27" t="str">
        <f>IF(ISERROR(MATCH($C319,Vision!$A:$A, 0)), "No Match", VLOOKUP($C319,Vision!$A:K,7,FALSE))</f>
        <v>Intern</v>
      </c>
      <c r="R319" s="31">
        <f>IF(ISERROR(MATCH($C319,Vision!$A:$A, 0)), "No Match", VLOOKUP($C319,Vision!$A:L,8,FALSE))</f>
        <v>43236</v>
      </c>
      <c r="S319" s="31"/>
      <c r="T319" s="27" t="str">
        <f t="shared" si="23"/>
        <v>Set-ADComputer -Identity  WS-1748 -Description "Katrina Veneziano Shea - HP Z400 Workstation"</v>
      </c>
      <c r="U319" s="1" t="str">
        <f t="shared" si="24"/>
        <v>Set-ADComputer -Identity  WS-1748 -Managedby "kshea"</v>
      </c>
      <c r="W319" s="4"/>
      <c r="AB319"/>
      <c r="AD319"/>
    </row>
    <row r="320" spans="2:30" x14ac:dyDescent="0.25">
      <c r="B320" s="27">
        <f t="shared" si="21"/>
        <v>317</v>
      </c>
      <c r="C320" s="22" t="s">
        <v>4915</v>
      </c>
      <c r="D320" s="30" t="str">
        <f>IF(ISERROR(MATCH($C320,ADUser!A:A, 0)), "No Match", VLOOKUP($C320,ADUser!A:C,3,FALSE))</f>
        <v>Kim Stone</v>
      </c>
      <c r="E320" s="27" t="str">
        <f>IF(ISERROR(MATCH($C320,ADUser!A:A, 0)), "No Match", VLOOKUP($C320,ADUser!A:B,2,FALSE))</f>
        <v>kstone</v>
      </c>
      <c r="F320" s="27" t="str">
        <f>IF(ISERROR(MATCH(K320,ADComputer!A:A, 0)), "No Match", VLOOKUP(K320,ADComputer!A:B,2,FALSE))</f>
        <v>Kim Stone - ThinkPad X1 Extreme</v>
      </c>
      <c r="H320" s="32">
        <f t="shared" si="22"/>
        <v>1</v>
      </c>
      <c r="I320" s="27" t="str">
        <f>IF(ISERROR(MATCH(K320,ADComputer!A:A, 0)), "No Match", VLOOKUP(K320,ADComputer!A:D,4,FALSE))</f>
        <v>CN=Kim Stone,OU=Users,OU=San Diego,DC=wma-arch,DC=com</v>
      </c>
      <c r="J320" s="27" t="str">
        <f>IF(ISERROR(MATCH($E320,Meraki!A:A, 0)), "No Match", VLOOKUP($E320,Meraki!A:F,4,FALSE))</f>
        <v>ThinkPad X1 Extreme</v>
      </c>
      <c r="K320" s="27" t="str">
        <f>IF(ISERROR(MATCH($E320,Meraki!A:A, 0)), "No Match", VLOOKUP($E320,Meraki!A:F,2,FALSE))</f>
        <v>WS-2886</v>
      </c>
      <c r="L320" s="27" t="str">
        <f>IF(ISERROR(MATCH($C320,Vision!$A:$A, 0)), "No Match", VLOOKUP($C320,Vision!$A:F,2,FALSE))</f>
        <v>Kim</v>
      </c>
      <c r="M320" s="27" t="str">
        <f>IF(ISERROR(MATCH($C320,Vision!$A:$A, 0)), "No Match", VLOOKUP($C320,Vision!$A:G,3,FALSE))</f>
        <v>Stone</v>
      </c>
      <c r="N320" s="27" t="str">
        <f>IF(ISERROR(MATCH($C320,Vision!$A:$A, 0)), "No Match", VLOOKUP($C320,Vision!$A:H,4,FALSE))</f>
        <v>Dean, Nathan</v>
      </c>
      <c r="O320" s="27" t="str">
        <f>IF(ISERROR(MATCH($C320,Vision!$A:$A, 0)), "No Match", VLOOKUP($C320,Vision!$A:I,5,FALSE))</f>
        <v>San Diego Interior Design</v>
      </c>
      <c r="P320" s="27" t="str">
        <f>IF(ISERROR(MATCH($C320,Vision!$A:$A, 0)), "No Match", VLOOKUP($C320,Vision!$A:J,6,FALSE))</f>
        <v>San Diego</v>
      </c>
      <c r="Q320" s="27" t="str">
        <f>IF(ISERROR(MATCH($C320,Vision!$A:$A, 0)), "No Match", VLOOKUP($C320,Vision!$A:K,7,FALSE))</f>
        <v>Project Manager</v>
      </c>
      <c r="R320" s="31">
        <f>IF(ISERROR(MATCH($C320,Vision!$A:$A, 0)), "No Match", VLOOKUP($C320,Vision!$A:L,8,FALSE))</f>
        <v>43381</v>
      </c>
      <c r="S320" s="31"/>
      <c r="T320" s="27" t="str">
        <f t="shared" si="23"/>
        <v>Set-ADComputer -Identity  WS-2886 -Description "Kim Stone - ThinkPad X1 Extreme"</v>
      </c>
      <c r="U320" s="1" t="str">
        <f t="shared" si="24"/>
        <v>Set-ADComputer -Identity  WS-2886 -Managedby "kstone"</v>
      </c>
      <c r="W320" s="4"/>
      <c r="AB320"/>
      <c r="AD320"/>
    </row>
    <row r="321" spans="2:30" x14ac:dyDescent="0.25">
      <c r="B321" s="27">
        <f t="shared" si="21"/>
        <v>318</v>
      </c>
      <c r="C321" s="22" t="s">
        <v>4933</v>
      </c>
      <c r="D321" s="30" t="str">
        <f>IF(ISERROR(MATCH($C321,ADUser!A:A, 0)), "No Match", VLOOKUP($C321,ADUser!A:C,3,FALSE))</f>
        <v>Kevin Strohfus</v>
      </c>
      <c r="E321" s="27" t="str">
        <f>IF(ISERROR(MATCH($C321,ADUser!A:A, 0)), "No Match", VLOOKUP($C321,ADUser!A:B,2,FALSE))</f>
        <v>kstrohfus</v>
      </c>
      <c r="F321" s="27" t="str">
        <f>IF(ISERROR(MATCH(K321,ADComputer!A:A, 0)), "No Match", VLOOKUP(K321,ADComputer!A:B,2,FALSE))</f>
        <v>Kevin Strohfus - ThinkPad P50</v>
      </c>
      <c r="H321" s="32">
        <f t="shared" si="22"/>
        <v>1</v>
      </c>
      <c r="I321" s="27" t="str">
        <f>IF(ISERROR(MATCH(K321,ADComputer!A:A, 0)), "No Match", VLOOKUP(K321,ADComputer!A:D,4,FALSE))</f>
        <v>CN=Kevin Strohfus,OU=Users,OU=Denver,DC=wma-arch,DC=com</v>
      </c>
      <c r="J321" s="27" t="str">
        <f>IF(ISERROR(MATCH($E321,Meraki!A:A, 0)), "No Match", VLOOKUP($E321,Meraki!A:F,4,FALSE))</f>
        <v>ThinkPad P50</v>
      </c>
      <c r="K321" s="27" t="str">
        <f>IF(ISERROR(MATCH($E321,Meraki!A:A, 0)), "No Match", VLOOKUP($E321,Meraki!A:F,2,FALSE))</f>
        <v>WS-2421</v>
      </c>
      <c r="L321" s="27" t="str">
        <f>IF(ISERROR(MATCH($C321,Vision!$A:$A, 0)), "No Match", VLOOKUP($C321,Vision!$A:F,2,FALSE))</f>
        <v>Kevin</v>
      </c>
      <c r="M321" s="27" t="str">
        <f>IF(ISERROR(MATCH($C321,Vision!$A:$A, 0)), "No Match", VLOOKUP($C321,Vision!$A:G,3,FALSE))</f>
        <v>Strohfus</v>
      </c>
      <c r="N321" s="27" t="str">
        <f>IF(ISERROR(MATCH($C321,Vision!$A:$A, 0)), "No Match", VLOOKUP($C321,Vision!$A:H,4,FALSE))</f>
        <v>Davis, Jan</v>
      </c>
      <c r="O321" s="27" t="str">
        <f>IF(ISERROR(MATCH($C321,Vision!$A:$A, 0)), "No Match", VLOOKUP($C321,Vision!$A:I,5,FALSE))</f>
        <v>Downtown Denver Commercial</v>
      </c>
      <c r="P321" s="27" t="str">
        <f>IF(ISERROR(MATCH($C321,Vision!$A:$A, 0)), "No Match", VLOOKUP($C321,Vision!$A:J,6,FALSE))</f>
        <v>Downtown Denver</v>
      </c>
      <c r="Q321" s="27" t="str">
        <f>IF(ISERROR(MATCH($C321,Vision!$A:$A, 0)), "No Match", VLOOKUP($C321,Vision!$A:K,7,FALSE))</f>
        <v>Job Captain</v>
      </c>
      <c r="R321" s="31">
        <f>IF(ISERROR(MATCH($C321,Vision!$A:$A, 0)), "No Match", VLOOKUP($C321,Vision!$A:L,8,FALSE))</f>
        <v>43402</v>
      </c>
      <c r="S321" s="31"/>
      <c r="T321" s="27" t="str">
        <f t="shared" si="23"/>
        <v>Set-ADComputer -Identity  WS-2421 -Description "Kevin Strohfus - ThinkPad P50"</v>
      </c>
      <c r="U321" s="1" t="str">
        <f t="shared" si="24"/>
        <v>Set-ADComputer -Identity  WS-2421 -Managedby "kstrohfus"</v>
      </c>
      <c r="W321" s="4"/>
      <c r="AB321"/>
      <c r="AD321"/>
    </row>
    <row r="322" spans="2:30" x14ac:dyDescent="0.25">
      <c r="B322" s="27">
        <f t="shared" si="21"/>
        <v>319</v>
      </c>
      <c r="C322" s="22" t="s">
        <v>3476</v>
      </c>
      <c r="D322" s="30" t="str">
        <f>IF(ISERROR(MATCH($C322,ADUser!A:A, 0)), "No Match", VLOOKUP($C322,ADUser!A:C,3,FALSE))</f>
        <v>Khalissa Surghani</v>
      </c>
      <c r="E322" s="27" t="str">
        <f>IF(ISERROR(MATCH($C322,ADUser!A:A, 0)), "No Match", VLOOKUP($C322,ADUser!A:B,2,FALSE))</f>
        <v>ksurghani</v>
      </c>
      <c r="F322" s="27" t="str">
        <f>IF(ISERROR(MATCH(K322,ADComputer!A:A, 0)), "No Match", VLOOKUP(K322,ADComputer!A:B,2,FALSE))</f>
        <v>Khalissa Surghani - Optiplex 9010</v>
      </c>
      <c r="H322" s="32">
        <f t="shared" si="22"/>
        <v>1</v>
      </c>
      <c r="I322" s="27" t="str">
        <f>IF(ISERROR(MATCH(K322,ADComputer!A:A, 0)), "No Match", VLOOKUP(K322,ADComputer!A:D,4,FALSE))</f>
        <v>CN=Khalissa Surghani,OU=Users,OU=Denver-JS,DC=wma-arch,DC=com</v>
      </c>
      <c r="J322" s="27" t="str">
        <f>IF(ISERROR(MATCH($E322,Meraki!A:A, 0)), "No Match", VLOOKUP($E322,Meraki!A:F,4,FALSE))</f>
        <v>OptiPlex 9020</v>
      </c>
      <c r="K322" s="27" t="str">
        <f>IF(ISERROR(MATCH($E322,Meraki!A:A, 0)), "No Match", VLOOKUP($E322,Meraki!A:F,2,FALSE))</f>
        <v>WS-2718</v>
      </c>
      <c r="L322" s="27" t="str">
        <f>IF(ISERROR(MATCH($C322,Vision!$A:$A, 0)), "No Match", VLOOKUP($C322,Vision!$A:F,2,FALSE))</f>
        <v>Khalissa</v>
      </c>
      <c r="M322" s="27" t="str">
        <f>IF(ISERROR(MATCH($C322,Vision!$A:$A, 0)), "No Match", VLOOKUP($C322,Vision!$A:G,3,FALSE))</f>
        <v>Surghani</v>
      </c>
      <c r="N322" s="27" t="str">
        <f>IF(ISERROR(MATCH($C322,Vision!$A:$A, 0)), "No Match", VLOOKUP($C322,Vision!$A:H,4,FALSE))</f>
        <v>Swan, Theodore</v>
      </c>
      <c r="O322" s="27" t="str">
        <f>IF(ISERROR(MATCH($C322,Vision!$A:$A, 0)), "No Match", VLOOKUP($C322,Vision!$A:I,5,FALSE))</f>
        <v>Denver Civil Engineering</v>
      </c>
      <c r="P322" s="27" t="str">
        <f>IF(ISERROR(MATCH($C322,Vision!$A:$A, 0)), "No Match", VLOOKUP($C322,Vision!$A:J,6,FALSE))</f>
        <v>Denver C.E.</v>
      </c>
      <c r="Q322" s="27" t="str">
        <f>IF(ISERROR(MATCH($C322,Vision!$A:$A, 0)), "No Match", VLOOKUP($C322,Vision!$A:K,7,FALSE))</f>
        <v>Intern</v>
      </c>
      <c r="R322" s="31">
        <f>IF(ISERROR(MATCH($C322,Vision!$A:$A, 0)), "No Match", VLOOKUP($C322,Vision!$A:L,8,FALSE))</f>
        <v>43193</v>
      </c>
      <c r="S322" s="31"/>
      <c r="T322" s="27" t="str">
        <f t="shared" si="23"/>
        <v>Set-ADComputer -Identity  WS-2718 -Description "Khalissa Surghani - OptiPlex 9020"</v>
      </c>
      <c r="U322" s="1" t="str">
        <f t="shared" si="24"/>
        <v>Set-ADComputer -Identity  WS-2718 -Managedby "ksurghani"</v>
      </c>
      <c r="W322" s="4"/>
      <c r="AB322"/>
      <c r="AD322"/>
    </row>
    <row r="323" spans="2:30" x14ac:dyDescent="0.25">
      <c r="B323" s="27">
        <f t="shared" si="21"/>
        <v>320</v>
      </c>
      <c r="C323" s="22" t="s">
        <v>532</v>
      </c>
      <c r="D323" s="30" t="str">
        <f>IF(ISERROR(MATCH($C323,ADUser!A:A, 0)), "No Match", VLOOKUP($C323,ADUser!A:C,3,FALSE))</f>
        <v>Kelly Teenor</v>
      </c>
      <c r="E323" s="27" t="str">
        <f>IF(ISERROR(MATCH($C323,ADUser!A:A, 0)), "No Match", VLOOKUP($C323,ADUser!A:B,2,FALSE))</f>
        <v>KTeenor</v>
      </c>
      <c r="F323" s="27" t="str">
        <f>IF(ISERROR(MATCH(K323,ADComputer!A:A, 0)), "No Match", VLOOKUP(K323,ADComputer!A:B,2,FALSE))</f>
        <v>Kelly Teenor - ThinkPad X1 Carbon 4th</v>
      </c>
      <c r="H323" s="32">
        <f t="shared" si="22"/>
        <v>1</v>
      </c>
      <c r="I323" s="27" t="str">
        <f>IF(ISERROR(MATCH(K323,ADComputer!A:A, 0)), "No Match", VLOOKUP(K323,ADComputer!A:D,4,FALSE))</f>
        <v>CN=Kelly Teenor,OU=Users,OU=Irvine,DC=wma-arch,DC=com</v>
      </c>
      <c r="J323" s="27" t="str">
        <f>IF(ISERROR(MATCH($E323,Meraki!A:A, 0)), "No Match", VLOOKUP($E323,Meraki!A:F,4,FALSE))</f>
        <v>ThinkPad X1 Carbon 4th</v>
      </c>
      <c r="K323" s="27" t="str">
        <f>IF(ISERROR(MATCH($E323,Meraki!A:A, 0)), "No Match", VLOOKUP($E323,Meraki!A:F,2,FALSE))</f>
        <v>WS-2420</v>
      </c>
      <c r="L323" s="27" t="str">
        <f>IF(ISERROR(MATCH($C323,Vision!$A:$A, 0)), "No Match", VLOOKUP($C323,Vision!$A:F,2,FALSE))</f>
        <v>Kelly</v>
      </c>
      <c r="M323" s="27" t="str">
        <f>IF(ISERROR(MATCH($C323,Vision!$A:$A, 0)), "No Match", VLOOKUP($C323,Vision!$A:G,3,FALSE))</f>
        <v>Teenor</v>
      </c>
      <c r="N323" s="27" t="str">
        <f>IF(ISERROR(MATCH($C323,Vision!$A:$A, 0)), "No Match", VLOOKUP($C323,Vision!$A:H,4,FALSE))</f>
        <v>Bissonnette, Maureen</v>
      </c>
      <c r="O323" s="27" t="str">
        <f>IF(ISERROR(MATCH($C323,Vision!$A:$A, 0)), "No Match", VLOOKUP($C323,Vision!$A:I,5,FALSE))</f>
        <v>Corporate Administration</v>
      </c>
      <c r="P323" s="27" t="str">
        <f>IF(ISERROR(MATCH($C323,Vision!$A:$A, 0)), "No Match", VLOOKUP($C323,Vision!$A:J,6,FALSE))</f>
        <v>Irvine</v>
      </c>
      <c r="Q323" s="27" t="str">
        <f>IF(ISERROR(MATCH($C323,Vision!$A:$A, 0)), "No Match", VLOOKUP($C323,Vision!$A:K,7,FALSE))</f>
        <v>Director, Marketing</v>
      </c>
      <c r="R323" s="31">
        <f>IF(ISERROR(MATCH($C323,Vision!$A:$A, 0)), "No Match", VLOOKUP($C323,Vision!$A:L,8,FALSE))</f>
        <v>42779</v>
      </c>
      <c r="S323" s="31"/>
      <c r="T323" s="27" t="str">
        <f t="shared" si="23"/>
        <v>Set-ADComputer -Identity  WS-2420 -Description "Kelly Teenor - ThinkPad X1 Carbon 4th"</v>
      </c>
      <c r="U323" s="1" t="str">
        <f t="shared" si="24"/>
        <v>Set-ADComputer -Identity  WS-2420 -Managedby "KTeenor"</v>
      </c>
      <c r="W323" s="4"/>
      <c r="AB323"/>
      <c r="AD323"/>
    </row>
    <row r="324" spans="2:30" x14ac:dyDescent="0.25">
      <c r="B324" s="27">
        <f t="shared" ref="B324:B387" si="25">B323+1</f>
        <v>321</v>
      </c>
      <c r="C324" s="22" t="s">
        <v>4121</v>
      </c>
      <c r="D324" s="30" t="str">
        <f>IF(ISERROR(MATCH($C324,ADUser!A:A, 0)), "No Match", VLOOKUP($C324,ADUser!A:C,3,FALSE))</f>
        <v>Kelly Thompson</v>
      </c>
      <c r="E324" s="27" t="str">
        <f>IF(ISERROR(MATCH($C324,ADUser!A:A, 0)), "No Match", VLOOKUP($C324,ADUser!A:B,2,FALSE))</f>
        <v>kthompson</v>
      </c>
      <c r="F324" s="27" t="str">
        <f>IF(ISERROR(MATCH(K324,ADComputer!A:A, 0)), "No Match", VLOOKUP(K324,ADComputer!A:B,2,FALSE))</f>
        <v>Kelly Thompson - ThinkPad P50</v>
      </c>
      <c r="H324" s="32">
        <f t="shared" ref="H324:H387" si="26">IF(SEARCH(D324,F324,1),1,0)</f>
        <v>1</v>
      </c>
      <c r="I324" s="27" t="str">
        <f>IF(ISERROR(MATCH(K324,ADComputer!A:A, 0)), "No Match", VLOOKUP(K324,ADComputer!A:D,4,FALSE))</f>
        <v>CN=Kelly Thompson,OU=Users,OU=Northern California,DC=wma-arch,DC=com</v>
      </c>
      <c r="J324" s="27" t="str">
        <f>IF(ISERROR(MATCH($E324,Meraki!A:A, 0)), "No Match", VLOOKUP($E324,Meraki!A:F,4,FALSE))</f>
        <v>ThinkPad P50</v>
      </c>
      <c r="K324" s="27" t="str">
        <f>IF(ISERROR(MATCH($E324,Meraki!A:A, 0)), "No Match", VLOOKUP($E324,Meraki!A:F,2,FALSE))</f>
        <v>WS-2387</v>
      </c>
      <c r="L324" s="27" t="str">
        <f>IF(ISERROR(MATCH($C324,Vision!$A:$A, 0)), "No Match", VLOOKUP($C324,Vision!$A:F,2,FALSE))</f>
        <v>Kelly</v>
      </c>
      <c r="M324" s="27" t="str">
        <f>IF(ISERROR(MATCH($C324,Vision!$A:$A, 0)), "No Match", VLOOKUP($C324,Vision!$A:G,3,FALSE))</f>
        <v>Thompson</v>
      </c>
      <c r="N324" s="27" t="str">
        <f>IF(ISERROR(MATCH($C324,Vision!$A:$A, 0)), "No Match", VLOOKUP($C324,Vision!$A:H,4,FALSE))</f>
        <v>Lien, Kirsten</v>
      </c>
      <c r="O324" s="27" t="str">
        <f>IF(ISERROR(MATCH($C324,Vision!$A:$A, 0)), "No Match", VLOOKUP($C324,Vision!$A:I,5,FALSE))</f>
        <v>Pleasanton Interior Design</v>
      </c>
      <c r="P324" s="27" t="str">
        <f>IF(ISERROR(MATCH($C324,Vision!$A:$A, 0)), "No Match", VLOOKUP($C324,Vision!$A:J,6,FALSE))</f>
        <v>Pleasanton</v>
      </c>
      <c r="Q324" s="27" t="str">
        <f>IF(ISERROR(MATCH($C324,Vision!$A:$A, 0)), "No Match", VLOOKUP($C324,Vision!$A:K,7,FALSE))</f>
        <v>Job Captain</v>
      </c>
      <c r="R324" s="31">
        <f>IF(ISERROR(MATCH($C324,Vision!$A:$A, 0)), "No Match", VLOOKUP($C324,Vision!$A:L,8,FALSE))</f>
        <v>43304</v>
      </c>
      <c r="S324" s="31"/>
      <c r="T324" s="27" t="str">
        <f t="shared" ref="T324:T387" si="27">CONCATENATE($V$3,K324,$V$4,D324,$V$6,J324,$V$5)</f>
        <v>Set-ADComputer -Identity  WS-2387 -Description "Kelly Thompson - ThinkPad P50"</v>
      </c>
      <c r="U324" s="1" t="str">
        <f t="shared" si="24"/>
        <v>Set-ADComputer -Identity  WS-2387 -Managedby "kthompson"</v>
      </c>
      <c r="W324" s="4"/>
      <c r="AB324"/>
      <c r="AD324"/>
    </row>
    <row r="325" spans="2:30" x14ac:dyDescent="0.25">
      <c r="B325" s="27">
        <f t="shared" si="25"/>
        <v>322</v>
      </c>
      <c r="C325" s="22" t="s">
        <v>5111</v>
      </c>
      <c r="D325" s="30" t="str">
        <f>IF(ISERROR(MATCH($C325,ADUser!A:A, 0)), "No Match", VLOOKUP($C325,ADUser!A:C,3,FALSE))</f>
        <v>Khue Trinh</v>
      </c>
      <c r="E325" s="27" t="str">
        <f>IF(ISERROR(MATCH($C325,ADUser!A:A, 0)), "No Match", VLOOKUP($C325,ADUser!A:B,2,FALSE))</f>
        <v>ktrinh</v>
      </c>
      <c r="F325" s="27" t="str">
        <f>IF(ISERROR(MATCH(K325,ADComputer!A:A, 0)), "No Match", VLOOKUP(K325,ADComputer!A:B,2,FALSE))</f>
        <v>Khue Trinh - W540</v>
      </c>
      <c r="H325" s="32">
        <f t="shared" si="26"/>
        <v>1</v>
      </c>
      <c r="I325" s="27" t="str">
        <f>IF(ISERROR(MATCH(K325,ADComputer!A:A, 0)), "No Match", VLOOKUP(K325,ADComputer!A:D,4,FALSE))</f>
        <v>CN=Khue Trinh,OU=Users,OU=New York,DC=wma-arch,DC=com</v>
      </c>
      <c r="J325" s="27" t="str">
        <f>IF(ISERROR(MATCH($E325,Meraki!A:A, 0)), "No Match", VLOOKUP($E325,Meraki!A:F,4,FALSE))</f>
        <v>ThinkPad W540</v>
      </c>
      <c r="K325" s="27" t="str">
        <f>IF(ISERROR(MATCH($E325,Meraki!A:A, 0)), "No Match", VLOOKUP($E325,Meraki!A:F,2,FALSE))</f>
        <v>WS-1978</v>
      </c>
      <c r="L325" s="27" t="str">
        <f>IF(ISERROR(MATCH($C325,Vision!$A:$A, 0)), "No Match", VLOOKUP($C325,Vision!$A:F,2,FALSE))</f>
        <v>Khue</v>
      </c>
      <c r="M325" s="27" t="str">
        <f>IF(ISERROR(MATCH($C325,Vision!$A:$A, 0)), "No Match", VLOOKUP($C325,Vision!$A:G,3,FALSE))</f>
        <v>Trinh</v>
      </c>
      <c r="N325" s="27" t="str">
        <f>IF(ISERROR(MATCH($C325,Vision!$A:$A, 0)), "No Match", VLOOKUP($C325,Vision!$A:H,4,FALSE))</f>
        <v>Mayer, Edward</v>
      </c>
      <c r="O325" s="27" t="str">
        <f>IF(ISERROR(MATCH($C325,Vision!$A:$A, 0)), "No Match", VLOOKUP($C325,Vision!$A:I,5,FALSE))</f>
        <v>New Jersey Commercial</v>
      </c>
      <c r="P325" s="27" t="str">
        <f>IF(ISERROR(MATCH($C325,Vision!$A:$A, 0)), "No Match", VLOOKUP($C325,Vision!$A:J,6,FALSE))</f>
        <v>New York</v>
      </c>
      <c r="Q325" s="27" t="str">
        <f>IF(ISERROR(MATCH($C325,Vision!$A:$A, 0)), "No Match", VLOOKUP($C325,Vision!$A:K,7,FALSE))</f>
        <v>Intern</v>
      </c>
      <c r="R325" s="31">
        <f>IF(ISERROR(MATCH($C325,Vision!$A:$A, 0)), "No Match", VLOOKUP($C325,Vision!$A:L,8,FALSE))</f>
        <v>43488</v>
      </c>
      <c r="S325" s="31"/>
      <c r="T325" s="27" t="str">
        <f t="shared" si="27"/>
        <v>Set-ADComputer -Identity  WS-1978 -Description "Khue Trinh - ThinkPad W540"</v>
      </c>
      <c r="U325" s="1" t="str">
        <f t="shared" si="24"/>
        <v>Set-ADComputer -Identity  WS-1978 -Managedby "ktrinh"</v>
      </c>
      <c r="W325" s="4"/>
      <c r="AB325"/>
      <c r="AD325"/>
    </row>
    <row r="326" spans="2:30" x14ac:dyDescent="0.25">
      <c r="B326" s="27">
        <f t="shared" si="25"/>
        <v>323</v>
      </c>
      <c r="C326" s="22" t="s">
        <v>5079</v>
      </c>
      <c r="D326" s="30" t="str">
        <f>IF(ISERROR(MATCH($C326,ADUser!A:A, 0)), "No Match", VLOOKUP($C326,ADUser!A:C,3,FALSE))</f>
        <v>Kayla Wallace</v>
      </c>
      <c r="E326" s="27" t="str">
        <f>IF(ISERROR(MATCH($C326,ADUser!A:A, 0)), "No Match", VLOOKUP($C326,ADUser!A:B,2,FALSE))</f>
        <v>kwallace</v>
      </c>
      <c r="F326" s="27" t="str">
        <f>IF(ISERROR(MATCH(K326,ADComputer!A:A, 0)), "No Match", VLOOKUP(K326,ADComputer!A:B,2,FALSE))</f>
        <v>Kayla Wallace - P330 Tiny</v>
      </c>
      <c r="H326" s="32">
        <f t="shared" si="26"/>
        <v>1</v>
      </c>
      <c r="I326" s="27" t="str">
        <f>IF(ISERROR(MATCH(K326,ADComputer!A:A, 0)), "No Match", VLOOKUP(K326,ADComputer!A:D,4,FALSE))</f>
        <v>CN=Kayla Wallace,OU=Users,OU=Toronto,DC=wma-arch,DC=com</v>
      </c>
      <c r="J326" s="27" t="str">
        <f>IF(ISERROR(MATCH($E326,Meraki!A:A, 0)), "No Match", VLOOKUP($E326,Meraki!A:F,4,FALSE))</f>
        <v>ThinkStation P330 Tiny</v>
      </c>
      <c r="K326" s="27" t="str">
        <f>IF(ISERROR(MATCH($E326,Meraki!A:A, 0)), "No Match", VLOOKUP($E326,Meraki!A:F,2,FALSE))</f>
        <v>WS-2538</v>
      </c>
      <c r="L326" s="27" t="str">
        <f>IF(ISERROR(MATCH($C326,Vision!$A:$A, 0)), "No Match", VLOOKUP($C326,Vision!$A:F,2,FALSE))</f>
        <v>Kayla</v>
      </c>
      <c r="M326" s="27" t="str">
        <f>IF(ISERROR(MATCH($C326,Vision!$A:$A, 0)), "No Match", VLOOKUP($C326,Vision!$A:G,3,FALSE))</f>
        <v>Wallace</v>
      </c>
      <c r="N326" s="27" t="str">
        <f>IF(ISERROR(MATCH($C326,Vision!$A:$A, 0)), "No Match", VLOOKUP($C326,Vision!$A:H,4,FALSE))</f>
        <v>Kolkas, Christina</v>
      </c>
      <c r="O326" s="27" t="str">
        <f>IF(ISERROR(MATCH($C326,Vision!$A:$A, 0)), "No Match", VLOOKUP($C326,Vision!$A:I,5,FALSE))</f>
        <v>Toronto Interior Design</v>
      </c>
      <c r="P326" s="27" t="str">
        <f>IF(ISERROR(MATCH($C326,Vision!$A:$A, 0)), "No Match", VLOOKUP($C326,Vision!$A:J,6,FALSE))</f>
        <v>Toronto</v>
      </c>
      <c r="Q326" s="27" t="str">
        <f>IF(ISERROR(MATCH($C326,Vision!$A:$A, 0)), "No Match", VLOOKUP($C326,Vision!$A:K,7,FALSE))</f>
        <v>Intern</v>
      </c>
      <c r="R326" s="31">
        <f>IF(ISERROR(MATCH($C326,Vision!$A:$A, 0)), "No Match", VLOOKUP($C326,Vision!$A:L,8,FALSE))</f>
        <v>43467</v>
      </c>
      <c r="S326" s="31"/>
      <c r="T326" s="27" t="str">
        <f t="shared" si="27"/>
        <v>Set-ADComputer -Identity  WS-2538 -Description "Kayla Wallace - ThinkStation P330 Tiny"</v>
      </c>
      <c r="U326" s="1" t="str">
        <f t="shared" si="24"/>
        <v>Set-ADComputer -Identity  WS-2538 -Managedby "kwallace"</v>
      </c>
      <c r="W326" s="4"/>
      <c r="AB326"/>
      <c r="AD326"/>
    </row>
    <row r="327" spans="2:30" x14ac:dyDescent="0.25">
      <c r="B327" s="27">
        <f t="shared" si="25"/>
        <v>324</v>
      </c>
      <c r="C327" s="22" t="s">
        <v>538</v>
      </c>
      <c r="D327" s="30" t="str">
        <f>IF(ISERROR(MATCH($C327,ADUser!A:A, 0)), "No Match", VLOOKUP($C327,ADUser!A:C,3,FALSE))</f>
        <v>Ken Wink</v>
      </c>
      <c r="E327" s="27" t="str">
        <f>IF(ISERROR(MATCH($C327,ADUser!A:A, 0)), "No Match", VLOOKUP($C327,ADUser!A:B,2,FALSE))</f>
        <v>KWink</v>
      </c>
      <c r="F327" s="27" t="str">
        <f>IF(ISERROR(MATCH(K327,ADComputer!A:A, 0)), "No Match", VLOOKUP(K327,ADComputer!A:B,2,FALSE))</f>
        <v>Ken Wink - Lenovo Product</v>
      </c>
      <c r="H327" s="32">
        <f t="shared" si="26"/>
        <v>1</v>
      </c>
      <c r="I327" s="27" t="str">
        <f>IF(ISERROR(MATCH(K327,ADComputer!A:A, 0)), "No Match", VLOOKUP(K327,ADComputer!A:D,4,FALSE))</f>
        <v>CN=Ken Wink,OU=Users,OU=Irvine,DC=wma-arch,DC=com</v>
      </c>
      <c r="J327" s="27" t="str">
        <f>IF(ISERROR(MATCH($E327,Meraki!A:A, 0)), "No Match", VLOOKUP($E327,Meraki!A:F,4,FALSE))</f>
        <v>Lenovo Product</v>
      </c>
      <c r="K327" s="27" t="str">
        <f>IF(ISERROR(MATCH($E327,Meraki!A:A, 0)), "No Match", VLOOKUP($E327,Meraki!A:F,2,FALSE))</f>
        <v>WS-1853</v>
      </c>
      <c r="L327" s="27" t="str">
        <f>IF(ISERROR(MATCH($C327,Vision!$A:$A, 0)), "No Match", VLOOKUP($C327,Vision!$A:F,2,FALSE))</f>
        <v>Kenneth</v>
      </c>
      <c r="M327" s="27" t="str">
        <f>IF(ISERROR(MATCH($C327,Vision!$A:$A, 0)), "No Match", VLOOKUP($C327,Vision!$A:G,3,FALSE))</f>
        <v>Wink</v>
      </c>
      <c r="N327" s="27" t="str">
        <f>IF(ISERROR(MATCH($C327,Vision!$A:$A, 0)), "No Match", VLOOKUP($C327,Vision!$A:H,4,FALSE))</f>
        <v>Armstrong, Lawrence</v>
      </c>
      <c r="O327" s="27" t="str">
        <f>IF(ISERROR(MATCH($C327,Vision!$A:$A, 0)), "No Match", VLOOKUP($C327,Vision!$A:I,5,FALSE))</f>
        <v>Corporate Administration</v>
      </c>
      <c r="P327" s="27" t="str">
        <f>IF(ISERROR(MATCH($C327,Vision!$A:$A, 0)), "No Match", VLOOKUP($C327,Vision!$A:J,6,FALSE))</f>
        <v>Irvine</v>
      </c>
      <c r="Q327" s="27" t="str">
        <f>IF(ISERROR(MATCH($C327,Vision!$A:$A, 0)), "No Match", VLOOKUP($C327,Vision!$A:K,7,FALSE))</f>
        <v>Executive Vice President</v>
      </c>
      <c r="R327" s="31">
        <f>IF(ISERROR(MATCH($C327,Vision!$A:$A, 0)), "No Match", VLOOKUP($C327,Vision!$A:L,8,FALSE))</f>
        <v>34620</v>
      </c>
      <c r="S327" s="31"/>
      <c r="T327" s="27" t="str">
        <f t="shared" si="27"/>
        <v>Set-ADComputer -Identity  WS-1853 -Description "Ken Wink - Lenovo Product"</v>
      </c>
      <c r="U327" s="1" t="str">
        <f t="shared" si="24"/>
        <v>Set-ADComputer -Identity  WS-1853 -Managedby "KWink"</v>
      </c>
      <c r="W327" s="4"/>
      <c r="AB327"/>
      <c r="AD327"/>
    </row>
    <row r="328" spans="2:30" x14ac:dyDescent="0.25">
      <c r="B328" s="27">
        <f t="shared" si="25"/>
        <v>325</v>
      </c>
      <c r="C328" s="22" t="s">
        <v>555</v>
      </c>
      <c r="D328" s="30" t="str">
        <f>IF(ISERROR(MATCH($C328,ADUser!A:A, 0)), "No Match", VLOOKUP($C328,ADUser!A:C,3,FALSE))</f>
        <v>Lawrence R. Armstrong</v>
      </c>
      <c r="E328" s="27" t="str">
        <f>IF(ISERROR(MATCH($C328,ADUser!A:A, 0)), "No Match", VLOOKUP($C328,ADUser!A:B,2,FALSE))</f>
        <v>LArmstrong</v>
      </c>
      <c r="F328" s="27" t="str">
        <f>IF(ISERROR(MATCH(K328,ADComputer!A:A, 0)), "No Match", VLOOKUP(K328,ADComputer!A:B,2,FALSE))</f>
        <v>Lawrence R. Armstrong - HP Z2 Mini G3 Workstation</v>
      </c>
      <c r="H328" s="32">
        <f t="shared" si="26"/>
        <v>1</v>
      </c>
      <c r="I328" s="27" t="str">
        <f>IF(ISERROR(MATCH(K328,ADComputer!A:A, 0)), "No Match", VLOOKUP(K328,ADComputer!A:D,4,FALSE))</f>
        <v>CN=Lawrence R. Armstrong,OU=Users,OU=Irvine,DC=wma-arch,DC=com</v>
      </c>
      <c r="J328" s="27" t="str">
        <f>IF(ISERROR(MATCH($E328,Meraki!A:A, 0)), "No Match", VLOOKUP($E328,Meraki!A:F,4,FALSE))</f>
        <v>HP Z2 Mini G3 Workstation</v>
      </c>
      <c r="K328" s="27" t="str">
        <f>IF(ISERROR(MATCH($E328,Meraki!A:A, 0)), "No Match", VLOOKUP($E328,Meraki!A:F,2,FALSE))</f>
        <v>WS-2701</v>
      </c>
      <c r="L328" s="27" t="str">
        <f>IF(ISERROR(MATCH($C328,Vision!$A:$A, 0)), "No Match", VLOOKUP($C328,Vision!$A:F,2,FALSE))</f>
        <v>Lawrence</v>
      </c>
      <c r="M328" s="27" t="str">
        <f>IF(ISERROR(MATCH($C328,Vision!$A:$A, 0)), "No Match", VLOOKUP($C328,Vision!$A:G,3,FALSE))</f>
        <v>Armstrong</v>
      </c>
      <c r="N328" s="27" t="str">
        <f>IF(ISERROR(MATCH($C328,Vision!$A:$A, 0)), "No Match", VLOOKUP($C328,Vision!$A:H,4,FALSE))</f>
        <v>Armstrong, Lawrence</v>
      </c>
      <c r="O328" s="27" t="str">
        <f>IF(ISERROR(MATCH($C328,Vision!$A:$A, 0)), "No Match", VLOOKUP($C328,Vision!$A:I,5,FALSE))</f>
        <v>Corporate Administration</v>
      </c>
      <c r="P328" s="27" t="str">
        <f>IF(ISERROR(MATCH($C328,Vision!$A:$A, 0)), "No Match", VLOOKUP($C328,Vision!$A:J,6,FALSE))</f>
        <v>Irvine</v>
      </c>
      <c r="Q328" s="27" t="str">
        <f>IF(ISERROR(MATCH($C328,Vision!$A:$A, 0)), "No Match", VLOOKUP($C328,Vision!$A:K,7,FALSE))</f>
        <v>CEO</v>
      </c>
      <c r="R328" s="31">
        <f>IF(ISERROR(MATCH($C328,Vision!$A:$A, 0)), "No Match", VLOOKUP($C328,Vision!$A:L,8,FALSE))</f>
        <v>30712</v>
      </c>
      <c r="S328" s="31"/>
      <c r="T328" s="27" t="str">
        <f t="shared" si="27"/>
        <v>Set-ADComputer -Identity  WS-2701 -Description "Lawrence R. Armstrong - HP Z2 Mini G3 Workstation"</v>
      </c>
      <c r="U328" s="1" t="str">
        <f t="shared" si="24"/>
        <v>Set-ADComputer -Identity  WS-2701 -Managedby "LArmstrong"</v>
      </c>
      <c r="W328" s="4"/>
      <c r="AB328"/>
      <c r="AD328"/>
    </row>
    <row r="329" spans="2:30" x14ac:dyDescent="0.25">
      <c r="B329" s="27">
        <f t="shared" si="25"/>
        <v>326</v>
      </c>
      <c r="C329" s="22" t="s">
        <v>4896</v>
      </c>
      <c r="D329" s="30" t="str">
        <f>IF(ISERROR(MATCH($C329,ADUser!A:A, 0)), "No Match", VLOOKUP($C329,ADUser!A:C,3,FALSE))</f>
        <v>Laura Brooks</v>
      </c>
      <c r="E329" s="27" t="str">
        <f>IF(ISERROR(MATCH($C329,ADUser!A:A, 0)), "No Match", VLOOKUP($C329,ADUser!A:B,2,FALSE))</f>
        <v>LBrooks</v>
      </c>
      <c r="F329" s="27" t="str">
        <f>IF(ISERROR(MATCH(K329,ADComputer!A:A, 0)), "No Match", VLOOKUP(K329,ADComputer!A:B,2,FALSE))</f>
        <v>Laura Brooks - P51</v>
      </c>
      <c r="H329" s="32">
        <f t="shared" si="26"/>
        <v>1</v>
      </c>
      <c r="I329" s="27" t="str">
        <f>IF(ISERROR(MATCH(K329,ADComputer!A:A, 0)), "No Match", VLOOKUP(K329,ADComputer!A:D,4,FALSE))</f>
        <v>CN=Laura Brooks,OU=Users,OU=Atlanta,DC=wma-arch,DC=com</v>
      </c>
      <c r="J329" s="27" t="str">
        <f>IF(ISERROR(MATCH($E329,Meraki!A:A, 0)), "No Match", VLOOKUP($E329,Meraki!A:F,4,FALSE))</f>
        <v>ThinkPad P51</v>
      </c>
      <c r="K329" s="27" t="str">
        <f>IF(ISERROR(MATCH($E329,Meraki!A:A, 0)), "No Match", VLOOKUP($E329,Meraki!A:F,2,FALSE))</f>
        <v>WS-2555</v>
      </c>
      <c r="L329" s="27" t="str">
        <f>IF(ISERROR(MATCH($C329,Vision!$A:$A, 0)), "No Match", VLOOKUP($C329,Vision!$A:F,2,FALSE))</f>
        <v>Laura</v>
      </c>
      <c r="M329" s="27" t="str">
        <f>IF(ISERROR(MATCH($C329,Vision!$A:$A, 0)), "No Match", VLOOKUP($C329,Vision!$A:G,3,FALSE))</f>
        <v>Brooks</v>
      </c>
      <c r="N329" s="27" t="str">
        <f>IF(ISERROR(MATCH($C329,Vision!$A:$A, 0)), "No Match", VLOOKUP($C329,Vision!$A:H,4,FALSE))</f>
        <v>Sternick, Samantha</v>
      </c>
      <c r="O329" s="27" t="str">
        <f>IF(ISERROR(MATCH($C329,Vision!$A:$A, 0)), "No Match", VLOOKUP($C329,Vision!$A:I,5,FALSE))</f>
        <v>Atlanta Interior Design</v>
      </c>
      <c r="P329" s="27" t="str">
        <f>IF(ISERROR(MATCH($C329,Vision!$A:$A, 0)), "No Match", VLOOKUP($C329,Vision!$A:J,6,FALSE))</f>
        <v>Atlanta</v>
      </c>
      <c r="Q329" s="27" t="str">
        <f>IF(ISERROR(MATCH($C329,Vision!$A:$A, 0)), "No Match", VLOOKUP($C329,Vision!$A:K,7,FALSE))</f>
        <v>Project Manager</v>
      </c>
      <c r="R329" s="31">
        <f>IF(ISERROR(MATCH($C329,Vision!$A:$A, 0)), "No Match", VLOOKUP($C329,Vision!$A:L,8,FALSE))</f>
        <v>43381</v>
      </c>
      <c r="S329" s="31"/>
      <c r="T329" s="27" t="str">
        <f t="shared" si="27"/>
        <v>Set-ADComputer -Identity  WS-2555 -Description "Laura Brooks - ThinkPad P51"</v>
      </c>
      <c r="U329" s="1" t="str">
        <f t="shared" si="24"/>
        <v>Set-ADComputer -Identity  WS-2555 -Managedby "LBrooks"</v>
      </c>
      <c r="W329" s="4"/>
      <c r="AB329"/>
      <c r="AD329"/>
    </row>
    <row r="330" spans="2:30" x14ac:dyDescent="0.25">
      <c r="B330" s="27">
        <f t="shared" si="25"/>
        <v>327</v>
      </c>
      <c r="C330" s="22" t="s">
        <v>3464</v>
      </c>
      <c r="D330" s="30" t="str">
        <f>IF(ISERROR(MATCH($C330,ADUser!A:A, 0)), "No Match", VLOOKUP($C330,ADUser!A:C,3,FALSE))</f>
        <v>Laura Chevalier</v>
      </c>
      <c r="E330" s="27" t="str">
        <f>IF(ISERROR(MATCH($C330,ADUser!A:A, 0)), "No Match", VLOOKUP($C330,ADUser!A:B,2,FALSE))</f>
        <v>lchevalier</v>
      </c>
      <c r="F330" s="27" t="str">
        <f>IF(ISERROR(MATCH(K330,ADComputer!A:A, 0)), "No Match", VLOOKUP(K330,ADComputer!A:B,2,FALSE))</f>
        <v>Laura Chevalier - ThinkPad P1</v>
      </c>
      <c r="H330" s="32">
        <f t="shared" si="26"/>
        <v>1</v>
      </c>
      <c r="I330" s="27" t="str">
        <f>IF(ISERROR(MATCH(K330,ADComputer!A:A, 0)), "No Match", VLOOKUP(K330,ADComputer!A:D,4,FALSE))</f>
        <v>CN=Laura Chevalier,OU=Users,OU=New York,DC=wma-arch,DC=com</v>
      </c>
      <c r="J330" s="27" t="str">
        <f>IF(ISERROR(MATCH($E330,Meraki!A:A, 0)), "No Match", VLOOKUP($E330,Meraki!A:F,4,FALSE))</f>
        <v>ThinkPad P1</v>
      </c>
      <c r="K330" s="27" t="str">
        <f>IF(ISERROR(MATCH($E330,Meraki!A:A, 0)), "No Match", VLOOKUP($E330,Meraki!A:F,2,FALSE))</f>
        <v>WS-2663</v>
      </c>
      <c r="L330" s="27" t="str">
        <f>IF(ISERROR(MATCH($C330,Vision!$A:$A, 0)), "No Match", VLOOKUP($C330,Vision!$A:F,2,FALSE))</f>
        <v>Laura</v>
      </c>
      <c r="M330" s="27" t="str">
        <f>IF(ISERROR(MATCH($C330,Vision!$A:$A, 0)), "No Match", VLOOKUP($C330,Vision!$A:G,3,FALSE))</f>
        <v>Chevalier</v>
      </c>
      <c r="N330" s="27" t="str">
        <f>IF(ISERROR(MATCH($C330,Vision!$A:$A, 0)), "No Match", VLOOKUP($C330,Vision!$A:H,4,FALSE))</f>
        <v>Burrows, Adam</v>
      </c>
      <c r="O330" s="27" t="str">
        <f>IF(ISERROR(MATCH($C330,Vision!$A:$A, 0)), "No Match", VLOOKUP($C330,Vision!$A:I,5,FALSE))</f>
        <v>New York Graphic Design</v>
      </c>
      <c r="P330" s="27" t="str">
        <f>IF(ISERROR(MATCH($C330,Vision!$A:$A, 0)), "No Match", VLOOKUP($C330,Vision!$A:J,6,FALSE))</f>
        <v>New York</v>
      </c>
      <c r="Q330" s="27" t="str">
        <f>IF(ISERROR(MATCH($C330,Vision!$A:$A, 0)), "No Match", VLOOKUP($C330,Vision!$A:K,7,FALSE))</f>
        <v>Project Designer</v>
      </c>
      <c r="R330" s="31">
        <f>IF(ISERROR(MATCH($C330,Vision!$A:$A, 0)), "No Match", VLOOKUP($C330,Vision!$A:L,8,FALSE))</f>
        <v>43164</v>
      </c>
      <c r="S330" s="31"/>
      <c r="T330" s="27" t="str">
        <f t="shared" si="27"/>
        <v>Set-ADComputer -Identity  WS-2663 -Description "Laura Chevalier - ThinkPad P1"</v>
      </c>
      <c r="U330" s="1" t="str">
        <f t="shared" si="24"/>
        <v>Set-ADComputer -Identity  WS-2663 -Managedby "lchevalier"</v>
      </c>
      <c r="W330" s="4"/>
      <c r="AB330"/>
      <c r="AD330"/>
    </row>
    <row r="331" spans="2:30" x14ac:dyDescent="0.25">
      <c r="B331" s="27">
        <f t="shared" si="25"/>
        <v>328</v>
      </c>
      <c r="C331" s="22" t="s">
        <v>873</v>
      </c>
      <c r="D331" s="30" t="str">
        <f>IF(ISERROR(MATCH($C331,ADUser!A:A, 0)), "No Match", VLOOKUP($C331,ADUser!A:C,3,FALSE))</f>
        <v>Luke Corsbie</v>
      </c>
      <c r="E331" s="27" t="str">
        <f>IF(ISERROR(MATCH($C331,ADUser!A:A, 0)), "No Match", VLOOKUP($C331,ADUser!A:B,2,FALSE))</f>
        <v>lcorsbie</v>
      </c>
      <c r="F331" s="27" t="str">
        <f>IF(ISERROR(MATCH(K331,ADComputer!A:A, 0)), "No Match", VLOOKUP(K331,ADComputer!A:B,2,FALSE))</f>
        <v>Luke Corsbie - ThinkPad P51</v>
      </c>
      <c r="H331" s="32">
        <f t="shared" si="26"/>
        <v>1</v>
      </c>
      <c r="I331" s="27" t="str">
        <f>IF(ISERROR(MATCH(K331,ADComputer!A:A, 0)), "No Match", VLOOKUP(K331,ADComputer!A:D,4,FALSE))</f>
        <v>CN=Luke Corsbie,OU=Users,OU=Irvine,DC=wma-arch,DC=com</v>
      </c>
      <c r="J331" s="27" t="str">
        <f>IF(ISERROR(MATCH($E331,Meraki!A:A, 0)), "No Match", VLOOKUP($E331,Meraki!A:F,4,FALSE))</f>
        <v>ThinkPad P51</v>
      </c>
      <c r="K331" s="27" t="str">
        <f>IF(ISERROR(MATCH($E331,Meraki!A:A, 0)), "No Match", VLOOKUP($E331,Meraki!A:F,2,FALSE))</f>
        <v>WS-2765</v>
      </c>
      <c r="L331" s="27" t="str">
        <f>IF(ISERROR(MATCH($C331,Vision!$A:$A, 0)), "No Match", VLOOKUP($C331,Vision!$A:F,2,FALSE))</f>
        <v>Lucas</v>
      </c>
      <c r="M331" s="27" t="str">
        <f>IF(ISERROR(MATCH($C331,Vision!$A:$A, 0)), "No Match", VLOOKUP($C331,Vision!$A:G,3,FALSE))</f>
        <v>Corsbie</v>
      </c>
      <c r="N331" s="27" t="str">
        <f>IF(ISERROR(MATCH($C331,Vision!$A:$A, 0)), "No Match", VLOOKUP($C331,Vision!$A:H,4,FALSE))</f>
        <v>Jansen, Thomas</v>
      </c>
      <c r="O331" s="27" t="str">
        <f>IF(ISERROR(MATCH($C331,Vision!$A:$A, 0)), "No Match", VLOOKUP($C331,Vision!$A:I,5,FALSE))</f>
        <v>Irvine Civil Engineering</v>
      </c>
      <c r="P331" s="27" t="str">
        <f>IF(ISERROR(MATCH($C331,Vision!$A:$A, 0)), "No Match", VLOOKUP($C331,Vision!$A:J,6,FALSE))</f>
        <v>Irvine</v>
      </c>
      <c r="Q331" s="27" t="str">
        <f>IF(ISERROR(MATCH($C331,Vision!$A:$A, 0)), "No Match", VLOOKUP($C331,Vision!$A:K,7,FALSE))</f>
        <v>Director, Civil Engineering</v>
      </c>
      <c r="R331" s="31">
        <f>IF(ISERROR(MATCH($C331,Vision!$A:$A, 0)), "No Match", VLOOKUP($C331,Vision!$A:L,8,FALSE))</f>
        <v>42989</v>
      </c>
      <c r="S331" s="31"/>
      <c r="T331" s="27" t="str">
        <f t="shared" si="27"/>
        <v>Set-ADComputer -Identity  WS-2765 -Description "Luke Corsbie - ThinkPad P51"</v>
      </c>
      <c r="U331" s="1" t="str">
        <f t="shared" si="24"/>
        <v>Set-ADComputer -Identity  WS-2765 -Managedby "lcorsbie"</v>
      </c>
      <c r="W331" s="4"/>
      <c r="AB331"/>
      <c r="AD331"/>
    </row>
    <row r="332" spans="2:30" x14ac:dyDescent="0.25">
      <c r="B332" s="27">
        <f t="shared" si="25"/>
        <v>329</v>
      </c>
      <c r="C332" s="22" t="s">
        <v>5181</v>
      </c>
      <c r="D332" s="30" t="str">
        <f>IF(ISERROR(MATCH($C332,ADUser!A:A, 0)), "No Match", VLOOKUP($C332,ADUser!A:C,3,FALSE))</f>
        <v>Leah Crowe</v>
      </c>
      <c r="E332" s="27" t="str">
        <f>IF(ISERROR(MATCH($C332,ADUser!A:A, 0)), "No Match", VLOOKUP($C332,ADUser!A:B,2,FALSE))</f>
        <v>lcrowe</v>
      </c>
      <c r="F332" s="27" t="str">
        <f>IF(ISERROR(MATCH(K332,ADComputer!A:A, 0)), "No Match", VLOOKUP(K332,ADComputer!A:B,2,FALSE))</f>
        <v>Leah Crowe - ThinkPad W530</v>
      </c>
      <c r="H332" s="32">
        <f t="shared" si="26"/>
        <v>1</v>
      </c>
      <c r="I332" s="27" t="str">
        <f>IF(ISERROR(MATCH(K332,ADComputer!A:A, 0)), "No Match", VLOOKUP(K332,ADComputer!A:D,4,FALSE))</f>
        <v>CN=Leah Crowe,OU=Users,OU=Denver,DC=wma-arch,DC=com</v>
      </c>
      <c r="J332" s="27" t="str">
        <f>IF(ISERROR(MATCH($E332,Meraki!A:A, 0)), "No Match", VLOOKUP($E332,Meraki!A:F,4,FALSE))</f>
        <v>ThinkPad W530</v>
      </c>
      <c r="K332" s="27" t="str">
        <f>IF(ISERROR(MATCH($E332,Meraki!A:A, 0)), "No Match", VLOOKUP($E332,Meraki!A:F,2,FALSE))</f>
        <v>WS-2381</v>
      </c>
      <c r="L332" s="27" t="str">
        <f>IF(ISERROR(MATCH($C332,Vision!$A:$A, 0)), "No Match", VLOOKUP($C332,Vision!$A:F,2,FALSE))</f>
        <v>Leah</v>
      </c>
      <c r="M332" s="27" t="str">
        <f>IF(ISERROR(MATCH($C332,Vision!$A:$A, 0)), "No Match", VLOOKUP($C332,Vision!$A:G,3,FALSE))</f>
        <v>Crowe</v>
      </c>
      <c r="N332" s="27" t="str">
        <f>IF(ISERROR(MATCH($C332,Vision!$A:$A, 0)), "No Match", VLOOKUP($C332,Vision!$A:H,4,FALSE))</f>
        <v>Quintero, B Catherine</v>
      </c>
      <c r="O332" s="27" t="str">
        <f>IF(ISERROR(MATCH($C332,Vision!$A:$A, 0)), "No Match", VLOOKUP($C332,Vision!$A:I,5,FALSE))</f>
        <v>Downtown Denver Interior Design</v>
      </c>
      <c r="P332" s="27" t="str">
        <f>IF(ISERROR(MATCH($C332,Vision!$A:$A, 0)), "No Match", VLOOKUP($C332,Vision!$A:J,6,FALSE))</f>
        <v>Downtown Denver</v>
      </c>
      <c r="Q332" s="27" t="str">
        <f>IF(ISERROR(MATCH($C332,Vision!$A:$A, 0)), "No Match", VLOOKUP($C332,Vision!$A:K,7,FALSE))</f>
        <v>Job Captain</v>
      </c>
      <c r="R332" s="31">
        <f>IF(ISERROR(MATCH($C332,Vision!$A:$A, 0)), "No Match", VLOOKUP($C332,Vision!$A:L,8,FALSE))</f>
        <v>43538</v>
      </c>
      <c r="S332" s="31"/>
      <c r="T332" s="27" t="str">
        <f t="shared" si="27"/>
        <v>Set-ADComputer -Identity  WS-2381 -Description "Leah Crowe - ThinkPad W530"</v>
      </c>
      <c r="U332" s="1" t="str">
        <f t="shared" si="24"/>
        <v>Set-ADComputer -Identity  WS-2381 -Managedby "lcrowe"</v>
      </c>
      <c r="W332" s="4"/>
      <c r="AB332"/>
      <c r="AD332"/>
    </row>
    <row r="333" spans="2:30" hidden="1" x14ac:dyDescent="0.25">
      <c r="B333" s="27">
        <f t="shared" si="25"/>
        <v>330</v>
      </c>
      <c r="C333" s="22" t="s">
        <v>4888</v>
      </c>
      <c r="D333" s="30" t="str">
        <f>IF(ISERROR(MATCH($C333,ADUser!A:A, 0)), "No Match", VLOOKUP($C333,ADUser!A:C,3,FALSE))</f>
        <v>Alejandro Nila</v>
      </c>
      <c r="E333" s="27" t="str">
        <f>IF(ISERROR(MATCH($C333,ADUser!A:A, 0)), "No Match", VLOOKUP($C333,ADUser!A:B,2,FALSE))</f>
        <v>anila</v>
      </c>
      <c r="F333" s="27" t="str">
        <f>IF(ISERROR(MATCH(K333,ADComputer!A:A, 0)), "No Match", VLOOKUP(K333,ADComputer!A:B,2,FALSE))</f>
        <v>Daniela Villagran - Precision Tower 5810</v>
      </c>
      <c r="H333" s="32" t="e">
        <f t="shared" si="26"/>
        <v>#VALUE!</v>
      </c>
      <c r="I333" s="27">
        <f>IF(ISERROR(MATCH(K333,ADComputer!A:A, 0)), "No Match", VLOOKUP(K333,ADComputer!A:D,4,FALSE))</f>
        <v>0</v>
      </c>
      <c r="J333" s="27" t="str">
        <f>IF(ISERROR(MATCH($E333,Meraki!A:A, 0)), "No Match", VLOOKUP($E333,Meraki!A:F,4,FALSE))</f>
        <v>Precision Tower 5810</v>
      </c>
      <c r="K333" s="27" t="str">
        <f>IF(ISERROR(MATCH($E333,Meraki!A:A, 0)), "No Match", VLOOKUP($E333,Meraki!A:F,2,FALSE))</f>
        <v>WS-2269</v>
      </c>
      <c r="L333" s="27" t="str">
        <f>IF(ISERROR(MATCH($C333,Vision!$A:$A, 0)), "No Match", VLOOKUP($C333,Vision!$A:F,2,FALSE))</f>
        <v>Alejandro</v>
      </c>
      <c r="M333" s="27" t="str">
        <f>IF(ISERROR(MATCH($C333,Vision!$A:$A, 0)), "No Match", VLOOKUP($C333,Vision!$A:G,3,FALSE))</f>
        <v>Nila Gonzalez</v>
      </c>
      <c r="N333" s="27" t="str">
        <f>IF(ISERROR(MATCH($C333,Vision!$A:$A, 0)), "No Match", VLOOKUP($C333,Vision!$A:H,4,FALSE))</f>
        <v>Nouizi, Ilyes</v>
      </c>
      <c r="O333" s="27" t="str">
        <f>IF(ISERROR(MATCH($C333,Vision!$A:$A, 0)), "No Match", VLOOKUP($C333,Vision!$A:I,5,FALSE))</f>
        <v>Studio-East</v>
      </c>
      <c r="P333" s="27" t="str">
        <f>IF(ISERROR(MATCH($C333,Vision!$A:$A, 0)), "No Match", VLOOKUP($C333,Vision!$A:J,6,FALSE))</f>
        <v>Mexico City</v>
      </c>
      <c r="Q333" s="27" t="str">
        <f>IF(ISERROR(MATCH($C333,Vision!$A:$A, 0)), "No Match", VLOOKUP($C333,Vision!$A:K,7,FALSE))</f>
        <v>Production Coordinator</v>
      </c>
      <c r="R333" s="31">
        <f>IF(ISERROR(MATCH($C333,Vision!$A:$A, 0)), "No Match", VLOOKUP($C333,Vision!$A:L,8,FALSE))</f>
        <v>43367</v>
      </c>
      <c r="S333" s="31"/>
      <c r="T333" s="27" t="str">
        <f t="shared" si="27"/>
        <v>Set-ADComputer -Identity  WS-2269 -Description "Alejandro Nila - Precision Tower 5810"</v>
      </c>
      <c r="U333" s="1" t="str">
        <f t="shared" si="24"/>
        <v>Set-ADComputer -Identity  WS-2269 -Managedby "anila"</v>
      </c>
      <c r="W333" s="4"/>
      <c r="AB333"/>
      <c r="AD333"/>
    </row>
    <row r="334" spans="2:30" x14ac:dyDescent="0.25">
      <c r="B334" s="27">
        <f t="shared" si="25"/>
        <v>331</v>
      </c>
      <c r="C334" s="22" t="s">
        <v>99</v>
      </c>
      <c r="D334" s="30" t="str">
        <f>IF(ISERROR(MATCH($C334,ADUser!A:A, 0)), "No Match", VLOOKUP($C334,ADUser!A:C,3,FALSE))</f>
        <v>Leticia De Brito</v>
      </c>
      <c r="E334" s="27" t="str">
        <f>IF(ISERROR(MATCH($C334,ADUser!A:A, 0)), "No Match", VLOOKUP($C334,ADUser!A:B,2,FALSE))</f>
        <v>ldebrito</v>
      </c>
      <c r="F334" s="27" t="str">
        <f>IF(ISERROR(MATCH(K334,ADComputer!A:A, 0)), "No Match", VLOOKUP(K334,ADComputer!A:B,2,FALSE))</f>
        <v>Leticia De Brito - ThinkPad P50</v>
      </c>
      <c r="H334" s="32">
        <f t="shared" si="26"/>
        <v>1</v>
      </c>
      <c r="I334" s="27" t="str">
        <f>IF(ISERROR(MATCH(K334,ADComputer!A:A, 0)), "No Match", VLOOKUP(K334,ADComputer!A:D,4,FALSE))</f>
        <v>CN=Leticia De Brito,OU=Users,OU=Northern California,DC=wma-arch,DC=com</v>
      </c>
      <c r="J334" s="27" t="str">
        <f>IF(ISERROR(MATCH($E334,Meraki!A:A, 0)), "No Match", VLOOKUP($E334,Meraki!A:F,4,FALSE))</f>
        <v>ThinkPad P50</v>
      </c>
      <c r="K334" s="27" t="str">
        <f>IF(ISERROR(MATCH($E334,Meraki!A:A, 0)), "No Match", VLOOKUP($E334,Meraki!A:F,2,FALSE))</f>
        <v>WS-2429</v>
      </c>
      <c r="L334" s="27" t="str">
        <f>IF(ISERROR(MATCH($C334,Vision!$A:$A, 0)), "No Match", VLOOKUP($C334,Vision!$A:F,2,FALSE))</f>
        <v>Leticia</v>
      </c>
      <c r="M334" s="27" t="str">
        <f>IF(ISERROR(MATCH($C334,Vision!$A:$A, 0)), "No Match", VLOOKUP($C334,Vision!$A:G,3,FALSE))</f>
        <v>De Brito</v>
      </c>
      <c r="N334" s="27" t="str">
        <f>IF(ISERROR(MATCH($C334,Vision!$A:$A, 0)), "No Match", VLOOKUP($C334,Vision!$A:H,4,FALSE))</f>
        <v>Terry, James</v>
      </c>
      <c r="O334" s="27" t="str">
        <f>IF(ISERROR(MATCH($C334,Vision!$A:$A, 0)), "No Match", VLOOKUP($C334,Vision!$A:I,5,FALSE))</f>
        <v>Pleasanton Commercial</v>
      </c>
      <c r="P334" s="27" t="str">
        <f>IF(ISERROR(MATCH($C334,Vision!$A:$A, 0)), "No Match", VLOOKUP($C334,Vision!$A:J,6,FALSE))</f>
        <v>Pleasanton</v>
      </c>
      <c r="Q334" s="27" t="str">
        <f>IF(ISERROR(MATCH($C334,Vision!$A:$A, 0)), "No Match", VLOOKUP($C334,Vision!$A:K,7,FALSE))</f>
        <v>Project Manager</v>
      </c>
      <c r="R334" s="31">
        <f>IF(ISERROR(MATCH($C334,Vision!$A:$A, 0)), "No Match", VLOOKUP($C334,Vision!$A:L,8,FALSE))</f>
        <v>42184</v>
      </c>
      <c r="S334" s="31"/>
      <c r="T334" s="27" t="str">
        <f t="shared" si="27"/>
        <v>Set-ADComputer -Identity  WS-2429 -Description "Leticia De Brito - ThinkPad P50"</v>
      </c>
      <c r="U334" s="1" t="str">
        <f t="shared" si="24"/>
        <v>Set-ADComputer -Identity  WS-2429 -Managedby "ldebrito"</v>
      </c>
      <c r="W334" s="4"/>
      <c r="AB334"/>
      <c r="AD334"/>
    </row>
    <row r="335" spans="2:30" x14ac:dyDescent="0.25">
      <c r="B335" s="27">
        <f t="shared" si="25"/>
        <v>332</v>
      </c>
      <c r="C335" s="22" t="s">
        <v>561</v>
      </c>
      <c r="D335" s="30" t="str">
        <f>IF(ISERROR(MATCH($C335,ADUser!A:A, 0)), "No Match", VLOOKUP($C335,ADUser!A:C,3,FALSE))</f>
        <v>Liz De La Cruz</v>
      </c>
      <c r="E335" s="27" t="str">
        <f>IF(ISERROR(MATCH($C335,ADUser!A:A, 0)), "No Match", VLOOKUP($C335,ADUser!A:B,2,FALSE))</f>
        <v>LDeLaCruz</v>
      </c>
      <c r="F335" s="27" t="str">
        <f>IF(ISERROR(MATCH(K335,ADComputer!A:A, 0)), "No Match", VLOOKUP(K335,ADComputer!A:B,2,FALSE))</f>
        <v>Liz De La Cruz - M83</v>
      </c>
      <c r="H335" s="32">
        <f t="shared" si="26"/>
        <v>1</v>
      </c>
      <c r="I335" s="27" t="str">
        <f>IF(ISERROR(MATCH(K335,ADComputer!A:A, 0)), "No Match", VLOOKUP(K335,ADComputer!A:D,4,FALSE))</f>
        <v>CN=Liz De La Cruz,OU=Users,OU=Irvine,DC=wma-arch,DC=com</v>
      </c>
      <c r="J335" s="27" t="str">
        <f>IF(ISERROR(MATCH($E335,Meraki!A:A, 0)), "No Match", VLOOKUP($E335,Meraki!A:F,4,FALSE))</f>
        <v>ThinkCentre M83</v>
      </c>
      <c r="K335" s="27" t="str">
        <f>IF(ISERROR(MATCH($E335,Meraki!A:A, 0)), "No Match", VLOOKUP($E335,Meraki!A:F,2,FALSE))</f>
        <v>WS-2061</v>
      </c>
      <c r="L335" s="27" t="str">
        <f>IF(ISERROR(MATCH($C335,Vision!$A:$A, 0)), "No Match", VLOOKUP($C335,Vision!$A:F,2,FALSE))</f>
        <v>Liz</v>
      </c>
      <c r="M335" s="27" t="str">
        <f>IF(ISERROR(MATCH($C335,Vision!$A:$A, 0)), "No Match", VLOOKUP($C335,Vision!$A:G,3,FALSE))</f>
        <v>De La Cruz</v>
      </c>
      <c r="N335" s="27" t="str">
        <f>IF(ISERROR(MATCH($C335,Vision!$A:$A, 0)), "No Match", VLOOKUP($C335,Vision!$A:H,4,FALSE))</f>
        <v>Espiritu, Leslie</v>
      </c>
      <c r="O335" s="27" t="str">
        <f>IF(ISERROR(MATCH($C335,Vision!$A:$A, 0)), "No Match", VLOOKUP($C335,Vision!$A:I,5,FALSE))</f>
        <v>Corporate Administration</v>
      </c>
      <c r="P335" s="27" t="str">
        <f>IF(ISERROR(MATCH($C335,Vision!$A:$A, 0)), "No Match", VLOOKUP($C335,Vision!$A:J,6,FALSE))</f>
        <v>Irvine</v>
      </c>
      <c r="Q335" s="27" t="str">
        <f>IF(ISERROR(MATCH($C335,Vision!$A:$A, 0)), "No Match", VLOOKUP($C335,Vision!$A:K,7,FALSE))</f>
        <v>Human Resources Assistant</v>
      </c>
      <c r="R335" s="31">
        <f>IF(ISERROR(MATCH($C335,Vision!$A:$A, 0)), "No Match", VLOOKUP($C335,Vision!$A:L,8,FALSE))</f>
        <v>42902</v>
      </c>
      <c r="S335" s="31"/>
      <c r="T335" s="27" t="str">
        <f t="shared" si="27"/>
        <v>Set-ADComputer -Identity  WS-2061 -Description "Liz De La Cruz - ThinkCentre M83"</v>
      </c>
      <c r="U335" s="1" t="str">
        <f t="shared" si="24"/>
        <v>Set-ADComputer -Identity  WS-2061 -Managedby "LDeLaCruz"</v>
      </c>
      <c r="W335" s="4"/>
      <c r="AB335"/>
      <c r="AD335"/>
    </row>
    <row r="336" spans="2:30" x14ac:dyDescent="0.25">
      <c r="B336" s="27">
        <f t="shared" si="25"/>
        <v>333</v>
      </c>
      <c r="C336" s="22" t="s">
        <v>566</v>
      </c>
      <c r="D336" s="30" t="str">
        <f>IF(ISERROR(MATCH($C336,ADUser!A:A, 0)), "No Match", VLOOKUP($C336,ADUser!A:C,3,FALSE))</f>
        <v>Loryelle De La Pena</v>
      </c>
      <c r="E336" s="27" t="str">
        <f>IF(ISERROR(MATCH($C336,ADUser!A:A, 0)), "No Match", VLOOKUP($C336,ADUser!A:B,2,FALSE))</f>
        <v>ldelapena</v>
      </c>
      <c r="F336" s="27" t="str">
        <f>IF(ISERROR(MATCH(K336,ADComputer!A:A, 0)), "No Match", VLOOKUP(K336,ADComputer!A:B,2,FALSE))</f>
        <v>Loryelle De La Pena - HP Z2 Mini G3 Workstation</v>
      </c>
      <c r="H336" s="32">
        <f t="shared" si="26"/>
        <v>1</v>
      </c>
      <c r="I336" s="27" t="str">
        <f>IF(ISERROR(MATCH(K336,ADComputer!A:A, 0)), "No Match", VLOOKUP(K336,ADComputer!A:D,4,FALSE))</f>
        <v>CN=Loryelle De La Pena,OU=Users,OU=San Diego,DC=wma-arch,DC=com</v>
      </c>
      <c r="J336" s="27" t="str">
        <f>IF(ISERROR(MATCH($E336,Meraki!A:A, 0)), "No Match", VLOOKUP($E336,Meraki!A:F,4,FALSE))</f>
        <v>HP Z2 Mini G3 Workstation</v>
      </c>
      <c r="K336" s="27" t="str">
        <f>IF(ISERROR(MATCH($E336,Meraki!A:A, 0)), "No Match", VLOOKUP($E336,Meraki!A:F,2,FALSE))</f>
        <v>WS-2702</v>
      </c>
      <c r="L336" s="27" t="str">
        <f>IF(ISERROR(MATCH($C336,Vision!$A:$A, 0)), "No Match", VLOOKUP($C336,Vision!$A:F,2,FALSE))</f>
        <v>Loryelle</v>
      </c>
      <c r="M336" s="27" t="str">
        <f>IF(ISERROR(MATCH($C336,Vision!$A:$A, 0)), "No Match", VLOOKUP($C336,Vision!$A:G,3,FALSE))</f>
        <v>De La Pena</v>
      </c>
      <c r="N336" s="27" t="str">
        <f>IF(ISERROR(MATCH($C336,Vision!$A:$A, 0)), "No Match", VLOOKUP($C336,Vision!$A:H,4,FALSE))</f>
        <v>Dean, Nathan</v>
      </c>
      <c r="O336" s="27" t="str">
        <f>IF(ISERROR(MATCH($C336,Vision!$A:$A, 0)), "No Match", VLOOKUP($C336,Vision!$A:I,5,FALSE))</f>
        <v>San Diego Interior Design</v>
      </c>
      <c r="P336" s="27" t="str">
        <f>IF(ISERROR(MATCH($C336,Vision!$A:$A, 0)), "No Match", VLOOKUP($C336,Vision!$A:J,6,FALSE))</f>
        <v>San Diego</v>
      </c>
      <c r="Q336" s="27" t="str">
        <f>IF(ISERROR(MATCH($C336,Vision!$A:$A, 0)), "No Match", VLOOKUP($C336,Vision!$A:K,7,FALSE))</f>
        <v>Designer</v>
      </c>
      <c r="R336" s="31">
        <f>IF(ISERROR(MATCH($C336,Vision!$A:$A, 0)), "No Match", VLOOKUP($C336,Vision!$A:L,8,FALSE))</f>
        <v>42902</v>
      </c>
      <c r="S336" s="31"/>
      <c r="T336" s="27" t="str">
        <f t="shared" si="27"/>
        <v>Set-ADComputer -Identity  WS-2702 -Description "Loryelle De La Pena - HP Z2 Mini G3 Workstation"</v>
      </c>
      <c r="U336" s="1" t="str">
        <f t="shared" si="24"/>
        <v>Set-ADComputer -Identity  WS-2702 -Managedby "ldelapena"</v>
      </c>
      <c r="W336" s="4"/>
      <c r="AB336"/>
      <c r="AD336"/>
    </row>
    <row r="337" spans="2:30" x14ac:dyDescent="0.25">
      <c r="B337" s="27">
        <f t="shared" si="25"/>
        <v>334</v>
      </c>
      <c r="C337" s="22" t="s">
        <v>4880</v>
      </c>
      <c r="D337" s="30" t="str">
        <f>IF(ISERROR(MATCH($C337,ADUser!A:A, 0)), "No Match", VLOOKUP($C337,ADUser!A:C,3,FALSE))</f>
        <v>Laci Derks</v>
      </c>
      <c r="E337" s="27" t="str">
        <f>IF(ISERROR(MATCH($C337,ADUser!A:A, 0)), "No Match", VLOOKUP($C337,ADUser!A:B,2,FALSE))</f>
        <v>lderks</v>
      </c>
      <c r="F337" s="27" t="str">
        <f>IF(ISERROR(MATCH(K337,ADComputer!A:A, 0)), "No Match", VLOOKUP(K337,ADComputer!A:B,2,FALSE))</f>
        <v>Laci Derks - ThinkPad X1 Carbon 5th</v>
      </c>
      <c r="H337" s="32">
        <f t="shared" si="26"/>
        <v>1</v>
      </c>
      <c r="I337" s="27" t="str">
        <f>IF(ISERROR(MATCH(K337,ADComputer!A:A, 0)), "No Match", VLOOKUP(K337,ADComputer!A:D,4,FALSE))</f>
        <v>CN=Laci Derks,OU=Users,OU=Northern California,DC=wma-arch,DC=com</v>
      </c>
      <c r="J337" s="27" t="str">
        <f>IF(ISERROR(MATCH($E337,Meraki!A:A, 0)), "No Match", VLOOKUP($E337,Meraki!A:F,4,FALSE))</f>
        <v>ThinkPad X1 Carbon 5th</v>
      </c>
      <c r="K337" s="27" t="str">
        <f>IF(ISERROR(MATCH($E337,Meraki!A:A, 0)), "No Match", VLOOKUP($E337,Meraki!A:F,2,FALSE))</f>
        <v>WS-2798</v>
      </c>
      <c r="L337" s="27" t="str">
        <f>IF(ISERROR(MATCH($C337,Vision!$A:$A, 0)), "No Match", VLOOKUP($C337,Vision!$A:F,2,FALSE))</f>
        <v>Laci</v>
      </c>
      <c r="M337" s="27" t="str">
        <f>IF(ISERROR(MATCH($C337,Vision!$A:$A, 0)), "No Match", VLOOKUP($C337,Vision!$A:G,3,FALSE))</f>
        <v>Derks</v>
      </c>
      <c r="N337" s="27" t="str">
        <f>IF(ISERROR(MATCH($C337,Vision!$A:$A, 0)), "No Match", VLOOKUP($C337,Vision!$A:H,4,FALSE))</f>
        <v>Lien, Kirsten</v>
      </c>
      <c r="O337" s="27" t="str">
        <f>IF(ISERROR(MATCH($C337,Vision!$A:$A, 0)), "No Match", VLOOKUP($C337,Vision!$A:I,5,FALSE))</f>
        <v>Pleasanton Interior Design</v>
      </c>
      <c r="P337" s="27" t="str">
        <f>IF(ISERROR(MATCH($C337,Vision!$A:$A, 0)), "No Match", VLOOKUP($C337,Vision!$A:J,6,FALSE))</f>
        <v>San Francisco</v>
      </c>
      <c r="Q337" s="27" t="str">
        <f>IF(ISERROR(MATCH($C337,Vision!$A:$A, 0)), "No Match", VLOOKUP($C337,Vision!$A:K,7,FALSE))</f>
        <v>Job Captain</v>
      </c>
      <c r="R337" s="31">
        <f>IF(ISERROR(MATCH($C337,Vision!$A:$A, 0)), "No Match", VLOOKUP($C337,Vision!$A:L,8,FALSE))</f>
        <v>43376</v>
      </c>
      <c r="S337" s="31"/>
      <c r="T337" s="27" t="str">
        <f t="shared" si="27"/>
        <v>Set-ADComputer -Identity  WS-2798 -Description "Laci Derks - ThinkPad X1 Carbon 5th"</v>
      </c>
      <c r="U337" s="1" t="str">
        <f t="shared" ref="U337:U351" si="28">CONCATENATE($V$3,K337,$W$4,E337,$V$5)</f>
        <v>Set-ADComputer -Identity  WS-2798 -Managedby "lderks"</v>
      </c>
      <c r="W337" s="4"/>
      <c r="AB337"/>
      <c r="AD337"/>
    </row>
    <row r="338" spans="2:30" x14ac:dyDescent="0.25">
      <c r="B338" s="27">
        <f t="shared" si="25"/>
        <v>335</v>
      </c>
      <c r="C338" s="22" t="s">
        <v>558</v>
      </c>
      <c r="D338" s="30" t="str">
        <f>IF(ISERROR(MATCH($C338,ADUser!A:A, 0)), "No Match", VLOOKUP($C338,ADUser!A:C,3,FALSE))</f>
        <v>Leslie Espiritu</v>
      </c>
      <c r="E338" s="27" t="str">
        <f>IF(ISERROR(MATCH($C338,ADUser!A:A, 0)), "No Match", VLOOKUP($C338,ADUser!A:B,2,FALSE))</f>
        <v>lespiritu</v>
      </c>
      <c r="F338" s="27" t="str">
        <f>IF(ISERROR(MATCH(K338,ADComputer!A:A, 0)), "No Match", VLOOKUP(K338,ADComputer!A:B,2,FALSE))</f>
        <v>Leslie Espiritu - X1 Carbon</v>
      </c>
      <c r="H338" s="32">
        <f t="shared" si="26"/>
        <v>1</v>
      </c>
      <c r="I338" s="27" t="str">
        <f>IF(ISERROR(MATCH(K338,ADComputer!A:A, 0)), "No Match", VLOOKUP(K338,ADComputer!A:D,4,FALSE))</f>
        <v>CN=Leslie Espiritu,OU=Users,OU=Irvine,DC=wma-arch,DC=com</v>
      </c>
      <c r="J338" s="27" t="str">
        <f>IF(ISERROR(MATCH($E338,Meraki!A:A, 0)), "No Match", VLOOKUP($E338,Meraki!A:F,4,FALSE))</f>
        <v>ThinkPad X1 Carbon 2nd</v>
      </c>
      <c r="K338" s="27" t="str">
        <f>IF(ISERROR(MATCH($E338,Meraki!A:A, 0)), "No Match", VLOOKUP($E338,Meraki!A:F,2,FALSE))</f>
        <v>WS-2084</v>
      </c>
      <c r="L338" s="27" t="str">
        <f>IF(ISERROR(MATCH($C338,Vision!$A:$A, 0)), "No Match", VLOOKUP($C338,Vision!$A:F,2,FALSE))</f>
        <v>Leslie</v>
      </c>
      <c r="M338" s="27" t="str">
        <f>IF(ISERROR(MATCH($C338,Vision!$A:$A, 0)), "No Match", VLOOKUP($C338,Vision!$A:G,3,FALSE))</f>
        <v>Espiritu</v>
      </c>
      <c r="N338" s="27" t="str">
        <f>IF(ISERROR(MATCH($C338,Vision!$A:$A, 0)), "No Match", VLOOKUP($C338,Vision!$A:H,4,FALSE))</f>
        <v>Sloane, Tobin</v>
      </c>
      <c r="O338" s="27" t="str">
        <f>IF(ISERROR(MATCH($C338,Vision!$A:$A, 0)), "No Match", VLOOKUP($C338,Vision!$A:I,5,FALSE))</f>
        <v>Corporate Administration</v>
      </c>
      <c r="P338" s="27" t="str">
        <f>IF(ISERROR(MATCH($C338,Vision!$A:$A, 0)), "No Match", VLOOKUP($C338,Vision!$A:J,6,FALSE))</f>
        <v>Irvine</v>
      </c>
      <c r="Q338" s="27" t="str">
        <f>IF(ISERROR(MATCH($C338,Vision!$A:$A, 0)), "No Match", VLOOKUP($C338,Vision!$A:K,7,FALSE))</f>
        <v>Director, Human Resources</v>
      </c>
      <c r="R338" s="31">
        <f>IF(ISERROR(MATCH($C338,Vision!$A:$A, 0)), "No Match", VLOOKUP($C338,Vision!$A:L,8,FALSE))</f>
        <v>41477</v>
      </c>
      <c r="S338" s="31"/>
      <c r="T338" s="27" t="str">
        <f t="shared" si="27"/>
        <v>Set-ADComputer -Identity  WS-2084 -Description "Leslie Espiritu - ThinkPad X1 Carbon 2nd"</v>
      </c>
      <c r="U338" s="1" t="str">
        <f t="shared" si="28"/>
        <v>Set-ADComputer -Identity  WS-2084 -Managedby "lespiritu"</v>
      </c>
      <c r="W338" s="4"/>
      <c r="AB338"/>
      <c r="AD338"/>
    </row>
    <row r="339" spans="2:30" x14ac:dyDescent="0.25">
      <c r="B339" s="27">
        <f t="shared" si="25"/>
        <v>336</v>
      </c>
      <c r="C339" s="22" t="s">
        <v>4961</v>
      </c>
      <c r="D339" s="30" t="str">
        <f>IF(ISERROR(MATCH($C339,ADUser!A:A, 0)), "No Match", VLOOKUP($C339,ADUser!A:C,3,FALSE))</f>
        <v>Laura Fowler</v>
      </c>
      <c r="E339" s="27" t="str">
        <f>IF(ISERROR(MATCH($C339,ADUser!A:A, 0)), "No Match", VLOOKUP($C339,ADUser!A:B,2,FALSE))</f>
        <v>lzanghi</v>
      </c>
      <c r="F339" s="27" t="str">
        <f>IF(ISERROR(MATCH(K339,ADComputer!A:A, 0)), "No Match", VLOOKUP(K339,ADComputer!A:B,2,FALSE))</f>
        <v>Laura Fowler - ThinkPad P50</v>
      </c>
      <c r="H339" s="32">
        <f t="shared" si="26"/>
        <v>1</v>
      </c>
      <c r="I339" s="27" t="str">
        <f>IF(ISERROR(MATCH(K339,ADComputer!A:A, 0)), "No Match", VLOOKUP(K339,ADComputer!A:D,4,FALSE))</f>
        <v>CN=Laura Fowler,OU=Users,OU=Princeton,DC=wma-arch,DC=com</v>
      </c>
      <c r="J339" s="27" t="str">
        <f>IF(ISERROR(MATCH($E339,Meraki!A:A, 0)), "No Match", VLOOKUP($E339,Meraki!A:F,4,FALSE))</f>
        <v>ThinkPad P50</v>
      </c>
      <c r="K339" s="27" t="str">
        <f>IF(ISERROR(MATCH($E339,Meraki!A:A, 0)), "No Match", VLOOKUP($E339,Meraki!A:F,2,FALSE))</f>
        <v>WS-2257</v>
      </c>
      <c r="L339" s="27" t="str">
        <f>IF(ISERROR(MATCH($C339,Vision!$A:$A, 0)), "No Match", VLOOKUP($C339,Vision!$A:F,2,FALSE))</f>
        <v>Laura</v>
      </c>
      <c r="M339" s="27" t="str">
        <f>IF(ISERROR(MATCH($C339,Vision!$A:$A, 0)), "No Match", VLOOKUP($C339,Vision!$A:G,3,FALSE))</f>
        <v>Fowler</v>
      </c>
      <c r="N339" s="27" t="str">
        <f>IF(ISERROR(MATCH($C339,Vision!$A:$A, 0)), "No Match", VLOOKUP($C339,Vision!$A:H,4,FALSE))</f>
        <v>Zucosky, Marlyn</v>
      </c>
      <c r="O339" s="27" t="str">
        <f>IF(ISERROR(MATCH($C339,Vision!$A:$A, 0)), "No Match", VLOOKUP($C339,Vision!$A:I,5,FALSE))</f>
        <v>Princeton Interior Design</v>
      </c>
      <c r="P339" s="27" t="str">
        <f>IF(ISERROR(MATCH($C339,Vision!$A:$A, 0)), "No Match", VLOOKUP($C339,Vision!$A:J,6,FALSE))</f>
        <v>Princeton</v>
      </c>
      <c r="Q339" s="27" t="str">
        <f>IF(ISERROR(MATCH($C339,Vision!$A:$A, 0)), "No Match", VLOOKUP($C339,Vision!$A:K,7,FALSE))</f>
        <v>Project Manager</v>
      </c>
      <c r="R339" s="31">
        <f>IF(ISERROR(MATCH($C339,Vision!$A:$A, 0)), "No Match", VLOOKUP($C339,Vision!$A:L,8,FALSE))</f>
        <v>42779</v>
      </c>
      <c r="S339" s="31"/>
      <c r="T339" s="27" t="str">
        <f t="shared" si="27"/>
        <v>Set-ADComputer -Identity  WS-2257 -Description "Laura Fowler - ThinkPad P50"</v>
      </c>
      <c r="U339" s="1" t="str">
        <f t="shared" si="28"/>
        <v>Set-ADComputer -Identity  WS-2257 -Managedby "lzanghi"</v>
      </c>
      <c r="W339" s="4"/>
      <c r="AB339"/>
      <c r="AD339"/>
    </row>
    <row r="340" spans="2:30" x14ac:dyDescent="0.25">
      <c r="B340" s="27">
        <f t="shared" si="25"/>
        <v>337</v>
      </c>
      <c r="C340" s="22" t="s">
        <v>572</v>
      </c>
      <c r="D340" s="30" t="str">
        <f>IF(ISERROR(MATCH($C340,ADUser!A:A, 0)), "No Match", VLOOKUP($C340,ADUser!A:C,3,FALSE))</f>
        <v>Luis Ibanez</v>
      </c>
      <c r="E340" s="27" t="str">
        <f>IF(ISERROR(MATCH($C340,ADUser!A:A, 0)), "No Match", VLOOKUP($C340,ADUser!A:B,2,FALSE))</f>
        <v>libanez</v>
      </c>
      <c r="F340" s="27" t="str">
        <f>IF(ISERROR(MATCH(K340,ADComputer!A:A, 0)), "No Match", VLOOKUP(K340,ADComputer!A:B,2,FALSE))</f>
        <v>Luis Ibanez  - W530</v>
      </c>
      <c r="H340" s="32">
        <f t="shared" si="26"/>
        <v>1</v>
      </c>
      <c r="I340" s="27" t="str">
        <f>IF(ISERROR(MATCH(K340,ADComputer!A:A, 0)), "No Match", VLOOKUP(K340,ADComputer!A:D,4,FALSE))</f>
        <v>CN=Luis Ibanez,OU=Users,OU=Irvine,DC=wma-arch,DC=com</v>
      </c>
      <c r="J340" s="27" t="str">
        <f>IF(ISERROR(MATCH($E340,Meraki!A:A, 0)), "No Match", VLOOKUP($E340,Meraki!A:F,4,FALSE))</f>
        <v>ThinkPad W530</v>
      </c>
      <c r="K340" s="27" t="str">
        <f>IF(ISERROR(MATCH($E340,Meraki!A:A, 0)), "No Match", VLOOKUP($E340,Meraki!A:F,2,FALSE))</f>
        <v>WS-1861</v>
      </c>
      <c r="L340" s="27" t="str">
        <f>IF(ISERROR(MATCH($C340,Vision!$A:$A, 0)), "No Match", VLOOKUP($C340,Vision!$A:F,2,FALSE))</f>
        <v>Luis</v>
      </c>
      <c r="M340" s="27" t="str">
        <f>IF(ISERROR(MATCH($C340,Vision!$A:$A, 0)), "No Match", VLOOKUP($C340,Vision!$A:G,3,FALSE))</f>
        <v>Ibanez</v>
      </c>
      <c r="N340" s="27" t="str">
        <f>IF(ISERROR(MATCH($C340,Vision!$A:$A, 0)), "No Match", VLOOKUP($C340,Vision!$A:H,4,FALSE))</f>
        <v>Spon, Gregory</v>
      </c>
      <c r="O340" s="27" t="str">
        <f>IF(ISERROR(MATCH($C340,Vision!$A:$A, 0)), "No Match", VLOOKUP($C340,Vision!$A:I,5,FALSE))</f>
        <v>Irvine Commercial</v>
      </c>
      <c r="P340" s="27" t="str">
        <f>IF(ISERROR(MATCH($C340,Vision!$A:$A, 0)), "No Match", VLOOKUP($C340,Vision!$A:J,6,FALSE))</f>
        <v>Irvine</v>
      </c>
      <c r="Q340" s="27" t="str">
        <f>IF(ISERROR(MATCH($C340,Vision!$A:$A, 0)), "No Match", VLOOKUP($C340,Vision!$A:K,7,FALSE))</f>
        <v>Senior Project Architect</v>
      </c>
      <c r="R340" s="31">
        <f>IF(ISERROR(MATCH($C340,Vision!$A:$A, 0)), "No Match", VLOOKUP($C340,Vision!$A:L,8,FALSE))</f>
        <v>40917</v>
      </c>
      <c r="S340" s="31"/>
      <c r="T340" s="27" t="str">
        <f t="shared" si="27"/>
        <v>Set-ADComputer -Identity  WS-1861 -Description "Luis Ibanez - ThinkPad W530"</v>
      </c>
      <c r="U340" s="1" t="str">
        <f t="shared" si="28"/>
        <v>Set-ADComputer -Identity  WS-1861 -Managedby "libanez"</v>
      </c>
      <c r="W340" s="4"/>
      <c r="AB340"/>
      <c r="AD340"/>
    </row>
    <row r="341" spans="2:30" x14ac:dyDescent="0.25">
      <c r="B341" s="27">
        <f t="shared" si="25"/>
        <v>338</v>
      </c>
      <c r="C341" s="22" t="s">
        <v>770</v>
      </c>
      <c r="D341" s="30" t="str">
        <f>IF(ISERROR(MATCH($C341,ADUser!A:A, 0)), "No Match", VLOOKUP($C341,ADUser!A:C,3,FALSE))</f>
        <v>Lili Koyama</v>
      </c>
      <c r="E341" s="27" t="str">
        <f>IF(ISERROR(MATCH($C341,ADUser!A:A, 0)), "No Match", VLOOKUP($C341,ADUser!A:B,2,FALSE))</f>
        <v>LKoyama</v>
      </c>
      <c r="F341" s="27" t="str">
        <f>IF(ISERROR(MATCH(K341,ADComputer!A:A, 0)), "No Match", VLOOKUP(K341,ADComputer!A:B,2,FALSE))</f>
        <v>Lili Koyama - ThinkCentre M900</v>
      </c>
      <c r="H341" s="32">
        <f t="shared" si="26"/>
        <v>1</v>
      </c>
      <c r="I341" s="27" t="str">
        <f>IF(ISERROR(MATCH(K341,ADComputer!A:A, 0)), "No Match", VLOOKUP(K341,ADComputer!A:D,4,FALSE))</f>
        <v>CN=Lili Koyama,OU=Users,OU=Irvine,DC=wma-arch,DC=com</v>
      </c>
      <c r="J341" s="27" t="str">
        <f>IF(ISERROR(MATCH($E341,Meraki!A:A, 0)), "No Match", VLOOKUP($E341,Meraki!A:F,4,FALSE))</f>
        <v>ThinkCentre M900</v>
      </c>
      <c r="K341" s="27" t="str">
        <f>IF(ISERROR(MATCH($E341,Meraki!A:A, 0)), "No Match", VLOOKUP($E341,Meraki!A:F,2,FALSE))</f>
        <v>WS-2293</v>
      </c>
      <c r="L341" s="27" t="str">
        <f>IF(ISERROR(MATCH($C341,Vision!$A:$A, 0)), "No Match", VLOOKUP($C341,Vision!$A:F,2,FALSE))</f>
        <v>Liliane</v>
      </c>
      <c r="M341" s="27" t="str">
        <f>IF(ISERROR(MATCH($C341,Vision!$A:$A, 0)), "No Match", VLOOKUP($C341,Vision!$A:G,3,FALSE))</f>
        <v>Koyama</v>
      </c>
      <c r="N341" s="27" t="str">
        <f>IF(ISERROR(MATCH($C341,Vision!$A:$A, 0)), "No Match", VLOOKUP($C341,Vision!$A:H,4,FALSE))</f>
        <v>Sloane, Tobin</v>
      </c>
      <c r="O341" s="27" t="str">
        <f>IF(ISERROR(MATCH($C341,Vision!$A:$A, 0)), "No Match", VLOOKUP($C341,Vision!$A:I,5,FALSE))</f>
        <v>Corporate Administration</v>
      </c>
      <c r="P341" s="27" t="str">
        <f>IF(ISERROR(MATCH($C341,Vision!$A:$A, 0)), "No Match", VLOOKUP($C341,Vision!$A:J,6,FALSE))</f>
        <v>Irvine</v>
      </c>
      <c r="Q341" s="27" t="str">
        <f>IF(ISERROR(MATCH($C341,Vision!$A:$A, 0)), "No Match", VLOOKUP($C341,Vision!$A:K,7,FALSE))</f>
        <v>Receptionist</v>
      </c>
      <c r="R341" s="31">
        <f>IF(ISERROR(MATCH($C341,Vision!$A:$A, 0)), "No Match", VLOOKUP($C341,Vision!$A:L,8,FALSE))</f>
        <v>42835</v>
      </c>
      <c r="S341" s="31"/>
      <c r="T341" s="27" t="str">
        <f t="shared" si="27"/>
        <v>Set-ADComputer -Identity  WS-2293 -Description "Lili Koyama - ThinkCentre M900"</v>
      </c>
      <c r="U341" s="1" t="str">
        <f t="shared" si="28"/>
        <v>Set-ADComputer -Identity  WS-2293 -Managedby "LKoyama"</v>
      </c>
      <c r="W341" s="4"/>
      <c r="AB341"/>
      <c r="AD341"/>
    </row>
    <row r="342" spans="2:30" x14ac:dyDescent="0.25">
      <c r="B342" s="27">
        <f t="shared" si="25"/>
        <v>339</v>
      </c>
      <c r="C342" s="22" t="s">
        <v>4176</v>
      </c>
      <c r="D342" s="30" t="str">
        <f>IF(ISERROR(MATCH($C342,ADUser!A:A, 0)), "No Match", VLOOKUP($C342,ADUser!A:C,3,FALSE))</f>
        <v>Lynn Murray</v>
      </c>
      <c r="E342" s="27" t="str">
        <f>IF(ISERROR(MATCH($C342,ADUser!A:A, 0)), "No Match", VLOOKUP($C342,ADUser!A:B,2,FALSE))</f>
        <v>lmurray</v>
      </c>
      <c r="F342" s="27" t="str">
        <f>IF(ISERROR(MATCH(K342,ADComputer!A:A, 0)), "No Match", VLOOKUP(K342,ADComputer!A:B,2,FALSE))</f>
        <v>Lynn Murray - X1 Carbon</v>
      </c>
      <c r="H342" s="32">
        <f t="shared" si="26"/>
        <v>1</v>
      </c>
      <c r="I342" s="27" t="str">
        <f>IF(ISERROR(MATCH(K342,ADComputer!A:A, 0)), "No Match", VLOOKUP(K342,ADComputer!A:D,4,FALSE))</f>
        <v>CN=Lynn Murray,OU=Users,OU=San Diego,DC=wma-arch,DC=com</v>
      </c>
      <c r="J342" s="27" t="str">
        <f>IF(ISERROR(MATCH($E342,Meraki!A:A, 0)), "No Match", VLOOKUP($E342,Meraki!A:F,4,FALSE))</f>
        <v>ThinkPad X1 Carbon 6th</v>
      </c>
      <c r="K342" s="27" t="str">
        <f>IF(ISERROR(MATCH($E342,Meraki!A:A, 0)), "No Match", VLOOKUP($E342,Meraki!A:F,2,FALSE))</f>
        <v>WS-2879</v>
      </c>
      <c r="L342" s="27" t="str">
        <f>IF(ISERROR(MATCH($C342,Vision!$A:$A, 0)), "No Match", VLOOKUP($C342,Vision!$A:F,2,FALSE))</f>
        <v>Lynn</v>
      </c>
      <c r="M342" s="27" t="str">
        <f>IF(ISERROR(MATCH($C342,Vision!$A:$A, 0)), "No Match", VLOOKUP($C342,Vision!$A:G,3,FALSE))</f>
        <v>Murray</v>
      </c>
      <c r="N342" s="27" t="str">
        <f>IF(ISERROR(MATCH($C342,Vision!$A:$A, 0)), "No Match", VLOOKUP($C342,Vision!$A:H,4,FALSE))</f>
        <v>Espiritu, Leslie</v>
      </c>
      <c r="O342" s="27" t="str">
        <f>IF(ISERROR(MATCH($C342,Vision!$A:$A, 0)), "No Match", VLOOKUP($C342,Vision!$A:I,5,FALSE))</f>
        <v>Corporate Administration</v>
      </c>
      <c r="P342" s="27" t="str">
        <f>IF(ISERROR(MATCH($C342,Vision!$A:$A, 0)), "No Match", VLOOKUP($C342,Vision!$A:J,6,FALSE))</f>
        <v>San Diego</v>
      </c>
      <c r="Q342" s="27" t="str">
        <f>IF(ISERROR(MATCH($C342,Vision!$A:$A, 0)), "No Match", VLOOKUP($C342,Vision!$A:K,7,FALSE))</f>
        <v>Corporate Recruiter</v>
      </c>
      <c r="R342" s="31">
        <f>IF(ISERROR(MATCH($C342,Vision!$A:$A, 0)), "No Match", VLOOKUP($C342,Vision!$A:L,8,FALSE))</f>
        <v>43354</v>
      </c>
      <c r="S342" s="31"/>
      <c r="T342" s="27" t="str">
        <f t="shared" si="27"/>
        <v>Set-ADComputer -Identity  WS-2879 -Description "Lynn Murray - ThinkPad X1 Carbon 6th"</v>
      </c>
      <c r="U342" s="1" t="str">
        <f t="shared" si="28"/>
        <v>Set-ADComputer -Identity  WS-2879 -Managedby "lmurray"</v>
      </c>
      <c r="W342" s="4"/>
      <c r="AB342"/>
      <c r="AD342"/>
    </row>
    <row r="343" spans="2:30" x14ac:dyDescent="0.25">
      <c r="B343" s="27">
        <f t="shared" si="25"/>
        <v>340</v>
      </c>
      <c r="C343" s="22" t="s">
        <v>4066</v>
      </c>
      <c r="D343" s="30" t="str">
        <f>IF(ISERROR(MATCH($C343,ADUser!A:A, 0)), "No Match", VLOOKUP($C343,ADUser!A:C,3,FALSE))</f>
        <v>Lawrence Ng</v>
      </c>
      <c r="E343" s="27" t="str">
        <f>IF(ISERROR(MATCH($C343,ADUser!A:A, 0)), "No Match", VLOOKUP($C343,ADUser!A:B,2,FALSE))</f>
        <v>lng</v>
      </c>
      <c r="F343" s="27" t="str">
        <f>IF(ISERROR(MATCH(K343,ADComputer!A:A, 0)), "No Match", VLOOKUP(K343,ADComputer!A:B,2,FALSE))</f>
        <v>Lawrence Ng - ThinkPad P51</v>
      </c>
      <c r="H343" s="32">
        <f t="shared" si="26"/>
        <v>1</v>
      </c>
      <c r="I343" s="27" t="str">
        <f>IF(ISERROR(MATCH(K343,ADComputer!A:A, 0)), "No Match", VLOOKUP(K343,ADComputer!A:D,4,FALSE))</f>
        <v>CN=Lawrence Ng,OU=Users,OU=Toronto,DC=wma-arch,DC=com</v>
      </c>
      <c r="J343" s="27" t="str">
        <f>IF(ISERROR(MATCH($E343,Meraki!A:A, 0)), "No Match", VLOOKUP($E343,Meraki!A:F,4,FALSE))</f>
        <v>ThinkPad P51</v>
      </c>
      <c r="K343" s="27" t="str">
        <f>IF(ISERROR(MATCH($E343,Meraki!A:A, 0)), "No Match", VLOOKUP($E343,Meraki!A:F,2,FALSE))</f>
        <v>WS-2558</v>
      </c>
      <c r="L343" s="27" t="str">
        <f>IF(ISERROR(MATCH($C343,Vision!$A:$A, 0)), "No Match", VLOOKUP($C343,Vision!$A:F,2,FALSE))</f>
        <v>Lawrence</v>
      </c>
      <c r="M343" s="27" t="str">
        <f>IF(ISERROR(MATCH($C343,Vision!$A:$A, 0)), "No Match", VLOOKUP($C343,Vision!$A:G,3,FALSE))</f>
        <v>Ng</v>
      </c>
      <c r="N343" s="27" t="str">
        <f>IF(ISERROR(MATCH($C343,Vision!$A:$A, 0)), "No Match", VLOOKUP($C343,Vision!$A:H,4,FALSE))</f>
        <v>Di Roma, Frank</v>
      </c>
      <c r="O343" s="27" t="str">
        <f>IF(ISERROR(MATCH($C343,Vision!$A:$A, 0)), "No Match", VLOOKUP($C343,Vision!$A:I,5,FALSE))</f>
        <v>Toronto Commercial</v>
      </c>
      <c r="P343" s="27" t="str">
        <f>IF(ISERROR(MATCH($C343,Vision!$A:$A, 0)), "No Match", VLOOKUP($C343,Vision!$A:J,6,FALSE))</f>
        <v>Toronto</v>
      </c>
      <c r="Q343" s="27" t="str">
        <f>IF(ISERROR(MATCH($C343,Vision!$A:$A, 0)), "No Match", VLOOKUP($C343,Vision!$A:K,7,FALSE))</f>
        <v>Job Captain</v>
      </c>
      <c r="R343" s="31">
        <f>IF(ISERROR(MATCH($C343,Vision!$A:$A, 0)), "No Match", VLOOKUP($C343,Vision!$A:L,8,FALSE))</f>
        <v>43297</v>
      </c>
      <c r="S343" s="31"/>
      <c r="T343" s="27" t="str">
        <f t="shared" si="27"/>
        <v>Set-ADComputer -Identity  WS-2558 -Description "Lawrence Ng - ThinkPad P51"</v>
      </c>
      <c r="U343" s="1" t="str">
        <f t="shared" si="28"/>
        <v>Set-ADComputer -Identity  WS-2558 -Managedby "lng"</v>
      </c>
      <c r="W343" s="4"/>
      <c r="AB343"/>
      <c r="AD343"/>
    </row>
    <row r="344" spans="2:30" x14ac:dyDescent="0.25">
      <c r="B344" s="27">
        <f t="shared" si="25"/>
        <v>341</v>
      </c>
      <c r="C344" s="22" t="s">
        <v>4909</v>
      </c>
      <c r="D344" s="30" t="str">
        <f>IF(ISERROR(MATCH($C344,ADUser!A:A, 0)), "No Match", VLOOKUP($C344,ADUser!A:C,3,FALSE))</f>
        <v>Lynne Orlowski</v>
      </c>
      <c r="E344" s="27" t="str">
        <f>IF(ISERROR(MATCH($C344,ADUser!A:A, 0)), "No Match", VLOOKUP($C344,ADUser!A:B,2,FALSE))</f>
        <v>Lorlowski</v>
      </c>
      <c r="F344" s="27" t="str">
        <f>IF(ISERROR(MATCH(K344,ADComputer!A:A, 0)), "No Match", VLOOKUP(K344,ADComputer!A:B,2,FALSE))</f>
        <v>Lynne Orlowski - ThinkPad W540</v>
      </c>
      <c r="H344" s="32">
        <f t="shared" si="26"/>
        <v>1</v>
      </c>
      <c r="I344" s="27" t="str">
        <f>IF(ISERROR(MATCH(K344,ADComputer!A:A, 0)), "No Match", VLOOKUP(K344,ADComputer!A:D,4,FALSE))</f>
        <v>CN=Lynne Jasinski,OU=Users,OU=Phoenix,DC=wma-arch,DC=com</v>
      </c>
      <c r="J344" s="27" t="str">
        <f>IF(ISERROR(MATCH($E344,Meraki!A:A, 0)), "No Match", VLOOKUP($E344,Meraki!A:F,4,FALSE))</f>
        <v>ThinkPad W540</v>
      </c>
      <c r="K344" s="27" t="str">
        <f>IF(ISERROR(MATCH($E344,Meraki!A:A, 0)), "No Match", VLOOKUP($E344,Meraki!A:F,2,FALSE))</f>
        <v>WS-1968</v>
      </c>
      <c r="L344" s="27" t="str">
        <f>IF(ISERROR(MATCH($C344,Vision!$A:$A, 0)), "No Match", VLOOKUP($C344,Vision!$A:F,2,FALSE))</f>
        <v>Lynne</v>
      </c>
      <c r="M344" s="27" t="str">
        <f>IF(ISERROR(MATCH($C344,Vision!$A:$A, 0)), "No Match", VLOOKUP($C344,Vision!$A:G,3,FALSE))</f>
        <v>Orlowski</v>
      </c>
      <c r="N344" s="27" t="str">
        <f>IF(ISERROR(MATCH($C344,Vision!$A:$A, 0)), "No Match", VLOOKUP($C344,Vision!$A:H,4,FALSE))</f>
        <v>Ward, Veronica</v>
      </c>
      <c r="O344" s="27" t="str">
        <f>IF(ISERROR(MATCH($C344,Vision!$A:$A, 0)), "No Match", VLOOKUP($C344,Vision!$A:I,5,FALSE))</f>
        <v>Phoenix Interior Design</v>
      </c>
      <c r="P344" s="27" t="str">
        <f>IF(ISERROR(MATCH($C344,Vision!$A:$A, 0)), "No Match", VLOOKUP($C344,Vision!$A:J,6,FALSE))</f>
        <v>Phoenix</v>
      </c>
      <c r="Q344" s="27" t="str">
        <f>IF(ISERROR(MATCH($C344,Vision!$A:$A, 0)), "No Match", VLOOKUP($C344,Vision!$A:K,7,FALSE))</f>
        <v>Project Manager</v>
      </c>
      <c r="R344" s="31">
        <f>IF(ISERROR(MATCH($C344,Vision!$A:$A, 0)), "No Match", VLOOKUP($C344,Vision!$A:L,8,FALSE))</f>
        <v>42338</v>
      </c>
      <c r="S344" s="31"/>
      <c r="T344" s="27" t="str">
        <f t="shared" si="27"/>
        <v>Set-ADComputer -Identity  WS-1968 -Description "Lynne Orlowski - ThinkPad W540"</v>
      </c>
      <c r="U344" s="1" t="str">
        <f t="shared" si="28"/>
        <v>Set-ADComputer -Identity  WS-1968 -Managedby "Lorlowski"</v>
      </c>
      <c r="W344" s="4"/>
      <c r="AB344"/>
      <c r="AD344"/>
    </row>
    <row r="345" spans="2:30" x14ac:dyDescent="0.25">
      <c r="B345" s="27">
        <f t="shared" si="25"/>
        <v>342</v>
      </c>
      <c r="C345" s="22" t="s">
        <v>5126</v>
      </c>
      <c r="D345" s="30" t="str">
        <f>IF(ISERROR(MATCH($C345,ADUser!A:A, 0)), "No Match", VLOOKUP($C345,ADUser!A:C,3,FALSE))</f>
        <v>Linh Phan</v>
      </c>
      <c r="E345" s="27" t="str">
        <f>IF(ISERROR(MATCH($C345,ADUser!A:A, 0)), "No Match", VLOOKUP($C345,ADUser!A:B,2,FALSE))</f>
        <v>LPhan</v>
      </c>
      <c r="F345" s="27" t="str">
        <f>IF(ISERROR(MATCH(K345,ADComputer!A:A, 0)), "No Match", VLOOKUP(K345,ADComputer!A:B,2,FALSE))</f>
        <v>Linh Phan - ThinkPad P1</v>
      </c>
      <c r="H345" s="32">
        <f t="shared" si="26"/>
        <v>1</v>
      </c>
      <c r="I345" s="27" t="str">
        <f>IF(ISERROR(MATCH(K345,ADComputer!A:A, 0)), "No Match", VLOOKUP(K345,ADComputer!A:D,4,FALSE))</f>
        <v>CN=Lihn Phan,OU=Users,OU=New York,DC=wma-arch,DC=com</v>
      </c>
      <c r="J345" s="27" t="str">
        <f>IF(ISERROR(MATCH($E345,Meraki!A:A, 0)), "No Match", VLOOKUP($E345,Meraki!A:F,4,FALSE))</f>
        <v>ThinkPad P1</v>
      </c>
      <c r="K345" s="27" t="str">
        <f>IF(ISERROR(MATCH($E345,Meraki!A:A, 0)), "No Match", VLOOKUP($E345,Meraki!A:F,2,FALSE))</f>
        <v>WS-2892</v>
      </c>
      <c r="L345" s="27" t="str">
        <f>IF(ISERROR(MATCH($C345,Vision!$A:$A, 0)), "No Match", VLOOKUP($C345,Vision!$A:F,2,FALSE))</f>
        <v>Linh</v>
      </c>
      <c r="M345" s="27" t="str">
        <f>IF(ISERROR(MATCH($C345,Vision!$A:$A, 0)), "No Match", VLOOKUP($C345,Vision!$A:G,3,FALSE))</f>
        <v>Phan</v>
      </c>
      <c r="N345" s="27" t="str">
        <f>IF(ISERROR(MATCH($C345,Vision!$A:$A, 0)), "No Match", VLOOKUP($C345,Vision!$A:H,4,FALSE))</f>
        <v>Obert, Adam</v>
      </c>
      <c r="O345" s="27" t="str">
        <f>IF(ISERROR(MATCH($C345,Vision!$A:$A, 0)), "No Match", VLOOKUP($C345,Vision!$A:I,5,FALSE))</f>
        <v>New York Interior Design</v>
      </c>
      <c r="P345" s="27" t="str">
        <f>IF(ISERROR(MATCH($C345,Vision!$A:$A, 0)), "No Match", VLOOKUP($C345,Vision!$A:J,6,FALSE))</f>
        <v>New Jersey</v>
      </c>
      <c r="Q345" s="27" t="str">
        <f>IF(ISERROR(MATCH($C345,Vision!$A:$A, 0)), "No Match", VLOOKUP($C345,Vision!$A:K,7,FALSE))</f>
        <v>Designer</v>
      </c>
      <c r="R345" s="31">
        <f>IF(ISERROR(MATCH($C345,Vision!$A:$A, 0)), "No Match", VLOOKUP($C345,Vision!$A:L,8,FALSE))</f>
        <v>43507</v>
      </c>
      <c r="S345" s="31"/>
      <c r="T345" s="27" t="str">
        <f t="shared" si="27"/>
        <v>Set-ADComputer -Identity  WS-2892 -Description "Linh Phan - ThinkPad P1"</v>
      </c>
      <c r="U345" s="1" t="str">
        <f t="shared" si="28"/>
        <v>Set-ADComputer -Identity  WS-2892 -Managedby "LPhan"</v>
      </c>
      <c r="W345" s="4"/>
      <c r="AB345"/>
      <c r="AD345"/>
    </row>
    <row r="346" spans="2:30" x14ac:dyDescent="0.25">
      <c r="B346" s="27">
        <f t="shared" si="25"/>
        <v>343</v>
      </c>
      <c r="C346" s="22" t="s">
        <v>837</v>
      </c>
      <c r="D346" s="30" t="str">
        <f>IF(ISERROR(MATCH($C346,ADUser!A:A, 0)), "No Match", VLOOKUP($C346,ADUser!A:C,3,FALSE))</f>
        <v>Luis G. Rodriguez</v>
      </c>
      <c r="E346" s="27" t="str">
        <f>IF(ISERROR(MATCH($C346,ADUser!A:A, 0)), "No Match", VLOOKUP($C346,ADUser!A:B,2,FALSE))</f>
        <v>lrodriguez</v>
      </c>
      <c r="F346" s="27" t="str">
        <f>IF(ISERROR(MATCH(K346,ADComputer!A:A, 0)), "No Match", VLOOKUP(K346,ADComputer!A:B,2,FALSE))</f>
        <v>Luis G. Rodriguez - ThinkPad P50</v>
      </c>
      <c r="H346" s="32">
        <f t="shared" si="26"/>
        <v>1</v>
      </c>
      <c r="I346" s="27" t="str">
        <f>IF(ISERROR(MATCH(K346,ADComputer!A:A, 0)), "No Match", VLOOKUP(K346,ADComputer!A:D,4,FALSE))</f>
        <v>CN=Luis Rodriguez,OU=Users,OU=Miami,DC=wma-arch,DC=com</v>
      </c>
      <c r="J346" s="27" t="str">
        <f>IF(ISERROR(MATCH($E346,Meraki!A:A, 0)), "No Match", VLOOKUP($E346,Meraki!A:F,4,FALSE))</f>
        <v>ThinkPad P50</v>
      </c>
      <c r="K346" s="27" t="str">
        <f>IF(ISERROR(MATCH($E346,Meraki!A:A, 0)), "No Match", VLOOKUP($E346,Meraki!A:F,2,FALSE))</f>
        <v>WS-2361</v>
      </c>
      <c r="L346" s="27" t="str">
        <f>IF(ISERROR(MATCH($C346,Vision!$A:$A, 0)), "No Match", VLOOKUP($C346,Vision!$A:F,2,FALSE))</f>
        <v>Luis</v>
      </c>
      <c r="M346" s="27" t="str">
        <f>IF(ISERROR(MATCH($C346,Vision!$A:$A, 0)), "No Match", VLOOKUP($C346,Vision!$A:G,3,FALSE))</f>
        <v>Rodriguez</v>
      </c>
      <c r="N346" s="27" t="str">
        <f>IF(ISERROR(MATCH($C346,Vision!$A:$A, 0)), "No Match", VLOOKUP($C346,Vision!$A:H,4,FALSE))</f>
        <v>Gomez, Reinaldo</v>
      </c>
      <c r="O346" s="27" t="str">
        <f>IF(ISERROR(MATCH($C346,Vision!$A:$A, 0)), "No Match", VLOOKUP($C346,Vision!$A:I,5,FALSE))</f>
        <v>Miami Commercial</v>
      </c>
      <c r="P346" s="27" t="str">
        <f>IF(ISERROR(MATCH($C346,Vision!$A:$A, 0)), "No Match", VLOOKUP($C346,Vision!$A:J,6,FALSE))</f>
        <v>Miami</v>
      </c>
      <c r="Q346" s="27" t="str">
        <f>IF(ISERROR(MATCH($C346,Vision!$A:$A, 0)), "No Match", VLOOKUP($C346,Vision!$A:K,7,FALSE))</f>
        <v>Senior Job Captain</v>
      </c>
      <c r="R346" s="31">
        <f>IF(ISERROR(MATCH($C346,Vision!$A:$A, 0)), "No Match", VLOOKUP($C346,Vision!$A:L,8,FALSE))</f>
        <v>42947</v>
      </c>
      <c r="S346" s="31"/>
      <c r="T346" s="27" t="str">
        <f t="shared" si="27"/>
        <v>Set-ADComputer -Identity  WS-2361 -Description "Luis G. Rodriguez - ThinkPad P50"</v>
      </c>
      <c r="U346" s="1" t="str">
        <f t="shared" si="28"/>
        <v>Set-ADComputer -Identity  WS-2361 -Managedby "lrodriguez"</v>
      </c>
      <c r="W346" s="4"/>
      <c r="AB346"/>
      <c r="AD346"/>
    </row>
    <row r="347" spans="2:30" x14ac:dyDescent="0.25">
      <c r="B347" s="27">
        <f t="shared" si="25"/>
        <v>344</v>
      </c>
      <c r="C347" s="22" t="s">
        <v>563</v>
      </c>
      <c r="D347" s="30" t="str">
        <f>IF(ISERROR(MATCH($C347,ADUser!A:A, 0)), "No Match", VLOOKUP($C347,ADUser!A:C,3,FALSE))</f>
        <v>Lon Stephenson</v>
      </c>
      <c r="E347" s="27" t="str">
        <f>IF(ISERROR(MATCH($C347,ADUser!A:A, 0)), "No Match", VLOOKUP($C347,ADUser!A:B,2,FALSE))</f>
        <v>lstephenson</v>
      </c>
      <c r="F347" s="27" t="str">
        <f>IF(ISERROR(MATCH(K347,ADComputer!A:A, 0)), "No Match", VLOOKUP(K347,ADComputer!A:B,2,FALSE))</f>
        <v>Lon Stephenson - W530</v>
      </c>
      <c r="H347" s="32">
        <f t="shared" si="26"/>
        <v>1</v>
      </c>
      <c r="I347" s="27" t="str">
        <f>IF(ISERROR(MATCH(K347,ADComputer!A:A, 0)), "No Match", VLOOKUP(K347,ADComputer!A:D,4,FALSE))</f>
        <v>CN=Lon Stephenson,OU=Users,OU=Irvine,DC=wma-arch,DC=com</v>
      </c>
      <c r="J347" s="27" t="str">
        <f>IF(ISERROR(MATCH($E347,Meraki!A:A, 0)), "No Match", VLOOKUP($E347,Meraki!A:F,4,FALSE))</f>
        <v>ThinkPad W530</v>
      </c>
      <c r="K347" s="27" t="str">
        <f>IF(ISERROR(MATCH($E347,Meraki!A:A, 0)), "No Match", VLOOKUP($E347,Meraki!A:F,2,FALSE))</f>
        <v>WS-1870</v>
      </c>
      <c r="L347" s="27" t="str">
        <f>IF(ISERROR(MATCH($C347,Vision!$A:$A, 0)), "No Match", VLOOKUP($C347,Vision!$A:F,2,FALSE))</f>
        <v>Lon</v>
      </c>
      <c r="M347" s="27" t="str">
        <f>IF(ISERROR(MATCH($C347,Vision!$A:$A, 0)), "No Match", VLOOKUP($C347,Vision!$A:G,3,FALSE))</f>
        <v>Stephenson</v>
      </c>
      <c r="N347" s="27" t="str">
        <f>IF(ISERROR(MATCH($C347,Vision!$A:$A, 0)), "No Match", VLOOKUP($C347,Vision!$A:H,4,FALSE))</f>
        <v>Wink, Kenneth</v>
      </c>
      <c r="O347" s="27" t="str">
        <f>IF(ISERROR(MATCH($C347,Vision!$A:$A, 0)), "No Match", VLOOKUP($C347,Vision!$A:I,5,FALSE))</f>
        <v>Corporate Administration</v>
      </c>
      <c r="P347" s="27" t="str">
        <f>IF(ISERROR(MATCH($C347,Vision!$A:$A, 0)), "No Match", VLOOKUP($C347,Vision!$A:J,6,FALSE))</f>
        <v>Irvine</v>
      </c>
      <c r="Q347" s="27" t="str">
        <f>IF(ISERROR(MATCH($C347,Vision!$A:$A, 0)), "No Match", VLOOKUP($C347,Vision!$A:K,7,FALSE))</f>
        <v>Associate Principal, Operations</v>
      </c>
      <c r="R347" s="31">
        <f>IF(ISERROR(MATCH($C347,Vision!$A:$A, 0)), "No Match", VLOOKUP($C347,Vision!$A:L,8,FALSE))</f>
        <v>37073</v>
      </c>
      <c r="S347" s="31"/>
      <c r="T347" s="27" t="str">
        <f t="shared" si="27"/>
        <v>Set-ADComputer -Identity  WS-1870 -Description "Lon Stephenson - ThinkPad W530"</v>
      </c>
      <c r="U347" s="1" t="str">
        <f t="shared" si="28"/>
        <v>Set-ADComputer -Identity  WS-1870 -Managedby "lstephenson"</v>
      </c>
      <c r="W347" s="4"/>
      <c r="AB347"/>
      <c r="AD347"/>
    </row>
    <row r="348" spans="2:30" x14ac:dyDescent="0.25">
      <c r="B348" s="27">
        <f t="shared" si="25"/>
        <v>345</v>
      </c>
      <c r="C348" s="22" t="s">
        <v>4855</v>
      </c>
      <c r="D348" s="30" t="str">
        <f>IF(ISERROR(MATCH($C348,ADUser!A:A, 0)), "No Match", VLOOKUP($C348,ADUser!A:C,3,FALSE))</f>
        <v>Lindsay Suprenant</v>
      </c>
      <c r="E348" s="27" t="str">
        <f>IF(ISERROR(MATCH($C348,ADUser!A:A, 0)), "No Match", VLOOKUP($C348,ADUser!A:B,2,FALSE))</f>
        <v>lsuprenant</v>
      </c>
      <c r="F348" s="27" t="str">
        <f>IF(ISERROR(MATCH(K348,ADComputer!A:A, 0)), "No Match", VLOOKUP(K348,ADComputer!A:B,2,FALSE))</f>
        <v>Lindsay Suprenant - ThinkPad P50</v>
      </c>
      <c r="H348" s="32">
        <f t="shared" si="26"/>
        <v>1</v>
      </c>
      <c r="I348" s="27" t="str">
        <f>IF(ISERROR(MATCH(K348,ADComputer!A:A, 0)), "No Match", VLOOKUP(K348,ADComputer!A:D,4,FALSE))</f>
        <v>CN=Lindsay Suprenant,OU=Users,OU=Chicago-DT,DC=wma-arch,DC=com</v>
      </c>
      <c r="J348" s="27" t="str">
        <f>IF(ISERROR(MATCH($E348,Meraki!A:A, 0)), "No Match", VLOOKUP($E348,Meraki!A:F,4,FALSE))</f>
        <v>ThinkPad P50</v>
      </c>
      <c r="K348" s="27" t="str">
        <f>IF(ISERROR(MATCH($E348,Meraki!A:A, 0)), "No Match", VLOOKUP($E348,Meraki!A:F,2,FALSE))</f>
        <v>WS-2252</v>
      </c>
      <c r="L348" s="27" t="str">
        <f>IF(ISERROR(MATCH($C348,Vision!$A:$A, 0)), "No Match", VLOOKUP($C348,Vision!$A:F,2,FALSE))</f>
        <v>Lindsay</v>
      </c>
      <c r="M348" s="27" t="str">
        <f>IF(ISERROR(MATCH($C348,Vision!$A:$A, 0)), "No Match", VLOOKUP($C348,Vision!$A:G,3,FALSE))</f>
        <v>Suprenant</v>
      </c>
      <c r="N348" s="27" t="str">
        <f>IF(ISERROR(MATCH($C348,Vision!$A:$A, 0)), "No Match", VLOOKUP($C348,Vision!$A:H,4,FALSE))</f>
        <v>Piper, Christina</v>
      </c>
      <c r="O348" s="27" t="str">
        <f>IF(ISERROR(MATCH($C348,Vision!$A:$A, 0)), "No Match", VLOOKUP($C348,Vision!$A:I,5,FALSE))</f>
        <v>Downtown Chicago Interior Design</v>
      </c>
      <c r="P348" s="27" t="str">
        <f>IF(ISERROR(MATCH($C348,Vision!$A:$A, 0)), "No Match", VLOOKUP($C348,Vision!$A:J,6,FALSE))</f>
        <v>Downtown Chicago</v>
      </c>
      <c r="Q348" s="27" t="str">
        <f>IF(ISERROR(MATCH($C348,Vision!$A:$A, 0)), "No Match", VLOOKUP($C348,Vision!$A:K,7,FALSE))</f>
        <v>Job Captain</v>
      </c>
      <c r="R348" s="31">
        <f>IF(ISERROR(MATCH($C348,Vision!$A:$A, 0)), "No Match", VLOOKUP($C348,Vision!$A:L,8,FALSE))</f>
        <v>43360</v>
      </c>
      <c r="S348" s="31"/>
      <c r="T348" s="27" t="str">
        <f t="shared" si="27"/>
        <v>Set-ADComputer -Identity  WS-2252 -Description "Lindsay Suprenant - ThinkPad P50"</v>
      </c>
      <c r="U348" s="1" t="str">
        <f t="shared" si="28"/>
        <v>Set-ADComputer -Identity  WS-2252 -Managedby "lsuprenant"</v>
      </c>
      <c r="W348" s="4"/>
      <c r="AB348"/>
      <c r="AD348"/>
    </row>
    <row r="349" spans="2:30" x14ac:dyDescent="0.25">
      <c r="B349" s="27">
        <f t="shared" si="25"/>
        <v>346</v>
      </c>
      <c r="C349" s="22" t="s">
        <v>865</v>
      </c>
      <c r="D349" s="30" t="str">
        <f>IF(ISERROR(MATCH($C349,ADUser!A:A, 0)), "No Match", VLOOKUP($C349,ADUser!A:C,3,FALSE))</f>
        <v>Loren Vine</v>
      </c>
      <c r="E349" s="27" t="str">
        <f>IF(ISERROR(MATCH($C349,ADUser!A:A, 0)), "No Match", VLOOKUP($C349,ADUser!A:B,2,FALSE))</f>
        <v>lvine</v>
      </c>
      <c r="F349" s="27" t="str">
        <f>IF(ISERROR(MATCH(K349,ADComputer!A:A, 0)), "No Match", VLOOKUP(K349,ADComputer!A:B,2,FALSE))</f>
        <v>Loren Vine - ThinkPad P50</v>
      </c>
      <c r="H349" s="32">
        <f t="shared" si="26"/>
        <v>1</v>
      </c>
      <c r="I349" s="27" t="str">
        <f>IF(ISERROR(MATCH(K349,ADComputer!A:A, 0)), "No Match", VLOOKUP(K349,ADComputer!A:D,4,FALSE))</f>
        <v>CN=Loren Vine,OU=Users,OU=Seattle,DC=wma-arch,DC=com</v>
      </c>
      <c r="J349" s="27" t="str">
        <f>IF(ISERROR(MATCH($E349,Meraki!A:A, 0)), "No Match", VLOOKUP($E349,Meraki!A:F,4,FALSE))</f>
        <v>ThinkPad P50</v>
      </c>
      <c r="K349" s="27" t="str">
        <f>IF(ISERROR(MATCH($E349,Meraki!A:A, 0)), "No Match", VLOOKUP($E349,Meraki!A:F,2,FALSE))</f>
        <v>WS-2720</v>
      </c>
      <c r="L349" s="27" t="str">
        <f>IF(ISERROR(MATCH($C349,Vision!$A:$A, 0)), "No Match", VLOOKUP($C349,Vision!$A:F,2,FALSE))</f>
        <v>Loren</v>
      </c>
      <c r="M349" s="27" t="str">
        <f>IF(ISERROR(MATCH($C349,Vision!$A:$A, 0)), "No Match", VLOOKUP($C349,Vision!$A:G,3,FALSE))</f>
        <v>Vine</v>
      </c>
      <c r="N349" s="27" t="str">
        <f>IF(ISERROR(MATCH($C349,Vision!$A:$A, 0)), "No Match", VLOOKUP($C349,Vision!$A:H,4,FALSE))</f>
        <v>Kang, Cindy</v>
      </c>
      <c r="O349" s="27" t="str">
        <f>IF(ISERROR(MATCH($C349,Vision!$A:$A, 0)), "No Match", VLOOKUP($C349,Vision!$A:I,5,FALSE))</f>
        <v>Seattle Interior Design</v>
      </c>
      <c r="P349" s="27" t="str">
        <f>IF(ISERROR(MATCH($C349,Vision!$A:$A, 0)), "No Match", VLOOKUP($C349,Vision!$A:J,6,FALSE))</f>
        <v>Seattle</v>
      </c>
      <c r="Q349" s="27" t="str">
        <f>IF(ISERROR(MATCH($C349,Vision!$A:$A, 0)), "No Match", VLOOKUP($C349,Vision!$A:K,7,FALSE))</f>
        <v>Job Captain</v>
      </c>
      <c r="R349" s="31">
        <f>IF(ISERROR(MATCH($C349,Vision!$A:$A, 0)), "No Match", VLOOKUP($C349,Vision!$A:L,8,FALSE))</f>
        <v>42983</v>
      </c>
      <c r="S349" s="31"/>
      <c r="T349" s="27" t="str">
        <f t="shared" si="27"/>
        <v>Set-ADComputer -Identity  WS-2720 -Description "Loren Vine - ThinkPad P50"</v>
      </c>
      <c r="U349" s="1" t="str">
        <f t="shared" si="28"/>
        <v>Set-ADComputer -Identity  WS-2720 -Managedby "lvine"</v>
      </c>
      <c r="W349" s="4"/>
      <c r="AB349"/>
      <c r="AD349"/>
    </row>
    <row r="350" spans="2:30" x14ac:dyDescent="0.25">
      <c r="B350" s="27">
        <f t="shared" si="25"/>
        <v>347</v>
      </c>
      <c r="C350" s="22" t="s">
        <v>585</v>
      </c>
      <c r="D350" s="30" t="str">
        <f>IF(ISERROR(MATCH($C350,ADUser!A:A, 0)), "No Match", VLOOKUP($C350,ADUser!A:C,3,FALSE))</f>
        <v>Mark Bartolone</v>
      </c>
      <c r="E350" s="27" t="str">
        <f>IF(ISERROR(MATCH($C350,ADUser!A:A, 0)), "No Match", VLOOKUP($C350,ADUser!A:B,2,FALSE))</f>
        <v>MARK</v>
      </c>
      <c r="F350" s="27" t="str">
        <f>IF(ISERROR(MATCH(K350,ADComputer!A:A, 0)), "No Match", VLOOKUP(K350,ADComputer!A:B,2,FALSE))</f>
        <v>Mark Bartolone - ThinkPad P52</v>
      </c>
      <c r="H350" s="32">
        <f t="shared" si="26"/>
        <v>1</v>
      </c>
      <c r="I350" s="27" t="str">
        <f>IF(ISERROR(MATCH(K350,ADComputer!A:A, 0)), "No Match", VLOOKUP(K350,ADComputer!A:D,4,FALSE))</f>
        <v>CN=Mark Bartolone,OU=Users,OU=Northern California,DC=wma-arch,DC=com</v>
      </c>
      <c r="J350" s="27" t="str">
        <f>IF(ISERROR(MATCH($E350,Meraki!A:A, 0)), "No Match", VLOOKUP($E350,Meraki!A:F,4,FALSE))</f>
        <v>ThinkPad P52</v>
      </c>
      <c r="K350" s="27" t="str">
        <f>IF(ISERROR(MATCH($E350,Meraki!A:A, 0)), "No Match", VLOOKUP($E350,Meraki!A:F,2,FALSE))</f>
        <v>WS-3154</v>
      </c>
      <c r="L350" s="27" t="str">
        <f>IF(ISERROR(MATCH($C350,Vision!$A:$A, 0)), "No Match", VLOOKUP($C350,Vision!$A:F,2,FALSE))</f>
        <v>Mark</v>
      </c>
      <c r="M350" s="27" t="str">
        <f>IF(ISERROR(MATCH($C350,Vision!$A:$A, 0)), "No Match", VLOOKUP($C350,Vision!$A:G,3,FALSE))</f>
        <v>Bartolone</v>
      </c>
      <c r="N350" s="27" t="str">
        <f>IF(ISERROR(MATCH($C350,Vision!$A:$A, 0)), "No Match", VLOOKUP($C350,Vision!$A:H,4,FALSE))</f>
        <v>Leanos, Kelly</v>
      </c>
      <c r="O350" s="27" t="str">
        <f>IF(ISERROR(MATCH($C350,Vision!$A:$A, 0)), "No Match", VLOOKUP($C350,Vision!$A:I,5,FALSE))</f>
        <v>Pleasanton Interior Design</v>
      </c>
      <c r="P350" s="27" t="str">
        <f>IF(ISERROR(MATCH($C350,Vision!$A:$A, 0)), "No Match", VLOOKUP($C350,Vision!$A:J,6,FALSE))</f>
        <v>Pleasanton</v>
      </c>
      <c r="Q350" s="27" t="str">
        <f>IF(ISERROR(MATCH($C350,Vision!$A:$A, 0)), "No Match", VLOOKUP($C350,Vision!$A:K,7,FALSE))</f>
        <v>Studio Manager, Manufacturing &amp; Technology</v>
      </c>
      <c r="R350" s="31">
        <f>IF(ISERROR(MATCH($C350,Vision!$A:$A, 0)), "No Match", VLOOKUP($C350,Vision!$A:L,8,FALSE))</f>
        <v>35653</v>
      </c>
      <c r="S350" s="31"/>
      <c r="T350" s="27" t="str">
        <f t="shared" si="27"/>
        <v>Set-ADComputer -Identity  WS-3154 -Description "Mark Bartolone - ThinkPad P52"</v>
      </c>
      <c r="U350" s="1" t="str">
        <f t="shared" si="28"/>
        <v>Set-ADComputer -Identity  WS-3154 -Managedby "MARK"</v>
      </c>
      <c r="W350" s="4"/>
      <c r="AB350"/>
      <c r="AD350"/>
    </row>
    <row r="351" spans="2:30" x14ac:dyDescent="0.25">
      <c r="B351" s="27">
        <f t="shared" si="25"/>
        <v>348</v>
      </c>
      <c r="C351" s="22" t="s">
        <v>4918</v>
      </c>
      <c r="D351" s="30" t="str">
        <f>IF(ISERROR(MATCH($C351,ADUser!A:A, 0)), "No Match", VLOOKUP($C351,ADUser!A:C,3,FALSE))</f>
        <v>Madeline Beck</v>
      </c>
      <c r="E351" s="27" t="str">
        <f>IF(ISERROR(MATCH($C351,ADUser!A:A, 0)), "No Match", VLOOKUP($C351,ADUser!A:B,2,FALSE))</f>
        <v>mbeck</v>
      </c>
      <c r="F351" s="27" t="str">
        <f>IF(ISERROR(MATCH(K351,ADComputer!A:A, 0)), "No Match", VLOOKUP(K351,ADComputer!A:B,2,FALSE))</f>
        <v>Madeline Beck - ThinkPad W540</v>
      </c>
      <c r="H351" s="32">
        <f t="shared" si="26"/>
        <v>1</v>
      </c>
      <c r="I351" s="27" t="str">
        <f>IF(ISERROR(MATCH(K351,ADComputer!A:A, 0)), "No Match", VLOOKUP(K351,ADComputer!A:D,4,FALSE))</f>
        <v>CN=Madeline Beck,OU=Users,OU=Seattle,DC=wma-arch,DC=com</v>
      </c>
      <c r="J351" s="27" t="str">
        <f>IF(ISERROR(MATCH($E351,Meraki!A:A, 0)), "No Match", VLOOKUP($E351,Meraki!A:F,4,FALSE))</f>
        <v>ThinkPad W540</v>
      </c>
      <c r="K351" s="27" t="str">
        <f>IF(ISERROR(MATCH($E351,Meraki!A:A, 0)), "No Match", VLOOKUP($E351,Meraki!A:F,2,FALSE))</f>
        <v>WS-1949</v>
      </c>
      <c r="L351" s="27" t="str">
        <f>IF(ISERROR(MATCH($C351,Vision!$A:$A, 0)), "No Match", VLOOKUP($C351,Vision!$A:F,2,FALSE))</f>
        <v>Madeline</v>
      </c>
      <c r="M351" s="27" t="str">
        <f>IF(ISERROR(MATCH($C351,Vision!$A:$A, 0)), "No Match", VLOOKUP($C351,Vision!$A:G,3,FALSE))</f>
        <v>Beck</v>
      </c>
      <c r="N351" s="27" t="str">
        <f>IF(ISERROR(MATCH($C351,Vision!$A:$A, 0)), "No Match", VLOOKUP($C351,Vision!$A:H,4,FALSE))</f>
        <v>Kang, Cindy</v>
      </c>
      <c r="O351" s="27" t="str">
        <f>IF(ISERROR(MATCH($C351,Vision!$A:$A, 0)), "No Match", VLOOKUP($C351,Vision!$A:I,5,FALSE))</f>
        <v>Seattle Interior Design</v>
      </c>
      <c r="P351" s="27" t="str">
        <f>IF(ISERROR(MATCH($C351,Vision!$A:$A, 0)), "No Match", VLOOKUP($C351,Vision!$A:J,6,FALSE))</f>
        <v>Seattle</v>
      </c>
      <c r="Q351" s="27" t="str">
        <f>IF(ISERROR(MATCH($C351,Vision!$A:$A, 0)), "No Match", VLOOKUP($C351,Vision!$A:K,7,FALSE))</f>
        <v>Job Captain</v>
      </c>
      <c r="R351" s="31">
        <f>IF(ISERROR(MATCH($C351,Vision!$A:$A, 0)), "No Match", VLOOKUP($C351,Vision!$A:L,8,FALSE))</f>
        <v>43402</v>
      </c>
      <c r="S351" s="31"/>
      <c r="T351" s="27" t="str">
        <f t="shared" si="27"/>
        <v>Set-ADComputer -Identity  WS-1949 -Description "Madeline Beck - ThinkPad W540"</v>
      </c>
      <c r="U351" s="1" t="str">
        <f t="shared" si="28"/>
        <v>Set-ADComputer -Identity  WS-1949 -Managedby "mbeck"</v>
      </c>
      <c r="W351" s="4"/>
      <c r="AB351"/>
      <c r="AD351"/>
    </row>
    <row r="352" spans="2:30" x14ac:dyDescent="0.25">
      <c r="B352" s="27">
        <f t="shared" si="25"/>
        <v>349</v>
      </c>
      <c r="C352" s="22" t="s">
        <v>606</v>
      </c>
      <c r="D352" s="30" t="str">
        <f>IF(ISERROR(MATCH($C352,ADUser!A:A, 0)), "No Match", VLOOKUP($C352,ADUser!A:C,3,FALSE))</f>
        <v>Michael K. Bennett</v>
      </c>
      <c r="E352" s="27" t="str">
        <f>IF(ISERROR(MATCH($C352,ADUser!A:A, 0)), "No Match", VLOOKUP($C352,ADUser!A:B,2,FALSE))</f>
        <v>MIKE</v>
      </c>
      <c r="F352" s="27" t="str">
        <f>IF(ISERROR(MATCH(K352,ADComputer!A:A, 0)), "No Match", VLOOKUP(K352,ADComputer!A:B,2,FALSE))</f>
        <v>Michael K. Bennett - ThinkPad X1 Carbon 5th</v>
      </c>
      <c r="H352" s="32">
        <f t="shared" si="26"/>
        <v>1</v>
      </c>
      <c r="I352" s="27" t="str">
        <f>IF(ISERROR(MATCH(K352,ADComputer!A:A, 0)), "No Match", VLOOKUP(K352,ADComputer!A:D,4,FALSE))</f>
        <v>CN=Michael K. Bennett,OU=Users,OU=New Jersey,DC=wma-arch,DC=com</v>
      </c>
      <c r="J352" s="27" t="str">
        <f>IF(ISERROR(MATCH($E352,Meraki!A:A, 0)), "No Match", VLOOKUP($E352,Meraki!A:F,4,FALSE))</f>
        <v>ThinkPad X1 Carbon 5th</v>
      </c>
      <c r="K352" s="27" t="str">
        <f>IF(ISERROR(MATCH($E352,Meraki!A:A, 0)), "No Match", VLOOKUP($E352,Meraki!A:F,2,FALSE))</f>
        <v>WS-2654</v>
      </c>
      <c r="L352" s="27" t="str">
        <f>IF(ISERROR(MATCH($C352,Vision!$A:$A, 0)), "No Match", VLOOKUP($C352,Vision!$A:F,2,FALSE))</f>
        <v>Michael</v>
      </c>
      <c r="M352" s="27" t="str">
        <f>IF(ISERROR(MATCH($C352,Vision!$A:$A, 0)), "No Match", VLOOKUP($C352,Vision!$A:G,3,FALSE))</f>
        <v>Bennett</v>
      </c>
      <c r="N352" s="27" t="str">
        <f>IF(ISERROR(MATCH($C352,Vision!$A:$A, 0)), "No Match", VLOOKUP($C352,Vision!$A:H,4,FALSE))</f>
        <v>Todisco, Jay</v>
      </c>
      <c r="O352" s="27" t="str">
        <f>IF(ISERROR(MATCH($C352,Vision!$A:$A, 0)), "No Match", VLOOKUP($C352,Vision!$A:I,5,FALSE))</f>
        <v>New Jersey Commercial</v>
      </c>
      <c r="P352" s="27" t="str">
        <f>IF(ISERROR(MATCH($C352,Vision!$A:$A, 0)), "No Match", VLOOKUP($C352,Vision!$A:J,6,FALSE))</f>
        <v>New Jersey</v>
      </c>
      <c r="Q352" s="27" t="str">
        <f>IF(ISERROR(MATCH($C352,Vision!$A:$A, 0)), "No Match", VLOOKUP($C352,Vision!$A:K,7,FALSE))</f>
        <v>Principal</v>
      </c>
      <c r="R352" s="31">
        <f>IF(ISERROR(MATCH($C352,Vision!$A:$A, 0)), "No Match", VLOOKUP($C352,Vision!$A:L,8,FALSE))</f>
        <v>35604</v>
      </c>
      <c r="S352" s="31"/>
      <c r="T352" s="27" t="str">
        <f t="shared" si="27"/>
        <v>Set-ADComputer -Identity  WS-2654 -Description "Michael K. Bennett - ThinkPad X1 Carbon 5th"</v>
      </c>
      <c r="U352" s="2"/>
      <c r="W352" s="4"/>
      <c r="AB352"/>
      <c r="AD352"/>
    </row>
    <row r="353" spans="2:30" x14ac:dyDescent="0.25">
      <c r="B353" s="27">
        <f t="shared" si="25"/>
        <v>350</v>
      </c>
      <c r="C353" s="22" t="s">
        <v>6</v>
      </c>
      <c r="D353" s="30" t="str">
        <f>IF(ISERROR(MATCH($C353,ADUser!A:A, 0)), "No Match", VLOOKUP($C353,ADUser!A:C,3,FALSE))</f>
        <v>Maureen Bissonnette</v>
      </c>
      <c r="E353" s="27" t="str">
        <f>IF(ISERROR(MATCH($C353,ADUser!A:A, 0)), "No Match", VLOOKUP($C353,ADUser!A:B,2,FALSE))</f>
        <v>mbissonnette</v>
      </c>
      <c r="F353" s="27" t="str">
        <f>IF(ISERROR(MATCH(K353,ADComputer!A:A, 0)), "No Match", VLOOKUP(K353,ADComputer!A:B,2,FALSE))</f>
        <v>Maureen Bissonnette - ThinkPad X1 Carbon 4th</v>
      </c>
      <c r="H353" s="32">
        <f t="shared" si="26"/>
        <v>1</v>
      </c>
      <c r="I353" s="27" t="str">
        <f>IF(ISERROR(MATCH(K353,ADComputer!A:A, 0)), "No Match", VLOOKUP(K353,ADComputer!A:D,4,FALSE))</f>
        <v>CN=Maureen Bissonnette,OU=Users,OU=Irvine,DC=wma-arch,DC=com</v>
      </c>
      <c r="J353" s="27" t="str">
        <f>IF(ISERROR(MATCH($E353,Meraki!A:A, 0)), "No Match", VLOOKUP($E353,Meraki!A:F,4,FALSE))</f>
        <v>ThinkPad X1 Carbon 4th</v>
      </c>
      <c r="K353" s="27" t="str">
        <f>IF(ISERROR(MATCH($E353,Meraki!A:A, 0)), "No Match", VLOOKUP($E353,Meraki!A:F,2,FALSE))</f>
        <v>WS-2752</v>
      </c>
      <c r="L353" s="27" t="str">
        <f>IF(ISERROR(MATCH($C353,Vision!$A:$A, 0)), "No Match", VLOOKUP($C353,Vision!$A:F,2,FALSE))</f>
        <v>Maureen</v>
      </c>
      <c r="M353" s="27" t="str">
        <f>IF(ISERROR(MATCH($C353,Vision!$A:$A, 0)), "No Match", VLOOKUP($C353,Vision!$A:G,3,FALSE))</f>
        <v>Bissonnette</v>
      </c>
      <c r="N353" s="27" t="str">
        <f>IF(ISERROR(MATCH($C353,Vision!$A:$A, 0)), "No Match", VLOOKUP($C353,Vision!$A:H,4,FALSE))</f>
        <v>Brajevich, Ruth</v>
      </c>
      <c r="O353" s="27" t="str">
        <f>IF(ISERROR(MATCH($C353,Vision!$A:$A, 0)), "No Match", VLOOKUP($C353,Vision!$A:I,5,FALSE))</f>
        <v>Corporate Administration</v>
      </c>
      <c r="P353" s="27" t="str">
        <f>IF(ISERROR(MATCH($C353,Vision!$A:$A, 0)), "No Match", VLOOKUP($C353,Vision!$A:J,6,FALSE))</f>
        <v>Irvine</v>
      </c>
      <c r="Q353" s="27" t="str">
        <f>IF(ISERROR(MATCH($C353,Vision!$A:$A, 0)), "No Match", VLOOKUP($C353,Vision!$A:K,7,FALSE))</f>
        <v>Associate Principal, Marketing</v>
      </c>
      <c r="R353" s="31">
        <f>IF(ISERROR(MATCH($C353,Vision!$A:$A, 0)), "No Match", VLOOKUP($C353,Vision!$A:L,8,FALSE))</f>
        <v>36038</v>
      </c>
      <c r="S353" s="31"/>
      <c r="T353" s="27" t="str">
        <f t="shared" si="27"/>
        <v>Set-ADComputer -Identity  WS-2752 -Description "Maureen Bissonnette - ThinkPad X1 Carbon 4th"</v>
      </c>
      <c r="U353" s="1" t="str">
        <f t="shared" ref="U353:U385" si="29">CONCATENATE($V$3,K353,$W$4,E353,$V$5)</f>
        <v>Set-ADComputer -Identity  WS-2752 -Managedby "mbissonnette"</v>
      </c>
      <c r="W353" s="4"/>
      <c r="AB353"/>
      <c r="AD353"/>
    </row>
    <row r="354" spans="2:30" x14ac:dyDescent="0.25">
      <c r="B354" s="27">
        <f t="shared" si="25"/>
        <v>351</v>
      </c>
      <c r="C354" s="22" t="s">
        <v>797</v>
      </c>
      <c r="D354" s="30" t="str">
        <f>IF(ISERROR(MATCH($C354,ADUser!A:A, 0)), "No Match", VLOOKUP($C354,ADUser!A:C,3,FALSE))</f>
        <v>Molly Boyle</v>
      </c>
      <c r="E354" s="27" t="str">
        <f>IF(ISERROR(MATCH($C354,ADUser!A:A, 0)), "No Match", VLOOKUP($C354,ADUser!A:B,2,FALSE))</f>
        <v>MBoyle</v>
      </c>
      <c r="F354" s="27" t="str">
        <f>IF(ISERROR(MATCH(K354,ADComputer!A:A, 0)), "No Match", VLOOKUP(K354,ADComputer!A:B,2,FALSE))</f>
        <v>Molly Boyle - ThinkPad X1 Carbon 4th</v>
      </c>
      <c r="H354" s="32">
        <f t="shared" si="26"/>
        <v>1</v>
      </c>
      <c r="I354" s="27" t="str">
        <f>IF(ISERROR(MATCH(K354,ADComputer!A:A, 0)), "No Match", VLOOKUP(K354,ADComputer!A:D,4,FALSE))</f>
        <v>CN=Molly Boyle,OU=Users,OU=Irvine,DC=wma-arch,DC=com</v>
      </c>
      <c r="J354" s="27" t="str">
        <f>IF(ISERROR(MATCH($E354,Meraki!A:A, 0)), "No Match", VLOOKUP($E354,Meraki!A:F,4,FALSE))</f>
        <v>ThinkPad X1 Carbon 4th</v>
      </c>
      <c r="K354" s="27" t="str">
        <f>IF(ISERROR(MATCH($E354,Meraki!A:A, 0)), "No Match", VLOOKUP($E354,Meraki!A:F,2,FALSE))</f>
        <v>WS-2417</v>
      </c>
      <c r="L354" s="27" t="str">
        <f>IF(ISERROR(MATCH($C354,Vision!$A:$A, 0)), "No Match", VLOOKUP($C354,Vision!$A:F,2,FALSE))</f>
        <v>Molly</v>
      </c>
      <c r="M354" s="27" t="str">
        <f>IF(ISERROR(MATCH($C354,Vision!$A:$A, 0)), "No Match", VLOOKUP($C354,Vision!$A:G,3,FALSE))</f>
        <v>Boyle</v>
      </c>
      <c r="N354" s="27" t="str">
        <f>IF(ISERROR(MATCH($C354,Vision!$A:$A, 0)), "No Match", VLOOKUP($C354,Vision!$A:H,4,FALSE))</f>
        <v>Cole, Jessica</v>
      </c>
      <c r="O354" s="27" t="str">
        <f>IF(ISERROR(MATCH($C354,Vision!$A:$A, 0)), "No Match", VLOOKUP($C354,Vision!$A:I,5,FALSE))</f>
        <v>Corporate Administration</v>
      </c>
      <c r="P354" s="27" t="str">
        <f>IF(ISERROR(MATCH($C354,Vision!$A:$A, 0)), "No Match", VLOOKUP($C354,Vision!$A:J,6,FALSE))</f>
        <v>Irvine</v>
      </c>
      <c r="Q354" s="27" t="str">
        <f>IF(ISERROR(MATCH($C354,Vision!$A:$A, 0)), "No Match", VLOOKUP($C354,Vision!$A:K,7,FALSE))</f>
        <v>Intern</v>
      </c>
      <c r="R354" s="31">
        <f>IF(ISERROR(MATCH($C354,Vision!$A:$A, 0)), "No Match", VLOOKUP($C354,Vision!$A:L,8,FALSE))</f>
        <v>42891</v>
      </c>
      <c r="S354" s="31"/>
      <c r="T354" s="27" t="str">
        <f t="shared" si="27"/>
        <v>Set-ADComputer -Identity  WS-2417 -Description "Molly Boyle - ThinkPad X1 Carbon 4th"</v>
      </c>
      <c r="U354" s="1" t="str">
        <f t="shared" si="29"/>
        <v>Set-ADComputer -Identity  WS-2417 -Managedby "MBoyle"</v>
      </c>
      <c r="W354" s="4"/>
      <c r="AB354"/>
      <c r="AD354"/>
    </row>
    <row r="355" spans="2:30" hidden="1" x14ac:dyDescent="0.25">
      <c r="B355" s="27">
        <f t="shared" si="25"/>
        <v>352</v>
      </c>
      <c r="C355" s="22" t="s">
        <v>735</v>
      </c>
      <c r="D355" s="30" t="str">
        <f>IF(ISERROR(MATCH($C355,ADUser!A:A, 0)), "No Match", VLOOKUP($C355,ADUser!A:C,3,FALSE))</f>
        <v>Viviana Orio</v>
      </c>
      <c r="E355" s="27" t="str">
        <f>IF(ISERROR(MATCH($C355,ADUser!A:A, 0)), "No Match", VLOOKUP($C355,ADUser!A:B,2,FALSE))</f>
        <v>vorio</v>
      </c>
      <c r="F355" s="27" t="str">
        <f>IF(ISERROR(MATCH(K355,ADComputer!A:A, 0)), "No Match", VLOOKUP(K355,ADComputer!A:B,2,FALSE))</f>
        <v>Javier Rodriguez - HP Z2 Mini G3 Workstation</v>
      </c>
      <c r="H355" s="32" t="e">
        <f t="shared" si="26"/>
        <v>#VALUE!</v>
      </c>
      <c r="I355" s="27">
        <f>IF(ISERROR(MATCH(K355,ADComputer!A:A, 0)), "No Match", VLOOKUP(K355,ADComputer!A:D,4,FALSE))</f>
        <v>0</v>
      </c>
      <c r="J355" s="27" t="str">
        <f>IF(ISERROR(MATCH($E355,Meraki!A:A, 0)), "No Match", VLOOKUP($E355,Meraki!A:F,4,FALSE))</f>
        <v>HP Z2 Mini G3 Workstation</v>
      </c>
      <c r="K355" s="27" t="str">
        <f>IF(ISERROR(MATCH($E355,Meraki!A:A, 0)), "No Match", VLOOKUP($E355,Meraki!A:F,2,FALSE))</f>
        <v>WS-2821</v>
      </c>
      <c r="L355" s="27" t="str">
        <f>IF(ISERROR(MATCH($C355,Vision!$A:$A, 0)), "No Match", VLOOKUP($C355,Vision!$A:F,2,FALSE))</f>
        <v>Viviana</v>
      </c>
      <c r="M355" s="27" t="str">
        <f>IF(ISERROR(MATCH($C355,Vision!$A:$A, 0)), "No Match", VLOOKUP($C355,Vision!$A:G,3,FALSE))</f>
        <v>Orio</v>
      </c>
      <c r="N355" s="27" t="str">
        <f>IF(ISERROR(MATCH($C355,Vision!$A:$A, 0)), "No Match", VLOOKUP($C355,Vision!$A:H,4,FALSE))</f>
        <v>Nouizi, Ilyes</v>
      </c>
      <c r="O355" s="27" t="str">
        <f>IF(ISERROR(MATCH($C355,Vision!$A:$A, 0)), "No Match", VLOOKUP($C355,Vision!$A:I,5,FALSE))</f>
        <v>Studio-East</v>
      </c>
      <c r="P355" s="27" t="str">
        <f>IF(ISERROR(MATCH($C355,Vision!$A:$A, 0)), "No Match", VLOOKUP($C355,Vision!$A:J,6,FALSE))</f>
        <v>Mexico City</v>
      </c>
      <c r="Q355" s="27" t="str">
        <f>IF(ISERROR(MATCH($C355,Vision!$A:$A, 0)), "No Match", VLOOKUP($C355,Vision!$A:K,7,FALSE))</f>
        <v>Production Coordinator</v>
      </c>
      <c r="R355" s="31">
        <f>IF(ISERROR(MATCH($C355,Vision!$A:$A, 0)), "No Match", VLOOKUP($C355,Vision!$A:L,8,FALSE))</f>
        <v>42917</v>
      </c>
      <c r="S355" s="31"/>
      <c r="T355" s="27" t="str">
        <f t="shared" si="27"/>
        <v>Set-ADComputer -Identity  WS-2821 -Description "Viviana Orio - HP Z2 Mini G3 Workstation"</v>
      </c>
      <c r="U355" s="1" t="str">
        <f t="shared" si="29"/>
        <v>Set-ADComputer -Identity  WS-2821 -Managedby "vorio"</v>
      </c>
      <c r="W355" s="4"/>
      <c r="AB355"/>
      <c r="AD355"/>
    </row>
    <row r="356" spans="2:30" x14ac:dyDescent="0.25">
      <c r="B356" s="27">
        <f t="shared" si="25"/>
        <v>353</v>
      </c>
      <c r="C356" s="22" t="s">
        <v>597</v>
      </c>
      <c r="D356" s="30" t="str">
        <f>IF(ISERROR(MATCH($C356,ADUser!A:A, 0)), "No Match", VLOOKUP($C356,ADUser!A:C,3,FALSE))</f>
        <v>Matt Brady</v>
      </c>
      <c r="E356" s="27" t="str">
        <f>IF(ISERROR(MATCH($C356,ADUser!A:A, 0)), "No Match", VLOOKUP($C356,ADUser!A:B,2,FALSE))</f>
        <v>MBrady</v>
      </c>
      <c r="F356" s="27" t="str">
        <f>IF(ISERROR(MATCH(K356,ADComputer!A:A, 0)), "No Match", VLOOKUP(K356,ADComputer!A:B,2,FALSE))</f>
        <v>Matt Brady - ThinkPad X1 Yoga 2nd</v>
      </c>
      <c r="H356" s="32">
        <f t="shared" si="26"/>
        <v>1</v>
      </c>
      <c r="I356" s="27" t="str">
        <f>IF(ISERROR(MATCH(K356,ADComputer!A:A, 0)), "No Match", VLOOKUP(K356,ADComputer!A:D,4,FALSE))</f>
        <v>CN=Matt Brady,OU=Users,OU=San Diego,DC=wma-arch,DC=com</v>
      </c>
      <c r="J356" s="27" t="str">
        <f>IF(ISERROR(MATCH($E356,Meraki!A:A, 0)), "No Match", VLOOKUP($E356,Meraki!A:F,4,FALSE))</f>
        <v>ThinkPad X1 Yoga 2nd</v>
      </c>
      <c r="K356" s="27" t="str">
        <f>IF(ISERROR(MATCH($E356,Meraki!A:A, 0)), "No Match", VLOOKUP($E356,Meraki!A:F,2,FALSE))</f>
        <v>WS-2800</v>
      </c>
      <c r="L356" s="27" t="str">
        <f>IF(ISERROR(MATCH($C356,Vision!$A:$A, 0)), "No Match", VLOOKUP($C356,Vision!$A:F,2,FALSE))</f>
        <v>Matthew</v>
      </c>
      <c r="M356" s="27" t="str">
        <f>IF(ISERROR(MATCH($C356,Vision!$A:$A, 0)), "No Match", VLOOKUP($C356,Vision!$A:G,3,FALSE))</f>
        <v>Brady</v>
      </c>
      <c r="N356" s="27" t="str">
        <f>IF(ISERROR(MATCH($C356,Vision!$A:$A, 0)), "No Match", VLOOKUP($C356,Vision!$A:H,4,FALSE))</f>
        <v>Wink, Kenneth</v>
      </c>
      <c r="O356" s="27" t="str">
        <f>IF(ISERROR(MATCH($C356,Vision!$A:$A, 0)), "No Match", VLOOKUP($C356,Vision!$A:I,5,FALSE))</f>
        <v>San Diego Administration</v>
      </c>
      <c r="P356" s="27" t="str">
        <f>IF(ISERROR(MATCH($C356,Vision!$A:$A, 0)), "No Match", VLOOKUP($C356,Vision!$A:J,6,FALSE))</f>
        <v>San Diego</v>
      </c>
      <c r="Q356" s="27" t="str">
        <f>IF(ISERROR(MATCH($C356,Vision!$A:$A, 0)), "No Match", VLOOKUP($C356,Vision!$A:K,7,FALSE))</f>
        <v>Regional Vice President</v>
      </c>
      <c r="R356" s="31">
        <f>IF(ISERROR(MATCH($C356,Vision!$A:$A, 0)), "No Match", VLOOKUP($C356,Vision!$A:L,8,FALSE))</f>
        <v>36374</v>
      </c>
      <c r="S356" s="31"/>
      <c r="T356" s="27" t="str">
        <f t="shared" si="27"/>
        <v>Set-ADComputer -Identity  WS-2800 -Description "Matt Brady - ThinkPad X1 Yoga 2nd"</v>
      </c>
      <c r="U356" s="1" t="str">
        <f t="shared" si="29"/>
        <v>Set-ADComputer -Identity  WS-2800 -Managedby "MBrady"</v>
      </c>
      <c r="W356" s="4"/>
      <c r="AB356"/>
      <c r="AD356"/>
    </row>
    <row r="357" spans="2:30" x14ac:dyDescent="0.25">
      <c r="B357" s="27">
        <f t="shared" si="25"/>
        <v>354</v>
      </c>
      <c r="C357" s="22" t="s">
        <v>599</v>
      </c>
      <c r="D357" s="30" t="str">
        <f>IF(ISERROR(MATCH($C357,ADUser!A:A, 0)), "No Match", VLOOKUP($C357,ADUser!A:C,3,FALSE))</f>
        <v>Matthew Burns</v>
      </c>
      <c r="E357" s="27" t="str">
        <f>IF(ISERROR(MATCH($C357,ADUser!A:A, 0)), "No Match", VLOOKUP($C357,ADUser!A:B,2,FALSE))</f>
        <v>MBurns</v>
      </c>
      <c r="F357" s="27" t="str">
        <f>IF(ISERROR(MATCH(K357,ADComputer!A:A, 0)), "No Match", VLOOKUP(K357,ADComputer!A:B,2,FALSE))</f>
        <v>Matthew Burns - ThinkPad W540</v>
      </c>
      <c r="H357" s="32">
        <f t="shared" si="26"/>
        <v>1</v>
      </c>
      <c r="I357" s="27" t="str">
        <f>IF(ISERROR(MATCH(K357,ADComputer!A:A, 0)), "No Match", VLOOKUP(K357,ADComputer!A:D,4,FALSE))</f>
        <v>CN=Matthew Burns,OU=Users,OU=New Jersey,DC=wma-arch,DC=com</v>
      </c>
      <c r="J357" s="27" t="str">
        <f>IF(ISERROR(MATCH($E357,Meraki!A:A, 0)), "No Match", VLOOKUP($E357,Meraki!A:F,4,FALSE))</f>
        <v>ThinkPad W540</v>
      </c>
      <c r="K357" s="27" t="str">
        <f>IF(ISERROR(MATCH($E357,Meraki!A:A, 0)), "No Match", VLOOKUP($E357,Meraki!A:F,2,FALSE))</f>
        <v>WS-2006</v>
      </c>
      <c r="L357" s="27" t="str">
        <f>IF(ISERROR(MATCH($C357,Vision!$A:$A, 0)), "No Match", VLOOKUP($C357,Vision!$A:F,2,FALSE))</f>
        <v>Matthew</v>
      </c>
      <c r="M357" s="27" t="str">
        <f>IF(ISERROR(MATCH($C357,Vision!$A:$A, 0)), "No Match", VLOOKUP($C357,Vision!$A:G,3,FALSE))</f>
        <v>Burns</v>
      </c>
      <c r="N357" s="27" t="str">
        <f>IF(ISERROR(MATCH($C357,Vision!$A:$A, 0)), "No Match", VLOOKUP($C357,Vision!$A:H,4,FALSE))</f>
        <v>Mayer, Edward</v>
      </c>
      <c r="O357" s="27" t="str">
        <f>IF(ISERROR(MATCH($C357,Vision!$A:$A, 0)), "No Match", VLOOKUP($C357,Vision!$A:I,5,FALSE))</f>
        <v>New Jersey Commercial</v>
      </c>
      <c r="P357" s="27" t="str">
        <f>IF(ISERROR(MATCH($C357,Vision!$A:$A, 0)), "No Match", VLOOKUP($C357,Vision!$A:J,6,FALSE))</f>
        <v>New Jersey</v>
      </c>
      <c r="Q357" s="27" t="str">
        <f>IF(ISERROR(MATCH($C357,Vision!$A:$A, 0)), "No Match", VLOOKUP($C357,Vision!$A:K,7,FALSE))</f>
        <v>Senior Job Captain</v>
      </c>
      <c r="R357" s="31">
        <f>IF(ISERROR(MATCH($C357,Vision!$A:$A, 0)), "No Match", VLOOKUP($C357,Vision!$A:L,8,FALSE))</f>
        <v>42709</v>
      </c>
      <c r="S357" s="31"/>
      <c r="T357" s="27" t="str">
        <f t="shared" si="27"/>
        <v>Set-ADComputer -Identity  WS-2006 -Description "Matthew Burns - ThinkPad W540"</v>
      </c>
      <c r="U357" s="1" t="str">
        <f t="shared" si="29"/>
        <v>Set-ADComputer -Identity  WS-2006 -Managedby "MBurns"</v>
      </c>
      <c r="W357" s="4"/>
      <c r="AB357"/>
      <c r="AD357"/>
    </row>
    <row r="358" spans="2:30" x14ac:dyDescent="0.25">
      <c r="B358" s="27">
        <f t="shared" si="25"/>
        <v>355</v>
      </c>
      <c r="C358" s="22" t="s">
        <v>580</v>
      </c>
      <c r="D358" s="30" t="str">
        <f>IF(ISERROR(MATCH($C358,ADUser!A:A, 0)), "No Match", VLOOKUP($C358,ADUser!A:C,3,FALSE))</f>
        <v>Maria Fernanda Cabrera</v>
      </c>
      <c r="E358" s="27" t="str">
        <f>IF(ISERROR(MATCH($C358,ADUser!A:A, 0)), "No Match", VLOOKUP($C358,ADUser!A:B,2,FALSE))</f>
        <v>mcabrera</v>
      </c>
      <c r="F358" s="27" t="str">
        <f>IF(ISERROR(MATCH(K358,ADComputer!A:A, 0)), "No Match", VLOOKUP(K358,ADComputer!A:B,2,FALSE))</f>
        <v>Maria Fernanda Cabrera - ThinkPad P50</v>
      </c>
      <c r="H358" s="32">
        <f t="shared" si="26"/>
        <v>1</v>
      </c>
      <c r="I358" s="27" t="str">
        <f>IF(ISERROR(MATCH(K358,ADComputer!A:A, 0)), "No Match", VLOOKUP(K358,ADComputer!A:D,4,FALSE))</f>
        <v>CN=Maria Fernanda Cabrera,OU=Users,OU=San Diego,DC=wma-arch,DC=com</v>
      </c>
      <c r="J358" s="27" t="str">
        <f>IF(ISERROR(MATCH($E358,Meraki!A:A, 0)), "No Match", VLOOKUP($E358,Meraki!A:F,4,FALSE))</f>
        <v>ThinkPad P50</v>
      </c>
      <c r="K358" s="27" t="str">
        <f>IF(ISERROR(MATCH($E358,Meraki!A:A, 0)), "No Match", VLOOKUP($E358,Meraki!A:F,2,FALSE))</f>
        <v>WS-2408</v>
      </c>
      <c r="L358" s="27" t="str">
        <f>IF(ISERROR(MATCH($C358,Vision!$A:$A, 0)), "No Match", VLOOKUP($C358,Vision!$A:F,2,FALSE))</f>
        <v>Maria</v>
      </c>
      <c r="M358" s="27" t="str">
        <f>IF(ISERROR(MATCH($C358,Vision!$A:$A, 0)), "No Match", VLOOKUP($C358,Vision!$A:G,3,FALSE))</f>
        <v>Cabrera</v>
      </c>
      <c r="N358" s="27" t="str">
        <f>IF(ISERROR(MATCH($C358,Vision!$A:$A, 0)), "No Match", VLOOKUP($C358,Vision!$A:H,4,FALSE))</f>
        <v>Dean, Nathan</v>
      </c>
      <c r="O358" s="27" t="str">
        <f>IF(ISERROR(MATCH($C358,Vision!$A:$A, 0)), "No Match", VLOOKUP($C358,Vision!$A:I,5,FALSE))</f>
        <v>San Diego Commercial</v>
      </c>
      <c r="P358" s="27" t="str">
        <f>IF(ISERROR(MATCH($C358,Vision!$A:$A, 0)), "No Match", VLOOKUP($C358,Vision!$A:J,6,FALSE))</f>
        <v>San Diego</v>
      </c>
      <c r="Q358" s="27" t="str">
        <f>IF(ISERROR(MATCH($C358,Vision!$A:$A, 0)), "No Match", VLOOKUP($C358,Vision!$A:K,7,FALSE))</f>
        <v>Senior Job Captain</v>
      </c>
      <c r="R358" s="31">
        <f>IF(ISERROR(MATCH($C358,Vision!$A:$A, 0)), "No Match", VLOOKUP($C358,Vision!$A:L,8,FALSE))</f>
        <v>42723</v>
      </c>
      <c r="S358" s="31"/>
      <c r="T358" s="27" t="str">
        <f t="shared" si="27"/>
        <v>Set-ADComputer -Identity  WS-2408 -Description "Maria Fernanda Cabrera - ThinkPad P50"</v>
      </c>
      <c r="U358" s="1" t="str">
        <f t="shared" si="29"/>
        <v>Set-ADComputer -Identity  WS-2408 -Managedby "mcabrera"</v>
      </c>
      <c r="W358" s="4"/>
      <c r="AB358"/>
      <c r="AD358"/>
    </row>
    <row r="359" spans="2:30" x14ac:dyDescent="0.25">
      <c r="B359" s="27">
        <f t="shared" si="25"/>
        <v>356</v>
      </c>
      <c r="C359" s="22" t="s">
        <v>510</v>
      </c>
      <c r="D359" s="30" t="str">
        <f>IF(ISERROR(MATCH($C359,ADUser!A:A, 0)), "No Match", VLOOKUP($C359,ADUser!A:C,3,FALSE))</f>
        <v>Martin Camacho</v>
      </c>
      <c r="E359" s="27" t="str">
        <f>IF(ISERROR(MATCH($C359,ADUser!A:A, 0)), "No Match", VLOOKUP($C359,ADUser!A:B,2,FALSE))</f>
        <v>MCamacho</v>
      </c>
      <c r="F359" s="27" t="str">
        <f>IF(ISERROR(MATCH(K359,ADComputer!A:A, 0)), "No Match", VLOOKUP(K359,ADComputer!A:B,2,FALSE))</f>
        <v>Martin Camacho - ThinkPad X1 Carbon 4th</v>
      </c>
      <c r="H359" s="32">
        <f t="shared" si="26"/>
        <v>1</v>
      </c>
      <c r="I359" s="27" t="str">
        <f>IF(ISERROR(MATCH(K359,ADComputer!A:A, 0)), "No Match", VLOOKUP(K359,ADComputer!A:D,4,FALSE))</f>
        <v>CN=Martin Camacho,OU=Users,OU=San Francisco,DC=wma-arch,DC=com</v>
      </c>
      <c r="J359" s="27" t="str">
        <f>IF(ISERROR(MATCH($E359,Meraki!A:A, 0)), "No Match", VLOOKUP($E359,Meraki!A:F,4,FALSE))</f>
        <v>ThinkPad X1 Carbon 4th</v>
      </c>
      <c r="K359" s="27" t="str">
        <f>IF(ISERROR(MATCH($E359,Meraki!A:A, 0)), "No Match", VLOOKUP($E359,Meraki!A:F,2,FALSE))</f>
        <v>WS-2244</v>
      </c>
      <c r="L359" s="27" t="str">
        <f>IF(ISERROR(MATCH($C359,Vision!$A:$A, 0)), "No Match", VLOOKUP($C359,Vision!$A:F,2,FALSE))</f>
        <v>Juan</v>
      </c>
      <c r="M359" s="27" t="str">
        <f>IF(ISERROR(MATCH($C359,Vision!$A:$A, 0)), "No Match", VLOOKUP($C359,Vision!$A:G,3,FALSE))</f>
        <v>Camacho</v>
      </c>
      <c r="N359" s="27" t="str">
        <f>IF(ISERROR(MATCH($C359,Vision!$A:$A, 0)), "No Match", VLOOKUP($C359,Vision!$A:H,4,FALSE))</f>
        <v>Wisherop, Rhea</v>
      </c>
      <c r="O359" s="27" t="str">
        <f>IF(ISERROR(MATCH($C359,Vision!$A:$A, 0)), "No Match", VLOOKUP($C359,Vision!$A:I,5,FALSE))</f>
        <v>San Francisco Interior Design</v>
      </c>
      <c r="P359" s="27" t="str">
        <f>IF(ISERROR(MATCH($C359,Vision!$A:$A, 0)), "No Match", VLOOKUP($C359,Vision!$A:J,6,FALSE))</f>
        <v>San Francisco</v>
      </c>
      <c r="Q359" s="27" t="str">
        <f>IF(ISERROR(MATCH($C359,Vision!$A:$A, 0)), "No Match", VLOOKUP($C359,Vision!$A:K,7,FALSE))</f>
        <v>Senior Job Captain</v>
      </c>
      <c r="R359" s="31">
        <f>IF(ISERROR(MATCH($C359,Vision!$A:$A, 0)), "No Match", VLOOKUP($C359,Vision!$A:L,8,FALSE))</f>
        <v>42185</v>
      </c>
      <c r="S359" s="31"/>
      <c r="T359" s="27" t="str">
        <f t="shared" si="27"/>
        <v>Set-ADComputer -Identity  WS-2244 -Description "Martin Camacho - ThinkPad X1 Carbon 4th"</v>
      </c>
      <c r="U359" s="1" t="str">
        <f t="shared" si="29"/>
        <v>Set-ADComputer -Identity  WS-2244 -Managedby "MCamacho"</v>
      </c>
      <c r="W359" s="4"/>
      <c r="AB359"/>
      <c r="AD359"/>
    </row>
    <row r="360" spans="2:30" x14ac:dyDescent="0.25">
      <c r="B360" s="27">
        <f t="shared" si="25"/>
        <v>357</v>
      </c>
      <c r="C360" s="22" t="s">
        <v>600</v>
      </c>
      <c r="D360" s="30" t="str">
        <f>IF(ISERROR(MATCH($C360,ADUser!A:A, 0)), "No Match", VLOOKUP($C360,ADUser!A:C,3,FALSE))</f>
        <v>Matt Chaiken</v>
      </c>
      <c r="E360" s="27" t="str">
        <f>IF(ISERROR(MATCH($C360,ADUser!A:A, 0)), "No Match", VLOOKUP($C360,ADUser!A:B,2,FALSE))</f>
        <v>mchaiken</v>
      </c>
      <c r="F360" s="27" t="str">
        <f>IF(ISERROR(MATCH(K360,ADComputer!A:A, 0)), "No Match", VLOOKUP(K360,ADComputer!A:B,2,FALSE))</f>
        <v>Matt Chaiken - ThinkPad X1 Carbon 4th</v>
      </c>
      <c r="H360" s="32">
        <f t="shared" si="26"/>
        <v>1</v>
      </c>
      <c r="I360" s="27" t="str">
        <f>IF(ISERROR(MATCH(K360,ADComputer!A:A, 0)), "No Match", VLOOKUP(K360,ADComputer!A:D,4,FALSE))</f>
        <v>CN=Mathew Chaiken,OU=Users,OU=Denver,DC=wma-arch,DC=com</v>
      </c>
      <c r="J360" s="27" t="str">
        <f>IF(ISERROR(MATCH($E360,Meraki!A:A, 0)), "No Match", VLOOKUP($E360,Meraki!A:F,4,FALSE))</f>
        <v>ThinkPad X1 Carbon 4th</v>
      </c>
      <c r="K360" s="27" t="str">
        <f>IF(ISERROR(MATCH($E360,Meraki!A:A, 0)), "No Match", VLOOKUP($E360,Meraki!A:F,2,FALSE))</f>
        <v>WS-2708</v>
      </c>
      <c r="L360" s="27" t="str">
        <f>IF(ISERROR(MATCH($C360,Vision!$A:$A, 0)), "No Match", VLOOKUP($C360,Vision!$A:F,2,FALSE))</f>
        <v>Matthew</v>
      </c>
      <c r="M360" s="27" t="str">
        <f>IF(ISERROR(MATCH($C360,Vision!$A:$A, 0)), "No Match", VLOOKUP($C360,Vision!$A:G,3,FALSE))</f>
        <v>Chaiken</v>
      </c>
      <c r="N360" s="27" t="str">
        <f>IF(ISERROR(MATCH($C360,Vision!$A:$A, 0)), "No Match", VLOOKUP($C360,Vision!$A:H,4,FALSE))</f>
        <v>Todisco, Jay</v>
      </c>
      <c r="O360" s="27" t="str">
        <f>IF(ISERROR(MATCH($C360,Vision!$A:$A, 0)), "No Match", VLOOKUP($C360,Vision!$A:I,5,FALSE))</f>
        <v>Downtown Denver Administration</v>
      </c>
      <c r="P360" s="27" t="str">
        <f>IF(ISERROR(MATCH($C360,Vision!$A:$A, 0)), "No Match", VLOOKUP($C360,Vision!$A:J,6,FALSE))</f>
        <v>Downtown Denver</v>
      </c>
      <c r="Q360" s="27" t="str">
        <f>IF(ISERROR(MATCH($C360,Vision!$A:$A, 0)), "No Match", VLOOKUP($C360,Vision!$A:K,7,FALSE))</f>
        <v>Principal</v>
      </c>
      <c r="R360" s="31">
        <f>IF(ISERROR(MATCH($C360,Vision!$A:$A, 0)), "No Match", VLOOKUP($C360,Vision!$A:L,8,FALSE))</f>
        <v>38082</v>
      </c>
      <c r="S360" s="31"/>
      <c r="T360" s="27" t="str">
        <f t="shared" si="27"/>
        <v>Set-ADComputer -Identity  WS-2708 -Description "Matt Chaiken - ThinkPad X1 Carbon 4th"</v>
      </c>
      <c r="U360" s="1" t="str">
        <f t="shared" si="29"/>
        <v>Set-ADComputer -Identity  WS-2708 -Managedby "mchaiken"</v>
      </c>
      <c r="W360" s="4"/>
      <c r="AB360"/>
      <c r="AD360"/>
    </row>
    <row r="361" spans="2:30" x14ac:dyDescent="0.25">
      <c r="B361" s="27">
        <f t="shared" si="25"/>
        <v>358</v>
      </c>
      <c r="C361" s="22" t="s">
        <v>593</v>
      </c>
      <c r="D361" s="30" t="str">
        <f>IF(ISERROR(MATCH($C361,ADUser!A:A, 0)), "No Match", VLOOKUP($C361,ADUser!A:C,3,FALSE))</f>
        <v>Mary Cheval</v>
      </c>
      <c r="E361" s="27" t="str">
        <f>IF(ISERROR(MATCH($C361,ADUser!A:A, 0)), "No Match", VLOOKUP($C361,ADUser!A:B,2,FALSE))</f>
        <v>MCheval</v>
      </c>
      <c r="F361" s="27" t="str">
        <f>IF(ISERROR(MATCH(K361,ADComputer!A:A, 0)), "No Match", VLOOKUP(K361,ADComputer!A:B,2,FALSE))</f>
        <v>Mary Cheval - X1 Carbon</v>
      </c>
      <c r="H361" s="32">
        <f t="shared" si="26"/>
        <v>1</v>
      </c>
      <c r="I361" s="27" t="str">
        <f>IF(ISERROR(MATCH(K361,ADComputer!A:A, 0)), "No Match", VLOOKUP(K361,ADComputer!A:D,4,FALSE))</f>
        <v>CN=Mary Cheval,OU=Users,OU=Irvine,DC=wma-arch,DC=com</v>
      </c>
      <c r="J361" s="27" t="str">
        <f>IF(ISERROR(MATCH($E361,Meraki!A:A, 0)), "No Match", VLOOKUP($E361,Meraki!A:F,4,FALSE))</f>
        <v>ThinkPad X1 Carbon 4th</v>
      </c>
      <c r="K361" s="27" t="str">
        <f>IF(ISERROR(MATCH($E361,Meraki!A:A, 0)), "No Match", VLOOKUP($E361,Meraki!A:F,2,FALSE))</f>
        <v>WS-2710</v>
      </c>
      <c r="L361" s="27" t="str">
        <f>IF(ISERROR(MATCH($C361,Vision!$A:$A, 0)), "No Match", VLOOKUP($C361,Vision!$A:F,2,FALSE))</f>
        <v>Mary</v>
      </c>
      <c r="M361" s="27" t="str">
        <f>IF(ISERROR(MATCH($C361,Vision!$A:$A, 0)), "No Match", VLOOKUP($C361,Vision!$A:G,3,FALSE))</f>
        <v>Grbic</v>
      </c>
      <c r="N361" s="27" t="str">
        <f>IF(ISERROR(MATCH($C361,Vision!$A:$A, 0)), "No Match", VLOOKUP($C361,Vision!$A:H,4,FALSE))</f>
        <v>Myers, Thomas</v>
      </c>
      <c r="O361" s="27" t="str">
        <f>IF(ISERROR(MATCH($C361,Vision!$A:$A, 0)), "No Match", VLOOKUP($C361,Vision!$A:I,5,FALSE))</f>
        <v>Irvine Interior Design</v>
      </c>
      <c r="P361" s="27" t="str">
        <f>IF(ISERROR(MATCH($C361,Vision!$A:$A, 0)), "No Match", VLOOKUP($C361,Vision!$A:J,6,FALSE))</f>
        <v>Irvine</v>
      </c>
      <c r="Q361" s="27" t="str">
        <f>IF(ISERROR(MATCH($C361,Vision!$A:$A, 0)), "No Match", VLOOKUP($C361,Vision!$A:K,7,FALSE))</f>
        <v>Director, Interior Architecture &amp; Design</v>
      </c>
      <c r="R361" s="31">
        <f>IF(ISERROR(MATCH($C361,Vision!$A:$A, 0)), "No Match", VLOOKUP($C361,Vision!$A:L,8,FALSE))</f>
        <v>42416</v>
      </c>
      <c r="S361" s="31"/>
      <c r="T361" s="27" t="str">
        <f t="shared" si="27"/>
        <v>Set-ADComputer -Identity  WS-2710 -Description "Mary Cheval - ThinkPad X1 Carbon 4th"</v>
      </c>
      <c r="U361" s="1" t="str">
        <f t="shared" si="29"/>
        <v>Set-ADComputer -Identity  WS-2710 -Managedby "MCheval"</v>
      </c>
      <c r="W361" s="4"/>
      <c r="AB361"/>
      <c r="AD361"/>
    </row>
    <row r="362" spans="2:30" x14ac:dyDescent="0.25">
      <c r="B362" s="27">
        <f t="shared" si="25"/>
        <v>359</v>
      </c>
      <c r="C362" s="22" t="s">
        <v>8123</v>
      </c>
      <c r="D362" s="30" t="str">
        <f>IF(ISERROR(MATCH($C362,ADUser!A:A, 0)), "No Match", VLOOKUP($C362,ADUser!A:C,3,FALSE))</f>
        <v>Mike Christensen</v>
      </c>
      <c r="E362" s="27" t="str">
        <f>IF(ISERROR(MATCH($C362,ADUser!A:A, 0)), "No Match", VLOOKUP($C362,ADUser!A:B,2,FALSE))</f>
        <v>mchristensen</v>
      </c>
      <c r="F362" s="27" t="str">
        <f>IF(ISERROR(MATCH(K362,ADComputer!A:A, 0)), "No Match", VLOOKUP(K362,ADComputer!A:B,2,FALSE))</f>
        <v>Mike Christensen - ThinkPad X1 Carbon 6th</v>
      </c>
      <c r="H362" s="32">
        <f t="shared" si="26"/>
        <v>1</v>
      </c>
      <c r="I362" s="27" t="str">
        <f>IF(ISERROR(MATCH(K362,ADComputer!A:A, 0)), "No Match", VLOOKUP(K362,ADComputer!A:D,4,FALSE))</f>
        <v>CN=Michael Christensen,OU=Users,OU=Irvine,DC=wma-arch,DC=com</v>
      </c>
      <c r="J362" s="27" t="str">
        <f>IF(ISERROR(MATCH($E362,Meraki!A:A, 0)), "No Match", VLOOKUP($E362,Meraki!A:F,4,FALSE))</f>
        <v>ThinkPad X1 Carbon 6th</v>
      </c>
      <c r="K362" s="27" t="str">
        <f>IF(ISERROR(MATCH($E362,Meraki!A:A, 0)), "No Match", VLOOKUP($E362,Meraki!A:F,2,FALSE))</f>
        <v>WS-2670</v>
      </c>
      <c r="L362" s="27" t="str">
        <f>IF(ISERROR(MATCH($C362,Vision!$A:$A, 0)), "No Match", VLOOKUP($C362,Vision!$A:F,2,FALSE))</f>
        <v>Michael</v>
      </c>
      <c r="M362" s="27" t="str">
        <f>IF(ISERROR(MATCH($C362,Vision!$A:$A, 0)), "No Match", VLOOKUP($C362,Vision!$A:G,3,FALSE))</f>
        <v>Christensen</v>
      </c>
      <c r="N362" s="27" t="str">
        <f>IF(ISERROR(MATCH($C362,Vision!$A:$A, 0)), "No Match", VLOOKUP($C362,Vision!$A:H,4,FALSE))</f>
        <v>Trefry, Cameron</v>
      </c>
      <c r="O362" s="27" t="str">
        <f>IF(ISERROR(MATCH($C362,Vision!$A:$A, 0)), "No Match", VLOOKUP($C362,Vision!$A:I,5,FALSE))</f>
        <v>Irvine Commercial</v>
      </c>
      <c r="P362" s="27" t="str">
        <f>IF(ISERROR(MATCH($C362,Vision!$A:$A, 0)), "No Match", VLOOKUP($C362,Vision!$A:J,6,FALSE))</f>
        <v>Irvine</v>
      </c>
      <c r="Q362" s="27" t="str">
        <f>IF(ISERROR(MATCH($C362,Vision!$A:$A, 0)), "No Match", VLOOKUP($C362,Vision!$A:K,7,FALSE))</f>
        <v>Regional Director</v>
      </c>
      <c r="R362" s="31">
        <f>IF(ISERROR(MATCH($C362,Vision!$A:$A, 0)), "No Match", VLOOKUP($C362,Vision!$A:L,8,FALSE))</f>
        <v>43586</v>
      </c>
      <c r="S362" s="31"/>
      <c r="T362" s="27" t="str">
        <f t="shared" si="27"/>
        <v>Set-ADComputer -Identity  WS-2670 -Description "Mike Christensen - ThinkPad X1 Carbon 6th"</v>
      </c>
      <c r="U362" s="1" t="str">
        <f t="shared" si="29"/>
        <v>Set-ADComputer -Identity  WS-2670 -Managedby "mchristensen"</v>
      </c>
      <c r="W362" s="4"/>
      <c r="AB362"/>
      <c r="AD362"/>
    </row>
    <row r="363" spans="2:30" x14ac:dyDescent="0.25">
      <c r="B363" s="27">
        <f t="shared" si="25"/>
        <v>360</v>
      </c>
      <c r="C363" s="22" t="s">
        <v>608</v>
      </c>
      <c r="D363" s="30" t="str">
        <f>IF(ISERROR(MATCH($C363,ADUser!A:A, 0)), "No Match", VLOOKUP($C363,ADUser!A:C,3,FALSE))</f>
        <v>Michael Cody</v>
      </c>
      <c r="E363" s="27" t="str">
        <f>IF(ISERROR(MATCH($C363,ADUser!A:A, 0)), "No Match", VLOOKUP($C363,ADUser!A:B,2,FALSE))</f>
        <v>mcody</v>
      </c>
      <c r="F363" s="27" t="str">
        <f>IF(ISERROR(MATCH(K363,ADComputer!A:A, 0)), "No Match", VLOOKUP(K363,ADComputer!A:B,2,FALSE))</f>
        <v>Michael Cody - X1 Carbon **MISSING AN ASSET TAG**</v>
      </c>
      <c r="H363" s="32">
        <f t="shared" si="26"/>
        <v>1</v>
      </c>
      <c r="I363" s="27" t="str">
        <f>IF(ISERROR(MATCH(K363,ADComputer!A:A, 0)), "No Match", VLOOKUP(K363,ADComputer!A:D,4,FALSE))</f>
        <v>CN=Michael Cody,OU=Users,OU=Chicago,DC=wma-arch,DC=com</v>
      </c>
      <c r="J363" s="27" t="str">
        <f>IF(ISERROR(MATCH($E363,Meraki!A:A, 0)), "No Match", VLOOKUP($E363,Meraki!A:F,4,FALSE))</f>
        <v>ThinkPad X1 Carbon 4th</v>
      </c>
      <c r="K363" s="27" t="str">
        <f>IF(ISERROR(MATCH($E363,Meraki!A:A, 0)), "No Match", VLOOKUP($E363,Meraki!A:F,2,FALSE))</f>
        <v>WS-2393</v>
      </c>
      <c r="L363" s="27" t="str">
        <f>IF(ISERROR(MATCH($C363,Vision!$A:$A, 0)), "No Match", VLOOKUP($C363,Vision!$A:F,2,FALSE))</f>
        <v>Michael</v>
      </c>
      <c r="M363" s="27" t="str">
        <f>IF(ISERROR(MATCH($C363,Vision!$A:$A, 0)), "No Match", VLOOKUP($C363,Vision!$A:G,3,FALSE))</f>
        <v>Cody</v>
      </c>
      <c r="N363" s="27" t="str">
        <f>IF(ISERROR(MATCH($C363,Vision!$A:$A, 0)), "No Match", VLOOKUP($C363,Vision!$A:H,4,FALSE))</f>
        <v>Riegel, Dawn</v>
      </c>
      <c r="O363" s="27" t="str">
        <f>IF(ISERROR(MATCH($C363,Vision!$A:$A, 0)), "No Match", VLOOKUP($C363,Vision!$A:I,5,FALSE))</f>
        <v>Oak Brook Interior Design</v>
      </c>
      <c r="P363" s="27" t="str">
        <f>IF(ISERROR(MATCH($C363,Vision!$A:$A, 0)), "No Match", VLOOKUP($C363,Vision!$A:J,6,FALSE))</f>
        <v>Oak Brook</v>
      </c>
      <c r="Q363" s="27" t="str">
        <f>IF(ISERROR(MATCH($C363,Vision!$A:$A, 0)), "No Match", VLOOKUP($C363,Vision!$A:K,7,FALSE))</f>
        <v>Studio Manager, Interior Architecture &amp; Design</v>
      </c>
      <c r="R363" s="31">
        <f>IF(ISERROR(MATCH($C363,Vision!$A:$A, 0)), "No Match", VLOOKUP($C363,Vision!$A:L,8,FALSE))</f>
        <v>42786</v>
      </c>
      <c r="S363" s="31"/>
      <c r="T363" s="27" t="str">
        <f t="shared" si="27"/>
        <v>Set-ADComputer -Identity  WS-2393 -Description "Michael Cody - ThinkPad X1 Carbon 4th"</v>
      </c>
      <c r="U363" s="1" t="str">
        <f t="shared" si="29"/>
        <v>Set-ADComputer -Identity  WS-2393 -Managedby "mcody"</v>
      </c>
      <c r="W363" s="4"/>
      <c r="AB363"/>
      <c r="AD363"/>
    </row>
    <row r="364" spans="2:30" x14ac:dyDescent="0.25">
      <c r="B364" s="27">
        <f t="shared" si="25"/>
        <v>361</v>
      </c>
      <c r="C364" s="22" t="s">
        <v>4944</v>
      </c>
      <c r="D364" s="30" t="str">
        <f>IF(ISERROR(MATCH($C364,ADUser!A:A, 0)), "No Match", VLOOKUP($C364,ADUser!A:C,3,FALSE))</f>
        <v>Matt Cornelius</v>
      </c>
      <c r="E364" s="27" t="str">
        <f>IF(ISERROR(MATCH($C364,ADUser!A:A, 0)), "No Match", VLOOKUP($C364,ADUser!A:B,2,FALSE))</f>
        <v>mcornelius</v>
      </c>
      <c r="F364" s="27" t="str">
        <f>IF(ISERROR(MATCH(K364,ADComputer!A:A, 0)), "No Match", VLOOKUP(K364,ADComputer!A:B,2,FALSE))</f>
        <v>Matt Cornelius - ThinkPad P52</v>
      </c>
      <c r="H364" s="32">
        <f t="shared" si="26"/>
        <v>1</v>
      </c>
      <c r="I364" s="27" t="str">
        <f>IF(ISERROR(MATCH(K364,ADComputer!A:A, 0)), "No Match", VLOOKUP(K364,ADComputer!A:D,4,FALSE))</f>
        <v>CN=Matthew Cornelius,OU=Users,OU=Northern California,DC=wma-arch,DC=com</v>
      </c>
      <c r="J364" s="27" t="str">
        <f>IF(ISERROR(MATCH($E364,Meraki!A:A, 0)), "No Match", VLOOKUP($E364,Meraki!A:F,4,FALSE))</f>
        <v>ThinkPad P52</v>
      </c>
      <c r="K364" s="27" t="str">
        <f>IF(ISERROR(MATCH($E364,Meraki!A:A, 0)), "No Match", VLOOKUP($E364,Meraki!A:F,2,FALSE))</f>
        <v>WS-2834</v>
      </c>
      <c r="L364" s="27" t="str">
        <f>IF(ISERROR(MATCH($C364,Vision!$A:$A, 0)), "No Match", VLOOKUP($C364,Vision!$A:F,2,FALSE))</f>
        <v>Matthew</v>
      </c>
      <c r="M364" s="27" t="str">
        <f>IF(ISERROR(MATCH($C364,Vision!$A:$A, 0)), "No Match", VLOOKUP($C364,Vision!$A:G,3,FALSE))</f>
        <v>Cornelius</v>
      </c>
      <c r="N364" s="27" t="str">
        <f>IF(ISERROR(MATCH($C364,Vision!$A:$A, 0)), "No Match", VLOOKUP($C364,Vision!$A:H,4,FALSE))</f>
        <v>DeTorres, Nicholas</v>
      </c>
      <c r="O364" s="27" t="str">
        <f>IF(ISERROR(MATCH($C364,Vision!$A:$A, 0)), "No Match", VLOOKUP($C364,Vision!$A:I,5,FALSE))</f>
        <v>Pleasanton Commercial</v>
      </c>
      <c r="P364" s="27" t="str">
        <f>IF(ISERROR(MATCH($C364,Vision!$A:$A, 0)), "No Match", VLOOKUP($C364,Vision!$A:J,6,FALSE))</f>
        <v>Pleasanton</v>
      </c>
      <c r="Q364" s="27" t="str">
        <f>IF(ISERROR(MATCH($C364,Vision!$A:$A, 0)), "No Match", VLOOKUP($C364,Vision!$A:K,7,FALSE))</f>
        <v>Project Manager</v>
      </c>
      <c r="R364" s="31">
        <f>IF(ISERROR(MATCH($C364,Vision!$A:$A, 0)), "No Match", VLOOKUP($C364,Vision!$A:L,8,FALSE))</f>
        <v>43416</v>
      </c>
      <c r="S364" s="31"/>
      <c r="T364" s="27" t="str">
        <f t="shared" si="27"/>
        <v>Set-ADComputer -Identity  WS-2834 -Description "Matt Cornelius - ThinkPad P52"</v>
      </c>
      <c r="U364" s="1" t="str">
        <f t="shared" si="29"/>
        <v>Set-ADComputer -Identity  WS-2834 -Managedby "mcornelius"</v>
      </c>
      <c r="W364" s="4"/>
      <c r="AB364"/>
      <c r="AD364"/>
    </row>
    <row r="365" spans="2:30" x14ac:dyDescent="0.25">
      <c r="B365" s="27">
        <f t="shared" si="25"/>
        <v>362</v>
      </c>
      <c r="C365" s="22" t="s">
        <v>578</v>
      </c>
      <c r="D365" s="30" t="str">
        <f>IF(ISERROR(MATCH($C365,ADUser!A:A, 0)), "No Match", VLOOKUP($C365,ADUser!A:C,3,FALSE))</f>
        <v>Manuel E. Cubilla</v>
      </c>
      <c r="E365" s="27" t="str">
        <f>IF(ISERROR(MATCH($C365,ADUser!A:A, 0)), "No Match", VLOOKUP($C365,ADUser!A:B,2,FALSE))</f>
        <v>MCubilla</v>
      </c>
      <c r="F365" s="27" t="str">
        <f>IF(ISERROR(MATCH(K365,ADComputer!A:A, 0)), "No Match", VLOOKUP(K365,ADComputer!A:B,2,FALSE))</f>
        <v>Manuel E. Cubilla - ThinkPad P52</v>
      </c>
      <c r="H365" s="32">
        <f t="shared" si="26"/>
        <v>1</v>
      </c>
      <c r="I365" s="27" t="str">
        <f>IF(ISERROR(MATCH(K365,ADComputer!A:A, 0)), "No Match", VLOOKUP(K365,ADComputer!A:D,4,FALSE))</f>
        <v>CN=Manuel E. Cubilla,OU=Users,OU=Panama,DC=wma-arch,DC=com</v>
      </c>
      <c r="J365" s="27" t="str">
        <f>IF(ISERROR(MATCH($E365,Meraki!A:A, 0)), "No Match", VLOOKUP($E365,Meraki!A:F,4,FALSE))</f>
        <v>ThinkPad P52</v>
      </c>
      <c r="K365" s="27" t="str">
        <f>IF(ISERROR(MATCH($E365,Meraki!A:A, 0)), "No Match", VLOOKUP($E365,Meraki!A:F,2,FALSE))</f>
        <v>WS-2671</v>
      </c>
      <c r="L365" s="27" t="str">
        <f>IF(ISERROR(MATCH($C365,Vision!$A:$A, 0)), "No Match", VLOOKUP($C365,Vision!$A:F,2,FALSE))</f>
        <v>Manuel</v>
      </c>
      <c r="M365" s="27" t="str">
        <f>IF(ISERROR(MATCH($C365,Vision!$A:$A, 0)), "No Match", VLOOKUP($C365,Vision!$A:G,3,FALSE))</f>
        <v>Cubilla</v>
      </c>
      <c r="N365" s="27" t="str">
        <f>IF(ISERROR(MATCH($C365,Vision!$A:$A, 0)), "No Match", VLOOKUP($C365,Vision!$A:H,4,FALSE))</f>
        <v>Galvis, Andres</v>
      </c>
      <c r="O365" s="27" t="str">
        <f>IF(ISERROR(MATCH($C365,Vision!$A:$A, 0)), "No Match", VLOOKUP($C365,Vision!$A:I,5,FALSE))</f>
        <v>PAN-US Commercial</v>
      </c>
      <c r="P365" s="27" t="str">
        <f>IF(ISERROR(MATCH($C365,Vision!$A:$A, 0)), "No Match", VLOOKUP($C365,Vision!$A:J,6,FALSE))</f>
        <v>Panama</v>
      </c>
      <c r="Q365" s="27" t="str">
        <f>IF(ISERROR(MATCH($C365,Vision!$A:$A, 0)), "No Match", VLOOKUP($C365,Vision!$A:K,7,FALSE))</f>
        <v>Regional Manager</v>
      </c>
      <c r="R365" s="31">
        <f>IF(ISERROR(MATCH($C365,Vision!$A:$A, 0)), "No Match", VLOOKUP($C365,Vision!$A:L,8,FALSE))</f>
        <v>41954</v>
      </c>
      <c r="S365" s="31"/>
      <c r="T365" s="27" t="str">
        <f t="shared" si="27"/>
        <v>Set-ADComputer -Identity  WS-2671 -Description "Manuel E. Cubilla - ThinkPad P52"</v>
      </c>
      <c r="U365" s="1" t="str">
        <f t="shared" si="29"/>
        <v>Set-ADComputer -Identity  WS-2671 -Managedby "MCubilla"</v>
      </c>
      <c r="W365" s="4"/>
      <c r="AB365"/>
      <c r="AD365"/>
    </row>
    <row r="366" spans="2:30" x14ac:dyDescent="0.25">
      <c r="B366" s="27">
        <f t="shared" si="25"/>
        <v>363</v>
      </c>
      <c r="C366" s="22" t="s">
        <v>19</v>
      </c>
      <c r="D366" s="30" t="str">
        <f>IF(ISERROR(MATCH($C366,ADUser!A:A, 0)), "No Match", VLOOKUP($C366,ADUser!A:C,3,FALSE))</f>
        <v>Micah Deitz</v>
      </c>
      <c r="E366" s="27" t="str">
        <f>IF(ISERROR(MATCH($C366,ADUser!A:A, 0)), "No Match", VLOOKUP($C366,ADUser!A:B,2,FALSE))</f>
        <v>mdeitz</v>
      </c>
      <c r="F366" s="27" t="str">
        <f>IF(ISERROR(MATCH(K366,ADComputer!A:A, 0)), "No Match", VLOOKUP(K366,ADComputer!A:B,2,FALSE))</f>
        <v>Micah Deitz - ThinkStation P500</v>
      </c>
      <c r="H366" s="32">
        <f t="shared" si="26"/>
        <v>1</v>
      </c>
      <c r="I366" s="27" t="str">
        <f>IF(ISERROR(MATCH(K366,ADComputer!A:A, 0)), "No Match", VLOOKUP(K366,ADComputer!A:D,4,FALSE))</f>
        <v>CN=Micah Deitz,OU=Users,OU=Irvine,DC=wma-arch,DC=com</v>
      </c>
      <c r="J366" s="27" t="str">
        <f>IF(ISERROR(MATCH($E366,Meraki!A:A, 0)), "No Match", VLOOKUP($E366,Meraki!A:F,4,FALSE))</f>
        <v>ThinkStation P500</v>
      </c>
      <c r="K366" s="27" t="str">
        <f>IF(ISERROR(MATCH($E366,Meraki!A:A, 0)), "No Match", VLOOKUP($E366,Meraki!A:F,2,FALSE))</f>
        <v>WS-2068</v>
      </c>
      <c r="L366" s="27" t="str">
        <f>IF(ISERROR(MATCH($C366,Vision!$A:$A, 0)), "No Match", VLOOKUP($C366,Vision!$A:F,2,FALSE))</f>
        <v>Micah</v>
      </c>
      <c r="M366" s="27" t="str">
        <f>IF(ISERROR(MATCH($C366,Vision!$A:$A, 0)), "No Match", VLOOKUP($C366,Vision!$A:G,3,FALSE))</f>
        <v>Deitz</v>
      </c>
      <c r="N366" s="27" t="str">
        <f>IF(ISERROR(MATCH($C366,Vision!$A:$A, 0)), "No Match", VLOOKUP($C366,Vision!$A:H,4,FALSE))</f>
        <v>Tapia, Jinger</v>
      </c>
      <c r="O366" s="27" t="str">
        <f>IF(ISERROR(MATCH($C366,Vision!$A:$A, 0)), "No Match", VLOOKUP($C366,Vision!$A:I,5,FALSE))</f>
        <v>Design Commercial</v>
      </c>
      <c r="P366" s="27" t="str">
        <f>IF(ISERROR(MATCH($C366,Vision!$A:$A, 0)), "No Match", VLOOKUP($C366,Vision!$A:J,6,FALSE))</f>
        <v>Irvine</v>
      </c>
      <c r="Q366" s="27" t="str">
        <f>IF(ISERROR(MATCH($C366,Vision!$A:$A, 0)), "No Match", VLOOKUP($C366,Vision!$A:K,7,FALSE))</f>
        <v>Project Designer</v>
      </c>
      <c r="R366" s="31">
        <f>IF(ISERROR(MATCH($C366,Vision!$A:$A, 0)), "No Match", VLOOKUP($C366,Vision!$A:L,8,FALSE))</f>
        <v>42130</v>
      </c>
      <c r="S366" s="31"/>
      <c r="T366" s="27" t="str">
        <f t="shared" si="27"/>
        <v>Set-ADComputer -Identity  WS-2068 -Description "Micah Deitz - ThinkStation P500"</v>
      </c>
      <c r="U366" s="1" t="str">
        <f t="shared" si="29"/>
        <v>Set-ADComputer -Identity  WS-2068 -Managedby "mdeitz"</v>
      </c>
      <c r="W366" s="4"/>
      <c r="AB366"/>
      <c r="AD366"/>
    </row>
    <row r="367" spans="2:30" x14ac:dyDescent="0.25">
      <c r="B367" s="27">
        <f t="shared" si="25"/>
        <v>364</v>
      </c>
      <c r="C367" s="22" t="s">
        <v>810</v>
      </c>
      <c r="D367" s="30" t="str">
        <f>IF(ISERROR(MATCH($C367,ADUser!A:A, 0)), "No Match", VLOOKUP($C367,ADUser!A:C,3,FALSE))</f>
        <v>Max Fischer</v>
      </c>
      <c r="E367" s="27" t="str">
        <f>IF(ISERROR(MATCH($C367,ADUser!A:A, 0)), "No Match", VLOOKUP($C367,ADUser!A:B,2,FALSE))</f>
        <v>mfischer</v>
      </c>
      <c r="F367" s="27" t="str">
        <f>IF(ISERROR(MATCH(K367,ADComputer!A:A, 0)), "No Match", VLOOKUP(K367,ADComputer!A:B,2,FALSE))</f>
        <v>Max Fischer - HP Z2 Mini G3 Workstation</v>
      </c>
      <c r="H367" s="32">
        <f t="shared" si="26"/>
        <v>1</v>
      </c>
      <c r="I367" s="27" t="str">
        <f>IF(ISERROR(MATCH(K367,ADComputer!A:A, 0)), "No Match", VLOOKUP(K367,ADComputer!A:D,4,FALSE))</f>
        <v>CN=Max Fischer,OU=Users,OU=Northern California,DC=wma-arch,DC=com</v>
      </c>
      <c r="J367" s="27" t="str">
        <f>IF(ISERROR(MATCH($E367,Meraki!A:A, 0)), "No Match", VLOOKUP($E367,Meraki!A:F,4,FALSE))</f>
        <v>HP Z2 Mini G3 Workstation</v>
      </c>
      <c r="K367" s="27" t="str">
        <f>IF(ISERROR(MATCH($E367,Meraki!A:A, 0)), "No Match", VLOOKUP($E367,Meraki!A:F,2,FALSE))</f>
        <v>WS-2275</v>
      </c>
      <c r="L367" s="27" t="str">
        <f>IF(ISERROR(MATCH($C367,Vision!$A:$A, 0)), "No Match", VLOOKUP($C367,Vision!$A:F,2,FALSE))</f>
        <v>Steven</v>
      </c>
      <c r="M367" s="27" t="str">
        <f>IF(ISERROR(MATCH($C367,Vision!$A:$A, 0)), "No Match", VLOOKUP($C367,Vision!$A:G,3,FALSE))</f>
        <v>Fischer</v>
      </c>
      <c r="N367" s="27" t="str">
        <f>IF(ISERROR(MATCH($C367,Vision!$A:$A, 0)), "No Match", VLOOKUP($C367,Vision!$A:H,4,FALSE))</f>
        <v>Terry, James</v>
      </c>
      <c r="O367" s="27" t="str">
        <f>IF(ISERROR(MATCH($C367,Vision!$A:$A, 0)), "No Match", VLOOKUP($C367,Vision!$A:I,5,FALSE))</f>
        <v>Pleasanton Commercial</v>
      </c>
      <c r="P367" s="27" t="str">
        <f>IF(ISERROR(MATCH($C367,Vision!$A:$A, 0)), "No Match", VLOOKUP($C367,Vision!$A:J,6,FALSE))</f>
        <v>Pleasanton</v>
      </c>
      <c r="Q367" s="27" t="str">
        <f>IF(ISERROR(MATCH($C367,Vision!$A:$A, 0)), "No Match", VLOOKUP($C367,Vision!$A:K,7,FALSE))</f>
        <v>Senior Job Captain</v>
      </c>
      <c r="R367" s="31">
        <f>IF(ISERROR(MATCH($C367,Vision!$A:$A, 0)), "No Match", VLOOKUP($C367,Vision!$A:L,8,FALSE))</f>
        <v>42921</v>
      </c>
      <c r="S367" s="31"/>
      <c r="T367" s="27" t="str">
        <f t="shared" si="27"/>
        <v>Set-ADComputer -Identity  WS-2275 -Description "Max Fischer - HP Z2 Mini G3 Workstation"</v>
      </c>
      <c r="U367" s="1" t="str">
        <f t="shared" si="29"/>
        <v>Set-ADComputer -Identity  WS-2275 -Managedby "mfischer"</v>
      </c>
      <c r="W367" s="4"/>
      <c r="AB367"/>
      <c r="AD367"/>
    </row>
    <row r="368" spans="2:30" x14ac:dyDescent="0.25">
      <c r="B368" s="27">
        <f t="shared" si="25"/>
        <v>365</v>
      </c>
      <c r="C368" s="22" t="s">
        <v>4142</v>
      </c>
      <c r="D368" s="30" t="str">
        <f>IF(ISERROR(MATCH($C368,ADUser!A:A, 0)), "No Match", VLOOKUP($C368,ADUser!A:C,3,FALSE))</f>
        <v>Michelle Fortuna</v>
      </c>
      <c r="E368" s="27" t="str">
        <f>IF(ISERROR(MATCH($C368,ADUser!A:A, 0)), "No Match", VLOOKUP($C368,ADUser!A:B,2,FALSE))</f>
        <v>mfortuna</v>
      </c>
      <c r="F368" s="27" t="str">
        <f>IF(ISERROR(MATCH(K368,ADComputer!A:A, 0)), "No Match", VLOOKUP(K368,ADComputer!A:B,2,FALSE))</f>
        <v>Michelle Fortuna - ThinkPad P50</v>
      </c>
      <c r="H368" s="32">
        <f t="shared" si="26"/>
        <v>1</v>
      </c>
      <c r="I368" s="27" t="str">
        <f>IF(ISERROR(MATCH(K368,ADComputer!A:A, 0)), "No Match", VLOOKUP(K368,ADComputer!A:D,4,FALSE))</f>
        <v>CN=Michelle Fortuna,OU=Users,OU=Irvine,DC=wma-arch,DC=com</v>
      </c>
      <c r="J368" s="27" t="str">
        <f>IF(ISERROR(MATCH($E368,Meraki!A:A, 0)), "No Match", VLOOKUP($E368,Meraki!A:F,4,FALSE))</f>
        <v>ThinkPad P50</v>
      </c>
      <c r="K368" s="27" t="str">
        <f>IF(ISERROR(MATCH($E368,Meraki!A:A, 0)), "No Match", VLOOKUP($E368,Meraki!A:F,2,FALSE))</f>
        <v>WS-2356</v>
      </c>
      <c r="L368" s="27" t="str">
        <f>IF(ISERROR(MATCH($C368,Vision!$A:$A, 0)), "No Match", VLOOKUP($C368,Vision!$A:F,2,FALSE))</f>
        <v>Michelle</v>
      </c>
      <c r="M368" s="27" t="str">
        <f>IF(ISERROR(MATCH($C368,Vision!$A:$A, 0)), "No Match", VLOOKUP($C368,Vision!$A:G,3,FALSE))</f>
        <v>Fortuna</v>
      </c>
      <c r="N368" s="27" t="str">
        <f>IF(ISERROR(MATCH($C368,Vision!$A:$A, 0)), "No Match", VLOOKUP($C368,Vision!$A:H,4,FALSE))</f>
        <v>Huckleberry-Wright, Joshua</v>
      </c>
      <c r="O368" s="27" t="str">
        <f>IF(ISERROR(MATCH($C368,Vision!$A:$A, 0)), "No Match", VLOOKUP($C368,Vision!$A:I,5,FALSE))</f>
        <v>Graphic Resource</v>
      </c>
      <c r="P368" s="27" t="str">
        <f>IF(ISERROR(MATCH($C368,Vision!$A:$A, 0)), "No Match", VLOOKUP($C368,Vision!$A:J,6,FALSE))</f>
        <v>Irvine</v>
      </c>
      <c r="Q368" s="27" t="str">
        <f>IF(ISERROR(MATCH($C368,Vision!$A:$A, 0)), "No Match", VLOOKUP($C368,Vision!$A:K,7,FALSE))</f>
        <v>Senior Production Designer</v>
      </c>
      <c r="R368" s="31">
        <f>IF(ISERROR(MATCH($C368,Vision!$A:$A, 0)), "No Match", VLOOKUP($C368,Vision!$A:L,8,FALSE))</f>
        <v>43342</v>
      </c>
      <c r="S368" s="31"/>
      <c r="T368" s="27" t="str">
        <f t="shared" si="27"/>
        <v>Set-ADComputer -Identity  WS-2356 -Description "Michelle Fortuna - ThinkPad P50"</v>
      </c>
      <c r="U368" s="1" t="str">
        <f t="shared" si="29"/>
        <v>Set-ADComputer -Identity  WS-2356 -Managedby "mfortuna"</v>
      </c>
      <c r="W368" s="4"/>
      <c r="AB368"/>
      <c r="AD368"/>
    </row>
    <row r="369" spans="2:30" x14ac:dyDescent="0.25">
      <c r="B369" s="27">
        <f t="shared" si="25"/>
        <v>366</v>
      </c>
      <c r="C369" s="22" t="s">
        <v>23</v>
      </c>
      <c r="D369" s="30" t="str">
        <f>IF(ISERROR(MATCH($C369,ADUser!A:A, 0)), "No Match", VLOOKUP($C369,ADUser!A:C,3,FALSE))</f>
        <v>Martin Garcia</v>
      </c>
      <c r="E369" s="27" t="str">
        <f>IF(ISERROR(MATCH($C369,ADUser!A:A, 0)), "No Match", VLOOKUP($C369,ADUser!A:B,2,FALSE))</f>
        <v>MGarcia</v>
      </c>
      <c r="F369" s="27" t="str">
        <f>IF(ISERROR(MATCH(K369,ADComputer!A:A, 0)), "No Match", VLOOKUP(K369,ADComputer!A:B,2,FALSE))</f>
        <v>Design Resource - ThinkPad P72</v>
      </c>
      <c r="H369" s="32" t="e">
        <f t="shared" si="26"/>
        <v>#VALUE!</v>
      </c>
      <c r="I369" s="27" t="str">
        <f>IF(ISERROR(MATCH(K369,ADComputer!A:A, 0)), "No Match", VLOOKUP(K369,ADComputer!A:D,4,FALSE))</f>
        <v>CN=Robert Ross,OU=Users,OU=Irvine,DC=wma-arch,DC=com</v>
      </c>
      <c r="J369" s="27" t="str">
        <f>IF(ISERROR(MATCH($E369,Meraki!A:A, 0)), "No Match", VLOOKUP($E369,Meraki!A:F,4,FALSE))</f>
        <v>ThinkPad P72</v>
      </c>
      <c r="K369" s="27" t="str">
        <f>IF(ISERROR(MATCH($E369,Meraki!A:A, 0)), "No Match", VLOOKUP($E369,Meraki!A:F,2,FALSE))</f>
        <v>WS-3161</v>
      </c>
      <c r="L369" s="27" t="str">
        <f>IF(ISERROR(MATCH($C369,Vision!$A:$A, 0)), "No Match", VLOOKUP($C369,Vision!$A:F,2,FALSE))</f>
        <v>Martin</v>
      </c>
      <c r="M369" s="27" t="str">
        <f>IF(ISERROR(MATCH($C369,Vision!$A:$A, 0)), "No Match", VLOOKUP($C369,Vision!$A:G,3,FALSE))</f>
        <v>Garcia</v>
      </c>
      <c r="N369" s="27" t="str">
        <f>IF(ISERROR(MATCH($C369,Vision!$A:$A, 0)), "No Match", VLOOKUP($C369,Vision!$A:H,4,FALSE))</f>
        <v>Tapia, Jinger</v>
      </c>
      <c r="O369" s="27" t="str">
        <f>IF(ISERROR(MATCH($C369,Vision!$A:$A, 0)), "No Match", VLOOKUP($C369,Vision!$A:I,5,FALSE))</f>
        <v>Design Commercial</v>
      </c>
      <c r="P369" s="27" t="str">
        <f>IF(ISERROR(MATCH($C369,Vision!$A:$A, 0)), "No Match", VLOOKUP($C369,Vision!$A:J,6,FALSE))</f>
        <v>Irvine</v>
      </c>
      <c r="Q369" s="27" t="str">
        <f>IF(ISERROR(MATCH($C369,Vision!$A:$A, 0)), "No Match", VLOOKUP($C369,Vision!$A:K,7,FALSE))</f>
        <v>Designer</v>
      </c>
      <c r="R369" s="31">
        <f>IF(ISERROR(MATCH($C369,Vision!$A:$A, 0)), "No Match", VLOOKUP($C369,Vision!$A:L,8,FALSE))</f>
        <v>42597</v>
      </c>
      <c r="S369" s="31"/>
      <c r="T369" s="27" t="str">
        <f t="shared" si="27"/>
        <v>Set-ADComputer -Identity  WS-3161 -Description "Martin Garcia - ThinkPad P72"</v>
      </c>
      <c r="U369" s="1" t="str">
        <f t="shared" si="29"/>
        <v>Set-ADComputer -Identity  WS-3161 -Managedby "MGarcia"</v>
      </c>
      <c r="W369" s="4"/>
      <c r="AB369"/>
      <c r="AD369"/>
    </row>
    <row r="370" spans="2:30" x14ac:dyDescent="0.25">
      <c r="B370" s="27">
        <f t="shared" si="25"/>
        <v>367</v>
      </c>
      <c r="C370" s="22" t="s">
        <v>3764</v>
      </c>
      <c r="D370" s="30" t="str">
        <f>IF(ISERROR(MATCH($C370,ADUser!A:A, 0)), "No Match", VLOOKUP($C370,ADUser!A:C,3,FALSE))</f>
        <v>Michael Gee</v>
      </c>
      <c r="E370" s="27" t="str">
        <f>IF(ISERROR(MATCH($C370,ADUser!A:A, 0)), "No Match", VLOOKUP($C370,ADUser!A:B,2,FALSE))</f>
        <v>mgee</v>
      </c>
      <c r="F370" s="27" t="str">
        <f>IF(ISERROR(MATCH(K370,ADComputer!A:A, 0)), "No Match", VLOOKUP(K370,ADComputer!A:B,2,FALSE))</f>
        <v>Michael Gee - ThinkStation S30</v>
      </c>
      <c r="H370" s="32">
        <f t="shared" si="26"/>
        <v>1</v>
      </c>
      <c r="I370" s="27" t="str">
        <f>IF(ISERROR(MATCH(K370,ADComputer!A:A, 0)), "No Match", VLOOKUP(K370,ADComputer!A:D,4,FALSE))</f>
        <v>CN=Michael Gee,OU=Users,OU=Irvine,DC=wma-arch,DC=com</v>
      </c>
      <c r="J370" s="27" t="str">
        <f>IF(ISERROR(MATCH($E370,Meraki!A:A, 0)), "No Match", VLOOKUP($E370,Meraki!A:F,4,FALSE))</f>
        <v>ThinkStation S30</v>
      </c>
      <c r="K370" s="27" t="str">
        <f>IF(ISERROR(MATCH($E370,Meraki!A:A, 0)), "No Match", VLOOKUP($E370,Meraki!A:F,2,FALSE))</f>
        <v>WS-1965</v>
      </c>
      <c r="L370" s="27" t="str">
        <f>IF(ISERROR(MATCH($C370,Vision!$A:$A, 0)), "No Match", VLOOKUP($C370,Vision!$A:F,2,FALSE))</f>
        <v>Michael</v>
      </c>
      <c r="M370" s="27" t="str">
        <f>IF(ISERROR(MATCH($C370,Vision!$A:$A, 0)), "No Match", VLOOKUP($C370,Vision!$A:G,3,FALSE))</f>
        <v>Gee</v>
      </c>
      <c r="N370" s="27" t="str">
        <f>IF(ISERROR(MATCH($C370,Vision!$A:$A, 0)), "No Match", VLOOKUP($C370,Vision!$A:H,4,FALSE))</f>
        <v>Spon, Gregory</v>
      </c>
      <c r="O370" s="27" t="str">
        <f>IF(ISERROR(MATCH($C370,Vision!$A:$A, 0)), "No Match", VLOOKUP($C370,Vision!$A:I,5,FALSE))</f>
        <v>Irvine Commercial</v>
      </c>
      <c r="P370" s="27" t="str">
        <f>IF(ISERROR(MATCH($C370,Vision!$A:$A, 0)), "No Match", VLOOKUP($C370,Vision!$A:J,6,FALSE))</f>
        <v>Irvine</v>
      </c>
      <c r="Q370" s="27" t="str">
        <f>IF(ISERROR(MATCH($C370,Vision!$A:$A, 0)), "No Match", VLOOKUP($C370,Vision!$A:K,7,FALSE))</f>
        <v>Job Captain</v>
      </c>
      <c r="R370" s="31">
        <f>IF(ISERROR(MATCH($C370,Vision!$A:$A, 0)), "No Match", VLOOKUP($C370,Vision!$A:L,8,FALSE))</f>
        <v>43241</v>
      </c>
      <c r="S370" s="31"/>
      <c r="T370" s="27" t="str">
        <f t="shared" si="27"/>
        <v>Set-ADComputer -Identity  WS-1965 -Description "Michael Gee - ThinkStation S30"</v>
      </c>
      <c r="U370" s="1" t="str">
        <f t="shared" si="29"/>
        <v>Set-ADComputer -Identity  WS-1965 -Managedby "mgee"</v>
      </c>
      <c r="W370" s="4"/>
      <c r="AB370"/>
      <c r="AD370"/>
    </row>
    <row r="371" spans="2:30" hidden="1" x14ac:dyDescent="0.25">
      <c r="B371" s="27">
        <f t="shared" si="25"/>
        <v>368</v>
      </c>
      <c r="C371" s="22" t="s">
        <v>428</v>
      </c>
      <c r="D371" s="30" t="str">
        <f>IF(ISERROR(MATCH($C371,ADUser!A:A, 0)), "No Match", VLOOKUP($C371,ADUser!A:C,3,FALSE))</f>
        <v>Guillermo Peregrina</v>
      </c>
      <c r="E371" s="27" t="str">
        <f>IF(ISERROR(MATCH($C371,ADUser!A:A, 0)), "No Match", VLOOKUP($C371,ADUser!A:B,2,FALSE))</f>
        <v>gperegrina</v>
      </c>
      <c r="F371" s="27" t="str">
        <f>IF(ISERROR(MATCH(K371,ADComputer!A:A, 0)), "No Match", VLOOKUP(K371,ADComputer!A:B,2,FALSE))</f>
        <v>Guillermo Peregrina - ThinkPad X1 Carbon 4th</v>
      </c>
      <c r="H371" s="32">
        <f t="shared" si="26"/>
        <v>1</v>
      </c>
      <c r="I371" s="27" t="str">
        <f>IF(ISERROR(MATCH(K371,ADComputer!A:A, 0)), "No Match", VLOOKUP(K371,ADComputer!A:D,4,FALSE))</f>
        <v>CN=Guillermo Peregrina,OU=Users,OU=Mexico,DC=wma-arch,DC=com</v>
      </c>
      <c r="J371" s="27" t="str">
        <f>IF(ISERROR(MATCH($E371,Meraki!A:A, 0)), "No Match", VLOOKUP($E371,Meraki!A:F,4,FALSE))</f>
        <v>ThinkPad X1 Carbon 4th</v>
      </c>
      <c r="K371" s="27" t="str">
        <f>IF(ISERROR(MATCH($E371,Meraki!A:A, 0)), "No Match", VLOOKUP($E371,Meraki!A:F,2,FALSE))</f>
        <v>WS-2462</v>
      </c>
      <c r="L371" s="27" t="str">
        <f>IF(ISERROR(MATCH($C371,Vision!$A:$A, 0)), "No Match", VLOOKUP($C371,Vision!$A:F,2,FALSE))</f>
        <v>Guillermo</v>
      </c>
      <c r="M371" s="27" t="str">
        <f>IF(ISERROR(MATCH($C371,Vision!$A:$A, 0)), "No Match", VLOOKUP($C371,Vision!$A:G,3,FALSE))</f>
        <v>Peregrina</v>
      </c>
      <c r="N371" s="27" t="str">
        <f>IF(ISERROR(MATCH($C371,Vision!$A:$A, 0)), "No Match", VLOOKUP($C371,Vision!$A:H,4,FALSE))</f>
        <v>Galvis, Andres</v>
      </c>
      <c r="O371" s="27" t="str">
        <f>IF(ISERROR(MATCH($C371,Vision!$A:$A, 0)), "No Match", VLOOKUP($C371,Vision!$A:I,5,FALSE))</f>
        <v>Mexico Interior Design</v>
      </c>
      <c r="P371" s="27" t="str">
        <f>IF(ISERROR(MATCH($C371,Vision!$A:$A, 0)), "No Match", VLOOKUP($C371,Vision!$A:J,6,FALSE))</f>
        <v>Mexico City</v>
      </c>
      <c r="Q371" s="27" t="str">
        <f>IF(ISERROR(MATCH($C371,Vision!$A:$A, 0)), "No Match", VLOOKUP($C371,Vision!$A:K,7,FALSE))</f>
        <v>Studio Manager, Interior Architecture &amp; Design</v>
      </c>
      <c r="R371" s="31">
        <f>IF(ISERROR(MATCH($C371,Vision!$A:$A, 0)), "No Match", VLOOKUP($C371,Vision!$A:L,8,FALSE))</f>
        <v>42800</v>
      </c>
      <c r="S371" s="31"/>
      <c r="T371" s="27" t="str">
        <f t="shared" si="27"/>
        <v>Set-ADComputer -Identity  WS-2462 -Description "Guillermo Peregrina - ThinkPad X1 Carbon 4th"</v>
      </c>
      <c r="U371" s="1" t="str">
        <f t="shared" si="29"/>
        <v>Set-ADComputer -Identity  WS-2462 -Managedby "gperegrina"</v>
      </c>
      <c r="W371" s="4"/>
      <c r="AB371"/>
      <c r="AD371"/>
    </row>
    <row r="372" spans="2:30" x14ac:dyDescent="0.25">
      <c r="B372" s="27">
        <f t="shared" si="25"/>
        <v>369</v>
      </c>
      <c r="C372" s="22" t="s">
        <v>623</v>
      </c>
      <c r="D372" s="30" t="str">
        <f>IF(ISERROR(MATCH($C372,ADUser!A:A, 0)), "No Match", VLOOKUP($C372,ADUser!A:C,3,FALSE))</f>
        <v>Moses M. Gonzales Jr</v>
      </c>
      <c r="E372" s="27" t="str">
        <f>IF(ISERROR(MATCH($C372,ADUser!A:A, 0)), "No Match", VLOOKUP($C372,ADUser!A:B,2,FALSE))</f>
        <v>mgonzales</v>
      </c>
      <c r="F372" s="27" t="str">
        <f>IF(ISERROR(MATCH(K372,ADComputer!A:A, 0)), "No Match", VLOOKUP(K372,ADComputer!A:B,2,FALSE))</f>
        <v>Moses M. Gonzales Jr - ThinkPad P1</v>
      </c>
      <c r="H372" s="32">
        <f t="shared" si="26"/>
        <v>1</v>
      </c>
      <c r="I372" s="27" t="str">
        <f>IF(ISERROR(MATCH(K372,ADComputer!A:A, 0)), "No Match", VLOOKUP(K372,ADComputer!A:D,4,FALSE))</f>
        <v>CN=Moses M. Gonzales Jr.,OU=Users,OU=Irvine,DC=wma-arch,DC=com</v>
      </c>
      <c r="J372" s="27" t="str">
        <f>IF(ISERROR(MATCH($E372,Meraki!A:A, 0)), "No Match", VLOOKUP($E372,Meraki!A:F,4,FALSE))</f>
        <v>ThinkPad P1</v>
      </c>
      <c r="K372" s="27" t="str">
        <f>IF(ISERROR(MATCH($E372,Meraki!A:A, 0)), "No Match", VLOOKUP($E372,Meraki!A:F,2,FALSE))</f>
        <v>WS-9999</v>
      </c>
      <c r="L372" s="27" t="str">
        <f>IF(ISERROR(MATCH($C372,Vision!$A:$A, 0)), "No Match", VLOOKUP($C372,Vision!$A:F,2,FALSE))</f>
        <v>Moses</v>
      </c>
      <c r="M372" s="27" t="str">
        <f>IF(ISERROR(MATCH($C372,Vision!$A:$A, 0)), "No Match", VLOOKUP($C372,Vision!$A:G,3,FALSE))</f>
        <v>Gonzales</v>
      </c>
      <c r="N372" s="27" t="str">
        <f>IF(ISERROR(MATCH($C372,Vision!$A:$A, 0)), "No Match", VLOOKUP($C372,Vision!$A:H,4,FALSE))</f>
        <v>Madani, Radwan</v>
      </c>
      <c r="O372" s="27" t="str">
        <f>IF(ISERROR(MATCH($C372,Vision!$A:$A, 0)), "No Match", VLOOKUP($C372,Vision!$A:I,5,FALSE))</f>
        <v>Corporate Administration</v>
      </c>
      <c r="P372" s="27" t="str">
        <f>IF(ISERROR(MATCH($C372,Vision!$A:$A, 0)), "No Match", VLOOKUP($C372,Vision!$A:J,6,FALSE))</f>
        <v>Irvine</v>
      </c>
      <c r="Q372" s="27" t="str">
        <f>IF(ISERROR(MATCH($C372,Vision!$A:$A, 0)), "No Match", VLOOKUP($C372,Vision!$A:K,7,FALSE))</f>
        <v>Associate Principal, Information Technology</v>
      </c>
      <c r="R372" s="31">
        <f>IF(ISERROR(MATCH($C372,Vision!$A:$A, 0)), "No Match", VLOOKUP($C372,Vision!$A:L,8,FALSE))</f>
        <v>36347</v>
      </c>
      <c r="S372" s="31"/>
      <c r="T372" s="27" t="str">
        <f t="shared" si="27"/>
        <v>Set-ADComputer -Identity  WS-9999 -Description "Moses M. Gonzales Jr - ThinkPad P1"</v>
      </c>
      <c r="U372" s="1" t="str">
        <f t="shared" si="29"/>
        <v>Set-ADComputer -Identity  WS-9999 -Managedby "mgonzales"</v>
      </c>
      <c r="W372" s="4"/>
      <c r="AB372"/>
      <c r="AD372"/>
    </row>
    <row r="373" spans="2:30" x14ac:dyDescent="0.25">
      <c r="B373" s="27">
        <f t="shared" si="25"/>
        <v>370</v>
      </c>
      <c r="C373" s="22" t="s">
        <v>6327</v>
      </c>
      <c r="D373" s="30" t="str">
        <f>IF(ISERROR(MATCH($C373,ADUser!A:A, 0)), "No Match", VLOOKUP($C373,ADUser!A:C,3,FALSE))</f>
        <v>Mohit Gyawali</v>
      </c>
      <c r="E373" s="27" t="str">
        <f>IF(ISERROR(MATCH($C373,ADUser!A:A, 0)), "No Match", VLOOKUP($C373,ADUser!A:B,2,FALSE))</f>
        <v>mgyawali</v>
      </c>
      <c r="F373" s="27" t="str">
        <f>IF(ISERROR(MATCH(K373,ADComputer!A:A, 0)), "No Match", VLOOKUP(K373,ADComputer!A:B,2,FALSE))</f>
        <v>Mohit Gyawali - P330 Tiny</v>
      </c>
      <c r="H373" s="32">
        <f t="shared" si="26"/>
        <v>1</v>
      </c>
      <c r="I373" s="27" t="str">
        <f>IF(ISERROR(MATCH(K373,ADComputer!A:A, 0)), "No Match", VLOOKUP(K373,ADComputer!A:D,4,FALSE))</f>
        <v>CN=Mohit Gyawali,OU=Users,OU=Toronto,DC=wma-arch,DC=com</v>
      </c>
      <c r="J373" s="27" t="str">
        <f>IF(ISERROR(MATCH($E373,Meraki!A:A, 0)), "No Match", VLOOKUP($E373,Meraki!A:F,4,FALSE))</f>
        <v>ThinkStation P330 Tiny</v>
      </c>
      <c r="K373" s="27" t="str">
        <f>IF(ISERROR(MATCH($E373,Meraki!A:A, 0)), "No Match", VLOOKUP($E373,Meraki!A:F,2,FALSE))</f>
        <v>WS-2535</v>
      </c>
      <c r="L373" s="27" t="str">
        <f>IF(ISERROR(MATCH($C373,Vision!$A:$A, 0)), "No Match", VLOOKUP($C373,Vision!$A:F,2,FALSE))</f>
        <v>Mohit</v>
      </c>
      <c r="M373" s="27" t="str">
        <f>IF(ISERROR(MATCH($C373,Vision!$A:$A, 0)), "No Match", VLOOKUP($C373,Vision!$A:G,3,FALSE))</f>
        <v>Gyawali</v>
      </c>
      <c r="N373" s="27" t="str">
        <f>IF(ISERROR(MATCH($C373,Vision!$A:$A, 0)), "No Match", VLOOKUP($C373,Vision!$A:H,4,FALSE))</f>
        <v>Newson, David</v>
      </c>
      <c r="O373" s="27" t="str">
        <f>IF(ISERROR(MATCH($C373,Vision!$A:$A, 0)), "No Match", VLOOKUP($C373,Vision!$A:I,5,FALSE))</f>
        <v>Toronto Civil Engineering</v>
      </c>
      <c r="P373" s="27" t="str">
        <f>IF(ISERROR(MATCH($C373,Vision!$A:$A, 0)), "No Match", VLOOKUP($C373,Vision!$A:J,6,FALSE))</f>
        <v>Toronto</v>
      </c>
      <c r="Q373" s="27" t="str">
        <f>IF(ISERROR(MATCH($C373,Vision!$A:$A, 0)), "No Match", VLOOKUP($C373,Vision!$A:K,7,FALSE))</f>
        <v>Intern</v>
      </c>
      <c r="R373" s="31">
        <f>IF(ISERROR(MATCH($C373,Vision!$A:$A, 0)), "No Match", VLOOKUP($C373,Vision!$A:L,8,FALSE))</f>
        <v>43586</v>
      </c>
      <c r="S373" s="31"/>
      <c r="T373" s="27" t="str">
        <f t="shared" si="27"/>
        <v>Set-ADComputer -Identity  WS-2535 -Description "Mohit Gyawali - ThinkStation P330 Tiny"</v>
      </c>
      <c r="U373" s="1" t="str">
        <f t="shared" si="29"/>
        <v>Set-ADComputer -Identity  WS-2535 -Managedby "mgyawali"</v>
      </c>
      <c r="W373" s="4"/>
      <c r="AB373"/>
      <c r="AD373"/>
    </row>
    <row r="374" spans="2:30" x14ac:dyDescent="0.25">
      <c r="B374" s="27">
        <f t="shared" si="25"/>
        <v>371</v>
      </c>
      <c r="C374" s="22" t="s">
        <v>113</v>
      </c>
      <c r="D374" s="30" t="str">
        <f>IF(ISERROR(MATCH($C374,ADUser!A:A, 0)), "No Match", VLOOKUP($C374,ADUser!A:C,3,FALSE))</f>
        <v>Mohammad Hatahet</v>
      </c>
      <c r="E374" s="27" t="str">
        <f>IF(ISERROR(MATCH($C374,ADUser!A:A, 0)), "No Match", VLOOKUP($C374,ADUser!A:B,2,FALSE))</f>
        <v>mhatahet</v>
      </c>
      <c r="F374" s="27" t="str">
        <f>IF(ISERROR(MATCH(K374,ADComputer!A:A, 0)), "No Match", VLOOKUP(K374,ADComputer!A:B,2,FALSE))</f>
        <v>Mohammad Hatahet - ThinkPad X1 Extreme</v>
      </c>
      <c r="H374" s="32">
        <f t="shared" si="26"/>
        <v>1</v>
      </c>
      <c r="I374" s="27" t="str">
        <f>IF(ISERROR(MATCH(K374,ADComputer!A:A, 0)), "No Match", VLOOKUP(K374,ADComputer!A:D,4,FALSE))</f>
        <v>CN=Abby Seyfang,OU=Users,OU=Chicago,DC=wma-arch,DC=com</v>
      </c>
      <c r="J374" s="27" t="str">
        <f>IF(ISERROR(MATCH($E374,Meraki!A:A, 0)), "No Match", VLOOKUP($E374,Meraki!A:F,4,FALSE))</f>
        <v>ThinkPad X1 Extreme</v>
      </c>
      <c r="K374" s="27" t="str">
        <f>IF(ISERROR(MATCH($E374,Meraki!A:A, 0)), "No Match", VLOOKUP($E374,Meraki!A:F,2,FALSE))</f>
        <v>WS-3201</v>
      </c>
      <c r="L374" s="27" t="str">
        <f>IF(ISERROR(MATCH($C374,Vision!$A:$A, 0)), "No Match", VLOOKUP($C374,Vision!$A:F,2,FALSE))</f>
        <v>Mouhamed</v>
      </c>
      <c r="M374" s="27" t="str">
        <f>IF(ISERROR(MATCH($C374,Vision!$A:$A, 0)), "No Match", VLOOKUP($C374,Vision!$A:G,3,FALSE))</f>
        <v>Hatahet</v>
      </c>
      <c r="N374" s="27" t="str">
        <f>IF(ISERROR(MATCH($C374,Vision!$A:$A, 0)), "No Match", VLOOKUP($C374,Vision!$A:H,4,FALSE))</f>
        <v>Tapia, Jinger</v>
      </c>
      <c r="O374" s="27" t="str">
        <f>IF(ISERROR(MATCH($C374,Vision!$A:$A, 0)), "No Match", VLOOKUP($C374,Vision!$A:I,5,FALSE))</f>
        <v>Design Commercial</v>
      </c>
      <c r="P374" s="27" t="str">
        <f>IF(ISERROR(MATCH($C374,Vision!$A:$A, 0)), "No Match", VLOOKUP($C374,Vision!$A:J,6,FALSE))</f>
        <v>Oak Brook</v>
      </c>
      <c r="Q374" s="27" t="str">
        <f>IF(ISERROR(MATCH($C374,Vision!$A:$A, 0)), "No Match", VLOOKUP($C374,Vision!$A:K,7,FALSE))</f>
        <v>Designer</v>
      </c>
      <c r="R374" s="31">
        <f>IF(ISERROR(MATCH($C374,Vision!$A:$A, 0)), "No Match", VLOOKUP($C374,Vision!$A:L,8,FALSE))</f>
        <v>42457</v>
      </c>
      <c r="S374" s="31"/>
      <c r="T374" s="27" t="str">
        <f t="shared" si="27"/>
        <v>Set-ADComputer -Identity  WS-3201 -Description "Mohammad Hatahet - ThinkPad X1 Extreme"</v>
      </c>
      <c r="U374" s="1" t="str">
        <f t="shared" si="29"/>
        <v>Set-ADComputer -Identity  WS-3201 -Managedby "mhatahet"</v>
      </c>
      <c r="W374" s="4"/>
      <c r="AB374"/>
      <c r="AD374"/>
    </row>
    <row r="375" spans="2:30" x14ac:dyDescent="0.25">
      <c r="B375" s="27">
        <f t="shared" si="25"/>
        <v>372</v>
      </c>
      <c r="C375" s="22" t="s">
        <v>4925</v>
      </c>
      <c r="D375" s="30" t="str">
        <f>IF(ISERROR(MATCH($C375,ADUser!A:A, 0)), "No Match", VLOOKUP($C375,ADUser!A:C,3,FALSE))</f>
        <v>Maryam Iranmanesh</v>
      </c>
      <c r="E375" s="27" t="str">
        <f>IF(ISERROR(MATCH($C375,ADUser!A:A, 0)), "No Match", VLOOKUP($C375,ADUser!A:B,2,FALSE))</f>
        <v>MIranmanesh</v>
      </c>
      <c r="F375" s="27" t="str">
        <f>IF(ISERROR(MATCH(K375,ADComputer!A:A, 0)), "No Match", VLOOKUP(K375,ADComputer!A:B,2,FALSE))</f>
        <v>Maryam Iranmanesh - HP Z400 Workstation</v>
      </c>
      <c r="H375" s="32">
        <f t="shared" si="26"/>
        <v>1</v>
      </c>
      <c r="I375" s="27" t="str">
        <f>IF(ISERROR(MATCH(K375,ADComputer!A:A, 0)), "No Match", VLOOKUP(K375,ADComputer!A:D,4,FALSE))</f>
        <v>CN=Maryam Iranmanesh,OU=Users,OU=Irvine,DC=wma-arch,DC=com</v>
      </c>
      <c r="J375" s="27" t="str">
        <f>IF(ISERROR(MATCH($E375,Meraki!A:A, 0)), "No Match", VLOOKUP($E375,Meraki!A:F,4,FALSE))</f>
        <v>HP Z400 Workstation</v>
      </c>
      <c r="K375" s="27" t="str">
        <f>IF(ISERROR(MATCH($E375,Meraki!A:A, 0)), "No Match", VLOOKUP($E375,Meraki!A:F,2,FALSE))</f>
        <v>WS-1737</v>
      </c>
      <c r="L375" s="27" t="str">
        <f>IF(ISERROR(MATCH($C375,Vision!$A:$A, 0)), "No Match", VLOOKUP($C375,Vision!$A:F,2,FALSE))</f>
        <v>Maryam</v>
      </c>
      <c r="M375" s="27" t="str">
        <f>IF(ISERROR(MATCH($C375,Vision!$A:$A, 0)), "No Match", VLOOKUP($C375,Vision!$A:G,3,FALSE))</f>
        <v>Iran Manesh</v>
      </c>
      <c r="N375" s="27" t="str">
        <f>IF(ISERROR(MATCH($C375,Vision!$A:$A, 0)), "No Match", VLOOKUP($C375,Vision!$A:H,4,FALSE))</f>
        <v>Nouizi, Ilyes</v>
      </c>
      <c r="O375" s="27" t="str">
        <f>IF(ISERROR(MATCH($C375,Vision!$A:$A, 0)), "No Match", VLOOKUP($C375,Vision!$A:I,5,FALSE))</f>
        <v>Studio-West</v>
      </c>
      <c r="P375" s="27" t="str">
        <f>IF(ISERROR(MATCH($C375,Vision!$A:$A, 0)), "No Match", VLOOKUP($C375,Vision!$A:J,6,FALSE))</f>
        <v>Irvine</v>
      </c>
      <c r="Q375" s="27" t="str">
        <f>IF(ISERROR(MATCH($C375,Vision!$A:$A, 0)), "No Match", VLOOKUP($C375,Vision!$A:K,7,FALSE))</f>
        <v>Production Coordinator</v>
      </c>
      <c r="R375" s="31">
        <f>IF(ISERROR(MATCH($C375,Vision!$A:$A, 0)), "No Match", VLOOKUP($C375,Vision!$A:L,8,FALSE))</f>
        <v>43388</v>
      </c>
      <c r="S375" s="31"/>
      <c r="T375" s="27" t="str">
        <f t="shared" si="27"/>
        <v>Set-ADComputer -Identity  WS-1737 -Description "Maryam Iranmanesh - HP Z400 Workstation"</v>
      </c>
      <c r="U375" s="1" t="str">
        <f t="shared" si="29"/>
        <v>Set-ADComputer -Identity  WS-1737 -Managedby "MIranmanesh"</v>
      </c>
      <c r="W375" s="4"/>
      <c r="AB375"/>
      <c r="AD375"/>
    </row>
    <row r="376" spans="2:30" x14ac:dyDescent="0.25">
      <c r="B376" s="27">
        <f t="shared" si="25"/>
        <v>373</v>
      </c>
      <c r="C376" s="22" t="s">
        <v>6288</v>
      </c>
      <c r="D376" s="30" t="str">
        <f>IF(ISERROR(MATCH($C376,ADUser!A:A, 0)), "No Match", VLOOKUP($C376,ADUser!A:C,3,FALSE))</f>
        <v>Michael Janulewicz</v>
      </c>
      <c r="E376" s="27" t="str">
        <f>IF(ISERROR(MATCH($C376,ADUser!A:A, 0)), "No Match", VLOOKUP($C376,ADUser!A:B,2,FALSE))</f>
        <v>MJanulewicz</v>
      </c>
      <c r="F376" s="27" t="str">
        <f>IF(ISERROR(MATCH(K376,ADComputer!A:A, 0)), "No Match", VLOOKUP(K376,ADComputer!A:B,2,FALSE))</f>
        <v>Michael Janulewicz - P50</v>
      </c>
      <c r="H376" s="32">
        <f t="shared" si="26"/>
        <v>1</v>
      </c>
      <c r="I376" s="27" t="str">
        <f>IF(ISERROR(MATCH(K376,ADComputer!A:A, 0)), "No Match", VLOOKUP(K376,ADComputer!A:D,4,FALSE))</f>
        <v>CN=Michael Janulewicz,OU=Users,OU=New York,DC=wma-arch,DC=com</v>
      </c>
      <c r="J376" s="27" t="str">
        <f>IF(ISERROR(MATCH($E376,Meraki!A:A, 0)), "No Match", VLOOKUP($E376,Meraki!A:F,4,FALSE))</f>
        <v>ThinkPad P50</v>
      </c>
      <c r="K376" s="27" t="str">
        <f>IF(ISERROR(MATCH($E376,Meraki!A:A, 0)), "No Match", VLOOKUP($E376,Meraki!A:F,2,FALSE))</f>
        <v>WS-2288</v>
      </c>
      <c r="L376" s="27" t="str">
        <f>IF(ISERROR(MATCH($C376,Vision!$A:$A, 0)), "No Match", VLOOKUP($C376,Vision!$A:F,2,FALSE))</f>
        <v>Michael</v>
      </c>
      <c r="M376" s="27" t="str">
        <f>IF(ISERROR(MATCH($C376,Vision!$A:$A, 0)), "No Match", VLOOKUP($C376,Vision!$A:G,3,FALSE))</f>
        <v>Janulewicz</v>
      </c>
      <c r="N376" s="27" t="str">
        <f>IF(ISERROR(MATCH($C376,Vision!$A:$A, 0)), "No Match", VLOOKUP($C376,Vision!$A:H,4,FALSE))</f>
        <v>Mayer, Edward</v>
      </c>
      <c r="O376" s="27" t="str">
        <f>IF(ISERROR(MATCH($C376,Vision!$A:$A, 0)), "No Match", VLOOKUP($C376,Vision!$A:I,5,FALSE))</f>
        <v>New Jersey Commercial</v>
      </c>
      <c r="P376" s="27" t="str">
        <f>IF(ISERROR(MATCH($C376,Vision!$A:$A, 0)), "No Match", VLOOKUP($C376,Vision!$A:J,6,FALSE))</f>
        <v>New York</v>
      </c>
      <c r="Q376" s="27" t="str">
        <f>IF(ISERROR(MATCH($C376,Vision!$A:$A, 0)), "No Match", VLOOKUP($C376,Vision!$A:K,7,FALSE))</f>
        <v>Job Captain</v>
      </c>
      <c r="R376" s="31">
        <f>IF(ISERROR(MATCH($C376,Vision!$A:$A, 0)), "No Match", VLOOKUP($C376,Vision!$A:L,8,FALSE))</f>
        <v>43577</v>
      </c>
      <c r="S376" s="31"/>
      <c r="T376" s="27" t="str">
        <f t="shared" si="27"/>
        <v>Set-ADComputer -Identity  WS-2288 -Description "Michael Janulewicz - ThinkPad P50"</v>
      </c>
      <c r="U376" s="1" t="str">
        <f t="shared" si="29"/>
        <v>Set-ADComputer -Identity  WS-2288 -Managedby "MJanulewicz"</v>
      </c>
      <c r="W376" s="4"/>
      <c r="AB376"/>
      <c r="AD376"/>
    </row>
    <row r="377" spans="2:30" x14ac:dyDescent="0.25">
      <c r="B377" s="27">
        <f t="shared" si="25"/>
        <v>374</v>
      </c>
      <c r="C377" s="22" t="s">
        <v>1779</v>
      </c>
      <c r="D377" s="30" t="str">
        <f>IF(ISERROR(MATCH($C377,ADUser!A:A, 0)), "No Match", VLOOKUP($C377,ADUser!A:C,3,FALSE))</f>
        <v>Matthew Johnston</v>
      </c>
      <c r="E377" s="27" t="str">
        <f>IF(ISERROR(MATCH($C377,ADUser!A:A, 0)), "No Match", VLOOKUP($C377,ADUser!A:B,2,FALSE))</f>
        <v>mjohnston</v>
      </c>
      <c r="F377" s="27" t="str">
        <f>IF(ISERROR(MATCH(K377,ADComputer!A:A, 0)), "No Match", VLOOKUP(K377,ADComputer!A:B,2,FALSE))</f>
        <v>Matthew Johnston - ThinkPad P50</v>
      </c>
      <c r="H377" s="32">
        <f t="shared" si="26"/>
        <v>1</v>
      </c>
      <c r="I377" s="27" t="str">
        <f>IF(ISERROR(MATCH(K377,ADComputer!A:A, 0)), "No Match", VLOOKUP(K377,ADComputer!A:D,4,FALSE))</f>
        <v>CN=Matthew Johnston,OU=Users,OU=San Diego,DC=wma-arch,DC=com</v>
      </c>
      <c r="J377" s="27" t="str">
        <f>IF(ISERROR(MATCH($E377,Meraki!A:A, 0)), "No Match", VLOOKUP($E377,Meraki!A:F,4,FALSE))</f>
        <v>ThinkPad P50</v>
      </c>
      <c r="K377" s="27" t="str">
        <f>IF(ISERROR(MATCH($E377,Meraki!A:A, 0)), "No Match", VLOOKUP($E377,Meraki!A:F,2,FALSE))</f>
        <v>WS-2215</v>
      </c>
      <c r="L377" s="27" t="str">
        <f>IF(ISERROR(MATCH($C377,Vision!$A:$A, 0)), "No Match", VLOOKUP($C377,Vision!$A:F,2,FALSE))</f>
        <v>Matthew</v>
      </c>
      <c r="M377" s="27" t="str">
        <f>IF(ISERROR(MATCH($C377,Vision!$A:$A, 0)), "No Match", VLOOKUP($C377,Vision!$A:G,3,FALSE))</f>
        <v>Johnston</v>
      </c>
      <c r="N377" s="27" t="str">
        <f>IF(ISERROR(MATCH($C377,Vision!$A:$A, 0)), "No Match", VLOOKUP($C377,Vision!$A:H,4,FALSE))</f>
        <v>Dean, Nathan</v>
      </c>
      <c r="O377" s="27" t="str">
        <f>IF(ISERROR(MATCH($C377,Vision!$A:$A, 0)), "No Match", VLOOKUP($C377,Vision!$A:I,5,FALSE))</f>
        <v>San Diego Commercial</v>
      </c>
      <c r="P377" s="27" t="str">
        <f>IF(ISERROR(MATCH($C377,Vision!$A:$A, 0)), "No Match", VLOOKUP($C377,Vision!$A:J,6,FALSE))</f>
        <v>San Diego</v>
      </c>
      <c r="Q377" s="27" t="str">
        <f>IF(ISERROR(MATCH($C377,Vision!$A:$A, 0)), "No Match", VLOOKUP($C377,Vision!$A:K,7,FALSE))</f>
        <v>Senior Job Captain</v>
      </c>
      <c r="R377" s="31">
        <f>IF(ISERROR(MATCH($C377,Vision!$A:$A, 0)), "No Match", VLOOKUP($C377,Vision!$A:L,8,FALSE))</f>
        <v>43040</v>
      </c>
      <c r="S377" s="31"/>
      <c r="T377" s="27" t="str">
        <f t="shared" si="27"/>
        <v>Set-ADComputer -Identity  WS-2215 -Description "Matthew Johnston - ThinkPad P50"</v>
      </c>
      <c r="U377" s="1" t="str">
        <f t="shared" si="29"/>
        <v>Set-ADComputer -Identity  WS-2215 -Managedby "mjohnston"</v>
      </c>
      <c r="W377" s="4"/>
      <c r="AB377"/>
      <c r="AD377"/>
    </row>
    <row r="378" spans="2:30" x14ac:dyDescent="0.25">
      <c r="B378" s="27">
        <f t="shared" si="25"/>
        <v>375</v>
      </c>
      <c r="C378" s="22" t="s">
        <v>615</v>
      </c>
      <c r="D378" s="30" t="str">
        <f>IF(ISERROR(MATCH($C378,ADUser!A:A, 0)), "No Match", VLOOKUP($C378,ADUser!A:C,3,FALSE))</f>
        <v>Mike Jones</v>
      </c>
      <c r="E378" s="27" t="str">
        <f>IF(ISERROR(MATCH($C378,ADUser!A:A, 0)), "No Match", VLOOKUP($C378,ADUser!A:B,2,FALSE))</f>
        <v>mjones</v>
      </c>
      <c r="F378" s="27" t="str">
        <f>IF(ISERROR(MATCH(K378,ADComputer!A:A, 0)), "No Match", VLOOKUP(K378,ADComputer!A:B,2,FALSE))</f>
        <v>Mike Jones - Thinkstation P510</v>
      </c>
      <c r="H378" s="32">
        <f t="shared" si="26"/>
        <v>1</v>
      </c>
      <c r="I378" s="27" t="str">
        <f>IF(ISERROR(MATCH(K378,ADComputer!A:A, 0)), "No Match", VLOOKUP(K378,ADComputer!A:D,4,FALSE))</f>
        <v>CN=Mike Jones,OU=Users,OU=Denver-JS,DC=wma-arch,DC=com</v>
      </c>
      <c r="J378" s="27" t="str">
        <f>IF(ISERROR(MATCH($E378,Meraki!A:A, 0)), "No Match", VLOOKUP($E378,Meraki!A:F,4,FALSE))</f>
        <v>ThinkStation S30</v>
      </c>
      <c r="K378" s="27" t="str">
        <f>IF(ISERROR(MATCH($E378,Meraki!A:A, 0)), "No Match", VLOOKUP($E378,Meraki!A:F,2,FALSE))</f>
        <v>WS-2072</v>
      </c>
      <c r="L378" s="27" t="str">
        <f>IF(ISERROR(MATCH($C378,Vision!$A:$A, 0)), "No Match", VLOOKUP($C378,Vision!$A:F,2,FALSE))</f>
        <v>Mike</v>
      </c>
      <c r="M378" s="27" t="str">
        <f>IF(ISERROR(MATCH($C378,Vision!$A:$A, 0)), "No Match", VLOOKUP($C378,Vision!$A:G,3,FALSE))</f>
        <v>Jones</v>
      </c>
      <c r="N378" s="27" t="str">
        <f>IF(ISERROR(MATCH($C378,Vision!$A:$A, 0)), "No Match", VLOOKUP($C378,Vision!$A:H,4,FALSE))</f>
        <v>Jansen, Thomas</v>
      </c>
      <c r="O378" s="27" t="str">
        <f>IF(ISERROR(MATCH($C378,Vision!$A:$A, 0)), "No Match", VLOOKUP($C378,Vision!$A:I,5,FALSE))</f>
        <v>Denver Civil Infrastructure</v>
      </c>
      <c r="P378" s="27" t="str">
        <f>IF(ISERROR(MATCH($C378,Vision!$A:$A, 0)), "No Match", VLOOKUP($C378,Vision!$A:J,6,FALSE))</f>
        <v>Denver C.E.</v>
      </c>
      <c r="Q378" s="27" t="str">
        <f>IF(ISERROR(MATCH($C378,Vision!$A:$A, 0)), "No Match", VLOOKUP($C378,Vision!$A:K,7,FALSE))</f>
        <v>CAD Technician II</v>
      </c>
      <c r="R378" s="31">
        <f>IF(ISERROR(MATCH($C378,Vision!$A:$A, 0)), "No Match", VLOOKUP($C378,Vision!$A:L,8,FALSE))</f>
        <v>42583</v>
      </c>
      <c r="S378" s="31"/>
      <c r="T378" s="27" t="str">
        <f t="shared" si="27"/>
        <v>Set-ADComputer -Identity  WS-2072 -Description "Mike Jones - ThinkStation S30"</v>
      </c>
      <c r="U378" s="1" t="str">
        <f t="shared" si="29"/>
        <v>Set-ADComputer -Identity  WS-2072 -Managedby "mjones"</v>
      </c>
      <c r="W378" s="4"/>
      <c r="AB378"/>
      <c r="AD378"/>
    </row>
    <row r="379" spans="2:30" x14ac:dyDescent="0.25">
      <c r="B379" s="27">
        <f t="shared" si="25"/>
        <v>376</v>
      </c>
      <c r="C379" s="22" t="s">
        <v>5107</v>
      </c>
      <c r="D379" s="30" t="str">
        <f>IF(ISERROR(MATCH($C379,ADUser!A:A, 0)), "No Match", VLOOKUP($C379,ADUser!A:C,3,FALSE))</f>
        <v>Matthew Kuehn</v>
      </c>
      <c r="E379" s="27" t="str">
        <f>IF(ISERROR(MATCH($C379,ADUser!A:A, 0)), "No Match", VLOOKUP($C379,ADUser!A:B,2,FALSE))</f>
        <v>mkuehn</v>
      </c>
      <c r="F379" s="27" t="str">
        <f>IF(ISERROR(MATCH(K379,ADComputer!A:A, 0)), "No Match", VLOOKUP(K379,ADComputer!A:B,2,FALSE))</f>
        <v>Matthew Kuehn - P52</v>
      </c>
      <c r="H379" s="32">
        <f t="shared" si="26"/>
        <v>1</v>
      </c>
      <c r="I379" s="27" t="str">
        <f>IF(ISERROR(MATCH(K379,ADComputer!A:A, 0)), "No Match", VLOOKUP(K379,ADComputer!A:D,4,FALSE))</f>
        <v>CN=Matthew Kuehn,OU=Users,OU=Phoenix,DC=wma-arch,DC=com</v>
      </c>
      <c r="J379" s="27" t="str">
        <f>IF(ISERROR(MATCH($E379,Meraki!A:A, 0)), "No Match", VLOOKUP($E379,Meraki!A:F,4,FALSE))</f>
        <v>ThinkPad P52</v>
      </c>
      <c r="K379" s="27" t="str">
        <f>IF(ISERROR(MATCH($E379,Meraki!A:A, 0)), "No Match", VLOOKUP($E379,Meraki!A:F,2,FALSE))</f>
        <v>WS-2732</v>
      </c>
      <c r="L379" s="27" t="str">
        <f>IF(ISERROR(MATCH($C379,Vision!$A:$A, 0)), "No Match", VLOOKUP($C379,Vision!$A:F,2,FALSE))</f>
        <v>Matthew</v>
      </c>
      <c r="M379" s="27" t="str">
        <f>IF(ISERROR(MATCH($C379,Vision!$A:$A, 0)), "No Match", VLOOKUP($C379,Vision!$A:G,3,FALSE))</f>
        <v>Kuehn</v>
      </c>
      <c r="N379" s="27" t="str">
        <f>IF(ISERROR(MATCH($C379,Vision!$A:$A, 0)), "No Match", VLOOKUP($C379,Vision!$A:H,4,FALSE))</f>
        <v>Evernham, Kevin</v>
      </c>
      <c r="O379" s="27" t="str">
        <f>IF(ISERROR(MATCH($C379,Vision!$A:$A, 0)), "No Match", VLOOKUP($C379,Vision!$A:I,5,FALSE))</f>
        <v>Phoenix Civil Engineering</v>
      </c>
      <c r="P379" s="27" t="str">
        <f>IF(ISERROR(MATCH($C379,Vision!$A:$A, 0)), "No Match", VLOOKUP($C379,Vision!$A:J,6,FALSE))</f>
        <v>Phoenix</v>
      </c>
      <c r="Q379" s="27" t="str">
        <f>IF(ISERROR(MATCH($C379,Vision!$A:$A, 0)), "No Match", VLOOKUP($C379,Vision!$A:K,7,FALSE))</f>
        <v>Civil Engineering Manager</v>
      </c>
      <c r="R379" s="31">
        <f>IF(ISERROR(MATCH($C379,Vision!$A:$A, 0)), "No Match", VLOOKUP($C379,Vision!$A:L,8,FALSE))</f>
        <v>43487</v>
      </c>
      <c r="S379" s="31"/>
      <c r="T379" s="27" t="str">
        <f t="shared" si="27"/>
        <v>Set-ADComputer -Identity  WS-2732 -Description "Matthew Kuehn - ThinkPad P52"</v>
      </c>
      <c r="U379" s="1" t="str">
        <f t="shared" si="29"/>
        <v>Set-ADComputer -Identity  WS-2732 -Managedby "mkuehn"</v>
      </c>
      <c r="W379" s="4"/>
      <c r="AB379"/>
      <c r="AD379"/>
    </row>
    <row r="380" spans="2:30" x14ac:dyDescent="0.25">
      <c r="B380" s="27">
        <f t="shared" si="25"/>
        <v>377</v>
      </c>
      <c r="C380" s="22" t="s">
        <v>4169</v>
      </c>
      <c r="D380" s="30" t="str">
        <f>IF(ISERROR(MATCH($C380,ADUser!A:A, 0)), "No Match", VLOOKUP($C380,ADUser!A:C,3,FALSE))</f>
        <v>Melody Lee</v>
      </c>
      <c r="E380" s="27" t="str">
        <f>IF(ISERROR(MATCH($C380,ADUser!A:A, 0)), "No Match", VLOOKUP($C380,ADUser!A:B,2,FALSE))</f>
        <v>mlee</v>
      </c>
      <c r="F380" s="27" t="str">
        <f>IF(ISERROR(MATCH(K380,ADComputer!A:A, 0)), "No Match", VLOOKUP(K380,ADComputer!A:B,2,FALSE))</f>
        <v>Melody Lee - X1 Carbon</v>
      </c>
      <c r="H380" s="32">
        <f t="shared" si="26"/>
        <v>1</v>
      </c>
      <c r="I380" s="27" t="str">
        <f>IF(ISERROR(MATCH(K380,ADComputer!A:A, 0)), "No Match", VLOOKUP(K380,ADComputer!A:D,4,FALSE))</f>
        <v>CN=Melody Lee,OU=Users,OU=Irvine,DC=wma-arch,DC=com</v>
      </c>
      <c r="J380" s="27" t="str">
        <f>IF(ISERROR(MATCH($E380,Meraki!A:A, 0)), "No Match", VLOOKUP($E380,Meraki!A:F,4,FALSE))</f>
        <v>ThinkPad X1 Carbon 6th</v>
      </c>
      <c r="K380" s="27" t="str">
        <f>IF(ISERROR(MATCH($E380,Meraki!A:A, 0)), "No Match", VLOOKUP($E380,Meraki!A:F,2,FALSE))</f>
        <v>WS-2878</v>
      </c>
      <c r="L380" s="27" t="str">
        <f>IF(ISERROR(MATCH($C380,Vision!$A:$A, 0)), "No Match", VLOOKUP($C380,Vision!$A:F,2,FALSE))</f>
        <v>Melody</v>
      </c>
      <c r="M380" s="27" t="str">
        <f>IF(ISERROR(MATCH($C380,Vision!$A:$A, 0)), "No Match", VLOOKUP($C380,Vision!$A:G,3,FALSE))</f>
        <v>Lee</v>
      </c>
      <c r="N380" s="27" t="str">
        <f>IF(ISERROR(MATCH($C380,Vision!$A:$A, 0)), "No Match", VLOOKUP($C380,Vision!$A:H,4,FALSE))</f>
        <v>Grbic, Mary</v>
      </c>
      <c r="O380" s="27" t="str">
        <f>IF(ISERROR(MATCH($C380,Vision!$A:$A, 0)), "No Match", VLOOKUP($C380,Vision!$A:I,5,FALSE))</f>
        <v>Irvine Interior Design</v>
      </c>
      <c r="P380" s="27" t="str">
        <f>IF(ISERROR(MATCH($C380,Vision!$A:$A, 0)), "No Match", VLOOKUP($C380,Vision!$A:J,6,FALSE))</f>
        <v>Irvine</v>
      </c>
      <c r="Q380" s="27" t="str">
        <f>IF(ISERROR(MATCH($C380,Vision!$A:$A, 0)), "No Match", VLOOKUP($C380,Vision!$A:K,7,FALSE))</f>
        <v>Project Manager</v>
      </c>
      <c r="R380" s="31">
        <f>IF(ISERROR(MATCH($C380,Vision!$A:$A, 0)), "No Match", VLOOKUP($C380,Vision!$A:L,8,FALSE))</f>
        <v>43353</v>
      </c>
      <c r="S380" s="31"/>
      <c r="T380" s="27" t="str">
        <f t="shared" si="27"/>
        <v>Set-ADComputer -Identity  WS-2878 -Description "Melody Lee - ThinkPad X1 Carbon 6th"</v>
      </c>
      <c r="U380" s="1" t="str">
        <f t="shared" si="29"/>
        <v>Set-ADComputer -Identity  WS-2878 -Managedby "mlee"</v>
      </c>
      <c r="W380" s="4"/>
      <c r="AB380"/>
      <c r="AD380"/>
    </row>
    <row r="381" spans="2:30" x14ac:dyDescent="0.25">
      <c r="B381" s="27">
        <f t="shared" si="25"/>
        <v>378</v>
      </c>
      <c r="C381" s="22" t="s">
        <v>5045</v>
      </c>
      <c r="D381" s="30" t="str">
        <f>IF(ISERROR(MATCH($C381,ADUser!A:A, 0)), "No Match", VLOOKUP($C381,ADUser!A:C,3,FALSE))</f>
        <v>Michael Mattie</v>
      </c>
      <c r="E381" s="27" t="str">
        <f>IF(ISERROR(MATCH($C381,ADUser!A:A, 0)), "No Match", VLOOKUP($C381,ADUser!A:B,2,FALSE))</f>
        <v>mmattie</v>
      </c>
      <c r="F381" s="27" t="str">
        <f>IF(ISERROR(MATCH(K381,ADComputer!A:A, 0)), "No Match", VLOOKUP(K381,ADComputer!A:B,2,FALSE))</f>
        <v>Michael Mattie - ThinkPad P52</v>
      </c>
      <c r="H381" s="32">
        <f t="shared" si="26"/>
        <v>1</v>
      </c>
      <c r="I381" s="27" t="str">
        <f>IF(ISERROR(MATCH(K381,ADComputer!A:A, 0)), "No Match", VLOOKUP(K381,ADComputer!A:D,4,FALSE))</f>
        <v>CN=Michael Mattie,OU=Users,OU=New York,DC=wma-arch,DC=com</v>
      </c>
      <c r="J381" s="27" t="str">
        <f>IF(ISERROR(MATCH($E381,Meraki!A:A, 0)), "No Match", VLOOKUP($E381,Meraki!A:F,4,FALSE))</f>
        <v>ThinkPad P52</v>
      </c>
      <c r="K381" s="27" t="str">
        <f>IF(ISERROR(MATCH($E381,Meraki!A:A, 0)), "No Match", VLOOKUP($E381,Meraki!A:F,2,FALSE))</f>
        <v>WS-2665</v>
      </c>
      <c r="L381" s="27" t="str">
        <f>IF(ISERROR(MATCH($C381,Vision!$A:$A, 0)), "No Match", VLOOKUP($C381,Vision!$A:F,2,FALSE))</f>
        <v>Michael</v>
      </c>
      <c r="M381" s="27" t="str">
        <f>IF(ISERROR(MATCH($C381,Vision!$A:$A, 0)), "No Match", VLOOKUP($C381,Vision!$A:G,3,FALSE))</f>
        <v>Mattie</v>
      </c>
      <c r="N381" s="27" t="str">
        <f>IF(ISERROR(MATCH($C381,Vision!$A:$A, 0)), "No Match", VLOOKUP($C381,Vision!$A:H,4,FALSE))</f>
        <v>Jones, Anna</v>
      </c>
      <c r="O381" s="27" t="str">
        <f>IF(ISERROR(MATCH($C381,Vision!$A:$A, 0)), "No Match", VLOOKUP($C381,Vision!$A:I,5,FALSE))</f>
        <v>New York Interior Design</v>
      </c>
      <c r="P381" s="27" t="str">
        <f>IF(ISERROR(MATCH($C381,Vision!$A:$A, 0)), "No Match", VLOOKUP($C381,Vision!$A:J,6,FALSE))</f>
        <v>New York</v>
      </c>
      <c r="Q381" s="27" t="str">
        <f>IF(ISERROR(MATCH($C381,Vision!$A:$A, 0)), "No Match", VLOOKUP($C381,Vision!$A:K,7,FALSE))</f>
        <v>Job Captain</v>
      </c>
      <c r="R381" s="31">
        <f>IF(ISERROR(MATCH($C381,Vision!$A:$A, 0)), "No Match", VLOOKUP($C381,Vision!$A:L,8,FALSE))</f>
        <v>43432</v>
      </c>
      <c r="S381" s="31"/>
      <c r="T381" s="27" t="str">
        <f t="shared" si="27"/>
        <v>Set-ADComputer -Identity  WS-2665 -Description "Michael Mattie - ThinkPad P52"</v>
      </c>
      <c r="U381" s="1" t="str">
        <f t="shared" si="29"/>
        <v>Set-ADComputer -Identity  WS-2665 -Managedby "mmattie"</v>
      </c>
      <c r="W381" s="4"/>
      <c r="AB381"/>
      <c r="AD381"/>
    </row>
    <row r="382" spans="2:30" x14ac:dyDescent="0.25">
      <c r="B382" s="27">
        <f t="shared" si="25"/>
        <v>379</v>
      </c>
      <c r="C382" s="22" t="s">
        <v>591</v>
      </c>
      <c r="D382" s="30" t="str">
        <f>IF(ISERROR(MATCH($C382,ADUser!A:A, 0)), "No Match", VLOOKUP($C382,ADUser!A:C,3,FALSE))</f>
        <v>Marsa Moghaddam</v>
      </c>
      <c r="E382" s="27" t="str">
        <f>IF(ISERROR(MATCH($C382,ADUser!A:A, 0)), "No Match", VLOOKUP($C382,ADUser!A:B,2,FALSE))</f>
        <v>mmoghaddam</v>
      </c>
      <c r="F382" s="27" t="str">
        <f>IF(ISERROR(MATCH(K382,ADComputer!A:A, 0)), "No Match", VLOOKUP(K382,ADComputer!A:B,2,FALSE))</f>
        <v>Marsa Moghaddam - Z400</v>
      </c>
      <c r="H382" s="32">
        <f t="shared" si="26"/>
        <v>1</v>
      </c>
      <c r="I382" s="27" t="str">
        <f>IF(ISERROR(MATCH(K382,ADComputer!A:A, 0)), "No Match", VLOOKUP(K382,ADComputer!A:D,4,FALSE))</f>
        <v>CN=Marsa Moghaddam,OU=Users,OU=Irvine,DC=wma-arch,DC=com</v>
      </c>
      <c r="J382" s="27" t="str">
        <f>IF(ISERROR(MATCH($E382,Meraki!A:A, 0)), "No Match", VLOOKUP($E382,Meraki!A:F,4,FALSE))</f>
        <v>HP Z400 Workstation</v>
      </c>
      <c r="K382" s="27" t="str">
        <f>IF(ISERROR(MATCH($E382,Meraki!A:A, 0)), "No Match", VLOOKUP($E382,Meraki!A:F,2,FALSE))</f>
        <v>WS-1776</v>
      </c>
      <c r="L382" s="27" t="str">
        <f>IF(ISERROR(MATCH($C382,Vision!$A:$A, 0)), "No Match", VLOOKUP($C382,Vision!$A:F,2,FALSE))</f>
        <v>Marsa</v>
      </c>
      <c r="M382" s="27" t="str">
        <f>IF(ISERROR(MATCH($C382,Vision!$A:$A, 0)), "No Match", VLOOKUP($C382,Vision!$A:G,3,FALSE))</f>
        <v>Moghaddam</v>
      </c>
      <c r="N382" s="27" t="str">
        <f>IF(ISERROR(MATCH($C382,Vision!$A:$A, 0)), "No Match", VLOOKUP($C382,Vision!$A:H,4,FALSE))</f>
        <v>Phan, Dennis</v>
      </c>
      <c r="O382" s="27" t="str">
        <f>IF(ISERROR(MATCH($C382,Vision!$A:$A, 0)), "No Match", VLOOKUP($C382,Vision!$A:I,5,FALSE))</f>
        <v>Corporate Administration</v>
      </c>
      <c r="P382" s="27" t="str">
        <f>IF(ISERROR(MATCH($C382,Vision!$A:$A, 0)), "No Match", VLOOKUP($C382,Vision!$A:J,6,FALSE))</f>
        <v>Irvine</v>
      </c>
      <c r="Q382" s="27" t="str">
        <f>IF(ISERROR(MATCH($C382,Vision!$A:$A, 0)), "No Match", VLOOKUP($C382,Vision!$A:K,7,FALSE))</f>
        <v>Accounts Payable Supervisor</v>
      </c>
      <c r="R382" s="31">
        <f>IF(ISERROR(MATCH($C382,Vision!$A:$A, 0)), "No Match", VLOOKUP($C382,Vision!$A:L,8,FALSE))</f>
        <v>41680</v>
      </c>
      <c r="S382" s="31"/>
      <c r="T382" s="27" t="str">
        <f t="shared" si="27"/>
        <v>Set-ADComputer -Identity  WS-1776 -Description "Marsa Moghaddam - HP Z400 Workstation"</v>
      </c>
      <c r="U382" s="1" t="str">
        <f t="shared" si="29"/>
        <v>Set-ADComputer -Identity  WS-1776 -Managedby "mmoghaddam"</v>
      </c>
      <c r="W382" s="4"/>
      <c r="AB382"/>
      <c r="AD382"/>
    </row>
    <row r="383" spans="2:30" x14ac:dyDescent="0.25">
      <c r="B383" s="27">
        <f t="shared" si="25"/>
        <v>380</v>
      </c>
      <c r="C383" s="22" t="s">
        <v>3887</v>
      </c>
      <c r="D383" s="30" t="str">
        <f>IF(ISERROR(MATCH($C383,ADUser!A:A, 0)), "No Match", VLOOKUP($C383,ADUser!A:C,3,FALSE))</f>
        <v>Michelle Morgan</v>
      </c>
      <c r="E383" s="27" t="str">
        <f>IF(ISERROR(MATCH($C383,ADUser!A:A, 0)), "No Match", VLOOKUP($C383,ADUser!A:B,2,FALSE))</f>
        <v>mmorgan</v>
      </c>
      <c r="F383" s="27" t="str">
        <f>IF(ISERROR(MATCH(K383,ADComputer!A:A, 0)), "No Match", VLOOKUP(K383,ADComputer!A:B,2,FALSE))</f>
        <v>Michelle Morgan - ThinkPad W541</v>
      </c>
      <c r="H383" s="32">
        <f t="shared" si="26"/>
        <v>1</v>
      </c>
      <c r="I383" s="27" t="str">
        <f>IF(ISERROR(MATCH(K383,ADComputer!A:A, 0)), "No Match", VLOOKUP(K383,ADComputer!A:D,4,FALSE))</f>
        <v>CN=Michelle Morgan,OU=Users,OU=San Diego-Downtown,DC=wma-arch,DC=com</v>
      </c>
      <c r="J383" s="27" t="str">
        <f>IF(ISERROR(MATCH($E383,Meraki!A:A, 0)), "No Match", VLOOKUP($E383,Meraki!A:F,4,FALSE))</f>
        <v>ThinkPad W541</v>
      </c>
      <c r="K383" s="27" t="str">
        <f>IF(ISERROR(MATCH($E383,Meraki!A:A, 0)), "No Match", VLOOKUP($E383,Meraki!A:F,2,FALSE))</f>
        <v>WS-2144</v>
      </c>
      <c r="L383" s="27" t="str">
        <f>IF(ISERROR(MATCH($C383,Vision!$A:$A, 0)), "No Match", VLOOKUP($C383,Vision!$A:F,2,FALSE))</f>
        <v>Michelle</v>
      </c>
      <c r="M383" s="27" t="str">
        <f>IF(ISERROR(MATCH($C383,Vision!$A:$A, 0)), "No Match", VLOOKUP($C383,Vision!$A:G,3,FALSE))</f>
        <v>Morgan</v>
      </c>
      <c r="N383" s="27" t="str">
        <f>IF(ISERROR(MATCH($C383,Vision!$A:$A, 0)), "No Match", VLOOKUP($C383,Vision!$A:H,4,FALSE))</f>
        <v>Hughes, Catharine</v>
      </c>
      <c r="O383" s="27" t="str">
        <f>IF(ISERROR(MATCH($C383,Vision!$A:$A, 0)), "No Match", VLOOKUP($C383,Vision!$A:I,5,FALSE))</f>
        <v>Downtown San Diego Interior Design</v>
      </c>
      <c r="P383" s="27" t="str">
        <f>IF(ISERROR(MATCH($C383,Vision!$A:$A, 0)), "No Match", VLOOKUP($C383,Vision!$A:J,6,FALSE))</f>
        <v>Downtown San Diego</v>
      </c>
      <c r="Q383" s="27" t="str">
        <f>IF(ISERROR(MATCH($C383,Vision!$A:$A, 0)), "No Match", VLOOKUP($C383,Vision!$A:K,7,FALSE))</f>
        <v>Senior Job Captain</v>
      </c>
      <c r="R383" s="31">
        <f>IF(ISERROR(MATCH($C383,Vision!$A:$A, 0)), "No Match", VLOOKUP($C383,Vision!$A:L,8,FALSE))</f>
        <v>43290</v>
      </c>
      <c r="S383" s="31"/>
      <c r="T383" s="27" t="str">
        <f t="shared" si="27"/>
        <v>Set-ADComputer -Identity  WS-2144 -Description "Michelle Morgan - ThinkPad W541"</v>
      </c>
      <c r="U383" s="1" t="str">
        <f t="shared" si="29"/>
        <v>Set-ADComputer -Identity  WS-2144 -Managedby "mmorgan"</v>
      </c>
      <c r="W383" s="4"/>
      <c r="AB383"/>
      <c r="AD383"/>
    </row>
    <row r="384" spans="2:30" x14ac:dyDescent="0.25">
      <c r="B384" s="27">
        <f t="shared" si="25"/>
        <v>381</v>
      </c>
      <c r="C384" s="22" t="s">
        <v>621</v>
      </c>
      <c r="D384" s="30" t="str">
        <f>IF(ISERROR(MATCH($C384,ADUser!A:A, 0)), "No Match", VLOOKUP($C384,ADUser!A:C,3,FALSE))</f>
        <v>Miro Moro</v>
      </c>
      <c r="E384" s="27" t="str">
        <f>IF(ISERROR(MATCH($C384,ADUser!A:A, 0)), "No Match", VLOOKUP($C384,ADUser!A:B,2,FALSE))</f>
        <v>mmoro</v>
      </c>
      <c r="F384" s="27" t="str">
        <f>IF(ISERROR(MATCH(K384,ADComputer!A:A, 0)), "No Match", VLOOKUP(K384,ADComputer!A:B,2,FALSE))</f>
        <v>Miro Moro - 20FB002LUS</v>
      </c>
      <c r="H384" s="32">
        <f t="shared" si="26"/>
        <v>1</v>
      </c>
      <c r="I384" s="27" t="str">
        <f>IF(ISERROR(MATCH(K384,ADComputer!A:A, 0)), "No Match", VLOOKUP(K384,ADComputer!A:D,4,FALSE))</f>
        <v>CN=Miro Moro,OU=Users,OU=Chicago,DC=wma-arch,DC=com</v>
      </c>
      <c r="J384" s="27" t="str">
        <f>IF(ISERROR(MATCH($E384,Meraki!A:A, 0)), "No Match", VLOOKUP($E384,Meraki!A:F,4,FALSE))</f>
        <v>ThinkPad X1 Carbon 4th</v>
      </c>
      <c r="K384" s="27" t="str">
        <f>IF(ISERROR(MATCH($E384,Meraki!A:A, 0)), "No Match", VLOOKUP($E384,Meraki!A:F,2,FALSE))</f>
        <v>WS-2369</v>
      </c>
      <c r="L384" s="27" t="str">
        <f>IF(ISERROR(MATCH($C384,Vision!$A:$A, 0)), "No Match", VLOOKUP($C384,Vision!$A:F,2,FALSE))</f>
        <v>Miroslav</v>
      </c>
      <c r="M384" s="27" t="str">
        <f>IF(ISERROR(MATCH($C384,Vision!$A:$A, 0)), "No Match", VLOOKUP($C384,Vision!$A:G,3,FALSE))</f>
        <v>Moro</v>
      </c>
      <c r="N384" s="27" t="str">
        <f>IF(ISERROR(MATCH($C384,Vision!$A:$A, 0)), "No Match", VLOOKUP($C384,Vision!$A:H,4,FALSE))</f>
        <v>Brandenburg, Grant</v>
      </c>
      <c r="O384" s="27" t="str">
        <f>IF(ISERROR(MATCH($C384,Vision!$A:$A, 0)), "No Match", VLOOKUP($C384,Vision!$A:I,5,FALSE))</f>
        <v>Oak Brook Commercial</v>
      </c>
      <c r="P384" s="27" t="str">
        <f>IF(ISERROR(MATCH($C384,Vision!$A:$A, 0)), "No Match", VLOOKUP($C384,Vision!$A:J,6,FALSE))</f>
        <v>Oak Brook</v>
      </c>
      <c r="Q384" s="27" t="str">
        <f>IF(ISERROR(MATCH($C384,Vision!$A:$A, 0)), "No Match", VLOOKUP($C384,Vision!$A:K,7,FALSE))</f>
        <v>Project Manager</v>
      </c>
      <c r="R384" s="31">
        <f>IF(ISERROR(MATCH($C384,Vision!$A:$A, 0)), "No Match", VLOOKUP($C384,Vision!$A:L,8,FALSE))</f>
        <v>42760</v>
      </c>
      <c r="S384" s="31"/>
      <c r="T384" s="27" t="str">
        <f t="shared" si="27"/>
        <v>Set-ADComputer -Identity  WS-2369 -Description "Miro Moro - ThinkPad X1 Carbon 4th"</v>
      </c>
      <c r="U384" s="1" t="str">
        <f t="shared" si="29"/>
        <v>Set-ADComputer -Identity  WS-2369 -Managedby "mmoro"</v>
      </c>
      <c r="W384" s="4"/>
      <c r="AB384"/>
      <c r="AD384"/>
    </row>
    <row r="385" spans="2:30" x14ac:dyDescent="0.25">
      <c r="B385" s="27">
        <f t="shared" si="25"/>
        <v>382</v>
      </c>
      <c r="C385" s="22" t="s">
        <v>4092</v>
      </c>
      <c r="D385" s="30" t="str">
        <f>IF(ISERROR(MATCH($C385,ADUser!A:A, 0)), "No Match", VLOOKUP($C385,ADUser!A:C,3,FALSE))</f>
        <v>Monica Munoz</v>
      </c>
      <c r="E385" s="27" t="str">
        <f>IF(ISERROR(MATCH($C385,ADUser!A:A, 0)), "No Match", VLOOKUP($C385,ADUser!A:B,2,FALSE))</f>
        <v>mmunozdiaz</v>
      </c>
      <c r="F385" s="27" t="str">
        <f>IF(ISERROR(MATCH(K385,ADComputer!A:A, 0)), "No Match", VLOOKUP(K385,ADComputer!A:B,2,FALSE))</f>
        <v>Monica Munoz - ThinkPad P52s</v>
      </c>
      <c r="H385" s="32">
        <f t="shared" si="26"/>
        <v>1</v>
      </c>
      <c r="I385" s="27" t="str">
        <f>IF(ISERROR(MATCH(K385,ADComputer!A:A, 0)), "No Match", VLOOKUP(K385,ADComputer!A:D,4,FALSE))</f>
        <v>CN=Monica Munoz-Diaz,OU=Users,OU=Irvine,DC=wma-arch,DC=com</v>
      </c>
      <c r="J385" s="27" t="str">
        <f>IF(ISERROR(MATCH($E385,Meraki!A:A, 0)), "No Match", VLOOKUP($E385,Meraki!A:F,4,FALSE))</f>
        <v>ThinkPad P52s</v>
      </c>
      <c r="K385" s="27" t="str">
        <f>IF(ISERROR(MATCH($E385,Meraki!A:A, 0)), "No Match", VLOOKUP($E385,Meraki!A:F,2,FALSE))</f>
        <v>WS-2852</v>
      </c>
      <c r="L385" s="27" t="str">
        <f>IF(ISERROR(MATCH($C385,Vision!$A:$A, 0)), "No Match", VLOOKUP($C385,Vision!$A:F,2,FALSE))</f>
        <v>Monica</v>
      </c>
      <c r="M385" s="27" t="str">
        <f>IF(ISERROR(MATCH($C385,Vision!$A:$A, 0)), "No Match", VLOOKUP($C385,Vision!$A:G,3,FALSE))</f>
        <v>Munoz-Diaz</v>
      </c>
      <c r="N385" s="27" t="str">
        <f>IF(ISERROR(MATCH($C385,Vision!$A:$A, 0)), "No Match", VLOOKUP($C385,Vision!$A:H,4,FALSE))</f>
        <v>Volkova, Mila</v>
      </c>
      <c r="O385" s="27" t="str">
        <f>IF(ISERROR(MATCH($C385,Vision!$A:$A, 0)), "No Match", VLOOKUP($C385,Vision!$A:I,5,FALSE))</f>
        <v>Irvine Healthcare</v>
      </c>
      <c r="P385" s="27" t="str">
        <f>IF(ISERROR(MATCH($C385,Vision!$A:$A, 0)), "No Match", VLOOKUP($C385,Vision!$A:J,6,FALSE))</f>
        <v>Irvine</v>
      </c>
      <c r="Q385" s="27" t="str">
        <f>IF(ISERROR(MATCH($C385,Vision!$A:$A, 0)), "No Match", VLOOKUP($C385,Vision!$A:K,7,FALSE))</f>
        <v>Senior Job Captain</v>
      </c>
      <c r="R385" s="31">
        <f>IF(ISERROR(MATCH($C385,Vision!$A:$A, 0)), "No Match", VLOOKUP($C385,Vision!$A:L,8,FALSE))</f>
        <v>43313</v>
      </c>
      <c r="S385" s="31"/>
      <c r="T385" s="27" t="str">
        <f t="shared" si="27"/>
        <v>Set-ADComputer -Identity  WS-2852 -Description "Monica Munoz - ThinkPad P52s"</v>
      </c>
      <c r="U385" s="1" t="str">
        <f t="shared" si="29"/>
        <v>Set-ADComputer -Identity  WS-2852 -Managedby "mmunozdiaz"</v>
      </c>
      <c r="W385" s="4"/>
      <c r="AB385"/>
      <c r="AD385"/>
    </row>
    <row r="386" spans="2:30" x14ac:dyDescent="0.25">
      <c r="B386" s="27">
        <f t="shared" si="25"/>
        <v>383</v>
      </c>
      <c r="C386" s="22" t="s">
        <v>610</v>
      </c>
      <c r="D386" s="30" t="str">
        <f>IF(ISERROR(MATCH($C386,ADUser!A:A, 0)), "No Match", VLOOKUP($C386,ADUser!A:C,3,FALSE))</f>
        <v>Michael Murphy</v>
      </c>
      <c r="E386" s="27" t="str">
        <f>IF(ISERROR(MATCH($C386,ADUser!A:A, 0)), "No Match", VLOOKUP($C386,ADUser!A:B,2,FALSE))</f>
        <v>mmurphy</v>
      </c>
      <c r="F386" s="27" t="str">
        <f>IF(ISERROR(MATCH(K386,ADComputer!A:A, 0)), "No Match", VLOOKUP(K386,ADComputer!A:B,2,FALSE))</f>
        <v>Michael Murphy - X1 Carbon</v>
      </c>
      <c r="H386" s="32">
        <f t="shared" si="26"/>
        <v>1</v>
      </c>
      <c r="I386" s="27" t="str">
        <f>IF(ISERROR(MATCH(K386,ADComputer!A:A, 0)), "No Match", VLOOKUP(K386,ADComputer!A:D,4,FALSE))</f>
        <v>CN=Michael Murphy,OU=Users,OU=Northern California,DC=wma-arch,DC=com</v>
      </c>
      <c r="J386" s="27" t="str">
        <f>IF(ISERROR(MATCH($E386,Meraki!A:A, 0)), "No Match", VLOOKUP($E386,Meraki!A:F,4,FALSE))</f>
        <v>ThinkPad X1 Carbon 4th</v>
      </c>
      <c r="K386" s="27" t="str">
        <f>IF(ISERROR(MATCH($E386,Meraki!A:A, 0)), "No Match", VLOOKUP($E386,Meraki!A:F,2,FALSE))</f>
        <v>WS-2290</v>
      </c>
      <c r="L386" s="27" t="str">
        <f>IF(ISERROR(MATCH($C386,Vision!$A:$A, 0)), "No Match", VLOOKUP($C386,Vision!$A:F,2,FALSE))</f>
        <v>Michael</v>
      </c>
      <c r="M386" s="27" t="str">
        <f>IF(ISERROR(MATCH($C386,Vision!$A:$A, 0)), "No Match", VLOOKUP($C386,Vision!$A:G,3,FALSE))</f>
        <v>Murphy</v>
      </c>
      <c r="N386" s="27" t="str">
        <f>IF(ISERROR(MATCH($C386,Vision!$A:$A, 0)), "No Match", VLOOKUP($C386,Vision!$A:H,4,FALSE))</f>
        <v>Strawn, Chris</v>
      </c>
      <c r="O386" s="27" t="str">
        <f>IF(ISERROR(MATCH($C386,Vision!$A:$A, 0)), "No Match", VLOOKUP($C386,Vision!$A:I,5,FALSE))</f>
        <v>Pleasanton Civil Engineering</v>
      </c>
      <c r="P386" s="27" t="str">
        <f>IF(ISERROR(MATCH($C386,Vision!$A:$A, 0)), "No Match", VLOOKUP($C386,Vision!$A:J,6,FALSE))</f>
        <v>Pleasanton</v>
      </c>
      <c r="Q386" s="27" t="str">
        <f>IF(ISERROR(MATCH($C386,Vision!$A:$A, 0)), "No Match", VLOOKUP($C386,Vision!$A:K,7,FALSE))</f>
        <v>Director, Civil Engineering</v>
      </c>
      <c r="R386" s="31">
        <f>IF(ISERROR(MATCH($C386,Vision!$A:$A, 0)), "No Match", VLOOKUP($C386,Vision!$A:L,8,FALSE))</f>
        <v>40590</v>
      </c>
      <c r="S386" s="31"/>
      <c r="T386" s="27" t="str">
        <f t="shared" si="27"/>
        <v>Set-ADComputer -Identity  WS-2290 -Description "Michael Murphy - ThinkPad X1 Carbon 4th"</v>
      </c>
      <c r="U386" s="2"/>
      <c r="W386" s="4"/>
      <c r="AB386"/>
      <c r="AD386"/>
    </row>
    <row r="387" spans="2:30" x14ac:dyDescent="0.25">
      <c r="B387" s="27">
        <f t="shared" si="25"/>
        <v>384</v>
      </c>
      <c r="C387" s="22" t="s">
        <v>835</v>
      </c>
      <c r="D387" s="30" t="str">
        <f>IF(ISERROR(MATCH($C387,ADUser!A:A, 0)), "No Match", VLOOKUP($C387,ADUser!A:C,3,FALSE))</f>
        <v>Michael Noiles</v>
      </c>
      <c r="E387" s="27" t="str">
        <f>IF(ISERROR(MATCH($C387,ADUser!A:A, 0)), "No Match", VLOOKUP($C387,ADUser!A:B,2,FALSE))</f>
        <v>MNoiles</v>
      </c>
      <c r="F387" s="27" t="str">
        <f>IF(ISERROR(MATCH(K387,ADComputer!A:A, 0)), "No Match", VLOOKUP(K387,ADComputer!A:B,2,FALSE))</f>
        <v>Michael Noiles - ThinkPad P51</v>
      </c>
      <c r="H387" s="32">
        <f t="shared" si="26"/>
        <v>1</v>
      </c>
      <c r="I387" s="27" t="str">
        <f>IF(ISERROR(MATCH(K387,ADComputer!A:A, 0)), "No Match", VLOOKUP(K387,ADComputer!A:D,4,FALSE))</f>
        <v>CN=Michael Noiles,OU=Users,OU=Chicago,DC=wma-arch,DC=com</v>
      </c>
      <c r="J387" s="27" t="str">
        <f>IF(ISERROR(MATCH($E387,Meraki!A:A, 0)), "No Match", VLOOKUP($E387,Meraki!A:F,4,FALSE))</f>
        <v>ThinkPad P51</v>
      </c>
      <c r="K387" s="27" t="str">
        <f>IF(ISERROR(MATCH($E387,Meraki!A:A, 0)), "No Match", VLOOKUP($E387,Meraki!A:F,2,FALSE))</f>
        <v>WS-2608</v>
      </c>
      <c r="L387" s="27" t="str">
        <f>IF(ISERROR(MATCH($C387,Vision!$A:$A, 0)), "No Match", VLOOKUP($C387,Vision!$A:F,2,FALSE))</f>
        <v>Michael</v>
      </c>
      <c r="M387" s="27" t="str">
        <f>IF(ISERROR(MATCH($C387,Vision!$A:$A, 0)), "No Match", VLOOKUP($C387,Vision!$A:G,3,FALSE))</f>
        <v>Noiles</v>
      </c>
      <c r="N387" s="27" t="str">
        <f>IF(ISERROR(MATCH($C387,Vision!$A:$A, 0)), "No Match", VLOOKUP($C387,Vision!$A:H,4,FALSE))</f>
        <v>Brandenburg, Grant</v>
      </c>
      <c r="O387" s="27" t="str">
        <f>IF(ISERROR(MATCH($C387,Vision!$A:$A, 0)), "No Match", VLOOKUP($C387,Vision!$A:I,5,FALSE))</f>
        <v>Oak Brook Commercial</v>
      </c>
      <c r="P387" s="27" t="str">
        <f>IF(ISERROR(MATCH($C387,Vision!$A:$A, 0)), "No Match", VLOOKUP($C387,Vision!$A:J,6,FALSE))</f>
        <v>Oak Brook</v>
      </c>
      <c r="Q387" s="27" t="str">
        <f>IF(ISERROR(MATCH($C387,Vision!$A:$A, 0)), "No Match", VLOOKUP($C387,Vision!$A:K,7,FALSE))</f>
        <v>Senior Job Captain</v>
      </c>
      <c r="R387" s="31">
        <f>IF(ISERROR(MATCH($C387,Vision!$A:$A, 0)), "No Match", VLOOKUP($C387,Vision!$A:L,8,FALSE))</f>
        <v>42948</v>
      </c>
      <c r="S387" s="31"/>
      <c r="T387" s="27" t="str">
        <f t="shared" si="27"/>
        <v>Set-ADComputer -Identity  WS-2608 -Description "Michael Noiles - ThinkPad P51"</v>
      </c>
      <c r="U387" s="1" t="str">
        <f t="shared" ref="U387:U414" si="30">CONCATENATE($V$3,K387,$W$4,E387,$V$5)</f>
        <v>Set-ADComputer -Identity  WS-2608 -Managedby "MNoiles"</v>
      </c>
      <c r="W387" s="4"/>
      <c r="AB387"/>
      <c r="AD387"/>
    </row>
    <row r="388" spans="2:30" x14ac:dyDescent="0.25">
      <c r="B388" s="27">
        <f t="shared" ref="B388:B451" si="31">B387+1</f>
        <v>385</v>
      </c>
      <c r="C388" s="22" t="s">
        <v>5153</v>
      </c>
      <c r="D388" s="30" t="str">
        <f>IF(ISERROR(MATCH($C388,ADUser!A:A, 0)), "No Match", VLOOKUP($C388,ADUser!A:C,3,FALSE))</f>
        <v>Michelle Olivo</v>
      </c>
      <c r="E388" s="27" t="str">
        <f>IF(ISERROR(MATCH($C388,ADUser!A:A, 0)), "No Match", VLOOKUP($C388,ADUser!A:B,2,FALSE))</f>
        <v>molivo</v>
      </c>
      <c r="F388" s="27" t="str">
        <f>IF(ISERROR(MATCH(K388,ADComputer!A:A, 0)), "No Match", VLOOKUP(K388,ADComputer!A:B,2,FALSE))</f>
        <v>No Match</v>
      </c>
      <c r="H388" s="32" t="e">
        <f t="shared" ref="H388:H451" si="32">IF(SEARCH(D388,F388,1),1,0)</f>
        <v>#VALUE!</v>
      </c>
      <c r="I388" s="27" t="str">
        <f>IF(ISERROR(MATCH(K388,ADComputer!A:A, 0)), "No Match", VLOOKUP(K388,ADComputer!A:D,4,FALSE))</f>
        <v>No Match</v>
      </c>
      <c r="J388" s="27" t="str">
        <f>IF(ISERROR(MATCH($E388,Meraki!A:A, 0)), "No Match", VLOOKUP($E388,Meraki!A:F,4,FALSE))</f>
        <v>No Match</v>
      </c>
      <c r="K388" s="27" t="str">
        <f>IF(ISERROR(MATCH($E388,Meraki!A:A, 0)), "No Match", VLOOKUP($E388,Meraki!A:F,2,FALSE))</f>
        <v>No Match</v>
      </c>
      <c r="L388" s="27" t="str">
        <f>IF(ISERROR(MATCH($C388,Vision!$A:$A, 0)), "No Match", VLOOKUP($C388,Vision!$A:F,2,FALSE))</f>
        <v>Michelle</v>
      </c>
      <c r="M388" s="27" t="str">
        <f>IF(ISERROR(MATCH($C388,Vision!$A:$A, 0)), "No Match", VLOOKUP($C388,Vision!$A:G,3,FALSE))</f>
        <v>Olivo</v>
      </c>
      <c r="N388" s="27" t="str">
        <f>IF(ISERROR(MATCH($C388,Vision!$A:$A, 0)), "No Match", VLOOKUP($C388,Vision!$A:H,4,FALSE))</f>
        <v>Melo, Damian</v>
      </c>
      <c r="O388" s="27" t="str">
        <f>IF(ISERROR(MATCH($C388,Vision!$A:$A, 0)), "No Match", VLOOKUP($C388,Vision!$A:I,5,FALSE))</f>
        <v>New York Interior Design</v>
      </c>
      <c r="P388" s="27" t="str">
        <f>IF(ISERROR(MATCH($C388,Vision!$A:$A, 0)), "No Match", VLOOKUP($C388,Vision!$A:J,6,FALSE))</f>
        <v>New York</v>
      </c>
      <c r="Q388" s="27" t="str">
        <f>IF(ISERROR(MATCH($C388,Vision!$A:$A, 0)), "No Match", VLOOKUP($C388,Vision!$A:K,7,FALSE))</f>
        <v>Intern</v>
      </c>
      <c r="R388" s="31">
        <f>IF(ISERROR(MATCH($C388,Vision!$A:$A, 0)), "No Match", VLOOKUP($C388,Vision!$A:L,8,FALSE))</f>
        <v>43521</v>
      </c>
      <c r="S388" s="31"/>
      <c r="T388" s="27" t="str">
        <f t="shared" ref="T388:T451" si="33">CONCATENATE($V$3,K388,$V$4,D388,$V$6,J388,$V$5)</f>
        <v>Set-ADComputer -Identity  No Match -Description "Michelle Olivo - No Match"</v>
      </c>
      <c r="U388" s="1" t="str">
        <f t="shared" si="30"/>
        <v>Set-ADComputer -Identity  No Match -Managedby "molivo"</v>
      </c>
      <c r="W388" s="4"/>
      <c r="AB388"/>
      <c r="AD388"/>
    </row>
    <row r="389" spans="2:30" hidden="1" x14ac:dyDescent="0.25">
      <c r="B389" s="27">
        <f t="shared" si="31"/>
        <v>386</v>
      </c>
      <c r="C389" s="22" t="s">
        <v>6315</v>
      </c>
      <c r="D389" s="30" t="str">
        <f>IF(ISERROR(MATCH($C389,ADUser!A:A, 0)), "No Match", VLOOKUP($C389,ADUser!A:C,3,FALSE))</f>
        <v>Carlos Quirino</v>
      </c>
      <c r="E389" s="27" t="str">
        <f>IF(ISERROR(MATCH($C389,ADUser!A:A, 0)), "No Match", VLOOKUP($C389,ADUser!A:B,2,FALSE))</f>
        <v>cquirino</v>
      </c>
      <c r="F389" s="27" t="str">
        <f>IF(ISERROR(MATCH(K389,ADComputer!A:A, 0)), "No Match", VLOOKUP(K389,ADComputer!A:B,2,FALSE))</f>
        <v>Viviana Orio - Precision Tower 5810</v>
      </c>
      <c r="H389" s="32" t="e">
        <f t="shared" si="32"/>
        <v>#VALUE!</v>
      </c>
      <c r="I389" s="27">
        <f>IF(ISERROR(MATCH(K389,ADComputer!A:A, 0)), "No Match", VLOOKUP(K389,ADComputer!A:D,4,FALSE))</f>
        <v>0</v>
      </c>
      <c r="J389" s="27" t="str">
        <f>IF(ISERROR(MATCH($E389,Meraki!A:A, 0)), "No Match", VLOOKUP($E389,Meraki!A:F,4,FALSE))</f>
        <v>Precision Tower 5810</v>
      </c>
      <c r="K389" s="27" t="str">
        <f>IF(ISERROR(MATCH($E389,Meraki!A:A, 0)), "No Match", VLOOKUP($E389,Meraki!A:F,2,FALSE))</f>
        <v>WS-2266</v>
      </c>
      <c r="L389" s="27" t="str">
        <f>IF(ISERROR(MATCH($C389,Vision!$A:$A, 0)), "No Match", VLOOKUP($C389,Vision!$A:F,2,FALSE))</f>
        <v>Carlos Eduardo</v>
      </c>
      <c r="M389" s="27" t="str">
        <f>IF(ISERROR(MATCH($C389,Vision!$A:$A, 0)), "No Match", VLOOKUP($C389,Vision!$A:G,3,FALSE))</f>
        <v>Quirino Macin</v>
      </c>
      <c r="N389" s="27" t="str">
        <f>IF(ISERROR(MATCH($C389,Vision!$A:$A, 0)), "No Match", VLOOKUP($C389,Vision!$A:H,4,FALSE))</f>
        <v>Nouizi, Ilyes</v>
      </c>
      <c r="O389" s="27" t="str">
        <f>IF(ISERROR(MATCH($C389,Vision!$A:$A, 0)), "No Match", VLOOKUP($C389,Vision!$A:I,5,FALSE))</f>
        <v>Studio-East</v>
      </c>
      <c r="P389" s="27" t="str">
        <f>IF(ISERROR(MATCH($C389,Vision!$A:$A, 0)), "No Match", VLOOKUP($C389,Vision!$A:J,6,FALSE))</f>
        <v>Mexico City</v>
      </c>
      <c r="Q389" s="27" t="str">
        <f>IF(ISERROR(MATCH($C389,Vision!$A:$A, 0)), "No Match", VLOOKUP($C389,Vision!$A:K,7,FALSE))</f>
        <v>Production Coordinator</v>
      </c>
      <c r="R389" s="31">
        <f>IF(ISERROR(MATCH($C389,Vision!$A:$A, 0)), "No Match", VLOOKUP($C389,Vision!$A:L,8,FALSE))</f>
        <v>43563</v>
      </c>
      <c r="S389" s="31"/>
      <c r="T389" s="27" t="str">
        <f t="shared" si="33"/>
        <v>Set-ADComputer -Identity  WS-2266 -Description "Carlos Quirino - Precision Tower 5810"</v>
      </c>
      <c r="U389" s="1" t="str">
        <f t="shared" si="30"/>
        <v>Set-ADComputer -Identity  WS-2266 -Managedby "cquirino"</v>
      </c>
      <c r="W389" s="4"/>
      <c r="AB389"/>
      <c r="AD389"/>
    </row>
    <row r="390" spans="2:30" x14ac:dyDescent="0.25">
      <c r="B390" s="27">
        <f t="shared" si="31"/>
        <v>387</v>
      </c>
      <c r="C390" s="22" t="s">
        <v>5193</v>
      </c>
      <c r="D390" s="30" t="str">
        <f>IF(ISERROR(MATCH($C390,ADUser!A:A, 0)), "No Match", VLOOKUP($C390,ADUser!A:C,3,FALSE))</f>
        <v>Michael Peck</v>
      </c>
      <c r="E390" s="27" t="str">
        <f>IF(ISERROR(MATCH($C390,ADUser!A:A, 0)), "No Match", VLOOKUP($C390,ADUser!A:B,2,FALSE))</f>
        <v>mpeck</v>
      </c>
      <c r="F390" s="27" t="str">
        <f>IF(ISERROR(MATCH(K390,ADComputer!A:A, 0)), "No Match", VLOOKUP(K390,ADComputer!A:B,2,FALSE))</f>
        <v>Michael Peck - X1 Extreme</v>
      </c>
      <c r="H390" s="32">
        <f t="shared" si="32"/>
        <v>1</v>
      </c>
      <c r="I390" s="27" t="str">
        <f>IF(ISERROR(MATCH(K390,ADComputer!A:A, 0)), "No Match", VLOOKUP(K390,ADComputer!A:D,4,FALSE))</f>
        <v>CN=Michael Peck,OU=Users,OU=Phoenix,DC=wma-arch,DC=com</v>
      </c>
      <c r="J390" s="27" t="str">
        <f>IF(ISERROR(MATCH($E390,Meraki!A:A, 0)), "No Match", VLOOKUP($E390,Meraki!A:F,4,FALSE))</f>
        <v>ThinkPad X1 Extreme</v>
      </c>
      <c r="K390" s="27" t="str">
        <f>IF(ISERROR(MATCH($E390,Meraki!A:A, 0)), "No Match", VLOOKUP($E390,Meraki!A:F,2,FALSE))</f>
        <v>WS-3195</v>
      </c>
      <c r="L390" s="27" t="str">
        <f>IF(ISERROR(MATCH($C390,Vision!$A:$A, 0)), "No Match", VLOOKUP($C390,Vision!$A:F,2,FALSE))</f>
        <v>Michael</v>
      </c>
      <c r="M390" s="27" t="str">
        <f>IF(ISERROR(MATCH($C390,Vision!$A:$A, 0)), "No Match", VLOOKUP($C390,Vision!$A:G,3,FALSE))</f>
        <v>Peck</v>
      </c>
      <c r="N390" s="27" t="str">
        <f>IF(ISERROR(MATCH($C390,Vision!$A:$A, 0)), "No Match", VLOOKUP($C390,Vision!$A:H,4,FALSE))</f>
        <v>Kuehn, Matthew</v>
      </c>
      <c r="O390" s="27" t="str">
        <f>IF(ISERROR(MATCH($C390,Vision!$A:$A, 0)), "No Match", VLOOKUP($C390,Vision!$A:I,5,FALSE))</f>
        <v>Phoenix Civil Engineering</v>
      </c>
      <c r="P390" s="27" t="str">
        <f>IF(ISERROR(MATCH($C390,Vision!$A:$A, 0)), "No Match", VLOOKUP($C390,Vision!$A:J,6,FALSE))</f>
        <v>Phoenix</v>
      </c>
      <c r="Q390" s="27" t="str">
        <f>IF(ISERROR(MATCH($C390,Vision!$A:$A, 0)), "No Match", VLOOKUP($C390,Vision!$A:K,7,FALSE))</f>
        <v>Senior Civil Designer</v>
      </c>
      <c r="R390" s="31">
        <f>IF(ISERROR(MATCH($C390,Vision!$A:$A, 0)), "No Match", VLOOKUP($C390,Vision!$A:L,8,FALSE))</f>
        <v>43542</v>
      </c>
      <c r="S390" s="31"/>
      <c r="T390" s="27" t="str">
        <f t="shared" si="33"/>
        <v>Set-ADComputer -Identity  WS-3195 -Description "Michael Peck - ThinkPad X1 Extreme"</v>
      </c>
      <c r="U390" s="1" t="str">
        <f t="shared" si="30"/>
        <v>Set-ADComputer -Identity  WS-3195 -Managedby "mpeck"</v>
      </c>
      <c r="W390" s="4"/>
      <c r="AB390"/>
      <c r="AD390"/>
    </row>
    <row r="391" spans="2:30" x14ac:dyDescent="0.25">
      <c r="B391" s="27">
        <f t="shared" si="31"/>
        <v>388</v>
      </c>
      <c r="C391" s="22" t="s">
        <v>3249</v>
      </c>
      <c r="D391" s="30" t="str">
        <f>IF(ISERROR(MATCH($C391,ADUser!A:A, 0)), "No Match", VLOOKUP($C391,ADUser!A:C,3,FALSE))</f>
        <v>Matt Pepin</v>
      </c>
      <c r="E391" s="27" t="str">
        <f>IF(ISERROR(MATCH($C391,ADUser!A:A, 0)), "No Match", VLOOKUP($C391,ADUser!A:B,2,FALSE))</f>
        <v>mpepin</v>
      </c>
      <c r="F391" s="27" t="str">
        <f>IF(ISERROR(MATCH(K391,ADComputer!A:A, 0)), "No Match", VLOOKUP(K391,ADComputer!A:B,2,FALSE))</f>
        <v>Matt Pepin - OptiPlex 9020</v>
      </c>
      <c r="H391" s="32">
        <f t="shared" si="32"/>
        <v>1</v>
      </c>
      <c r="I391" s="27" t="str">
        <f>IF(ISERROR(MATCH(K391,ADComputer!A:A, 0)), "No Match", VLOOKUP(K391,ADComputer!A:D,4,FALSE))</f>
        <v>CN=Matt Pepin,OU=Users,OU=Denver-JS,DC=wma-arch,DC=com</v>
      </c>
      <c r="J391" s="27" t="str">
        <f>IF(ISERROR(MATCH($E391,Meraki!A:A, 0)), "No Match", VLOOKUP($E391,Meraki!A:F,4,FALSE))</f>
        <v>OptiPlex 9020</v>
      </c>
      <c r="K391" s="27" t="str">
        <f>IF(ISERROR(MATCH($E391,Meraki!A:A, 0)), "No Match", VLOOKUP($E391,Meraki!A:F,2,FALSE))</f>
        <v>WS-2479</v>
      </c>
      <c r="L391" s="27" t="str">
        <f>IF(ISERROR(MATCH($C391,Vision!$A:$A, 0)), "No Match", VLOOKUP($C391,Vision!$A:F,2,FALSE))</f>
        <v>Matthew</v>
      </c>
      <c r="M391" s="27" t="str">
        <f>IF(ISERROR(MATCH($C391,Vision!$A:$A, 0)), "No Match", VLOOKUP($C391,Vision!$A:G,3,FALSE))</f>
        <v>Pepin</v>
      </c>
      <c r="N391" s="27" t="str">
        <f>IF(ISERROR(MATCH($C391,Vision!$A:$A, 0)), "No Match", VLOOKUP($C391,Vision!$A:H,4,FALSE))</f>
        <v>Jansen, Thomas</v>
      </c>
      <c r="O391" s="27" t="str">
        <f>IF(ISERROR(MATCH($C391,Vision!$A:$A, 0)), "No Match", VLOOKUP($C391,Vision!$A:I,5,FALSE))</f>
        <v>Denver Civil Infrastructure</v>
      </c>
      <c r="P391" s="27" t="str">
        <f>IF(ISERROR(MATCH($C391,Vision!$A:$A, 0)), "No Match", VLOOKUP($C391,Vision!$A:J,6,FALSE))</f>
        <v>Denver C.E.</v>
      </c>
      <c r="Q391" s="27" t="str">
        <f>IF(ISERROR(MATCH($C391,Vision!$A:$A, 0)), "No Match", VLOOKUP($C391,Vision!$A:K,7,FALSE))</f>
        <v>Project Engineer</v>
      </c>
      <c r="R391" s="31">
        <f>IF(ISERROR(MATCH($C391,Vision!$A:$A, 0)), "No Match", VLOOKUP($C391,Vision!$A:L,8,FALSE))</f>
        <v>43045</v>
      </c>
      <c r="S391" s="31"/>
      <c r="T391" s="27" t="str">
        <f t="shared" si="33"/>
        <v>Set-ADComputer -Identity  WS-2479 -Description "Matt Pepin - OptiPlex 9020"</v>
      </c>
      <c r="U391" s="1" t="str">
        <f t="shared" si="30"/>
        <v>Set-ADComputer -Identity  WS-2479 -Managedby "mpepin"</v>
      </c>
      <c r="W391" s="4"/>
      <c r="AB391"/>
      <c r="AD391"/>
    </row>
    <row r="392" spans="2:30" x14ac:dyDescent="0.25">
      <c r="B392" s="27">
        <f t="shared" si="31"/>
        <v>389</v>
      </c>
      <c r="C392" s="22" t="s">
        <v>612</v>
      </c>
      <c r="D392" s="30" t="str">
        <f>IF(ISERROR(MATCH($C392,ADUser!A:A, 0)), "No Match", VLOOKUP($C392,ADUser!A:C,3,FALSE))</f>
        <v>Michael Petersen</v>
      </c>
      <c r="E392" s="27" t="str">
        <f>IF(ISERROR(MATCH($C392,ADUser!A:A, 0)), "No Match", VLOOKUP($C392,ADUser!A:B,2,FALSE))</f>
        <v>mpetersen</v>
      </c>
      <c r="F392" s="27" t="str">
        <f>IF(ISERROR(MATCH(K392,ADComputer!A:A, 0)), "No Match", VLOOKUP(K392,ADComputer!A:B,2,FALSE))</f>
        <v>Michael Petersen - ThinkPad X1 Carbon 4th</v>
      </c>
      <c r="H392" s="32">
        <f t="shared" si="32"/>
        <v>1</v>
      </c>
      <c r="I392" s="27" t="str">
        <f>IF(ISERROR(MATCH(K392,ADComputer!A:A, 0)), "No Match", VLOOKUP(K392,ADComputer!A:D,4,FALSE))</f>
        <v>CN=Michael Petersen,OU=Users,OU=Irvine,DC=wma-arch,DC=com</v>
      </c>
      <c r="J392" s="27" t="str">
        <f>IF(ISERROR(MATCH($E392,Meraki!A:A, 0)), "No Match", VLOOKUP($E392,Meraki!A:F,4,FALSE))</f>
        <v>ThinkPad X1 Carbon 4th</v>
      </c>
      <c r="K392" s="27" t="str">
        <f>IF(ISERROR(MATCH($E392,Meraki!A:A, 0)), "No Match", VLOOKUP($E392,Meraki!A:F,2,FALSE))</f>
        <v>WS-2605</v>
      </c>
      <c r="L392" s="27" t="str">
        <f>IF(ISERROR(MATCH($C392,Vision!$A:$A, 0)), "No Match", VLOOKUP($C392,Vision!$A:F,2,FALSE))</f>
        <v>Michael</v>
      </c>
      <c r="M392" s="27" t="str">
        <f>IF(ISERROR(MATCH($C392,Vision!$A:$A, 0)), "No Match", VLOOKUP($C392,Vision!$A:G,3,FALSE))</f>
        <v>Petersen</v>
      </c>
      <c r="N392" s="27" t="str">
        <f>IF(ISERROR(MATCH($C392,Vision!$A:$A, 0)), "No Match", VLOOKUP($C392,Vision!$A:H,4,FALSE))</f>
        <v>Myers, Thomas</v>
      </c>
      <c r="O392" s="27" t="str">
        <f>IF(ISERROR(MATCH($C392,Vision!$A:$A, 0)), "No Match", VLOOKUP($C392,Vision!$A:I,5,FALSE))</f>
        <v>Irvine Healthcare</v>
      </c>
      <c r="P392" s="27" t="str">
        <f>IF(ISERROR(MATCH($C392,Vision!$A:$A, 0)), "No Match", VLOOKUP($C392,Vision!$A:J,6,FALSE))</f>
        <v>Irvine</v>
      </c>
      <c r="Q392" s="27" t="str">
        <f>IF(ISERROR(MATCH($C392,Vision!$A:$A, 0)), "No Match", VLOOKUP($C392,Vision!$A:K,7,FALSE))</f>
        <v>Principal</v>
      </c>
      <c r="R392" s="31">
        <f>IF(ISERROR(MATCH($C392,Vision!$A:$A, 0)), "No Match", VLOOKUP($C392,Vision!$A:L,8,FALSE))</f>
        <v>41043</v>
      </c>
      <c r="S392" s="31"/>
      <c r="T392" s="27" t="str">
        <f t="shared" si="33"/>
        <v>Set-ADComputer -Identity  WS-2605 -Description "Michael Petersen - ThinkPad X1 Carbon 4th"</v>
      </c>
      <c r="U392" s="1" t="str">
        <f t="shared" si="30"/>
        <v>Set-ADComputer -Identity  WS-2605 -Managedby "mpetersen"</v>
      </c>
      <c r="W392" s="4"/>
      <c r="AB392"/>
      <c r="AD392"/>
    </row>
    <row r="393" spans="2:30" x14ac:dyDescent="0.25">
      <c r="B393" s="27">
        <f t="shared" si="31"/>
        <v>390</v>
      </c>
      <c r="C393" s="22" t="s">
        <v>3478</v>
      </c>
      <c r="D393" s="30" t="str">
        <f>IF(ISERROR(MATCH($C393,ADUser!A:A, 0)), "No Match", VLOOKUP($C393,ADUser!A:C,3,FALSE))</f>
        <v>Mike Piraino</v>
      </c>
      <c r="E393" s="27" t="str">
        <f>IF(ISERROR(MATCH($C393,ADUser!A:A, 0)), "No Match", VLOOKUP($C393,ADUser!A:B,2,FALSE))</f>
        <v>mpiraino</v>
      </c>
      <c r="F393" s="27" t="str">
        <f>IF(ISERROR(MATCH(K393,ADComputer!A:A, 0)), "No Match", VLOOKUP(K393,ADComputer!A:B,2,FALSE))</f>
        <v>Mike Piraino - ThinkPad P51</v>
      </c>
      <c r="H393" s="32">
        <f t="shared" si="32"/>
        <v>1</v>
      </c>
      <c r="I393" s="27" t="str">
        <f>IF(ISERROR(MATCH(K393,ADComputer!A:A, 0)), "No Match", VLOOKUP(K393,ADComputer!A:D,4,FALSE))</f>
        <v>CN=Michael Piraino,OU=Users,OU=Chicago,DC=wma-arch,DC=com</v>
      </c>
      <c r="J393" s="27" t="str">
        <f>IF(ISERROR(MATCH($E393,Meraki!A:A, 0)), "No Match", VLOOKUP($E393,Meraki!A:F,4,FALSE))</f>
        <v>ThinkPad P51</v>
      </c>
      <c r="K393" s="27" t="str">
        <f>IF(ISERROR(MATCH($E393,Meraki!A:A, 0)), "No Match", VLOOKUP($E393,Meraki!A:F,2,FALSE))</f>
        <v>WS-2554</v>
      </c>
      <c r="L393" s="27" t="str">
        <f>IF(ISERROR(MATCH($C393,Vision!$A:$A, 0)), "No Match", VLOOKUP($C393,Vision!$A:F,2,FALSE))</f>
        <v>Michael</v>
      </c>
      <c r="M393" s="27" t="str">
        <f>IF(ISERROR(MATCH($C393,Vision!$A:$A, 0)), "No Match", VLOOKUP($C393,Vision!$A:G,3,FALSE))</f>
        <v>Piraino</v>
      </c>
      <c r="N393" s="27" t="str">
        <f>IF(ISERROR(MATCH($C393,Vision!$A:$A, 0)), "No Match", VLOOKUP($C393,Vision!$A:H,4,FALSE))</f>
        <v>Cody, Michael</v>
      </c>
      <c r="O393" s="27" t="str">
        <f>IF(ISERROR(MATCH($C393,Vision!$A:$A, 0)), "No Match", VLOOKUP($C393,Vision!$A:I,5,FALSE))</f>
        <v>Oak Brook Interior Design</v>
      </c>
      <c r="P393" s="27" t="str">
        <f>IF(ISERROR(MATCH($C393,Vision!$A:$A, 0)), "No Match", VLOOKUP($C393,Vision!$A:J,6,FALSE))</f>
        <v>Oak Brook</v>
      </c>
      <c r="Q393" s="27" t="str">
        <f>IF(ISERROR(MATCH($C393,Vision!$A:$A, 0)), "No Match", VLOOKUP($C393,Vision!$A:K,7,FALSE))</f>
        <v>Project Manager</v>
      </c>
      <c r="R393" s="31">
        <f>IF(ISERROR(MATCH($C393,Vision!$A:$A, 0)), "No Match", VLOOKUP($C393,Vision!$A:L,8,FALSE))</f>
        <v>43185</v>
      </c>
      <c r="S393" s="31"/>
      <c r="T393" s="27" t="str">
        <f t="shared" si="33"/>
        <v>Set-ADComputer -Identity  WS-2554 -Description "Mike Piraino - ThinkPad P51"</v>
      </c>
      <c r="U393" s="1" t="str">
        <f t="shared" si="30"/>
        <v>Set-ADComputer -Identity  WS-2554 -Managedby "mpiraino"</v>
      </c>
      <c r="W393" s="4"/>
      <c r="AB393"/>
      <c r="AD393"/>
    </row>
    <row r="394" spans="2:30" x14ac:dyDescent="0.25">
      <c r="B394" s="27">
        <f t="shared" si="31"/>
        <v>391</v>
      </c>
      <c r="C394" s="22" t="s">
        <v>783</v>
      </c>
      <c r="D394" s="30" t="str">
        <f>IF(ISERROR(MATCH($C394,ADUser!A:A, 0)), "No Match", VLOOKUP($C394,ADUser!A:C,3,FALSE))</f>
        <v>Marek Pula</v>
      </c>
      <c r="E394" s="27" t="str">
        <f>IF(ISERROR(MATCH($C394,ADUser!A:A, 0)), "No Match", VLOOKUP($C394,ADUser!A:B,2,FALSE))</f>
        <v>MPula</v>
      </c>
      <c r="F394" s="27" t="str">
        <f>IF(ISERROR(MATCH(K394,ADComputer!A:A, 0)), "No Match", VLOOKUP(K394,ADComputer!A:B,2,FALSE))</f>
        <v>Marek Pula - ThinkPad W540</v>
      </c>
      <c r="H394" s="32">
        <f t="shared" si="32"/>
        <v>1</v>
      </c>
      <c r="I394" s="27" t="str">
        <f>IF(ISERROR(MATCH(K394,ADComputer!A:A, 0)), "No Match", VLOOKUP(K394,ADComputer!A:D,4,FALSE))</f>
        <v>CN=Marek Pula,OU=Users,OU=Chicago,DC=wma-arch,DC=com</v>
      </c>
      <c r="J394" s="27" t="str">
        <f>IF(ISERROR(MATCH($E394,Meraki!A:A, 0)), "No Match", VLOOKUP($E394,Meraki!A:F,4,FALSE))</f>
        <v>ThinkPad W540</v>
      </c>
      <c r="K394" s="27" t="str">
        <f>IF(ISERROR(MATCH($E394,Meraki!A:A, 0)), "No Match", VLOOKUP($E394,Meraki!A:F,2,FALSE))</f>
        <v>WS-2042</v>
      </c>
      <c r="L394" s="27" t="str">
        <f>IF(ISERROR(MATCH($C394,Vision!$A:$A, 0)), "No Match", VLOOKUP($C394,Vision!$A:F,2,FALSE))</f>
        <v>Marek</v>
      </c>
      <c r="M394" s="27" t="str">
        <f>IF(ISERROR(MATCH($C394,Vision!$A:$A, 0)), "No Match", VLOOKUP($C394,Vision!$A:G,3,FALSE))</f>
        <v>Pula</v>
      </c>
      <c r="N394" s="27" t="str">
        <f>IF(ISERROR(MATCH($C394,Vision!$A:$A, 0)), "No Match", VLOOKUP($C394,Vision!$A:H,4,FALSE))</f>
        <v>Brandenburg, Grant</v>
      </c>
      <c r="O394" s="27" t="str">
        <f>IF(ISERROR(MATCH($C394,Vision!$A:$A, 0)), "No Match", VLOOKUP($C394,Vision!$A:I,5,FALSE))</f>
        <v>Oak Brook Commercial</v>
      </c>
      <c r="P394" s="27" t="str">
        <f>IF(ISERROR(MATCH($C394,Vision!$A:$A, 0)), "No Match", VLOOKUP($C394,Vision!$A:J,6,FALSE))</f>
        <v>Oak Brook</v>
      </c>
      <c r="Q394" s="27" t="str">
        <f>IF(ISERROR(MATCH($C394,Vision!$A:$A, 0)), "No Match", VLOOKUP($C394,Vision!$A:K,7,FALSE))</f>
        <v>Production Coordinator</v>
      </c>
      <c r="R394" s="31">
        <f>IF(ISERROR(MATCH($C394,Vision!$A:$A, 0)), "No Match", VLOOKUP($C394,Vision!$A:L,8,FALSE))</f>
        <v>42877</v>
      </c>
      <c r="S394" s="31"/>
      <c r="T394" s="27" t="str">
        <f t="shared" si="33"/>
        <v>Set-ADComputer -Identity  WS-2042 -Description "Marek Pula - ThinkPad W540"</v>
      </c>
      <c r="U394" s="1" t="str">
        <f t="shared" si="30"/>
        <v>Set-ADComputer -Identity  WS-2042 -Managedby "MPula"</v>
      </c>
      <c r="W394" s="4"/>
      <c r="AB394"/>
      <c r="AD394"/>
    </row>
    <row r="395" spans="2:30" x14ac:dyDescent="0.25">
      <c r="B395" s="27">
        <f t="shared" si="31"/>
        <v>392</v>
      </c>
      <c r="C395" s="22" t="s">
        <v>8487</v>
      </c>
      <c r="D395" s="30" t="str">
        <f>IF(ISERROR(MATCH($C395,ADUser!A:A, 0)), "No Match", VLOOKUP($C395,ADUser!A:C,3,FALSE))</f>
        <v>Melissa Ramos</v>
      </c>
      <c r="E395" s="27" t="str">
        <f>IF(ISERROR(MATCH($C395,ADUser!A:A, 0)), "No Match", VLOOKUP($C395,ADUser!A:B,2,FALSE))</f>
        <v>mramos</v>
      </c>
      <c r="F395" s="27" t="str">
        <f>IF(ISERROR(MATCH(K395,ADComputer!A:A, 0)), "No Match", VLOOKUP(K395,ADComputer!A:B,2,FALSE))</f>
        <v>No Match</v>
      </c>
      <c r="H395" s="32" t="e">
        <f t="shared" si="32"/>
        <v>#VALUE!</v>
      </c>
      <c r="I395" s="27" t="str">
        <f>IF(ISERROR(MATCH(K395,ADComputer!A:A, 0)), "No Match", VLOOKUP(K395,ADComputer!A:D,4,FALSE))</f>
        <v>No Match</v>
      </c>
      <c r="J395" s="27" t="str">
        <f>IF(ISERROR(MATCH($E395,Meraki!A:A, 0)), "No Match", VLOOKUP($E395,Meraki!A:F,4,FALSE))</f>
        <v>No Match</v>
      </c>
      <c r="K395" s="27" t="str">
        <f>IF(ISERROR(MATCH($E395,Meraki!A:A, 0)), "No Match", VLOOKUP($E395,Meraki!A:F,2,FALSE))</f>
        <v>No Match</v>
      </c>
      <c r="L395" s="27" t="str">
        <f>IF(ISERROR(MATCH($C395,Vision!$A:$A, 0)), "No Match", VLOOKUP($C395,Vision!$A:F,2,FALSE))</f>
        <v>No Match</v>
      </c>
      <c r="M395" s="27" t="str">
        <f>IF(ISERROR(MATCH($C395,Vision!$A:$A, 0)), "No Match", VLOOKUP($C395,Vision!$A:G,3,FALSE))</f>
        <v>No Match</v>
      </c>
      <c r="N395" s="27" t="str">
        <f>IF(ISERROR(MATCH($C395,Vision!$A:$A, 0)), "No Match", VLOOKUP($C395,Vision!$A:H,4,FALSE))</f>
        <v>No Match</v>
      </c>
      <c r="O395" s="27" t="str">
        <f>IF(ISERROR(MATCH($C395,Vision!$A:$A, 0)), "No Match", VLOOKUP($C395,Vision!$A:I,5,FALSE))</f>
        <v>No Match</v>
      </c>
      <c r="P395" s="27" t="str">
        <f>IF(ISERROR(MATCH($C395,Vision!$A:$A, 0)), "No Match", VLOOKUP($C395,Vision!$A:J,6,FALSE))</f>
        <v>No Match</v>
      </c>
      <c r="Q395" s="27" t="str">
        <f>IF(ISERROR(MATCH($C395,Vision!$A:$A, 0)), "No Match", VLOOKUP($C395,Vision!$A:K,7,FALSE))</f>
        <v>No Match</v>
      </c>
      <c r="R395" s="31" t="str">
        <f>IF(ISERROR(MATCH($C395,Vision!$A:$A, 0)), "No Match", VLOOKUP($C395,Vision!$A:L,8,FALSE))</f>
        <v>No Match</v>
      </c>
      <c r="S395" s="31"/>
      <c r="T395" s="27" t="str">
        <f t="shared" si="33"/>
        <v>Set-ADComputer -Identity  No Match -Description "Melissa Ramos - No Match"</v>
      </c>
      <c r="U395" s="1" t="str">
        <f t="shared" si="30"/>
        <v>Set-ADComputer -Identity  No Match -Managedby "mramos"</v>
      </c>
      <c r="W395" s="4"/>
      <c r="AB395"/>
      <c r="AD395"/>
    </row>
    <row r="396" spans="2:30" x14ac:dyDescent="0.25">
      <c r="B396" s="27">
        <f t="shared" si="31"/>
        <v>393</v>
      </c>
      <c r="C396" s="22" t="s">
        <v>47</v>
      </c>
      <c r="D396" s="30" t="str">
        <f>IF(ISERROR(MATCH($C396,ADUser!A:A, 0)), "No Match", VLOOKUP($C396,ADUser!A:C,3,FALSE))</f>
        <v>Maria Reyes</v>
      </c>
      <c r="E396" s="27" t="str">
        <f>IF(ISERROR(MATCH($C396,ADUser!A:A, 0)), "No Match", VLOOKUP($C396,ADUser!A:B,2,FALSE))</f>
        <v>mreyes</v>
      </c>
      <c r="F396" s="27" t="str">
        <f>IF(ISERROR(MATCH(K396,ADComputer!A:A, 0)), "No Match", VLOOKUP(K396,ADComputer!A:B,2,FALSE))</f>
        <v>Maria Reyes - XPS 15 9570</v>
      </c>
      <c r="H396" s="32">
        <f t="shared" si="32"/>
        <v>1</v>
      </c>
      <c r="I396" s="27" t="str">
        <f>IF(ISERROR(MATCH(K396,ADComputer!A:A, 0)), "No Match", VLOOKUP(K396,ADComputer!A:D,4,FALSE))</f>
        <v>CN=Maria Reyes,OU=Users,OU=Irvine,DC=wma-arch,DC=com</v>
      </c>
      <c r="J396" s="27" t="str">
        <f>IF(ISERROR(MATCH($E396,Meraki!A:A, 0)), "No Match", VLOOKUP($E396,Meraki!A:F,4,FALSE))</f>
        <v>XPS 15 9570</v>
      </c>
      <c r="K396" s="27" t="str">
        <f>IF(ISERROR(MATCH($E396,Meraki!A:A, 0)), "No Match", VLOOKUP($E396,Meraki!A:F,2,FALSE))</f>
        <v>WS-3184</v>
      </c>
      <c r="L396" s="27" t="str">
        <f>IF(ISERROR(MATCH($C396,Vision!$A:$A, 0)), "No Match", VLOOKUP($C396,Vision!$A:F,2,FALSE))</f>
        <v>Maria</v>
      </c>
      <c r="M396" s="27" t="str">
        <f>IF(ISERROR(MATCH($C396,Vision!$A:$A, 0)), "No Match", VLOOKUP($C396,Vision!$A:G,3,FALSE))</f>
        <v>Reyes</v>
      </c>
      <c r="N396" s="27" t="str">
        <f>IF(ISERROR(MATCH($C396,Vision!$A:$A, 0)), "No Match", VLOOKUP($C396,Vision!$A:H,4,FALSE))</f>
        <v>Shimoda, Bryan</v>
      </c>
      <c r="O396" s="27" t="str">
        <f>IF(ISERROR(MATCH($C396,Vision!$A:$A, 0)), "No Match", VLOOKUP($C396,Vision!$A:I,5,FALSE))</f>
        <v>Design Commercial</v>
      </c>
      <c r="P396" s="27" t="str">
        <f>IF(ISERROR(MATCH($C396,Vision!$A:$A, 0)), "No Match", VLOOKUP($C396,Vision!$A:J,6,FALSE))</f>
        <v>Irvine</v>
      </c>
      <c r="Q396" s="27" t="str">
        <f>IF(ISERROR(MATCH($C396,Vision!$A:$A, 0)), "No Match", VLOOKUP($C396,Vision!$A:K,7,FALSE))</f>
        <v>Designer</v>
      </c>
      <c r="R396" s="31">
        <f>IF(ISERROR(MATCH($C396,Vision!$A:$A, 0)), "No Match", VLOOKUP($C396,Vision!$A:L,8,FALSE))</f>
        <v>41827</v>
      </c>
      <c r="S396" s="31"/>
      <c r="T396" s="27" t="str">
        <f t="shared" si="33"/>
        <v>Set-ADComputer -Identity  WS-3184 -Description "Maria Reyes - XPS 15 9570"</v>
      </c>
      <c r="U396" s="1" t="str">
        <f t="shared" si="30"/>
        <v>Set-ADComputer -Identity  WS-3184 -Managedby "mreyes"</v>
      </c>
      <c r="W396" s="4"/>
      <c r="AB396"/>
      <c r="AD396"/>
    </row>
    <row r="397" spans="2:30" x14ac:dyDescent="0.25">
      <c r="B397" s="27">
        <f t="shared" si="31"/>
        <v>394</v>
      </c>
      <c r="C397" s="22" t="s">
        <v>48</v>
      </c>
      <c r="D397" s="30" t="str">
        <f>IF(ISERROR(MATCH($C397,ADUser!A:A, 0)), "No Match", VLOOKUP($C397,ADUser!A:C,3,FALSE))</f>
        <v>Maria Rodgers</v>
      </c>
      <c r="E397" s="27" t="str">
        <f>IF(ISERROR(MATCH($C397,ADUser!A:A, 0)), "No Match", VLOOKUP($C397,ADUser!A:B,2,FALSE))</f>
        <v>mrodgers</v>
      </c>
      <c r="F397" s="27" t="str">
        <f>IF(ISERROR(MATCH(K397,ADComputer!A:A, 0)), "No Match", VLOOKUP(K397,ADComputer!A:B,2,FALSE))</f>
        <v>Maria Rodgers - ThinkPad X1 Carbon 4th</v>
      </c>
      <c r="H397" s="32">
        <f t="shared" si="32"/>
        <v>1</v>
      </c>
      <c r="I397" s="27" t="str">
        <f>IF(ISERROR(MATCH(K397,ADComputer!A:A, 0)), "No Match", VLOOKUP(K397,ADComputer!A:D,4,FALSE))</f>
        <v>CN=Maria Rodgers,OU=Users,OU=Irvine,DC=wma-arch,DC=com</v>
      </c>
      <c r="J397" s="27" t="str">
        <f>IF(ISERROR(MATCH($E397,Meraki!A:A, 0)), "No Match", VLOOKUP($E397,Meraki!A:F,4,FALSE))</f>
        <v>ThinkPad X1 Carbon 4th</v>
      </c>
      <c r="K397" s="27" t="str">
        <f>IF(ISERROR(MATCH($E397,Meraki!A:A, 0)), "No Match", VLOOKUP($E397,Meraki!A:F,2,FALSE))</f>
        <v>WS-2394</v>
      </c>
      <c r="L397" s="27" t="str">
        <f>IF(ISERROR(MATCH($C397,Vision!$A:$A, 0)), "No Match", VLOOKUP($C397,Vision!$A:F,2,FALSE))</f>
        <v>Maria</v>
      </c>
      <c r="M397" s="27" t="str">
        <f>IF(ISERROR(MATCH($C397,Vision!$A:$A, 0)), "No Match", VLOOKUP($C397,Vision!$A:G,3,FALSE))</f>
        <v>Rodgers</v>
      </c>
      <c r="N397" s="27" t="str">
        <f>IF(ISERROR(MATCH($C397,Vision!$A:$A, 0)), "No Match", VLOOKUP($C397,Vision!$A:H,4,FALSE))</f>
        <v>Bissonnette, Maureen</v>
      </c>
      <c r="O397" s="27" t="str">
        <f>IF(ISERROR(MATCH($C397,Vision!$A:$A, 0)), "No Match", VLOOKUP($C397,Vision!$A:I,5,FALSE))</f>
        <v>Corporate Administration</v>
      </c>
      <c r="P397" s="27" t="str">
        <f>IF(ISERROR(MATCH($C397,Vision!$A:$A, 0)), "No Match", VLOOKUP($C397,Vision!$A:J,6,FALSE))</f>
        <v>Irvine</v>
      </c>
      <c r="Q397" s="27" t="str">
        <f>IF(ISERROR(MATCH($C397,Vision!$A:$A, 0)), "No Match", VLOOKUP($C397,Vision!$A:K,7,FALSE))</f>
        <v>Public Relations Manager</v>
      </c>
      <c r="R397" s="31">
        <f>IF(ISERROR(MATCH($C397,Vision!$A:$A, 0)), "No Match", VLOOKUP($C397,Vision!$A:L,8,FALSE))</f>
        <v>41680</v>
      </c>
      <c r="S397" s="31"/>
      <c r="T397" s="27" t="str">
        <f t="shared" si="33"/>
        <v>Set-ADComputer -Identity  WS-2394 -Description "Maria Rodgers - ThinkPad X1 Carbon 4th"</v>
      </c>
      <c r="U397" s="1" t="str">
        <f t="shared" si="30"/>
        <v>Set-ADComputer -Identity  WS-2394 -Managedby "mrodgers"</v>
      </c>
      <c r="W397" s="4"/>
      <c r="AB397"/>
      <c r="AD397"/>
    </row>
    <row r="398" spans="2:30" x14ac:dyDescent="0.25">
      <c r="B398" s="27">
        <f t="shared" si="31"/>
        <v>395</v>
      </c>
      <c r="C398" s="22" t="s">
        <v>582</v>
      </c>
      <c r="D398" s="30" t="str">
        <f>IF(ISERROR(MATCH($C398,ADUser!A:A, 0)), "No Match", VLOOKUP($C398,ADUser!A:C,3,FALSE))</f>
        <v>Mariana Serratos</v>
      </c>
      <c r="E398" s="27" t="str">
        <f>IF(ISERROR(MATCH($C398,ADUser!A:A, 0)), "No Match", VLOOKUP($C398,ADUser!A:B,2,FALSE))</f>
        <v>MSerratos</v>
      </c>
      <c r="F398" s="27" t="str">
        <f>IF(ISERROR(MATCH(K398,ADComputer!A:A, 0)), "No Match", VLOOKUP(K398,ADComputer!A:B,2,FALSE))</f>
        <v>Mariana Serratos - ThinkPad X1 Extreme</v>
      </c>
      <c r="H398" s="32">
        <f t="shared" si="32"/>
        <v>1</v>
      </c>
      <c r="I398" s="27" t="str">
        <f>IF(ISERROR(MATCH(K398,ADComputer!A:A, 0)), "No Match", VLOOKUP(K398,ADComputer!A:D,4,FALSE))</f>
        <v>CN=Mariana Serratos,OU=Users,OU=Irvine,DC=wma-arch,DC=com</v>
      </c>
      <c r="J398" s="27" t="str">
        <f>IF(ISERROR(MATCH($E398,Meraki!A:A, 0)), "No Match", VLOOKUP($E398,Meraki!A:F,4,FALSE))</f>
        <v>ThinkPad X1 Extreme</v>
      </c>
      <c r="K398" s="27" t="str">
        <f>IF(ISERROR(MATCH($E398,Meraki!A:A, 0)), "No Match", VLOOKUP($E398,Meraki!A:F,2,FALSE))</f>
        <v>WS-3203</v>
      </c>
      <c r="L398" s="27" t="str">
        <f>IF(ISERROR(MATCH($C398,Vision!$A:$A, 0)), "No Match", VLOOKUP($C398,Vision!$A:F,2,FALSE))</f>
        <v>Mariana</v>
      </c>
      <c r="M398" s="27" t="str">
        <f>IF(ISERROR(MATCH($C398,Vision!$A:$A, 0)), "No Match", VLOOKUP($C398,Vision!$A:G,3,FALSE))</f>
        <v>Lopez Serratos</v>
      </c>
      <c r="N398" s="27" t="str">
        <f>IF(ISERROR(MATCH($C398,Vision!$A:$A, 0)), "No Match", VLOOKUP($C398,Vision!$A:H,4,FALSE))</f>
        <v>Grbic, Mary</v>
      </c>
      <c r="O398" s="27" t="str">
        <f>IF(ISERROR(MATCH($C398,Vision!$A:$A, 0)), "No Match", VLOOKUP($C398,Vision!$A:I,5,FALSE))</f>
        <v>Design Interior</v>
      </c>
      <c r="P398" s="27" t="str">
        <f>IF(ISERROR(MATCH($C398,Vision!$A:$A, 0)), "No Match", VLOOKUP($C398,Vision!$A:J,6,FALSE))</f>
        <v>Irvine</v>
      </c>
      <c r="Q398" s="27" t="str">
        <f>IF(ISERROR(MATCH($C398,Vision!$A:$A, 0)), "No Match", VLOOKUP($C398,Vision!$A:K,7,FALSE))</f>
        <v>Designer</v>
      </c>
      <c r="R398" s="31">
        <f>IF(ISERROR(MATCH($C398,Vision!$A:$A, 0)), "No Match", VLOOKUP($C398,Vision!$A:L,8,FALSE))</f>
        <v>42887</v>
      </c>
      <c r="S398" s="31"/>
      <c r="T398" s="27" t="str">
        <f t="shared" si="33"/>
        <v>Set-ADComputer -Identity  WS-3203 -Description "Mariana Serratos - ThinkPad X1 Extreme"</v>
      </c>
      <c r="U398" s="1" t="str">
        <f t="shared" si="30"/>
        <v>Set-ADComputer -Identity  WS-3203 -Managedby "MSerratos"</v>
      </c>
      <c r="W398" s="4"/>
      <c r="AB398"/>
      <c r="AD398"/>
    </row>
    <row r="399" spans="2:30" hidden="1" x14ac:dyDescent="0.25">
      <c r="B399" s="27">
        <f t="shared" si="31"/>
        <v>396</v>
      </c>
      <c r="C399" s="22" t="s">
        <v>366</v>
      </c>
      <c r="D399" s="30" t="str">
        <f>IF(ISERROR(MATCH($C399,ADUser!A:A, 0)), "No Match", VLOOKUP($C399,ADUser!A:C,3,FALSE))</f>
        <v>Diana Riba</v>
      </c>
      <c r="E399" s="27" t="str">
        <f>IF(ISERROR(MATCH($C399,ADUser!A:A, 0)), "No Match", VLOOKUP($C399,ADUser!A:B,2,FALSE))</f>
        <v>DRiba</v>
      </c>
      <c r="F399" s="27" t="str">
        <f>IF(ISERROR(MATCH(K399,ADComputer!A:A, 0)), "No Match", VLOOKUP(K399,ADComputer!A:B,2,FALSE))</f>
        <v>Diana Riba - ThinkPad P1</v>
      </c>
      <c r="H399" s="32">
        <f t="shared" si="32"/>
        <v>1</v>
      </c>
      <c r="I399" s="27" t="str">
        <f>IF(ISERROR(MATCH(K399,ADComputer!A:A, 0)), "No Match", VLOOKUP(K399,ADComputer!A:D,4,FALSE))</f>
        <v>CN=Diana Riba,OU=Users,OU=Mexico,DC=wma-arch,DC=com</v>
      </c>
      <c r="J399" s="27" t="str">
        <f>IF(ISERROR(MATCH($E399,Meraki!A:A, 0)), "No Match", VLOOKUP($E399,Meraki!A:F,4,FALSE))</f>
        <v>ThinkPad P1</v>
      </c>
      <c r="K399" s="27" t="str">
        <f>IF(ISERROR(MATCH($E399,Meraki!A:A, 0)), "No Match", VLOOKUP($E399,Meraki!A:F,2,FALSE))</f>
        <v>WS-2505</v>
      </c>
      <c r="L399" s="27" t="str">
        <f>IF(ISERROR(MATCH($C399,Vision!$A:$A, 0)), "No Match", VLOOKUP($C399,Vision!$A:F,2,FALSE))</f>
        <v>Diana</v>
      </c>
      <c r="M399" s="27" t="str">
        <f>IF(ISERROR(MATCH($C399,Vision!$A:$A, 0)), "No Match", VLOOKUP($C399,Vision!$A:G,3,FALSE))</f>
        <v>Riba</v>
      </c>
      <c r="N399" s="27" t="str">
        <f>IF(ISERROR(MATCH($C399,Vision!$A:$A, 0)), "No Match", VLOOKUP($C399,Vision!$A:H,4,FALSE))</f>
        <v>Galvis, Andres</v>
      </c>
      <c r="O399" s="27" t="str">
        <f>IF(ISERROR(MATCH($C399,Vision!$A:$A, 0)), "No Match", VLOOKUP($C399,Vision!$A:I,5,FALSE))</f>
        <v>Mexico Commercial</v>
      </c>
      <c r="P399" s="27" t="str">
        <f>IF(ISERROR(MATCH($C399,Vision!$A:$A, 0)), "No Match", VLOOKUP($C399,Vision!$A:J,6,FALSE))</f>
        <v>Mexico City</v>
      </c>
      <c r="Q399" s="27" t="str">
        <f>IF(ISERROR(MATCH($C399,Vision!$A:$A, 0)), "No Match", VLOOKUP($C399,Vision!$A:K,7,FALSE))</f>
        <v>Project Manager</v>
      </c>
      <c r="R399" s="31">
        <f>IF(ISERROR(MATCH($C399,Vision!$A:$A, 0)), "No Match", VLOOKUP($C399,Vision!$A:L,8,FALSE))</f>
        <v>41918</v>
      </c>
      <c r="S399" s="31"/>
      <c r="T399" s="27" t="str">
        <f t="shared" si="33"/>
        <v>Set-ADComputer -Identity  WS-2505 -Description "Diana Riba - ThinkPad P1"</v>
      </c>
      <c r="U399" s="1" t="str">
        <f t="shared" si="30"/>
        <v>Set-ADComputer -Identity  WS-2505 -Managedby "DRiba"</v>
      </c>
      <c r="W399" s="4"/>
      <c r="AB399"/>
      <c r="AD399"/>
    </row>
    <row r="400" spans="2:30" x14ac:dyDescent="0.25">
      <c r="B400" s="27">
        <f t="shared" si="31"/>
        <v>397</v>
      </c>
      <c r="C400" s="22" t="s">
        <v>4917</v>
      </c>
      <c r="D400" s="30" t="str">
        <f>IF(ISERROR(MATCH($C400,ADUser!A:A, 0)), "No Match", VLOOKUP($C400,ADUser!A:C,3,FALSE))</f>
        <v>Maryam Tronco</v>
      </c>
      <c r="E400" s="27" t="str">
        <f>IF(ISERROR(MATCH($C400,ADUser!A:A, 0)), "No Match", VLOOKUP($C400,ADUser!A:B,2,FALSE))</f>
        <v>mtronco</v>
      </c>
      <c r="F400" s="27" t="str">
        <f>IF(ISERROR(MATCH(K400,ADComputer!A:A, 0)), "No Match", VLOOKUP(K400,ADComputer!A:B,2,FALSE))</f>
        <v>Maryam Tronco - ThinkPad P52</v>
      </c>
      <c r="H400" s="32">
        <f t="shared" si="32"/>
        <v>1</v>
      </c>
      <c r="I400" s="27" t="str">
        <f>IF(ISERROR(MATCH(K400,ADComputer!A:A, 0)), "No Match", VLOOKUP(K400,ADComputer!A:D,4,FALSE))</f>
        <v>CN=Maryam Tronco,OU=Users,OU=New Jersey,DC=wma-arch,DC=com</v>
      </c>
      <c r="J400" s="27" t="str">
        <f>IF(ISERROR(MATCH($E400,Meraki!A:A, 0)), "No Match", VLOOKUP($E400,Meraki!A:F,4,FALSE))</f>
        <v>ThinkPad P52</v>
      </c>
      <c r="K400" s="27" t="str">
        <f>IF(ISERROR(MATCH($E400,Meraki!A:A, 0)), "No Match", VLOOKUP($E400,Meraki!A:F,2,FALSE))</f>
        <v>WS-2660</v>
      </c>
      <c r="L400" s="27" t="str">
        <f>IF(ISERROR(MATCH($C400,Vision!$A:$A, 0)), "No Match", VLOOKUP($C400,Vision!$A:F,2,FALSE))</f>
        <v>Maryam</v>
      </c>
      <c r="M400" s="27" t="str">
        <f>IF(ISERROR(MATCH($C400,Vision!$A:$A, 0)), "No Match", VLOOKUP($C400,Vision!$A:G,3,FALSE))</f>
        <v>Tronco</v>
      </c>
      <c r="N400" s="27" t="str">
        <f>IF(ISERROR(MATCH($C400,Vision!$A:$A, 0)), "No Match", VLOOKUP($C400,Vision!$A:H,4,FALSE))</f>
        <v>Mayer, Edward</v>
      </c>
      <c r="O400" s="27" t="str">
        <f>IF(ISERROR(MATCH($C400,Vision!$A:$A, 0)), "No Match", VLOOKUP($C400,Vision!$A:I,5,FALSE))</f>
        <v>New Jersey Commercial</v>
      </c>
      <c r="P400" s="27" t="str">
        <f>IF(ISERROR(MATCH($C400,Vision!$A:$A, 0)), "No Match", VLOOKUP($C400,Vision!$A:J,6,FALSE))</f>
        <v>New Jersey</v>
      </c>
      <c r="Q400" s="27" t="str">
        <f>IF(ISERROR(MATCH($C400,Vision!$A:$A, 0)), "No Match", VLOOKUP($C400,Vision!$A:K,7,FALSE))</f>
        <v>Senior Job Captain</v>
      </c>
      <c r="R400" s="31">
        <f>IF(ISERROR(MATCH($C400,Vision!$A:$A, 0)), "No Match", VLOOKUP($C400,Vision!$A:L,8,FALSE))</f>
        <v>43374</v>
      </c>
      <c r="S400" s="31"/>
      <c r="T400" s="27" t="str">
        <f t="shared" si="33"/>
        <v>Set-ADComputer -Identity  WS-2660 -Description "Maryam Tronco - ThinkPad P52"</v>
      </c>
      <c r="U400" s="1" t="str">
        <f t="shared" si="30"/>
        <v>Set-ADComputer -Identity  WS-2660 -Managedby "mtronco"</v>
      </c>
      <c r="W400" s="4"/>
      <c r="AB400"/>
      <c r="AD400"/>
    </row>
    <row r="401" spans="2:30" x14ac:dyDescent="0.25">
      <c r="B401" s="27">
        <f t="shared" si="31"/>
        <v>398</v>
      </c>
      <c r="C401" s="22" t="s">
        <v>641</v>
      </c>
      <c r="D401" s="30" t="str">
        <f>IF(ISERROR(MATCH($C401,ADUser!A:A, 0)), "No Match", VLOOKUP($C401,ADUser!A:C,3,FALSE))</f>
        <v>Mona Valencia</v>
      </c>
      <c r="E401" s="27" t="str">
        <f>IF(ISERROR(MATCH($C401,ADUser!A:A, 0)), "No Match", VLOOKUP($C401,ADUser!A:B,2,FALSE))</f>
        <v>MValencia</v>
      </c>
      <c r="F401" s="27" t="str">
        <f>IF(ISERROR(MATCH(K401,ADComputer!A:A, 0)), "No Match", VLOOKUP(K401,ADComputer!A:B,2,FALSE))</f>
        <v>Mona Valencia - ThinkPad P52</v>
      </c>
      <c r="H401" s="32">
        <f t="shared" si="32"/>
        <v>1</v>
      </c>
      <c r="I401" s="27" t="str">
        <f>IF(ISERROR(MATCH(K401,ADComputer!A:A, 0)), "No Match", VLOOKUP(K401,ADComputer!A:D,4,FALSE))</f>
        <v>CN=Mona Valencia,OU=Users,OU=Irvine,DC=wma-arch,DC=com</v>
      </c>
      <c r="J401" s="27" t="str">
        <f>IF(ISERROR(MATCH($E401,Meraki!A:A, 0)), "No Match", VLOOKUP($E401,Meraki!A:F,4,FALSE))</f>
        <v>ThinkPad P52</v>
      </c>
      <c r="K401" s="27" t="str">
        <f>IF(ISERROR(MATCH($E401,Meraki!A:A, 0)), "No Match", VLOOKUP($E401,Meraki!A:F,2,FALSE))</f>
        <v>WS-3173</v>
      </c>
      <c r="L401" s="27" t="str">
        <f>IF(ISERROR(MATCH($C401,Vision!$A:$A, 0)), "No Match", VLOOKUP($C401,Vision!$A:F,2,FALSE))</f>
        <v>Olga</v>
      </c>
      <c r="M401" s="27" t="str">
        <f>IF(ISERROR(MATCH($C401,Vision!$A:$A, 0)), "No Match", VLOOKUP($C401,Vision!$A:G,3,FALSE))</f>
        <v>Valencia</v>
      </c>
      <c r="N401" s="27" t="str">
        <f>IF(ISERROR(MATCH($C401,Vision!$A:$A, 0)), "No Match", VLOOKUP($C401,Vision!$A:H,4,FALSE))</f>
        <v>Nouizi, Ilyes</v>
      </c>
      <c r="O401" s="27" t="str">
        <f>IF(ISERROR(MATCH($C401,Vision!$A:$A, 0)), "No Match", VLOOKUP($C401,Vision!$A:I,5,FALSE))</f>
        <v>Studio-West</v>
      </c>
      <c r="P401" s="27" t="str">
        <f>IF(ISERROR(MATCH($C401,Vision!$A:$A, 0)), "No Match", VLOOKUP($C401,Vision!$A:J,6,FALSE))</f>
        <v>Irvine</v>
      </c>
      <c r="Q401" s="27" t="str">
        <f>IF(ISERROR(MATCH($C401,Vision!$A:$A, 0)), "No Match", VLOOKUP($C401,Vision!$A:K,7,FALSE))</f>
        <v>Production Coordinator</v>
      </c>
      <c r="R401" s="31">
        <f>IF(ISERROR(MATCH($C401,Vision!$A:$A, 0)), "No Match", VLOOKUP($C401,Vision!$A:L,8,FALSE))</f>
        <v>42452</v>
      </c>
      <c r="S401" s="31"/>
      <c r="T401" s="27" t="str">
        <f t="shared" si="33"/>
        <v>Set-ADComputer -Identity  WS-3173 -Description "Mona Valencia - ThinkPad P52"</v>
      </c>
      <c r="U401" s="1" t="str">
        <f t="shared" si="30"/>
        <v>Set-ADComputer -Identity  WS-3173 -Managedby "MValencia"</v>
      </c>
      <c r="W401" s="4"/>
      <c r="AB401"/>
      <c r="AD401"/>
    </row>
    <row r="402" spans="2:30" x14ac:dyDescent="0.25">
      <c r="B402" s="27">
        <f t="shared" si="31"/>
        <v>399</v>
      </c>
      <c r="C402" s="22" t="s">
        <v>7076</v>
      </c>
      <c r="D402" s="30" t="str">
        <f>IF(ISERROR(MATCH($C402,ADUser!A:A, 0)), "No Match", VLOOKUP($C402,ADUser!A:C,3,FALSE))</f>
        <v>Michael Van Omen</v>
      </c>
      <c r="E402" s="27" t="str">
        <f>IF(ISERROR(MATCH($C402,ADUser!A:A, 0)), "No Match", VLOOKUP($C402,ADUser!A:B,2,FALSE))</f>
        <v>mvanomen</v>
      </c>
      <c r="F402" s="27" t="str">
        <f>IF(ISERROR(MATCH(K402,ADComputer!A:A, 0)), "No Match", VLOOKUP(K402,ADComputer!A:B,2,FALSE))</f>
        <v>Michael Van Omen - ThinkPad P50</v>
      </c>
      <c r="H402" s="32">
        <f t="shared" si="32"/>
        <v>1</v>
      </c>
      <c r="I402" s="27" t="str">
        <f>IF(ISERROR(MATCH(K402,ADComputer!A:A, 0)), "No Match", VLOOKUP(K402,ADComputer!A:D,4,FALSE))</f>
        <v>CN=Michael Van Omen,OU=Users,OU=Phoenix,DC=wma-arch,DC=com</v>
      </c>
      <c r="J402" s="27" t="str">
        <f>IF(ISERROR(MATCH($E402,Meraki!A:A, 0)), "No Match", VLOOKUP($E402,Meraki!A:F,4,FALSE))</f>
        <v>ThinkPad P50</v>
      </c>
      <c r="K402" s="27" t="str">
        <f>IF(ISERROR(MATCH($E402,Meraki!A:A, 0)), "No Match", VLOOKUP($E402,Meraki!A:F,2,FALSE))</f>
        <v>WS-2167</v>
      </c>
      <c r="L402" s="27" t="str">
        <f>IF(ISERROR(MATCH($C402,Vision!$A:$A, 0)), "No Match", VLOOKUP($C402,Vision!$A:F,2,FALSE))</f>
        <v>Michael</v>
      </c>
      <c r="M402" s="27" t="str">
        <f>IF(ISERROR(MATCH($C402,Vision!$A:$A, 0)), "No Match", VLOOKUP($C402,Vision!$A:G,3,FALSE))</f>
        <v>Van Omen</v>
      </c>
      <c r="N402" s="27" t="str">
        <f>IF(ISERROR(MATCH($C402,Vision!$A:$A, 0)), "No Match", VLOOKUP($C402,Vision!$A:H,4,FALSE))</f>
        <v>Evernham, Kevin</v>
      </c>
      <c r="O402" s="27" t="str">
        <f>IF(ISERROR(MATCH($C402,Vision!$A:$A, 0)), "No Match", VLOOKUP($C402,Vision!$A:I,5,FALSE))</f>
        <v>Phoenix Commercial</v>
      </c>
      <c r="P402" s="27" t="str">
        <f>IF(ISERROR(MATCH($C402,Vision!$A:$A, 0)), "No Match", VLOOKUP($C402,Vision!$A:J,6,FALSE))</f>
        <v>Phoenix</v>
      </c>
      <c r="Q402" s="27" t="str">
        <f>IF(ISERROR(MATCH($C402,Vision!$A:$A, 0)), "No Match", VLOOKUP($C402,Vision!$A:K,7,FALSE))</f>
        <v>Project Manager</v>
      </c>
      <c r="R402" s="31">
        <f>IF(ISERROR(MATCH($C402,Vision!$A:$A, 0)), "No Match", VLOOKUP($C402,Vision!$A:L,8,FALSE))</f>
        <v>43574</v>
      </c>
      <c r="S402" s="31"/>
      <c r="T402" s="27" t="str">
        <f t="shared" si="33"/>
        <v>Set-ADComputer -Identity  WS-2167 -Description "Michael Van Omen - ThinkPad P50"</v>
      </c>
      <c r="U402" s="1" t="str">
        <f t="shared" si="30"/>
        <v>Set-ADComputer -Identity  WS-2167 -Managedby "mvanomen"</v>
      </c>
      <c r="W402" s="4"/>
      <c r="AB402"/>
      <c r="AD402"/>
    </row>
    <row r="403" spans="2:30" x14ac:dyDescent="0.25">
      <c r="B403" s="27">
        <f t="shared" si="31"/>
        <v>400</v>
      </c>
      <c r="C403" s="22" t="s">
        <v>575</v>
      </c>
      <c r="D403" s="30" t="str">
        <f>IF(ISERROR(MATCH($C403,ADUser!A:A, 0)), "No Match", VLOOKUP($C403,ADUser!A:C,3,FALSE))</f>
        <v>Maira Vega</v>
      </c>
      <c r="E403" s="27" t="str">
        <f>IF(ISERROR(MATCH($C403,ADUser!A:A, 0)), "No Match", VLOOKUP($C403,ADUser!A:B,2,FALSE))</f>
        <v>mvega</v>
      </c>
      <c r="F403" s="27" t="str">
        <f>IF(ISERROR(MATCH(K403,ADComputer!A:A, 0)), "No Match", VLOOKUP(K403,ADComputer!A:B,2,FALSE))</f>
        <v>Maira Vega - Blade</v>
      </c>
      <c r="H403" s="32">
        <f t="shared" si="32"/>
        <v>1</v>
      </c>
      <c r="I403" s="27" t="str">
        <f>IF(ISERROR(MATCH(K403,ADComputer!A:A, 0)), "No Match", VLOOKUP(K403,ADComputer!A:D,4,FALSE))</f>
        <v>CN=Maira Vega,OU=Users,OU=Irvine,DC=wma-arch,DC=com</v>
      </c>
      <c r="J403" s="27" t="str">
        <f>IF(ISERROR(MATCH($E403,Meraki!A:A, 0)), "No Match", VLOOKUP($E403,Meraki!A:F,4,FALSE))</f>
        <v>Blade</v>
      </c>
      <c r="K403" s="27" t="str">
        <f>IF(ISERROR(MATCH($E403,Meraki!A:A, 0)), "No Match", VLOOKUP($E403,Meraki!A:F,2,FALSE))</f>
        <v>WS-2784</v>
      </c>
      <c r="L403" s="27" t="str">
        <f>IF(ISERROR(MATCH($C403,Vision!$A:$A, 0)), "No Match", VLOOKUP($C403,Vision!$A:F,2,FALSE))</f>
        <v>Maira</v>
      </c>
      <c r="M403" s="27" t="str">
        <f>IF(ISERROR(MATCH($C403,Vision!$A:$A, 0)), "No Match", VLOOKUP($C403,Vision!$A:G,3,FALSE))</f>
        <v>Vega</v>
      </c>
      <c r="N403" s="27" t="str">
        <f>IF(ISERROR(MATCH($C403,Vision!$A:$A, 0)), "No Match", VLOOKUP($C403,Vision!$A:H,4,FALSE))</f>
        <v>Grbic, Mary</v>
      </c>
      <c r="O403" s="27" t="str">
        <f>IF(ISERROR(MATCH($C403,Vision!$A:$A, 0)), "No Match", VLOOKUP($C403,Vision!$A:I,5,FALSE))</f>
        <v>Design Interior</v>
      </c>
      <c r="P403" s="27" t="str">
        <f>IF(ISERROR(MATCH($C403,Vision!$A:$A, 0)), "No Match", VLOOKUP($C403,Vision!$A:J,6,FALSE))</f>
        <v>Irvine</v>
      </c>
      <c r="Q403" s="27" t="str">
        <f>IF(ISERROR(MATCH($C403,Vision!$A:$A, 0)), "No Match", VLOOKUP($C403,Vision!$A:K,7,FALSE))</f>
        <v>Designer</v>
      </c>
      <c r="R403" s="31">
        <f>IF(ISERROR(MATCH($C403,Vision!$A:$A, 0)), "No Match", VLOOKUP($C403,Vision!$A:L,8,FALSE))</f>
        <v>42556</v>
      </c>
      <c r="S403" s="31"/>
      <c r="T403" s="27" t="str">
        <f t="shared" si="33"/>
        <v>Set-ADComputer -Identity  WS-2784 -Description "Maira Vega - Blade"</v>
      </c>
      <c r="U403" s="1" t="str">
        <f t="shared" si="30"/>
        <v>Set-ADComputer -Identity  WS-2784 -Managedby "mvega"</v>
      </c>
      <c r="W403" s="4"/>
      <c r="AB403"/>
      <c r="AD403"/>
    </row>
    <row r="404" spans="2:30" hidden="1" x14ac:dyDescent="0.25">
      <c r="B404" s="27">
        <f t="shared" si="31"/>
        <v>401</v>
      </c>
      <c r="C404" s="22" t="s">
        <v>3848</v>
      </c>
      <c r="D404" s="30" t="str">
        <f>IF(ISERROR(MATCH($C404,ADUser!A:A, 0)), "No Match", VLOOKUP($C404,ADUser!A:C,3,FALSE))</f>
        <v>Anahi Robles</v>
      </c>
      <c r="E404" s="27" t="str">
        <f>IF(ISERROR(MATCH($C404,ADUser!A:A, 0)), "No Match", VLOOKUP($C404,ADUser!A:B,2,FALSE))</f>
        <v>ARobles</v>
      </c>
      <c r="F404" s="27" t="str">
        <f>IF(ISERROR(MATCH(K404,ADComputer!A:A, 0)), "No Match", VLOOKUP(K404,ADComputer!A:B,2,FALSE))</f>
        <v>Oscar Martinez - HP Z2 Mini G3 Workstation</v>
      </c>
      <c r="H404" s="32" t="e">
        <f t="shared" si="32"/>
        <v>#VALUE!</v>
      </c>
      <c r="I404" s="27">
        <f>IF(ISERROR(MATCH(K404,ADComputer!A:A, 0)), "No Match", VLOOKUP(K404,ADComputer!A:D,4,FALSE))</f>
        <v>0</v>
      </c>
      <c r="J404" s="27" t="str">
        <f>IF(ISERROR(MATCH($E404,Meraki!A:A, 0)), "No Match", VLOOKUP($E404,Meraki!A:F,4,FALSE))</f>
        <v>HP Z2 Mini G3 Workstation</v>
      </c>
      <c r="K404" s="27" t="str">
        <f>IF(ISERROR(MATCH($E404,Meraki!A:A, 0)), "No Match", VLOOKUP($E404,Meraki!A:F,2,FALSE))</f>
        <v>WS-2816</v>
      </c>
      <c r="L404" s="27" t="str">
        <f>IF(ISERROR(MATCH($C404,Vision!$A:$A, 0)), "No Match", VLOOKUP($C404,Vision!$A:F,2,FALSE))</f>
        <v>Anahi</v>
      </c>
      <c r="M404" s="27" t="str">
        <f>IF(ISERROR(MATCH($C404,Vision!$A:$A, 0)), "No Match", VLOOKUP($C404,Vision!$A:G,3,FALSE))</f>
        <v>Robles</v>
      </c>
      <c r="N404" s="27" t="str">
        <f>IF(ISERROR(MATCH($C404,Vision!$A:$A, 0)), "No Match", VLOOKUP($C404,Vision!$A:H,4,FALSE))</f>
        <v>Nouizi, Ilyes</v>
      </c>
      <c r="O404" s="27" t="str">
        <f>IF(ISERROR(MATCH($C404,Vision!$A:$A, 0)), "No Match", VLOOKUP($C404,Vision!$A:I,5,FALSE))</f>
        <v>Studio-East</v>
      </c>
      <c r="P404" s="27" t="str">
        <f>IF(ISERROR(MATCH($C404,Vision!$A:$A, 0)), "No Match", VLOOKUP($C404,Vision!$A:J,6,FALSE))</f>
        <v>Mexico City</v>
      </c>
      <c r="Q404" s="27" t="str">
        <f>IF(ISERROR(MATCH($C404,Vision!$A:$A, 0)), "No Match", VLOOKUP($C404,Vision!$A:K,7,FALSE))</f>
        <v>Senior Production Coordinator</v>
      </c>
      <c r="R404" s="31">
        <f>IF(ISERROR(MATCH($C404,Vision!$A:$A, 0)), "No Match", VLOOKUP($C404,Vision!$A:L,8,FALSE))</f>
        <v>42023</v>
      </c>
      <c r="S404" s="31"/>
      <c r="T404" s="27" t="str">
        <f t="shared" si="33"/>
        <v>Set-ADComputer -Identity  WS-2816 -Description "Anahi Robles - HP Z2 Mini G3 Workstation"</v>
      </c>
      <c r="U404" s="1" t="str">
        <f t="shared" si="30"/>
        <v>Set-ADComputer -Identity  WS-2816 -Managedby "ARobles"</v>
      </c>
      <c r="W404" s="4"/>
      <c r="AB404"/>
      <c r="AD404"/>
    </row>
    <row r="405" spans="2:30" x14ac:dyDescent="0.25">
      <c r="B405" s="27">
        <f t="shared" si="31"/>
        <v>402</v>
      </c>
      <c r="C405" s="22" t="s">
        <v>619</v>
      </c>
      <c r="D405" s="30" t="str">
        <f>IF(ISERROR(MATCH($C405,ADUser!A:A, 0)), "No Match", VLOOKUP($C405,ADUser!A:C,3,FALSE))</f>
        <v>Mila Volkova</v>
      </c>
      <c r="E405" s="27" t="str">
        <f>IF(ISERROR(MATCH($C405,ADUser!A:A, 0)), "No Match", VLOOKUP($C405,ADUser!A:B,2,FALSE))</f>
        <v>mvolkova</v>
      </c>
      <c r="F405" s="27" t="str">
        <f>IF(ISERROR(MATCH(K405,ADComputer!A:A, 0)), "No Match", VLOOKUP(K405,ADComputer!A:B,2,FALSE))</f>
        <v>Mila Volkova- X1 Carbon</v>
      </c>
      <c r="H405" s="32">
        <f t="shared" si="32"/>
        <v>1</v>
      </c>
      <c r="I405" s="27" t="str">
        <f>IF(ISERROR(MATCH(K405,ADComputer!A:A, 0)), "No Match", VLOOKUP(K405,ADComputer!A:D,4,FALSE))</f>
        <v>CN=Mila Volkova,OU=Users,OU=Irvine,DC=wma-arch,DC=com</v>
      </c>
      <c r="J405" s="27" t="str">
        <f>IF(ISERROR(MATCH($E405,Meraki!A:A, 0)), "No Match", VLOOKUP($E405,Meraki!A:F,4,FALSE))</f>
        <v>ThinkPad X1 Carbon 2nd</v>
      </c>
      <c r="K405" s="27" t="str">
        <f>IF(ISERROR(MATCH($E405,Meraki!A:A, 0)), "No Match", VLOOKUP($E405,Meraki!A:F,2,FALSE))</f>
        <v>WS-1933</v>
      </c>
      <c r="L405" s="27" t="str">
        <f>IF(ISERROR(MATCH($C405,Vision!$A:$A, 0)), "No Match", VLOOKUP($C405,Vision!$A:F,2,FALSE))</f>
        <v>Mila</v>
      </c>
      <c r="M405" s="27" t="str">
        <f>IF(ISERROR(MATCH($C405,Vision!$A:$A, 0)), "No Match", VLOOKUP($C405,Vision!$A:G,3,FALSE))</f>
        <v>Volkova</v>
      </c>
      <c r="N405" s="27" t="str">
        <f>IF(ISERROR(MATCH($C405,Vision!$A:$A, 0)), "No Match", VLOOKUP($C405,Vision!$A:H,4,FALSE))</f>
        <v>Petersen, Michael</v>
      </c>
      <c r="O405" s="27" t="str">
        <f>IF(ISERROR(MATCH($C405,Vision!$A:$A, 0)), "No Match", VLOOKUP($C405,Vision!$A:I,5,FALSE))</f>
        <v>Irvine Healthcare</v>
      </c>
      <c r="P405" s="27" t="str">
        <f>IF(ISERROR(MATCH($C405,Vision!$A:$A, 0)), "No Match", VLOOKUP($C405,Vision!$A:J,6,FALSE))</f>
        <v>Irvine</v>
      </c>
      <c r="Q405" s="27" t="str">
        <f>IF(ISERROR(MATCH($C405,Vision!$A:$A, 0)), "No Match", VLOOKUP($C405,Vision!$A:K,7,FALSE))</f>
        <v>Director, Healthcare Design</v>
      </c>
      <c r="R405" s="31">
        <f>IF(ISERROR(MATCH($C405,Vision!$A:$A, 0)), "No Match", VLOOKUP($C405,Vision!$A:L,8,FALSE))</f>
        <v>41582</v>
      </c>
      <c r="S405" s="31"/>
      <c r="T405" s="27" t="str">
        <f t="shared" si="33"/>
        <v>Set-ADComputer -Identity  WS-1933 -Description "Mila Volkova - ThinkPad X1 Carbon 2nd"</v>
      </c>
      <c r="U405" s="1" t="str">
        <f t="shared" si="30"/>
        <v>Set-ADComputer -Identity  WS-1933 -Managedby "mvolkova"</v>
      </c>
      <c r="W405" s="4"/>
      <c r="AB405"/>
      <c r="AD405"/>
    </row>
    <row r="406" spans="2:30" x14ac:dyDescent="0.25">
      <c r="B406" s="27">
        <f t="shared" si="31"/>
        <v>403</v>
      </c>
      <c r="C406" s="22" t="s">
        <v>595</v>
      </c>
      <c r="D406" s="30" t="str">
        <f>IF(ISERROR(MATCH($C406,ADUser!A:A, 0)), "No Match", VLOOKUP($C406,ADUser!A:C,3,FALSE))</f>
        <v>Mary Waits</v>
      </c>
      <c r="E406" s="27" t="str">
        <f>IF(ISERROR(MATCH($C406,ADUser!A:A, 0)), "No Match", VLOOKUP($C406,ADUser!A:B,2,FALSE))</f>
        <v>MWaits</v>
      </c>
      <c r="F406" s="27" t="str">
        <f>IF(ISERROR(MATCH(K406,ADComputer!A:A, 0)), "No Match", VLOOKUP(K406,ADComputer!A:B,2,FALSE))</f>
        <v>Mary Waits - X1 Carbon</v>
      </c>
      <c r="H406" s="32">
        <f t="shared" si="32"/>
        <v>1</v>
      </c>
      <c r="I406" s="27" t="str">
        <f>IF(ISERROR(MATCH(K406,ADComputer!A:A, 0)), "No Match", VLOOKUP(K406,ADComputer!A:D,4,FALSE))</f>
        <v>CN=Mary Waits,OU=Users,OU=Northern California,DC=wma-arch,DC=com</v>
      </c>
      <c r="J406" s="27" t="str">
        <f>IF(ISERROR(MATCH($E406,Meraki!A:A, 0)), "No Match", VLOOKUP($E406,Meraki!A:F,4,FALSE))</f>
        <v>ThinkPad X1 Carbon 2nd</v>
      </c>
      <c r="K406" s="27" t="str">
        <f>IF(ISERROR(MATCH($E406,Meraki!A:A, 0)), "No Match", VLOOKUP($E406,Meraki!A:F,2,FALSE))</f>
        <v>WS-2071</v>
      </c>
      <c r="L406" s="27" t="str">
        <f>IF(ISERROR(MATCH($C406,Vision!$A:$A, 0)), "No Match", VLOOKUP($C406,Vision!$A:F,2,FALSE))</f>
        <v>Mary</v>
      </c>
      <c r="M406" s="27" t="str">
        <f>IF(ISERROR(MATCH($C406,Vision!$A:$A, 0)), "No Match", VLOOKUP($C406,Vision!$A:G,3,FALSE))</f>
        <v>Waits</v>
      </c>
      <c r="N406" s="27" t="str">
        <f>IF(ISERROR(MATCH($C406,Vision!$A:$A, 0)), "No Match", VLOOKUP($C406,Vision!$A:H,4,FALSE))</f>
        <v>Leanos, Kelly</v>
      </c>
      <c r="O406" s="27" t="str">
        <f>IF(ISERROR(MATCH($C406,Vision!$A:$A, 0)), "No Match", VLOOKUP($C406,Vision!$A:I,5,FALSE))</f>
        <v>Pleasanton Interior Design</v>
      </c>
      <c r="P406" s="27" t="str">
        <f>IF(ISERROR(MATCH($C406,Vision!$A:$A, 0)), "No Match", VLOOKUP($C406,Vision!$A:J,6,FALSE))</f>
        <v>Pleasanton</v>
      </c>
      <c r="Q406" s="27" t="str">
        <f>IF(ISERROR(MATCH($C406,Vision!$A:$A, 0)), "No Match", VLOOKUP($C406,Vision!$A:K,7,FALSE))</f>
        <v>Senior Project Manager</v>
      </c>
      <c r="R406" s="31">
        <f>IF(ISERROR(MATCH($C406,Vision!$A:$A, 0)), "No Match", VLOOKUP($C406,Vision!$A:L,8,FALSE))</f>
        <v>41913</v>
      </c>
      <c r="S406" s="31"/>
      <c r="T406" s="27" t="str">
        <f t="shared" si="33"/>
        <v>Set-ADComputer -Identity  WS-2071 -Description "Mary Waits - ThinkPad X1 Carbon 2nd"</v>
      </c>
      <c r="U406" s="1" t="str">
        <f t="shared" si="30"/>
        <v>Set-ADComputer -Identity  WS-2071 -Managedby "MWaits"</v>
      </c>
      <c r="W406" s="4"/>
      <c r="AB406"/>
      <c r="AD406"/>
    </row>
    <row r="407" spans="2:30" x14ac:dyDescent="0.25">
      <c r="B407" s="27">
        <f t="shared" si="31"/>
        <v>404</v>
      </c>
      <c r="C407" s="22" t="s">
        <v>4871</v>
      </c>
      <c r="D407" s="30" t="str">
        <f>IF(ISERROR(MATCH($C407,ADUser!A:A, 0)), "No Match", VLOOKUP($C407,ADUser!A:C,3,FALSE))</f>
        <v>Melissa Watkins</v>
      </c>
      <c r="E407" s="27" t="str">
        <f>IF(ISERROR(MATCH($C407,ADUser!A:A, 0)), "No Match", VLOOKUP($C407,ADUser!A:B,2,FALSE))</f>
        <v>mwatkins</v>
      </c>
      <c r="F407" s="27" t="str">
        <f>IF(ISERROR(MATCH(K407,ADComputer!A:A, 0)), "No Match", VLOOKUP(K407,ADComputer!A:B,2,FALSE))</f>
        <v>Melissa Watkins - ThinkPad P52</v>
      </c>
      <c r="H407" s="32">
        <f t="shared" si="32"/>
        <v>1</v>
      </c>
      <c r="I407" s="27" t="str">
        <f>IF(ISERROR(MATCH(K407,ADComputer!A:A, 0)), "No Match", VLOOKUP(K407,ADComputer!A:D,4,FALSE))</f>
        <v>CN=Melissa Watkins,OU=Users,OU=Phoenix,DC=wma-arch,DC=com</v>
      </c>
      <c r="J407" s="27" t="str">
        <f>IF(ISERROR(MATCH($E407,Meraki!A:A, 0)), "No Match", VLOOKUP($E407,Meraki!A:F,4,FALSE))</f>
        <v>ThinkPad P52</v>
      </c>
      <c r="K407" s="27" t="str">
        <f>IF(ISERROR(MATCH($E407,Meraki!A:A, 0)), "No Match", VLOOKUP($E407,Meraki!A:F,2,FALSE))</f>
        <v>WS-2883</v>
      </c>
      <c r="L407" s="27" t="str">
        <f>IF(ISERROR(MATCH($C407,Vision!$A:$A, 0)), "No Match", VLOOKUP($C407,Vision!$A:F,2,FALSE))</f>
        <v>Melissa</v>
      </c>
      <c r="M407" s="27" t="str">
        <f>IF(ISERROR(MATCH($C407,Vision!$A:$A, 0)), "No Match", VLOOKUP($C407,Vision!$A:G,3,FALSE))</f>
        <v>Watkins</v>
      </c>
      <c r="N407" s="27" t="str">
        <f>IF(ISERROR(MATCH($C407,Vision!$A:$A, 0)), "No Match", VLOOKUP($C407,Vision!$A:H,4,FALSE))</f>
        <v>Ward, Veronica</v>
      </c>
      <c r="O407" s="27" t="str">
        <f>IF(ISERROR(MATCH($C407,Vision!$A:$A, 0)), "No Match", VLOOKUP($C407,Vision!$A:I,5,FALSE))</f>
        <v>Phoenix Interior Design</v>
      </c>
      <c r="P407" s="27" t="str">
        <f>IF(ISERROR(MATCH($C407,Vision!$A:$A, 0)), "No Match", VLOOKUP($C407,Vision!$A:J,6,FALSE))</f>
        <v>Phoenix</v>
      </c>
      <c r="Q407" s="27" t="str">
        <f>IF(ISERROR(MATCH($C407,Vision!$A:$A, 0)), "No Match", VLOOKUP($C407,Vision!$A:K,7,FALSE))</f>
        <v>Designer</v>
      </c>
      <c r="R407" s="31">
        <f>IF(ISERROR(MATCH($C407,Vision!$A:$A, 0)), "No Match", VLOOKUP($C407,Vision!$A:L,8,FALSE))</f>
        <v>43367</v>
      </c>
      <c r="S407" s="31"/>
      <c r="T407" s="27" t="str">
        <f t="shared" si="33"/>
        <v>Set-ADComputer -Identity  WS-2883 -Description "Melissa Watkins - ThinkPad P52"</v>
      </c>
      <c r="U407" s="1" t="str">
        <f t="shared" si="30"/>
        <v>Set-ADComputer -Identity  WS-2883 -Managedby "mwatkins"</v>
      </c>
      <c r="W407" s="4"/>
      <c r="AB407"/>
      <c r="AD407"/>
    </row>
    <row r="408" spans="2:30" hidden="1" x14ac:dyDescent="0.25">
      <c r="B408" s="27">
        <f t="shared" si="31"/>
        <v>405</v>
      </c>
      <c r="C408" s="22" t="s">
        <v>474</v>
      </c>
      <c r="D408" s="30" t="str">
        <f>IF(ISERROR(MATCH($C408,ADUser!A:A, 0)), "No Match", VLOOKUP($C408,ADUser!A:C,3,FALSE))</f>
        <v>Javier Rodriguez</v>
      </c>
      <c r="E408" s="27" t="str">
        <f>IF(ISERROR(MATCH($C408,ADUser!A:A, 0)), "No Match", VLOOKUP($C408,ADUser!A:B,2,FALSE))</f>
        <v>JRodriguez</v>
      </c>
      <c r="F408" s="27" t="str">
        <f>IF(ISERROR(MATCH(K408,ADComputer!A:A, 0)), "No Match", VLOOKUP(K408,ADComputer!A:B,2,FALSE))</f>
        <v>P52</v>
      </c>
      <c r="H408" s="32" t="e">
        <f t="shared" si="32"/>
        <v>#VALUE!</v>
      </c>
      <c r="I408" s="27">
        <f>IF(ISERROR(MATCH(K408,ADComputer!A:A, 0)), "No Match", VLOOKUP(K408,ADComputer!A:D,4,FALSE))</f>
        <v>0</v>
      </c>
      <c r="J408" s="27" t="str">
        <f>IF(ISERROR(MATCH($E408,Meraki!A:A, 0)), "No Match", VLOOKUP($E408,Meraki!A:F,4,FALSE))</f>
        <v>ThinkPad P52</v>
      </c>
      <c r="K408" s="27" t="str">
        <f>IF(ISERROR(MATCH($E408,Meraki!A:A, 0)), "No Match", VLOOKUP($E408,Meraki!A:F,2,FALSE))</f>
        <v>WS-2858</v>
      </c>
      <c r="L408" s="27" t="str">
        <f>IF(ISERROR(MATCH($C408,Vision!$A:$A, 0)), "No Match", VLOOKUP($C408,Vision!$A:F,2,FALSE))</f>
        <v>Javier</v>
      </c>
      <c r="M408" s="27" t="str">
        <f>IF(ISERROR(MATCH($C408,Vision!$A:$A, 0)), "No Match", VLOOKUP($C408,Vision!$A:G,3,FALSE))</f>
        <v>Rodriguez</v>
      </c>
      <c r="N408" s="27" t="str">
        <f>IF(ISERROR(MATCH($C408,Vision!$A:$A, 0)), "No Match", VLOOKUP($C408,Vision!$A:H,4,FALSE))</f>
        <v>Sanchez, Rene</v>
      </c>
      <c r="O408" s="27" t="str">
        <f>IF(ISERROR(MATCH($C408,Vision!$A:$A, 0)), "No Match", VLOOKUP($C408,Vision!$A:I,5,FALSE))</f>
        <v>Mexico Commercial</v>
      </c>
      <c r="P408" s="27" t="str">
        <f>IF(ISERROR(MATCH($C408,Vision!$A:$A, 0)), "No Match", VLOOKUP($C408,Vision!$A:J,6,FALSE))</f>
        <v>Mexico City</v>
      </c>
      <c r="Q408" s="27" t="str">
        <f>IF(ISERROR(MATCH($C408,Vision!$A:$A, 0)), "No Match", VLOOKUP($C408,Vision!$A:K,7,FALSE))</f>
        <v>Job Captain</v>
      </c>
      <c r="R408" s="31">
        <f>IF(ISERROR(MATCH($C408,Vision!$A:$A, 0)), "No Match", VLOOKUP($C408,Vision!$A:L,8,FALSE))</f>
        <v>42247</v>
      </c>
      <c r="S408" s="31"/>
      <c r="T408" s="27" t="str">
        <f t="shared" si="33"/>
        <v>Set-ADComputer -Identity  WS-2858 -Description "Javier Rodriguez - ThinkPad P52"</v>
      </c>
      <c r="U408" s="1" t="str">
        <f t="shared" si="30"/>
        <v>Set-ADComputer -Identity  WS-2858 -Managedby "JRodriguez"</v>
      </c>
      <c r="W408" s="4"/>
      <c r="AB408"/>
      <c r="AD408"/>
    </row>
    <row r="409" spans="2:30" x14ac:dyDescent="0.25">
      <c r="B409" s="27">
        <f t="shared" si="31"/>
        <v>406</v>
      </c>
      <c r="C409" s="22" t="s">
        <v>8539</v>
      </c>
      <c r="D409" s="30" t="str">
        <f>IF(ISERROR(MATCH($C409,ADUser!A:A, 0)), "No Match", VLOOKUP($C409,ADUser!A:C,3,FALSE))</f>
        <v>No Match</v>
      </c>
      <c r="E409" s="27" t="str">
        <f>IF(ISERROR(MATCH($C409,ADUser!A:A, 0)), "No Match", VLOOKUP($C409,ADUser!A:B,2,FALSE))</f>
        <v>No Match</v>
      </c>
      <c r="F409" s="27" t="str">
        <f>IF(ISERROR(MATCH(K409,ADComputer!A:A, 0)), "No Match", VLOOKUP(K409,ADComputer!A:B,2,FALSE))</f>
        <v>No Match</v>
      </c>
      <c r="H409" s="32">
        <f t="shared" si="32"/>
        <v>1</v>
      </c>
      <c r="I409" s="27" t="str">
        <f>IF(ISERROR(MATCH(K409,ADComputer!A:A, 0)), "No Match", VLOOKUP(K409,ADComputer!A:D,4,FALSE))</f>
        <v>No Match</v>
      </c>
      <c r="J409" s="27" t="str">
        <f>IF(ISERROR(MATCH($E409,Meraki!A:A, 0)), "No Match", VLOOKUP($E409,Meraki!A:F,4,FALSE))</f>
        <v>No Match</v>
      </c>
      <c r="K409" s="27" t="str">
        <f>IF(ISERROR(MATCH($E409,Meraki!A:A, 0)), "No Match", VLOOKUP($E409,Meraki!A:F,2,FALSE))</f>
        <v>No Match</v>
      </c>
      <c r="L409" s="27" t="str">
        <f>IF(ISERROR(MATCH($C409,Vision!$A:$A, 0)), "No Match", VLOOKUP($C409,Vision!$A:F,2,FALSE))</f>
        <v>No Match</v>
      </c>
      <c r="M409" s="27" t="str">
        <f>IF(ISERROR(MATCH($C409,Vision!$A:$A, 0)), "No Match", VLOOKUP($C409,Vision!$A:G,3,FALSE))</f>
        <v>No Match</v>
      </c>
      <c r="N409" s="27" t="str">
        <f>IF(ISERROR(MATCH($C409,Vision!$A:$A, 0)), "No Match", VLOOKUP($C409,Vision!$A:H,4,FALSE))</f>
        <v>No Match</v>
      </c>
      <c r="O409" s="27" t="str">
        <f>IF(ISERROR(MATCH($C409,Vision!$A:$A, 0)), "No Match", VLOOKUP($C409,Vision!$A:I,5,FALSE))</f>
        <v>No Match</v>
      </c>
      <c r="P409" s="27" t="str">
        <f>IF(ISERROR(MATCH($C409,Vision!$A:$A, 0)), "No Match", VLOOKUP($C409,Vision!$A:J,6,FALSE))</f>
        <v>No Match</v>
      </c>
      <c r="T409" s="27" t="str">
        <f t="shared" si="33"/>
        <v>Set-ADComputer -Identity  No Match -Description "No Match - No Match"</v>
      </c>
      <c r="U409" s="1" t="str">
        <f t="shared" si="30"/>
        <v>Set-ADComputer -Identity  No Match -Managedby "No Match"</v>
      </c>
      <c r="W409" s="4"/>
      <c r="AB409"/>
      <c r="AD409"/>
    </row>
    <row r="410" spans="2:30" x14ac:dyDescent="0.25">
      <c r="B410" s="27">
        <f t="shared" si="31"/>
        <v>407</v>
      </c>
      <c r="C410" s="22" t="s">
        <v>4123</v>
      </c>
      <c r="D410" s="30" t="str">
        <f>IF(ISERROR(MATCH($C410,ADUser!A:A, 0)), "No Match", VLOOKUP($C410,ADUser!A:C,3,FALSE))</f>
        <v>Megan Young</v>
      </c>
      <c r="E410" s="27" t="str">
        <f>IF(ISERROR(MATCH($C410,ADUser!A:A, 0)), "No Match", VLOOKUP($C410,ADUser!A:B,2,FALSE))</f>
        <v>myoung</v>
      </c>
      <c r="F410" s="27" t="str">
        <f>IF(ISERROR(MATCH(K410,ADComputer!A:A, 0)), "No Match", VLOOKUP(K410,ADComputer!A:B,2,FALSE))</f>
        <v>Megan Young - Z400</v>
      </c>
      <c r="H410" s="32">
        <f t="shared" si="32"/>
        <v>1</v>
      </c>
      <c r="I410" s="27" t="str">
        <f>IF(ISERROR(MATCH(K410,ADComputer!A:A, 0)), "No Match", VLOOKUP(K410,ADComputer!A:D,4,FALSE))</f>
        <v>CN=Megan Young,OU=Users,OU=Irvine,DC=wma-arch,DC=com</v>
      </c>
      <c r="J410" s="27" t="str">
        <f>IF(ISERROR(MATCH($E410,Meraki!A:A, 0)), "No Match", VLOOKUP($E410,Meraki!A:F,4,FALSE))</f>
        <v>HP Z400 Workstation</v>
      </c>
      <c r="K410" s="27" t="str">
        <f>IF(ISERROR(MATCH($E410,Meraki!A:A, 0)), "No Match", VLOOKUP($E410,Meraki!A:F,2,FALSE))</f>
        <v>WS-1774</v>
      </c>
      <c r="L410" s="27" t="str">
        <f>IF(ISERROR(MATCH($C410,Vision!$A:$A, 0)), "No Match", VLOOKUP($C410,Vision!$A:F,2,FALSE))</f>
        <v>Megan</v>
      </c>
      <c r="M410" s="27" t="str">
        <f>IF(ISERROR(MATCH($C410,Vision!$A:$A, 0)), "No Match", VLOOKUP($C410,Vision!$A:G,3,FALSE))</f>
        <v>Young</v>
      </c>
      <c r="N410" s="27" t="str">
        <f>IF(ISERROR(MATCH($C410,Vision!$A:$A, 0)), "No Match", VLOOKUP($C410,Vision!$A:H,4,FALSE))</f>
        <v>Cervantez, Angela</v>
      </c>
      <c r="O410" s="27" t="str">
        <f>IF(ISERROR(MATCH($C410,Vision!$A:$A, 0)), "No Match", VLOOKUP($C410,Vision!$A:I,5,FALSE))</f>
        <v>Corporate Administration</v>
      </c>
      <c r="P410" s="27" t="str">
        <f>IF(ISERROR(MATCH($C410,Vision!$A:$A, 0)), "No Match", VLOOKUP($C410,Vision!$A:J,6,FALSE))</f>
        <v>Irvine</v>
      </c>
      <c r="Q410" s="27" t="str">
        <f>IF(ISERROR(MATCH($C410,Vision!$A:$A, 0)), "No Match", VLOOKUP($C410,Vision!$A:K,7,FALSE))</f>
        <v>Accounting Assistant</v>
      </c>
      <c r="R410" s="31">
        <f>IF(ISERROR(MATCH($C410,Vision!$A:$A, 0)), "No Match", VLOOKUP($C410,Vision!$A:L,8,FALSE))</f>
        <v>43311</v>
      </c>
      <c r="S410" s="31"/>
      <c r="T410" s="27" t="str">
        <f t="shared" si="33"/>
        <v>Set-ADComputer -Identity  WS-1774 -Description "Megan Young - HP Z400 Workstation"</v>
      </c>
      <c r="U410" s="1" t="str">
        <f t="shared" si="30"/>
        <v>Set-ADComputer -Identity  WS-1774 -Managedby "myoung"</v>
      </c>
      <c r="W410" s="4"/>
      <c r="AB410"/>
      <c r="AD410"/>
    </row>
    <row r="411" spans="2:30" hidden="1" x14ac:dyDescent="0.25">
      <c r="B411" s="27">
        <f t="shared" si="31"/>
        <v>408</v>
      </c>
      <c r="C411" s="22" t="s">
        <v>729</v>
      </c>
      <c r="D411" s="30" t="str">
        <f>IF(ISERROR(MATCH($C411,ADUser!A:A, 0)), "No Match", VLOOKUP($C411,ADUser!A:C,3,FALSE))</f>
        <v>Veronica Rodriguez</v>
      </c>
      <c r="E411" s="27" t="str">
        <f>IF(ISERROR(MATCH($C411,ADUser!A:A, 0)), "No Match", VLOOKUP($C411,ADUser!A:B,2,FALSE))</f>
        <v>VRodriguez</v>
      </c>
      <c r="F411" s="27" t="str">
        <f>IF(ISERROR(MATCH(K411,ADComputer!A:A, 0)), "No Match", VLOOKUP(K411,ADComputer!A:B,2,FALSE))</f>
        <v>Veronica Rodriguez - Blade</v>
      </c>
      <c r="H411" s="32">
        <f t="shared" si="32"/>
        <v>1</v>
      </c>
      <c r="I411" s="27" t="str">
        <f>IF(ISERROR(MATCH(K411,ADComputer!A:A, 0)), "No Match", VLOOKUP(K411,ADComputer!A:D,4,FALSE))</f>
        <v>CN=Veronica Rodriguez,OU=Users,OU=Mexico,DC=wma-arch,DC=com</v>
      </c>
      <c r="J411" s="27" t="str">
        <f>IF(ISERROR(MATCH($E411,Meraki!A:A, 0)), "No Match", VLOOKUP($E411,Meraki!A:F,4,FALSE))</f>
        <v>Blade</v>
      </c>
      <c r="K411" s="27" t="str">
        <f>IF(ISERROR(MATCH($E411,Meraki!A:A, 0)), "No Match", VLOOKUP($E411,Meraki!A:F,2,FALSE))</f>
        <v>WS-2873</v>
      </c>
      <c r="L411" s="27" t="str">
        <f>IF(ISERROR(MATCH($C411,Vision!$A:$A, 0)), "No Match", VLOOKUP($C411,Vision!$A:F,2,FALSE))</f>
        <v>Veronica</v>
      </c>
      <c r="M411" s="27" t="str">
        <f>IF(ISERROR(MATCH($C411,Vision!$A:$A, 0)), "No Match", VLOOKUP($C411,Vision!$A:G,3,FALSE))</f>
        <v>Rodriguez</v>
      </c>
      <c r="N411" s="27" t="str">
        <f>IF(ISERROR(MATCH($C411,Vision!$A:$A, 0)), "No Match", VLOOKUP($C411,Vision!$A:H,4,FALSE))</f>
        <v>Grbic, Mary</v>
      </c>
      <c r="O411" s="27" t="str">
        <f>IF(ISERROR(MATCH($C411,Vision!$A:$A, 0)), "No Match", VLOOKUP($C411,Vision!$A:I,5,FALSE))</f>
        <v>Studio-East</v>
      </c>
      <c r="P411" s="27" t="str">
        <f>IF(ISERROR(MATCH($C411,Vision!$A:$A, 0)), "No Match", VLOOKUP($C411,Vision!$A:J,6,FALSE))</f>
        <v>Mexico City</v>
      </c>
      <c r="Q411" s="27" t="str">
        <f>IF(ISERROR(MATCH($C411,Vision!$A:$A, 0)), "No Match", VLOOKUP($C411,Vision!$A:K,7,FALSE))</f>
        <v>Designer</v>
      </c>
      <c r="R411" s="31">
        <f>IF(ISERROR(MATCH($C411,Vision!$A:$A, 0)), "No Match", VLOOKUP($C411,Vision!$A:L,8,FALSE))</f>
        <v>41771</v>
      </c>
      <c r="S411" s="31"/>
      <c r="T411" s="27" t="str">
        <f t="shared" si="33"/>
        <v>Set-ADComputer -Identity  WS-2873 -Description "Veronica Rodriguez - Blade"</v>
      </c>
      <c r="U411" s="1" t="str">
        <f t="shared" si="30"/>
        <v>Set-ADComputer -Identity  WS-2873 -Managedby "VRodriguez"</v>
      </c>
    </row>
    <row r="412" spans="2:30" x14ac:dyDescent="0.25">
      <c r="B412" s="27">
        <f t="shared" si="31"/>
        <v>409</v>
      </c>
      <c r="C412" s="22" t="s">
        <v>5067</v>
      </c>
      <c r="D412" s="30" t="str">
        <f>IF(ISERROR(MATCH($C412,ADUser!A:A, 0)), "No Match", VLOOKUP($C412,ADUser!A:C,3,FALSE))</f>
        <v>Maj Zaheda</v>
      </c>
      <c r="E412" s="27" t="str">
        <f>IF(ISERROR(MATCH($C412,ADUser!A:A, 0)), "No Match", VLOOKUP($C412,ADUser!A:B,2,FALSE))</f>
        <v>mzaheda</v>
      </c>
      <c r="F412" s="27" t="str">
        <f>IF(ISERROR(MATCH(K412,ADComputer!A:A, 0)), "No Match", VLOOKUP(K412,ADComputer!A:B,2,FALSE))</f>
        <v>Maj Zaheda - ThinkPad P51</v>
      </c>
      <c r="H412" s="32">
        <f t="shared" si="32"/>
        <v>1</v>
      </c>
      <c r="I412" s="27" t="str">
        <f>IF(ISERROR(MATCH(K412,ADComputer!A:A, 0)), "No Match", VLOOKUP(K412,ADComputer!A:D,4,FALSE))</f>
        <v>CN=Mahjabeen Zaheda,OU=Users,OU=New York,DC=wma-arch,DC=com</v>
      </c>
      <c r="J412" s="27" t="str">
        <f>IF(ISERROR(MATCH($E412,Meraki!A:A, 0)), "No Match", VLOOKUP($E412,Meraki!A:F,4,FALSE))</f>
        <v>ThinkPad P51</v>
      </c>
      <c r="K412" s="27" t="str">
        <f>IF(ISERROR(MATCH($E412,Meraki!A:A, 0)), "No Match", VLOOKUP($E412,Meraki!A:F,2,FALSE))</f>
        <v>WS-2824</v>
      </c>
      <c r="L412" s="27" t="str">
        <f>IF(ISERROR(MATCH($C412,Vision!$A:$A, 0)), "No Match", VLOOKUP($C412,Vision!$A:F,2,FALSE))</f>
        <v>Mahjabeen</v>
      </c>
      <c r="M412" s="27" t="str">
        <f>IF(ISERROR(MATCH($C412,Vision!$A:$A, 0)), "No Match", VLOOKUP($C412,Vision!$A:G,3,FALSE))</f>
        <v>Zaheda</v>
      </c>
      <c r="N412" s="27" t="str">
        <f>IF(ISERROR(MATCH($C412,Vision!$A:$A, 0)), "No Match", VLOOKUP($C412,Vision!$A:H,4,FALSE))</f>
        <v>Melo, Damian</v>
      </c>
      <c r="O412" s="27" t="str">
        <f>IF(ISERROR(MATCH($C412,Vision!$A:$A, 0)), "No Match", VLOOKUP($C412,Vision!$A:I,5,FALSE))</f>
        <v>New York Interior Design</v>
      </c>
      <c r="P412" s="27" t="str">
        <f>IF(ISERROR(MATCH($C412,Vision!$A:$A, 0)), "No Match", VLOOKUP($C412,Vision!$A:J,6,FALSE))</f>
        <v>New York</v>
      </c>
      <c r="Q412" s="27" t="str">
        <f>IF(ISERROR(MATCH($C412,Vision!$A:$A, 0)), "No Match", VLOOKUP($C412,Vision!$A:K,7,FALSE))</f>
        <v>Senior Job Captain</v>
      </c>
      <c r="R412" s="31">
        <f>IF(ISERROR(MATCH($C412,Vision!$A:$A, 0)), "No Match", VLOOKUP($C412,Vision!$A:L,8,FALSE))</f>
        <v>43446</v>
      </c>
      <c r="S412" s="31"/>
      <c r="T412" s="27" t="str">
        <f t="shared" si="33"/>
        <v>Set-ADComputer -Identity  WS-2824 -Description "Maj Zaheda - ThinkPad P51"</v>
      </c>
      <c r="U412" s="1" t="str">
        <f t="shared" si="30"/>
        <v>Set-ADComputer -Identity  WS-2824 -Managedby "mzaheda"</v>
      </c>
    </row>
    <row r="413" spans="2:30" x14ac:dyDescent="0.25">
      <c r="B413" s="27">
        <f t="shared" si="31"/>
        <v>410</v>
      </c>
      <c r="C413" s="22" t="s">
        <v>588</v>
      </c>
      <c r="D413" s="30" t="str">
        <f>IF(ISERROR(MATCH($C413,ADUser!A:A, 0)), "No Match", VLOOKUP($C413,ADUser!A:C,3,FALSE))</f>
        <v>Marlyn Zucosky</v>
      </c>
      <c r="E413" s="27" t="str">
        <f>IF(ISERROR(MATCH($C413,ADUser!A:A, 0)), "No Match", VLOOKUP($C413,ADUser!A:B,2,FALSE))</f>
        <v>MZucosky</v>
      </c>
      <c r="F413" s="27" t="str">
        <f>IF(ISERROR(MATCH(K413,ADComputer!A:A, 0)), "No Match", VLOOKUP(K413,ADComputer!A:B,2,FALSE))</f>
        <v>Marlyn Zucosky - X1 Carbon</v>
      </c>
      <c r="H413" s="32">
        <f t="shared" si="32"/>
        <v>1</v>
      </c>
      <c r="I413" s="27" t="str">
        <f>IF(ISERROR(MATCH(K413,ADComputer!A:A, 0)), "No Match", VLOOKUP(K413,ADComputer!A:D,4,FALSE))</f>
        <v>CN=Marlyn Zucosky,OU=Users,OU=Princeton,DC=wma-arch,DC=com</v>
      </c>
      <c r="J413" s="27" t="str">
        <f>IF(ISERROR(MATCH($E413,Meraki!A:A, 0)), "No Match", VLOOKUP($E413,Meraki!A:F,4,FALSE))</f>
        <v>ThinkPad X1 Carbon 4th</v>
      </c>
      <c r="K413" s="27" t="str">
        <f>IF(ISERROR(MATCH($E413,Meraki!A:A, 0)), "No Match", VLOOKUP($E413,Meraki!A:F,2,FALSE))</f>
        <v>WS-2606</v>
      </c>
      <c r="L413" s="27" t="str">
        <f>IF(ISERROR(MATCH($C413,Vision!$A:$A, 0)), "No Match", VLOOKUP($C413,Vision!$A:F,2,FALSE))</f>
        <v>Marlyn</v>
      </c>
      <c r="M413" s="27" t="str">
        <f>IF(ISERROR(MATCH($C413,Vision!$A:$A, 0)), "No Match", VLOOKUP($C413,Vision!$A:G,3,FALSE))</f>
        <v>Zucosky</v>
      </c>
      <c r="N413" s="27" t="str">
        <f>IF(ISERROR(MATCH($C413,Vision!$A:$A, 0)), "No Match", VLOOKUP($C413,Vision!$A:H,4,FALSE))</f>
        <v>Bennett, Michael</v>
      </c>
      <c r="O413" s="27" t="str">
        <f>IF(ISERROR(MATCH($C413,Vision!$A:$A, 0)), "No Match", VLOOKUP($C413,Vision!$A:I,5,FALSE))</f>
        <v>Princeton Interior Design</v>
      </c>
      <c r="P413" s="27" t="str">
        <f>IF(ISERROR(MATCH($C413,Vision!$A:$A, 0)), "No Match", VLOOKUP($C413,Vision!$A:J,6,FALSE))</f>
        <v>Princeton</v>
      </c>
      <c r="Q413" s="27" t="str">
        <f>IF(ISERROR(MATCH($C413,Vision!$A:$A, 0)), "No Match", VLOOKUP($C413,Vision!$A:K,7,FALSE))</f>
        <v>Director, Interior Architecture &amp; Design</v>
      </c>
      <c r="R413" s="31">
        <f>IF(ISERROR(MATCH($C413,Vision!$A:$A, 0)), "No Match", VLOOKUP($C413,Vision!$A:L,8,FALSE))</f>
        <v>42552</v>
      </c>
      <c r="S413" s="31"/>
      <c r="T413" s="27" t="str">
        <f t="shared" si="33"/>
        <v>Set-ADComputer -Identity  WS-2606 -Description "Marlyn Zucosky - ThinkPad X1 Carbon 4th"</v>
      </c>
      <c r="U413" s="1" t="str">
        <f t="shared" si="30"/>
        <v>Set-ADComputer -Identity  WS-2606 -Managedby "MZucosky"</v>
      </c>
    </row>
    <row r="414" spans="2:30" x14ac:dyDescent="0.25">
      <c r="B414" s="27">
        <f t="shared" si="31"/>
        <v>411</v>
      </c>
      <c r="C414" s="22" t="s">
        <v>3866</v>
      </c>
      <c r="D414" s="30" t="str">
        <f>IF(ISERROR(MATCH($C414,ADUser!A:A, 0)), "No Match", VLOOKUP($C414,ADUser!A:C,3,FALSE))</f>
        <v>Nabil Ainouche</v>
      </c>
      <c r="E414" s="27" t="str">
        <f>IF(ISERROR(MATCH($C414,ADUser!A:A, 0)), "No Match", VLOOKUP($C414,ADUser!A:B,2,FALSE))</f>
        <v>nainouche</v>
      </c>
      <c r="F414" s="27" t="str">
        <f>IF(ISERROR(MATCH(K414,ADComputer!A:A, 0)), "No Match", VLOOKUP(K414,ADComputer!A:B,2,FALSE))</f>
        <v>Nabil Ainouche - ThinkStation S30</v>
      </c>
      <c r="H414" s="32">
        <f t="shared" si="32"/>
        <v>1</v>
      </c>
      <c r="I414" s="27" t="str">
        <f>IF(ISERROR(MATCH(K414,ADComputer!A:A, 0)), "No Match", VLOOKUP(K414,ADComputer!A:D,4,FALSE))</f>
        <v>CN=Nabil Ainouche,OU=Users,OU=Irvine,DC=wma-arch,DC=com</v>
      </c>
      <c r="J414" s="27" t="str">
        <f>IF(ISERROR(MATCH($E414,Meraki!A:A, 0)), "No Match", VLOOKUP($E414,Meraki!A:F,4,FALSE))</f>
        <v>ThinkStation S30</v>
      </c>
      <c r="K414" s="27" t="str">
        <f>IF(ISERROR(MATCH($E414,Meraki!A:A, 0)), "No Match", VLOOKUP($E414,Meraki!A:F,2,FALSE))</f>
        <v>WS-1882</v>
      </c>
      <c r="L414" s="27" t="str">
        <f>IF(ISERROR(MATCH($C414,Vision!$A:$A, 0)), "No Match", VLOOKUP($C414,Vision!$A:F,2,FALSE))</f>
        <v>Nabil</v>
      </c>
      <c r="M414" s="27" t="str">
        <f>IF(ISERROR(MATCH($C414,Vision!$A:$A, 0)), "No Match", VLOOKUP($C414,Vision!$A:G,3,FALSE))</f>
        <v>Ainouche</v>
      </c>
      <c r="N414" s="27" t="str">
        <f>IF(ISERROR(MATCH($C414,Vision!$A:$A, 0)), "No Match", VLOOKUP($C414,Vision!$A:H,4,FALSE))</f>
        <v>Nouizi, Ilyes</v>
      </c>
      <c r="O414" s="27" t="str">
        <f>IF(ISERROR(MATCH($C414,Vision!$A:$A, 0)), "No Match", VLOOKUP($C414,Vision!$A:I,5,FALSE))</f>
        <v>Studio-West</v>
      </c>
      <c r="P414" s="27" t="str">
        <f>IF(ISERROR(MATCH($C414,Vision!$A:$A, 0)), "No Match", VLOOKUP($C414,Vision!$A:J,6,FALSE))</f>
        <v>Irvine</v>
      </c>
      <c r="Q414" s="27" t="str">
        <f>IF(ISERROR(MATCH($C414,Vision!$A:$A, 0)), "No Match", VLOOKUP($C414,Vision!$A:K,7,FALSE))</f>
        <v>Production Coordinator</v>
      </c>
      <c r="R414" s="31">
        <f>IF(ISERROR(MATCH($C414,Vision!$A:$A, 0)), "No Match", VLOOKUP($C414,Vision!$A:L,8,FALSE))</f>
        <v>43283</v>
      </c>
      <c r="S414" s="31"/>
      <c r="T414" s="27" t="str">
        <f t="shared" si="33"/>
        <v>Set-ADComputer -Identity  WS-1882 -Description "Nabil Ainouche - ThinkStation S30"</v>
      </c>
      <c r="U414" s="1" t="str">
        <f t="shared" si="30"/>
        <v>Set-ADComputer -Identity  WS-1882 -Managedby "nainouche"</v>
      </c>
    </row>
    <row r="415" spans="2:30" x14ac:dyDescent="0.25">
      <c r="B415" s="27">
        <f t="shared" si="31"/>
        <v>412</v>
      </c>
      <c r="C415" s="22" t="s">
        <v>5155</v>
      </c>
      <c r="D415" s="30" t="str">
        <f>IF(ISERROR(MATCH($C415,ADUser!A:A, 0)), "No Match", VLOOKUP($C415,ADUser!A:C,3,FALSE))</f>
        <v>Nassoro Ally</v>
      </c>
      <c r="E415" s="27" t="str">
        <f>IF(ISERROR(MATCH($C415,ADUser!A:A, 0)), "No Match", VLOOKUP($C415,ADUser!A:B,2,FALSE))</f>
        <v>nally</v>
      </c>
      <c r="F415" s="27" t="str">
        <f>IF(ISERROR(MATCH(K415,ADComputer!A:A, 0)), "No Match", VLOOKUP(K415,ADComputer!A:B,2,FALSE))</f>
        <v>Joseph R. Stryker - X1 Extreme</v>
      </c>
      <c r="H415" s="32" t="e">
        <f t="shared" si="32"/>
        <v>#VALUE!</v>
      </c>
      <c r="I415" s="27">
        <f>IF(ISERROR(MATCH(K415,ADComputer!A:A, 0)), "No Match", VLOOKUP(K415,ADComputer!A:D,4,FALSE))</f>
        <v>0</v>
      </c>
      <c r="J415" s="27" t="str">
        <f>IF(ISERROR(MATCH($E415,Meraki!A:A, 0)), "No Match", VLOOKUP($E415,Meraki!A:F,4,FALSE))</f>
        <v>ThinkPad X1 Extreme</v>
      </c>
      <c r="K415" s="27" t="str">
        <f>IF(ISERROR(MATCH($E415,Meraki!A:A, 0)), "No Match", VLOOKUP($E415,Meraki!A:F,2,FALSE))</f>
        <v>WS-3215</v>
      </c>
      <c r="L415" s="27" t="str">
        <f>IF(ISERROR(MATCH($C415,Vision!$A:$A, 0)), "No Match", VLOOKUP($C415,Vision!$A:F,2,FALSE))</f>
        <v>Nassoro</v>
      </c>
      <c r="M415" s="27" t="str">
        <f>IF(ISERROR(MATCH($C415,Vision!$A:$A, 0)), "No Match", VLOOKUP($C415,Vision!$A:G,3,FALSE))</f>
        <v>Omary</v>
      </c>
      <c r="N415" s="27" t="str">
        <f>IF(ISERROR(MATCH($C415,Vision!$A:$A, 0)), "No Match", VLOOKUP($C415,Vision!$A:H,4,FALSE))</f>
        <v>Gonzales, Moses</v>
      </c>
      <c r="O415" s="27" t="str">
        <f>IF(ISERROR(MATCH($C415,Vision!$A:$A, 0)), "No Match", VLOOKUP($C415,Vision!$A:I,5,FALSE))</f>
        <v>Corporate Administration</v>
      </c>
      <c r="P415" s="27" t="str">
        <f>IF(ISERROR(MATCH($C415,Vision!$A:$A, 0)), "No Match", VLOOKUP($C415,Vision!$A:J,6,FALSE))</f>
        <v>Oak Brook</v>
      </c>
      <c r="Q415" s="27" t="str">
        <f>IF(ISERROR(MATCH($C415,Vision!$A:$A, 0)), "No Match", VLOOKUP($C415,Vision!$A:K,7,FALSE))</f>
        <v>IT Support Specialist</v>
      </c>
      <c r="R415" s="31">
        <f>IF(ISERROR(MATCH($C415,Vision!$A:$A, 0)), "No Match", VLOOKUP($C415,Vision!$A:L,8,FALSE))</f>
        <v>43529</v>
      </c>
      <c r="S415" s="31"/>
      <c r="T415" s="27" t="str">
        <f t="shared" si="33"/>
        <v>Set-ADComputer -Identity  WS-3215 -Description "Nassoro Ally - ThinkPad X1 Extreme"</v>
      </c>
      <c r="U415" s="1" t="str">
        <f t="shared" ref="U415:U446" si="34">CONCATENATE($V$3,K415,$W$4,E415,$V$5)</f>
        <v>Set-ADComputer -Identity  WS-3215 -Managedby "nally"</v>
      </c>
    </row>
    <row r="416" spans="2:30" hidden="1" x14ac:dyDescent="0.25">
      <c r="B416" s="27">
        <f t="shared" si="31"/>
        <v>413</v>
      </c>
      <c r="C416" s="22" t="s">
        <v>3852</v>
      </c>
      <c r="D416" s="30" t="str">
        <f>IF(ISERROR(MATCH($C416,ADUser!A:A, 0)), "No Match", VLOOKUP($C416,ADUser!A:C,3,FALSE))</f>
        <v>Alfredo Rugerio</v>
      </c>
      <c r="E416" s="27" t="str">
        <f>IF(ISERROR(MATCH($C416,ADUser!A:A, 0)), "No Match", VLOOKUP($C416,ADUser!A:B,2,FALSE))</f>
        <v>ARugerio</v>
      </c>
      <c r="F416" s="27" t="str">
        <f>IF(ISERROR(MATCH(K416,ADComputer!A:A, 0)), "No Match", VLOOKUP(K416,ADComputer!A:B,2,FALSE))</f>
        <v>Veronica Rodriguez - Dell 5810</v>
      </c>
      <c r="H416" s="32" t="e">
        <f t="shared" si="32"/>
        <v>#VALUE!</v>
      </c>
      <c r="I416" s="27">
        <f>IF(ISERROR(MATCH(K416,ADComputer!A:A, 0)), "No Match", VLOOKUP(K416,ADComputer!A:D,4,FALSE))</f>
        <v>0</v>
      </c>
      <c r="J416" s="27" t="str">
        <f>IF(ISERROR(MATCH($E416,Meraki!A:A, 0)), "No Match", VLOOKUP($E416,Meraki!A:F,4,FALSE))</f>
        <v>Precision Tower 5810</v>
      </c>
      <c r="K416" s="27" t="str">
        <f>IF(ISERROR(MATCH($E416,Meraki!A:A, 0)), "No Match", VLOOKUP($E416,Meraki!A:F,2,FALSE))</f>
        <v>WS-2270</v>
      </c>
      <c r="L416" s="27" t="str">
        <f>IF(ISERROR(MATCH($C416,Vision!$A:$A, 0)), "No Match", VLOOKUP($C416,Vision!$A:F,2,FALSE))</f>
        <v>Alfredo</v>
      </c>
      <c r="M416" s="27" t="str">
        <f>IF(ISERROR(MATCH($C416,Vision!$A:$A, 0)), "No Match", VLOOKUP($C416,Vision!$A:G,3,FALSE))</f>
        <v>Rugerio</v>
      </c>
      <c r="N416" s="27" t="str">
        <f>IF(ISERROR(MATCH($C416,Vision!$A:$A, 0)), "No Match", VLOOKUP($C416,Vision!$A:H,4,FALSE))</f>
        <v>Nouizi, Ilyes</v>
      </c>
      <c r="O416" s="27" t="str">
        <f>IF(ISERROR(MATCH($C416,Vision!$A:$A, 0)), "No Match", VLOOKUP($C416,Vision!$A:I,5,FALSE))</f>
        <v>Studio-East</v>
      </c>
      <c r="P416" s="27" t="str">
        <f>IF(ISERROR(MATCH($C416,Vision!$A:$A, 0)), "No Match", VLOOKUP($C416,Vision!$A:J,6,FALSE))</f>
        <v>Mexico City</v>
      </c>
      <c r="Q416" s="27" t="str">
        <f>IF(ISERROR(MATCH($C416,Vision!$A:$A, 0)), "No Match", VLOOKUP($C416,Vision!$A:K,7,FALSE))</f>
        <v>Production Coordinator</v>
      </c>
      <c r="R416" s="31">
        <f>IF(ISERROR(MATCH($C416,Vision!$A:$A, 0)), "No Match", VLOOKUP($C416,Vision!$A:L,8,FALSE))</f>
        <v>42508</v>
      </c>
      <c r="S416" s="31"/>
      <c r="T416" s="27" t="str">
        <f t="shared" si="33"/>
        <v>Set-ADComputer -Identity  WS-2270 -Description "Alfredo Rugerio - Precision Tower 5810"</v>
      </c>
      <c r="U416" s="1" t="str">
        <f t="shared" si="34"/>
        <v>Set-ADComputer -Identity  WS-2270 -Managedby "ARugerio"</v>
      </c>
    </row>
    <row r="417" spans="2:38" hidden="1" x14ac:dyDescent="0.25">
      <c r="B417" s="27">
        <f t="shared" si="31"/>
        <v>414</v>
      </c>
      <c r="C417" s="22" t="s">
        <v>4149</v>
      </c>
      <c r="D417" s="30" t="str">
        <f>IF(ISERROR(MATCH($C417,ADUser!A:A, 0)), "No Match", VLOOKUP($C417,ADUser!A:C,3,FALSE))</f>
        <v>Sara Ruiz</v>
      </c>
      <c r="E417" s="27" t="str">
        <f>IF(ISERROR(MATCH($C417,ADUser!A:A, 0)), "No Match", VLOOKUP($C417,ADUser!A:B,2,FALSE))</f>
        <v>SRuiz</v>
      </c>
      <c r="F417" s="27" t="str">
        <f>IF(ISERROR(MATCH(K417,ADComputer!A:A, 0)), "No Match", VLOOKUP(K417,ADComputer!A:B,2,FALSE))</f>
        <v>P1</v>
      </c>
      <c r="H417" s="32" t="e">
        <f t="shared" si="32"/>
        <v>#VALUE!</v>
      </c>
      <c r="I417" s="27">
        <f>IF(ISERROR(MATCH(K417,ADComputer!A:A, 0)), "No Match", VLOOKUP(K417,ADComputer!A:D,4,FALSE))</f>
        <v>0</v>
      </c>
      <c r="J417" s="27" t="str">
        <f>IF(ISERROR(MATCH($E417,Meraki!A:A, 0)), "No Match", VLOOKUP($E417,Meraki!A:F,4,FALSE))</f>
        <v>ThinkPad P1</v>
      </c>
      <c r="K417" s="27" t="str">
        <f>IF(ISERROR(MATCH($E417,Meraki!A:A, 0)), "No Match", VLOOKUP($E417,Meraki!A:F,2,FALSE))</f>
        <v>WS-3166</v>
      </c>
      <c r="L417" s="27" t="str">
        <f>IF(ISERROR(MATCH($C417,Vision!$A:$A, 0)), "No Match", VLOOKUP($C417,Vision!$A:F,2,FALSE))</f>
        <v>Sara</v>
      </c>
      <c r="M417" s="27" t="str">
        <f>IF(ISERROR(MATCH($C417,Vision!$A:$A, 0)), "No Match", VLOOKUP($C417,Vision!$A:G,3,FALSE))</f>
        <v>Ruiz</v>
      </c>
      <c r="N417" s="27" t="str">
        <f>IF(ISERROR(MATCH($C417,Vision!$A:$A, 0)), "No Match", VLOOKUP($C417,Vision!$A:H,4,FALSE))</f>
        <v>Galvis, Andres</v>
      </c>
      <c r="O417" s="27" t="str">
        <f>IF(ISERROR(MATCH($C417,Vision!$A:$A, 0)), "No Match", VLOOKUP($C417,Vision!$A:I,5,FALSE))</f>
        <v>Mexico Interior Design</v>
      </c>
      <c r="P417" s="27" t="str">
        <f>IF(ISERROR(MATCH($C417,Vision!$A:$A, 0)), "No Match", VLOOKUP($C417,Vision!$A:J,6,FALSE))</f>
        <v>Mexico City</v>
      </c>
      <c r="Q417" s="27" t="str">
        <f>IF(ISERROR(MATCH($C417,Vision!$A:$A, 0)), "No Match", VLOOKUP($C417,Vision!$A:K,7,FALSE))</f>
        <v>Production Coordinator</v>
      </c>
      <c r="R417" s="31">
        <f>IF(ISERROR(MATCH($C417,Vision!$A:$A, 0)), "No Match", VLOOKUP($C417,Vision!$A:L,8,FALSE))</f>
        <v>43348</v>
      </c>
      <c r="S417" s="31"/>
      <c r="T417" s="27" t="str">
        <f t="shared" si="33"/>
        <v>Set-ADComputer -Identity  WS-3166 -Description "Sara Ruiz - ThinkPad P1"</v>
      </c>
      <c r="U417" s="1" t="str">
        <f t="shared" si="34"/>
        <v>Set-ADComputer -Identity  WS-3166 -Managedby "SRuiz"</v>
      </c>
    </row>
    <row r="418" spans="2:38" x14ac:dyDescent="0.25">
      <c r="B418" s="27">
        <f t="shared" si="31"/>
        <v>415</v>
      </c>
      <c r="C418" s="22" t="s">
        <v>4137</v>
      </c>
      <c r="D418" s="30" t="str">
        <f>IF(ISERROR(MATCH($C418,ADUser!A:A, 0)), "No Match", VLOOKUP($C418,ADUser!A:C,3,FALSE))</f>
        <v>Nicholas Clody</v>
      </c>
      <c r="E418" s="27" t="str">
        <f>IF(ISERROR(MATCH($C418,ADUser!A:A, 0)), "No Match", VLOOKUP($C418,ADUser!A:B,2,FALSE))</f>
        <v>nclody</v>
      </c>
      <c r="F418" s="27" t="str">
        <f>IF(ISERROR(MATCH(K418,ADComputer!A:A, 0)), "No Match", VLOOKUP(K418,ADComputer!A:B,2,FALSE))</f>
        <v>Nicholas Clody - ThinkPad P52</v>
      </c>
      <c r="H418" s="32">
        <f t="shared" si="32"/>
        <v>1</v>
      </c>
      <c r="I418" s="27" t="str">
        <f>IF(ISERROR(MATCH(K418,ADComputer!A:A, 0)), "No Match", VLOOKUP(K418,ADComputer!A:D,4,FALSE))</f>
        <v>CN=Nicholas Clody,OU=Users,OU=New York,DC=wma-arch,DC=com</v>
      </c>
      <c r="J418" s="27" t="str">
        <f>IF(ISERROR(MATCH($E418,Meraki!A:A, 0)), "No Match", VLOOKUP($E418,Meraki!A:F,4,FALSE))</f>
        <v>ThinkPad P52</v>
      </c>
      <c r="K418" s="27" t="str">
        <f>IF(ISERROR(MATCH($E418,Meraki!A:A, 0)), "No Match", VLOOKUP($E418,Meraki!A:F,2,FALSE))</f>
        <v>WS-2657</v>
      </c>
      <c r="L418" s="27" t="str">
        <f>IF(ISERROR(MATCH($C418,Vision!$A:$A, 0)), "No Match", VLOOKUP($C418,Vision!$A:F,2,FALSE))</f>
        <v>Nicholas</v>
      </c>
      <c r="M418" s="27" t="str">
        <f>IF(ISERROR(MATCH($C418,Vision!$A:$A, 0)), "No Match", VLOOKUP($C418,Vision!$A:G,3,FALSE))</f>
        <v>Clody</v>
      </c>
      <c r="N418" s="27" t="str">
        <f>IF(ISERROR(MATCH($C418,Vision!$A:$A, 0)), "No Match", VLOOKUP($C418,Vision!$A:H,4,FALSE))</f>
        <v>Tapia, Jinger</v>
      </c>
      <c r="O418" s="27" t="str">
        <f>IF(ISERROR(MATCH($C418,Vision!$A:$A, 0)), "No Match", VLOOKUP($C418,Vision!$A:I,5,FALSE))</f>
        <v>Design Commercial</v>
      </c>
      <c r="P418" s="27" t="str">
        <f>IF(ISERROR(MATCH($C418,Vision!$A:$A, 0)), "No Match", VLOOKUP($C418,Vision!$A:J,6,FALSE))</f>
        <v>New York</v>
      </c>
      <c r="Q418" s="27" t="str">
        <f>IF(ISERROR(MATCH($C418,Vision!$A:$A, 0)), "No Match", VLOOKUP($C418,Vision!$A:K,7,FALSE))</f>
        <v>Designer</v>
      </c>
      <c r="R418" s="31">
        <f>IF(ISERROR(MATCH($C418,Vision!$A:$A, 0)), "No Match", VLOOKUP($C418,Vision!$A:L,8,FALSE))</f>
        <v>43347</v>
      </c>
      <c r="S418" s="31"/>
      <c r="T418" s="27" t="str">
        <f t="shared" si="33"/>
        <v>Set-ADComputer -Identity  WS-2657 -Description "Nicholas Clody - ThinkPad P52"</v>
      </c>
      <c r="U418" s="1" t="str">
        <f t="shared" si="34"/>
        <v>Set-ADComputer -Identity  WS-2657 -Managedby "nclody"</v>
      </c>
    </row>
    <row r="419" spans="2:38" x14ac:dyDescent="0.25">
      <c r="B419" s="27">
        <f t="shared" si="31"/>
        <v>416</v>
      </c>
      <c r="C419" s="22" t="s">
        <v>5057</v>
      </c>
      <c r="D419" s="30" t="str">
        <f>IF(ISERROR(MATCH($C419,ADUser!A:A, 0)), "No Match", VLOOKUP($C419,ADUser!A:C,3,FALSE))</f>
        <v>Neal Dawes</v>
      </c>
      <c r="E419" s="27" t="str">
        <f>IF(ISERROR(MATCH($C419,ADUser!A:A, 0)), "No Match", VLOOKUP($C419,ADUser!A:B,2,FALSE))</f>
        <v>ndawes</v>
      </c>
      <c r="F419" s="27" t="str">
        <f>IF(ISERROR(MATCH(K419,ADComputer!A:A, 0)), "No Match", VLOOKUP(K419,ADComputer!A:B,2,FALSE))</f>
        <v>Neal Dawes - ThinkPad P50</v>
      </c>
      <c r="H419" s="32">
        <f t="shared" si="32"/>
        <v>1</v>
      </c>
      <c r="I419" s="27" t="str">
        <f>IF(ISERROR(MATCH(K419,ADComputer!A:A, 0)), "No Match", VLOOKUP(K419,ADComputer!A:D,4,FALSE))</f>
        <v>CN=Neal Dawes,OU=Users,OU=Denver-JS,DC=wma-arch,DC=com</v>
      </c>
      <c r="J419" s="27" t="str">
        <f>IF(ISERROR(MATCH($E419,Meraki!A:A, 0)), "No Match", VLOOKUP($E419,Meraki!A:F,4,FALSE))</f>
        <v>ThinkPad P50</v>
      </c>
      <c r="K419" s="27" t="str">
        <f>IF(ISERROR(MATCH($E419,Meraki!A:A, 0)), "No Match", VLOOKUP($E419,Meraki!A:F,2,FALSE))</f>
        <v>WS-2250</v>
      </c>
      <c r="L419" s="27" t="str">
        <f>IF(ISERROR(MATCH($C419,Vision!$A:$A, 0)), "No Match", VLOOKUP($C419,Vision!$A:F,2,FALSE))</f>
        <v>Neal</v>
      </c>
      <c r="M419" s="27" t="str">
        <f>IF(ISERROR(MATCH($C419,Vision!$A:$A, 0)), "No Match", VLOOKUP($C419,Vision!$A:G,3,FALSE))</f>
        <v>Dawes</v>
      </c>
      <c r="N419" s="27" t="str">
        <f>IF(ISERROR(MATCH($C419,Vision!$A:$A, 0)), "No Match", VLOOKUP($C419,Vision!$A:H,4,FALSE))</f>
        <v>Jansen, Thomas</v>
      </c>
      <c r="O419" s="27" t="str">
        <f>IF(ISERROR(MATCH($C419,Vision!$A:$A, 0)), "No Match", VLOOKUP($C419,Vision!$A:I,5,FALSE))</f>
        <v>Denver Civil Infrastructure</v>
      </c>
      <c r="P419" s="27" t="str">
        <f>IF(ISERROR(MATCH($C419,Vision!$A:$A, 0)), "No Match", VLOOKUP($C419,Vision!$A:J,6,FALSE))</f>
        <v>Denver C.E.</v>
      </c>
      <c r="Q419" s="27" t="str">
        <f>IF(ISERROR(MATCH($C419,Vision!$A:$A, 0)), "No Match", VLOOKUP($C419,Vision!$A:K,7,FALSE))</f>
        <v>Senior Project Manager</v>
      </c>
      <c r="R419" s="31">
        <f>IF(ISERROR(MATCH($C419,Vision!$A:$A, 0)), "No Match", VLOOKUP($C419,Vision!$A:L,8,FALSE))</f>
        <v>43437</v>
      </c>
      <c r="S419" s="31"/>
      <c r="T419" s="27" t="str">
        <f t="shared" si="33"/>
        <v>Set-ADComputer -Identity  WS-2250 -Description "Neal Dawes - ThinkPad P50"</v>
      </c>
      <c r="U419" s="1" t="str">
        <f t="shared" si="34"/>
        <v>Set-ADComputer -Identity  WS-2250 -Managedby "ndawes"</v>
      </c>
    </row>
    <row r="420" spans="2:38" x14ac:dyDescent="0.25">
      <c r="B420" s="27">
        <f t="shared" si="31"/>
        <v>417</v>
      </c>
      <c r="C420" s="22" t="s">
        <v>626</v>
      </c>
      <c r="D420" s="30" t="str">
        <f>IF(ISERROR(MATCH($C420,ADUser!A:A, 0)), "No Match", VLOOKUP($C420,ADUser!A:C,3,FALSE))</f>
        <v>Nathan A. Dean</v>
      </c>
      <c r="E420" s="27" t="str">
        <f>IF(ISERROR(MATCH($C420,ADUser!A:A, 0)), "No Match", VLOOKUP($C420,ADUser!A:B,2,FALSE))</f>
        <v>ndean</v>
      </c>
      <c r="F420" s="27" t="str">
        <f>IF(ISERROR(MATCH(K420,ADComputer!A:A, 0)), "No Match", VLOOKUP(K420,ADComputer!A:B,2,FALSE))</f>
        <v>Nathan A. Dean - ThinkPad P52</v>
      </c>
      <c r="H420" s="32">
        <f t="shared" si="32"/>
        <v>1</v>
      </c>
      <c r="I420" s="27" t="str">
        <f>IF(ISERROR(MATCH(K420,ADComputer!A:A, 0)), "No Match", VLOOKUP(K420,ADComputer!A:D,4,FALSE))</f>
        <v>CN=Nathan Dean,OU=Users,OU=San Diego,DC=wma-arch,DC=com</v>
      </c>
      <c r="J420" s="27" t="str">
        <f>IF(ISERROR(MATCH($E420,Meraki!A:A, 0)), "No Match", VLOOKUP($E420,Meraki!A:F,4,FALSE))</f>
        <v>ThinkPad P52</v>
      </c>
      <c r="K420" s="27" t="str">
        <f>IF(ISERROR(MATCH($E420,Meraki!A:A, 0)), "No Match", VLOOKUP($E420,Meraki!A:F,2,FALSE))</f>
        <v>WS-2888</v>
      </c>
      <c r="L420" s="27" t="str">
        <f>IF(ISERROR(MATCH($C420,Vision!$A:$A, 0)), "No Match", VLOOKUP($C420,Vision!$A:F,2,FALSE))</f>
        <v>Nathan</v>
      </c>
      <c r="M420" s="27" t="str">
        <f>IF(ISERROR(MATCH($C420,Vision!$A:$A, 0)), "No Match", VLOOKUP($C420,Vision!$A:G,3,FALSE))</f>
        <v>Dean</v>
      </c>
      <c r="N420" s="27" t="str">
        <f>IF(ISERROR(MATCH($C420,Vision!$A:$A, 0)), "No Match", VLOOKUP($C420,Vision!$A:H,4,FALSE))</f>
        <v>Slipka, Tiffany</v>
      </c>
      <c r="O420" s="27" t="str">
        <f>IF(ISERROR(MATCH($C420,Vision!$A:$A, 0)), "No Match", VLOOKUP($C420,Vision!$A:I,5,FALSE))</f>
        <v>San Diego Interior Design</v>
      </c>
      <c r="P420" s="27" t="str">
        <f>IF(ISERROR(MATCH($C420,Vision!$A:$A, 0)), "No Match", VLOOKUP($C420,Vision!$A:J,6,FALSE))</f>
        <v>San Diego</v>
      </c>
      <c r="Q420" s="27" t="str">
        <f>IF(ISERROR(MATCH($C420,Vision!$A:$A, 0)), "No Match", VLOOKUP($C420,Vision!$A:K,7,FALSE))</f>
        <v>Director, Regional Operations</v>
      </c>
      <c r="R420" s="31">
        <f>IF(ISERROR(MATCH($C420,Vision!$A:$A, 0)), "No Match", VLOOKUP($C420,Vision!$A:L,8,FALSE))</f>
        <v>38229</v>
      </c>
      <c r="S420" s="31"/>
      <c r="T420" s="27" t="str">
        <f t="shared" si="33"/>
        <v>Set-ADComputer -Identity  WS-2888 -Description "Nathan A. Dean - ThinkPad P52"</v>
      </c>
      <c r="U420" s="1" t="str">
        <f t="shared" si="34"/>
        <v>Set-ADComputer -Identity  WS-2888 -Managedby "ndean"</v>
      </c>
    </row>
    <row r="421" spans="2:38" x14ac:dyDescent="0.25">
      <c r="B421" s="27">
        <f t="shared" si="31"/>
        <v>418</v>
      </c>
      <c r="C421" s="22" t="s">
        <v>633</v>
      </c>
      <c r="D421" s="30" t="str">
        <f>IF(ISERROR(MATCH($C421,ADUser!A:A, 0)), "No Match", VLOOKUP($C421,ADUser!A:C,3,FALSE))</f>
        <v>Nicholas S. DeTorres</v>
      </c>
      <c r="E421" s="27" t="str">
        <f>IF(ISERROR(MATCH($C421,ADUser!A:A, 0)), "No Match", VLOOKUP($C421,ADUser!A:B,2,FALSE))</f>
        <v>ndetorres</v>
      </c>
      <c r="F421" s="27" t="str">
        <f>IF(ISERROR(MATCH(K421,ADComputer!A:A, 0)), "No Match", VLOOKUP(K421,ADComputer!A:B,2,FALSE))</f>
        <v>Nicholas S. DeTorres - ThinkPad X1 Carbon 5th</v>
      </c>
      <c r="H421" s="32">
        <f t="shared" si="32"/>
        <v>1</v>
      </c>
      <c r="I421" s="27" t="str">
        <f>IF(ISERROR(MATCH(K421,ADComputer!A:A, 0)), "No Match", VLOOKUP(K421,ADComputer!A:D,4,FALSE))</f>
        <v>CN=Nicholas DeTorres,OU=Users,OU=Northern California,DC=wma-arch,DC=com</v>
      </c>
      <c r="J421" s="27" t="str">
        <f>IF(ISERROR(MATCH($E421,Meraki!A:A, 0)), "No Match", VLOOKUP($E421,Meraki!A:F,4,FALSE))</f>
        <v>ThinkPad X1 Carbon 5th</v>
      </c>
      <c r="K421" s="27" t="str">
        <f>IF(ISERROR(MATCH($E421,Meraki!A:A, 0)), "No Match", VLOOKUP($E421,Meraki!A:F,2,FALSE))</f>
        <v>WS-2799</v>
      </c>
      <c r="L421" s="27" t="str">
        <f>IF(ISERROR(MATCH($C421,Vision!$A:$A, 0)), "No Match", VLOOKUP($C421,Vision!$A:F,2,FALSE))</f>
        <v>Nicholas</v>
      </c>
      <c r="M421" s="27" t="str">
        <f>IF(ISERROR(MATCH($C421,Vision!$A:$A, 0)), "No Match", VLOOKUP($C421,Vision!$A:G,3,FALSE))</f>
        <v>DeTorres</v>
      </c>
      <c r="N421" s="27" t="str">
        <f>IF(ISERROR(MATCH($C421,Vision!$A:$A, 0)), "No Match", VLOOKUP($C421,Vision!$A:H,4,FALSE))</f>
        <v>Terry, James</v>
      </c>
      <c r="O421" s="27" t="str">
        <f>IF(ISERROR(MATCH($C421,Vision!$A:$A, 0)), "No Match", VLOOKUP($C421,Vision!$A:I,5,FALSE))</f>
        <v>Pleasanton Commercial</v>
      </c>
      <c r="P421" s="27" t="str">
        <f>IF(ISERROR(MATCH($C421,Vision!$A:$A, 0)), "No Match", VLOOKUP($C421,Vision!$A:J,6,FALSE))</f>
        <v>Pleasanton</v>
      </c>
      <c r="Q421" s="27" t="str">
        <f>IF(ISERROR(MATCH($C421,Vision!$A:$A, 0)), "No Match", VLOOKUP($C421,Vision!$A:K,7,FALSE))</f>
        <v>Senior Project Architect</v>
      </c>
      <c r="R421" s="31">
        <f>IF(ISERROR(MATCH($C421,Vision!$A:$A, 0)), "No Match", VLOOKUP($C421,Vision!$A:L,8,FALSE))</f>
        <v>41400</v>
      </c>
      <c r="S421" s="31"/>
      <c r="T421" s="27" t="str">
        <f t="shared" si="33"/>
        <v>Set-ADComputer -Identity  WS-2799 -Description "Nicholas S. DeTorres - ThinkPad X1 Carbon 5th"</v>
      </c>
      <c r="U421" s="1" t="str">
        <f t="shared" si="34"/>
        <v>Set-ADComputer -Identity  WS-2799 -Managedby "ndetorres"</v>
      </c>
    </row>
    <row r="422" spans="2:38" hidden="1" x14ac:dyDescent="0.25">
      <c r="B422" s="27">
        <f t="shared" si="31"/>
        <v>419</v>
      </c>
      <c r="C422" s="22" t="s">
        <v>643</v>
      </c>
      <c r="D422" s="30" t="str">
        <f>IF(ISERROR(MATCH($C422,ADUser!A:A, 0)), "No Match", VLOOKUP($C422,ADUser!A:C,3,FALSE))</f>
        <v>Oscar Salcedo</v>
      </c>
      <c r="E422" s="27" t="str">
        <f>IF(ISERROR(MATCH($C422,ADUser!A:A, 0)), "No Match", VLOOKUP($C422,ADUser!A:B,2,FALSE))</f>
        <v>OSalcedo</v>
      </c>
      <c r="F422" s="27" t="str">
        <f>IF(ISERROR(MATCH(K422,ADComputer!A:A, 0)), "No Match", VLOOKUP(K422,ADComputer!A:B,2,FALSE))</f>
        <v>Oscar Salcedo - ThinkPad P50</v>
      </c>
      <c r="H422" s="32">
        <f t="shared" si="32"/>
        <v>1</v>
      </c>
      <c r="I422" s="27">
        <f>IF(ISERROR(MATCH(K422,ADComputer!A:A, 0)), "No Match", VLOOKUP(K422,ADComputer!A:D,4,FALSE))</f>
        <v>0</v>
      </c>
      <c r="J422" s="27" t="str">
        <f>IF(ISERROR(MATCH($E422,Meraki!A:A, 0)), "No Match", VLOOKUP($E422,Meraki!A:F,4,FALSE))</f>
        <v>ThinkPad P50</v>
      </c>
      <c r="K422" s="27" t="str">
        <f>IF(ISERROR(MATCH($E422,Meraki!A:A, 0)), "No Match", VLOOKUP($E422,Meraki!A:F,2,FALSE))</f>
        <v>WS-2403</v>
      </c>
      <c r="L422" s="27" t="str">
        <f>IF(ISERROR(MATCH($C422,Vision!$A:$A, 0)), "No Match", VLOOKUP($C422,Vision!$A:F,2,FALSE))</f>
        <v>Oscar</v>
      </c>
      <c r="M422" s="27" t="str">
        <f>IF(ISERROR(MATCH($C422,Vision!$A:$A, 0)), "No Match", VLOOKUP($C422,Vision!$A:G,3,FALSE))</f>
        <v>Salcedo</v>
      </c>
      <c r="N422" s="27" t="str">
        <f>IF(ISERROR(MATCH($C422,Vision!$A:$A, 0)), "No Match", VLOOKUP($C422,Vision!$A:H,4,FALSE))</f>
        <v>Nouizi, Ilyes</v>
      </c>
      <c r="O422" s="27" t="str">
        <f>IF(ISERROR(MATCH($C422,Vision!$A:$A, 0)), "No Match", VLOOKUP($C422,Vision!$A:I,5,FALSE))</f>
        <v>Studio-East</v>
      </c>
      <c r="P422" s="27" t="str">
        <f>IF(ISERROR(MATCH($C422,Vision!$A:$A, 0)), "No Match", VLOOKUP($C422,Vision!$A:J,6,FALSE))</f>
        <v>Mexico City</v>
      </c>
      <c r="Q422" s="27" t="str">
        <f>IF(ISERROR(MATCH($C422,Vision!$A:$A, 0)), "No Match", VLOOKUP($C422,Vision!$A:K,7,FALSE))</f>
        <v>Senior Production Coordinator</v>
      </c>
      <c r="R422" s="31">
        <f>IF(ISERROR(MATCH($C422,Vision!$A:$A, 0)), "No Match", VLOOKUP($C422,Vision!$A:L,8,FALSE))</f>
        <v>42198</v>
      </c>
      <c r="S422" s="31"/>
      <c r="T422" s="27" t="str">
        <f t="shared" si="33"/>
        <v>Set-ADComputer -Identity  WS-2403 -Description "Oscar Salcedo - ThinkPad P50"</v>
      </c>
      <c r="U422" s="1" t="str">
        <f t="shared" si="34"/>
        <v>Set-ADComputer -Identity  WS-2403 -Managedby "OSalcedo"</v>
      </c>
    </row>
    <row r="423" spans="2:38" x14ac:dyDescent="0.25">
      <c r="B423" s="27">
        <f t="shared" si="31"/>
        <v>420</v>
      </c>
      <c r="C423" s="22" t="s">
        <v>5120</v>
      </c>
      <c r="D423" s="30" t="str">
        <f>IF(ISERROR(MATCH($C423,ADUser!A:A, 0)), "No Match", VLOOKUP($C423,ADUser!A:C,3,FALSE))</f>
        <v>Nicolas Haddad</v>
      </c>
      <c r="E423" s="27" t="str">
        <f>IF(ISERROR(MATCH($C423,ADUser!A:A, 0)), "No Match", VLOOKUP($C423,ADUser!A:B,2,FALSE))</f>
        <v>nhaddad</v>
      </c>
      <c r="F423" s="27" t="str">
        <f>IF(ISERROR(MATCH(K423,ADComputer!A:A, 0)), "No Match", VLOOKUP(K423,ADComputer!A:B,2,FALSE))</f>
        <v>Nicolas Haddad - ThinkPad P1</v>
      </c>
      <c r="H423" s="32">
        <f t="shared" si="32"/>
        <v>1</v>
      </c>
      <c r="I423" s="27" t="str">
        <f>IF(ISERROR(MATCH(K423,ADComputer!A:A, 0)), "No Match", VLOOKUP(K423,ADComputer!A:D,4,FALSE))</f>
        <v>CN=Nicolas Haddad,OU=Users,OU=Phoenix,DC=wma-arch,DC=com</v>
      </c>
      <c r="J423" s="27" t="str">
        <f>IF(ISERROR(MATCH($E423,Meraki!A:A, 0)), "No Match", VLOOKUP($E423,Meraki!A:F,4,FALSE))</f>
        <v>ThinkPad P1</v>
      </c>
      <c r="K423" s="27" t="str">
        <f>IF(ISERROR(MATCH($E423,Meraki!A:A, 0)), "No Match", VLOOKUP($E423,Meraki!A:F,2,FALSE))</f>
        <v>WS-3164</v>
      </c>
      <c r="L423" s="27" t="str">
        <f>IF(ISERROR(MATCH($C423,Vision!$A:$A, 0)), "No Match", VLOOKUP($C423,Vision!$A:F,2,FALSE))</f>
        <v>Nicolas</v>
      </c>
      <c r="M423" s="27" t="str">
        <f>IF(ISERROR(MATCH($C423,Vision!$A:$A, 0)), "No Match", VLOOKUP($C423,Vision!$A:G,3,FALSE))</f>
        <v>Haddad</v>
      </c>
      <c r="N423" s="27" t="str">
        <f>IF(ISERROR(MATCH($C423,Vision!$A:$A, 0)), "No Match", VLOOKUP($C423,Vision!$A:H,4,FALSE))</f>
        <v>Ward, Veronica</v>
      </c>
      <c r="O423" s="27" t="str">
        <f>IF(ISERROR(MATCH($C423,Vision!$A:$A, 0)), "No Match", VLOOKUP($C423,Vision!$A:I,5,FALSE))</f>
        <v>Phoenix Interior Design</v>
      </c>
      <c r="P423" s="27" t="str">
        <f>IF(ISERROR(MATCH($C423,Vision!$A:$A, 0)), "No Match", VLOOKUP($C423,Vision!$A:J,6,FALSE))</f>
        <v>Phoenix</v>
      </c>
      <c r="Q423" s="27" t="str">
        <f>IF(ISERROR(MATCH($C423,Vision!$A:$A, 0)), "No Match", VLOOKUP($C423,Vision!$A:K,7,FALSE))</f>
        <v>Job Captain</v>
      </c>
      <c r="R423" s="31">
        <f>IF(ISERROR(MATCH($C423,Vision!$A:$A, 0)), "No Match", VLOOKUP($C423,Vision!$A:L,8,FALSE))</f>
        <v>43500</v>
      </c>
      <c r="S423" s="31"/>
      <c r="T423" s="27" t="str">
        <f t="shared" si="33"/>
        <v>Set-ADComputer -Identity  WS-3164 -Description "Nicolas Haddad - ThinkPad P1"</v>
      </c>
      <c r="U423" s="1" t="str">
        <f t="shared" si="34"/>
        <v>Set-ADComputer -Identity  WS-3164 -Managedby "nhaddad"</v>
      </c>
    </row>
    <row r="424" spans="2:38" x14ac:dyDescent="0.25">
      <c r="B424" s="27">
        <f t="shared" si="31"/>
        <v>421</v>
      </c>
      <c r="C424" s="22" t="s">
        <v>6319</v>
      </c>
      <c r="D424" s="30" t="str">
        <f>IF(ISERROR(MATCH($C424,ADUser!A:A, 0)), "No Match", VLOOKUP($C424,ADUser!A:C,3,FALSE))</f>
        <v>Natalie Kester</v>
      </c>
      <c r="E424" s="27" t="str">
        <f>IF(ISERROR(MATCH($C424,ADUser!A:A, 0)), "No Match", VLOOKUP($C424,ADUser!A:B,2,FALSE))</f>
        <v>nkester</v>
      </c>
      <c r="F424" s="27" t="str">
        <f>IF(ISERROR(MATCH(K424,ADComputer!A:A, 0)), "No Match", VLOOKUP(K424,ADComputer!A:B,2,FALSE))</f>
        <v>Natalie Kester - X1 Extreme</v>
      </c>
      <c r="H424" s="32">
        <f t="shared" si="32"/>
        <v>1</v>
      </c>
      <c r="I424" s="27" t="str">
        <f>IF(ISERROR(MATCH(K424,ADComputer!A:A, 0)), "No Match", VLOOKUP(K424,ADComputer!A:D,4,FALSE))</f>
        <v>CN=Natalie Kester,OU=Users,OU=Irvine,DC=wma-arch,DC=com</v>
      </c>
      <c r="J424" s="27" t="str">
        <f>IF(ISERROR(MATCH($E424,Meraki!A:A, 0)), "No Match", VLOOKUP($E424,Meraki!A:F,4,FALSE))</f>
        <v>ThinkPad X1 Extreme</v>
      </c>
      <c r="K424" s="27" t="str">
        <f>IF(ISERROR(MATCH($E424,Meraki!A:A, 0)), "No Match", VLOOKUP($E424,Meraki!A:F,2,FALSE))</f>
        <v>WS-3198</v>
      </c>
      <c r="L424" s="27" t="str">
        <f>IF(ISERROR(MATCH($C424,Vision!$A:$A, 0)), "No Match", VLOOKUP($C424,Vision!$A:F,2,FALSE))</f>
        <v>Natalie</v>
      </c>
      <c r="M424" s="27" t="str">
        <f>IF(ISERROR(MATCH($C424,Vision!$A:$A, 0)), "No Match", VLOOKUP($C424,Vision!$A:G,3,FALSE))</f>
        <v>Kester</v>
      </c>
      <c r="N424" s="27" t="str">
        <f>IF(ISERROR(MATCH($C424,Vision!$A:$A, 0)), "No Match", VLOOKUP($C424,Vision!$A:H,4,FALSE))</f>
        <v>Spon, Gregory</v>
      </c>
      <c r="O424" s="27" t="str">
        <f>IF(ISERROR(MATCH($C424,Vision!$A:$A, 0)), "No Match", VLOOKUP($C424,Vision!$A:I,5,FALSE))</f>
        <v>Irvine Commercial</v>
      </c>
      <c r="P424" s="27" t="str">
        <f>IF(ISERROR(MATCH($C424,Vision!$A:$A, 0)), "No Match", VLOOKUP($C424,Vision!$A:J,6,FALSE))</f>
        <v>Irvine</v>
      </c>
      <c r="Q424" s="27" t="str">
        <f>IF(ISERROR(MATCH($C424,Vision!$A:$A, 0)), "No Match", VLOOKUP($C424,Vision!$A:K,7,FALSE))</f>
        <v>Job Captain</v>
      </c>
      <c r="R424" s="31">
        <f>IF(ISERROR(MATCH($C424,Vision!$A:$A, 0)), "No Match", VLOOKUP($C424,Vision!$A:L,8,FALSE))</f>
        <v>43570</v>
      </c>
      <c r="S424" s="31"/>
      <c r="T424" s="27" t="str">
        <f t="shared" si="33"/>
        <v>Set-ADComputer -Identity  WS-3198 -Description "Natalie Kester - ThinkPad X1 Extreme"</v>
      </c>
      <c r="U424" s="1" t="str">
        <f t="shared" si="34"/>
        <v>Set-ADComputer -Identity  WS-3198 -Managedby "nkester"</v>
      </c>
    </row>
    <row r="425" spans="2:38" x14ac:dyDescent="0.25">
      <c r="B425" s="27">
        <f t="shared" si="31"/>
        <v>422</v>
      </c>
      <c r="C425" s="22" t="s">
        <v>635</v>
      </c>
      <c r="D425" s="30" t="str">
        <f>IF(ISERROR(MATCH($C425,ADUser!A:A, 0)), "No Match", VLOOKUP($C425,ADUser!A:C,3,FALSE))</f>
        <v>Nicholas Manalo</v>
      </c>
      <c r="E425" s="27" t="str">
        <f>IF(ISERROR(MATCH($C425,ADUser!A:A, 0)), "No Match", VLOOKUP($C425,ADUser!A:B,2,FALSE))</f>
        <v>nmanalo</v>
      </c>
      <c r="F425" s="27" t="str">
        <f>IF(ISERROR(MATCH(K425,ADComputer!A:A, 0)), "No Match", VLOOKUP(K425,ADComputer!A:B,2,FALSE))</f>
        <v>Nicholas Manalo - ThinkPad X1 Carbon 4th</v>
      </c>
      <c r="H425" s="32">
        <f t="shared" si="32"/>
        <v>1</v>
      </c>
      <c r="I425" s="27" t="str">
        <f>IF(ISERROR(MATCH(K425,ADComputer!A:A, 0)), "No Match", VLOOKUP(K425,ADComputer!A:D,4,FALSE))</f>
        <v>CN=Nicholas Manalo,OU=Users,OU=LA,DC=wma-arch,DC=com</v>
      </c>
      <c r="J425" s="27" t="str">
        <f>IF(ISERROR(MATCH($E425,Meraki!A:A, 0)), "No Match", VLOOKUP($E425,Meraki!A:F,4,FALSE))</f>
        <v>ThinkPad X1 Carbon 4th</v>
      </c>
      <c r="K425" s="27" t="str">
        <f>IF(ISERROR(MATCH($E425,Meraki!A:A, 0)), "No Match", VLOOKUP($E425,Meraki!A:F,2,FALSE))</f>
        <v>WS-2751</v>
      </c>
      <c r="L425" s="27" t="str">
        <f>IF(ISERROR(MATCH($C425,Vision!$A:$A, 0)), "No Match", VLOOKUP($C425,Vision!$A:F,2,FALSE))</f>
        <v>Nicholas</v>
      </c>
      <c r="M425" s="27" t="str">
        <f>IF(ISERROR(MATCH($C425,Vision!$A:$A, 0)), "No Match", VLOOKUP($C425,Vision!$A:G,3,FALSE))</f>
        <v>Manalo</v>
      </c>
      <c r="N425" s="27" t="str">
        <f>IF(ISERROR(MATCH($C425,Vision!$A:$A, 0)), "No Match", VLOOKUP($C425,Vision!$A:H,4,FALSE))</f>
        <v>Madani, Radwan</v>
      </c>
      <c r="O425" s="27" t="str">
        <f>IF(ISERROR(MATCH($C425,Vision!$A:$A, 0)), "No Match", VLOOKUP($C425,Vision!$A:I,5,FALSE))</f>
        <v>Los Angeles Commercial</v>
      </c>
      <c r="P425" s="27" t="str">
        <f>IF(ISERROR(MATCH($C425,Vision!$A:$A, 0)), "No Match", VLOOKUP($C425,Vision!$A:J,6,FALSE))</f>
        <v>Los Angeles</v>
      </c>
      <c r="Q425" s="27" t="str">
        <f>IF(ISERROR(MATCH($C425,Vision!$A:$A, 0)), "No Match", VLOOKUP($C425,Vision!$A:K,7,FALSE))</f>
        <v>Operations Manager</v>
      </c>
      <c r="R425" s="31">
        <f>IF(ISERROR(MATCH($C425,Vision!$A:$A, 0)), "No Match", VLOOKUP($C425,Vision!$A:L,8,FALSE))</f>
        <v>40987</v>
      </c>
      <c r="S425" s="31"/>
      <c r="T425" s="27" t="str">
        <f t="shared" si="33"/>
        <v>Set-ADComputer -Identity  WS-2751 -Description "Nicholas Manalo - ThinkPad X1 Carbon 4th"</v>
      </c>
      <c r="U425" s="1" t="str">
        <f t="shared" si="34"/>
        <v>Set-ADComputer -Identity  WS-2751 -Managedby "nmanalo"</v>
      </c>
    </row>
    <row r="426" spans="2:38" x14ac:dyDescent="0.25">
      <c r="B426" s="27">
        <f t="shared" si="31"/>
        <v>423</v>
      </c>
      <c r="C426" s="22" t="s">
        <v>638</v>
      </c>
      <c r="D426" s="30" t="str">
        <f>IF(ISERROR(MATCH($C426,ADUser!A:A, 0)), "No Match", VLOOKUP($C426,ADUser!A:C,3,FALSE))</f>
        <v>Nolan Mathias</v>
      </c>
      <c r="E426" s="27" t="str">
        <f>IF(ISERROR(MATCH($C426,ADUser!A:A, 0)), "No Match", VLOOKUP($C426,ADUser!A:B,2,FALSE))</f>
        <v>NMathias</v>
      </c>
      <c r="F426" s="27" t="str">
        <f>IF(ISERROR(MATCH(K426,ADComputer!A:A, 0)), "No Match", VLOOKUP(K426,ADComputer!A:B,2,FALSE))</f>
        <v>Nolan Mathias - E540</v>
      </c>
      <c r="H426" s="32">
        <f t="shared" si="32"/>
        <v>1</v>
      </c>
      <c r="I426" s="27" t="str">
        <f>IF(ISERROR(MATCH(K426,ADComputer!A:A, 0)), "No Match", VLOOKUP(K426,ADComputer!A:D,4,FALSE))</f>
        <v>CN=Nolan Mathias,OU=Users,OU=Irvine,DC=wma-arch,DC=com</v>
      </c>
      <c r="J426" s="27" t="str">
        <f>IF(ISERROR(MATCH($E426,Meraki!A:A, 0)), "No Match", VLOOKUP($E426,Meraki!A:F,4,FALSE))</f>
        <v>ThinkPad Edge E540</v>
      </c>
      <c r="K426" s="27" t="str">
        <f>IF(ISERROR(MATCH($E426,Meraki!A:A, 0)), "No Match", VLOOKUP($E426,Meraki!A:F,2,FALSE))</f>
        <v>WS-1974</v>
      </c>
      <c r="L426" s="27" t="str">
        <f>IF(ISERROR(MATCH($C426,Vision!$A:$A, 0)), "No Match", VLOOKUP($C426,Vision!$A:F,2,FALSE))</f>
        <v>Nolan</v>
      </c>
      <c r="M426" s="27" t="str">
        <f>IF(ISERROR(MATCH($C426,Vision!$A:$A, 0)), "No Match", VLOOKUP($C426,Vision!$A:G,3,FALSE))</f>
        <v>Mathias</v>
      </c>
      <c r="N426" s="27" t="str">
        <f>IF(ISERROR(MATCH($C426,Vision!$A:$A, 0)), "No Match", VLOOKUP($C426,Vision!$A:H,4,FALSE))</f>
        <v>Phan, Dennis</v>
      </c>
      <c r="O426" s="27" t="str">
        <f>IF(ISERROR(MATCH($C426,Vision!$A:$A, 0)), "No Match", VLOOKUP($C426,Vision!$A:I,5,FALSE))</f>
        <v>Corporate Administration</v>
      </c>
      <c r="P426" s="27" t="str">
        <f>IF(ISERROR(MATCH($C426,Vision!$A:$A, 0)), "No Match", VLOOKUP($C426,Vision!$A:J,6,FALSE))</f>
        <v>Irvine</v>
      </c>
      <c r="Q426" s="27" t="str">
        <f>IF(ISERROR(MATCH($C426,Vision!$A:$A, 0)), "No Match", VLOOKUP($C426,Vision!$A:K,7,FALSE))</f>
        <v>Accounting Assistant</v>
      </c>
      <c r="R426" s="31">
        <f>IF(ISERROR(MATCH($C426,Vision!$A:$A, 0)), "No Match", VLOOKUP($C426,Vision!$A:L,8,FALSE))</f>
        <v>42125</v>
      </c>
      <c r="S426" s="31"/>
      <c r="T426" s="27" t="str">
        <f t="shared" si="33"/>
        <v>Set-ADComputer -Identity  WS-1974 -Description "Nolan Mathias - ThinkPad Edge E540"</v>
      </c>
      <c r="U426" s="1" t="str">
        <f t="shared" si="34"/>
        <v>Set-ADComputer -Identity  WS-1974 -Managedby "NMathias"</v>
      </c>
    </row>
    <row r="427" spans="2:38" x14ac:dyDescent="0.25">
      <c r="B427" s="27">
        <f t="shared" si="31"/>
        <v>424</v>
      </c>
      <c r="C427" s="22" t="s">
        <v>3451</v>
      </c>
      <c r="D427" s="30" t="str">
        <f>IF(ISERROR(MATCH($C427,ADUser!A:A, 0)), "No Match", VLOOKUP($C427,ADUser!A:C,3,FALSE))</f>
        <v>Niraj Patel</v>
      </c>
      <c r="E427" s="27" t="str">
        <f>IF(ISERROR(MATCH($C427,ADUser!A:A, 0)), "No Match", VLOOKUP($C427,ADUser!A:B,2,FALSE))</f>
        <v>npatel</v>
      </c>
      <c r="F427" s="27" t="str">
        <f>IF(ISERROR(MATCH(K427,ADComputer!A:A, 0)), "No Match", VLOOKUP(K427,ADComputer!A:B,2,FALSE))</f>
        <v>Niraj Patel - ThinkStation P500</v>
      </c>
      <c r="H427" s="32">
        <f t="shared" si="32"/>
        <v>1</v>
      </c>
      <c r="I427" s="27" t="str">
        <f>IF(ISERROR(MATCH(K427,ADComputer!A:A, 0)), "No Match", VLOOKUP(K427,ADComputer!A:D,4,FALSE))</f>
        <v>CN=Niraj Patel,OU=Users,OU=Irvine,DC=wma-arch,DC=com</v>
      </c>
      <c r="J427" s="27" t="str">
        <f>IF(ISERROR(MATCH($E427,Meraki!A:A, 0)), "No Match", VLOOKUP($E427,Meraki!A:F,4,FALSE))</f>
        <v>ThinkStation P500</v>
      </c>
      <c r="K427" s="27" t="str">
        <f>IF(ISERROR(MATCH($E427,Meraki!A:A, 0)), "No Match", VLOOKUP($E427,Meraki!A:F,2,FALSE))</f>
        <v>WS-2040</v>
      </c>
      <c r="L427" s="27" t="str">
        <f>IF(ISERROR(MATCH($C427,Vision!$A:$A, 0)), "No Match", VLOOKUP($C427,Vision!$A:F,2,FALSE))</f>
        <v>Niraj</v>
      </c>
      <c r="M427" s="27" t="str">
        <f>IF(ISERROR(MATCH($C427,Vision!$A:$A, 0)), "No Match", VLOOKUP($C427,Vision!$A:G,3,FALSE))</f>
        <v>Patel</v>
      </c>
      <c r="N427" s="27" t="str">
        <f>IF(ISERROR(MATCH($C427,Vision!$A:$A, 0)), "No Match", VLOOKUP($C427,Vision!$A:H,4,FALSE))</f>
        <v>Spon, Gregory</v>
      </c>
      <c r="O427" s="27" t="str">
        <f>IF(ISERROR(MATCH($C427,Vision!$A:$A, 0)), "No Match", VLOOKUP($C427,Vision!$A:I,5,FALSE))</f>
        <v>Irvine Commercial</v>
      </c>
      <c r="P427" s="27" t="str">
        <f>IF(ISERROR(MATCH($C427,Vision!$A:$A, 0)), "No Match", VLOOKUP($C427,Vision!$A:J,6,FALSE))</f>
        <v>Irvine</v>
      </c>
      <c r="Q427" s="27" t="str">
        <f>IF(ISERROR(MATCH($C427,Vision!$A:$A, 0)), "No Match", VLOOKUP($C427,Vision!$A:K,7,FALSE))</f>
        <v>Job Captain</v>
      </c>
      <c r="R427" s="31">
        <f>IF(ISERROR(MATCH($C427,Vision!$A:$A, 0)), "No Match", VLOOKUP($C427,Vision!$A:L,8,FALSE))</f>
        <v>43164</v>
      </c>
      <c r="S427" s="31"/>
      <c r="T427" s="27" t="str">
        <f t="shared" si="33"/>
        <v>Set-ADComputer -Identity  WS-2040 -Description "Niraj Patel - ThinkStation P500"</v>
      </c>
      <c r="U427" s="1" t="str">
        <f t="shared" si="34"/>
        <v>Set-ADComputer -Identity  WS-2040 -Managedby "npatel"</v>
      </c>
      <c r="AG427" s="12"/>
      <c r="AH427" s="11"/>
      <c r="AI427" s="11"/>
      <c r="AJ427" s="12"/>
      <c r="AK427" s="11"/>
      <c r="AL427" s="11"/>
    </row>
    <row r="428" spans="2:38" hidden="1" x14ac:dyDescent="0.25">
      <c r="B428" s="27">
        <f t="shared" si="31"/>
        <v>425</v>
      </c>
      <c r="C428" s="22" t="s">
        <v>665</v>
      </c>
      <c r="D428" s="30" t="str">
        <f>IF(ISERROR(MATCH($C428,ADUser!A:A, 0)), "No Match", VLOOKUP($C428,ADUser!A:C,3,FALSE))</f>
        <v>Rene Sanchez</v>
      </c>
      <c r="E428" s="27" t="str">
        <f>IF(ISERROR(MATCH($C428,ADUser!A:A, 0)), "No Match", VLOOKUP($C428,ADUser!A:B,2,FALSE))</f>
        <v>RSanchez</v>
      </c>
      <c r="F428" s="27" t="str">
        <f>IF(ISERROR(MATCH(K428,ADComputer!A:A, 0)), "No Match", VLOOKUP(K428,ADComputer!A:B,2,FALSE))</f>
        <v>Rene Sanchez - ThinkPad P1</v>
      </c>
      <c r="H428" s="32">
        <f t="shared" si="32"/>
        <v>1</v>
      </c>
      <c r="I428" s="27" t="str">
        <f>IF(ISERROR(MATCH(K428,ADComputer!A:A, 0)), "No Match", VLOOKUP(K428,ADComputer!A:D,4,FALSE))</f>
        <v>CN=Rene Sanchez,OU=Users,OU=Mexico,DC=wma-arch,DC=com</v>
      </c>
      <c r="J428" s="27" t="str">
        <f>IF(ISERROR(MATCH($E428,Meraki!A:A, 0)), "No Match", VLOOKUP($E428,Meraki!A:F,4,FALSE))</f>
        <v>ThinkPad P1</v>
      </c>
      <c r="K428" s="27" t="str">
        <f>IF(ISERROR(MATCH($E428,Meraki!A:A, 0)), "No Match", VLOOKUP($E428,Meraki!A:F,2,FALSE))</f>
        <v>WS-3171</v>
      </c>
      <c r="L428" s="27" t="str">
        <f>IF(ISERROR(MATCH($C428,Vision!$A:$A, 0)), "No Match", VLOOKUP($C428,Vision!$A:F,2,FALSE))</f>
        <v>Rene</v>
      </c>
      <c r="M428" s="27" t="str">
        <f>IF(ISERROR(MATCH($C428,Vision!$A:$A, 0)), "No Match", VLOOKUP($C428,Vision!$A:G,3,FALSE))</f>
        <v>Sanchez</v>
      </c>
      <c r="N428" s="27" t="str">
        <f>IF(ISERROR(MATCH($C428,Vision!$A:$A, 0)), "No Match", VLOOKUP($C428,Vision!$A:H,4,FALSE))</f>
        <v>Galvis, Andres</v>
      </c>
      <c r="O428" s="27" t="str">
        <f>IF(ISERROR(MATCH($C428,Vision!$A:$A, 0)), "No Match", VLOOKUP($C428,Vision!$A:I,5,FALSE))</f>
        <v>Mexico Commercial</v>
      </c>
      <c r="P428" s="27" t="str">
        <f>IF(ISERROR(MATCH($C428,Vision!$A:$A, 0)), "No Match", VLOOKUP($C428,Vision!$A:J,6,FALSE))</f>
        <v>Mexico City</v>
      </c>
      <c r="Q428" s="27" t="str">
        <f>IF(ISERROR(MATCH($C428,Vision!$A:$A, 0)), "No Match", VLOOKUP($C428,Vision!$A:K,7,FALSE))</f>
        <v>Project Manager</v>
      </c>
      <c r="R428" s="31">
        <f>IF(ISERROR(MATCH($C428,Vision!$A:$A, 0)), "No Match", VLOOKUP($C428,Vision!$A:L,8,FALSE))</f>
        <v>41561</v>
      </c>
      <c r="S428" s="31"/>
      <c r="T428" s="27" t="str">
        <f t="shared" si="33"/>
        <v>Set-ADComputer -Identity  WS-3171 -Description "Rene Sanchez - ThinkPad P1"</v>
      </c>
      <c r="U428" s="1" t="str">
        <f t="shared" si="34"/>
        <v>Set-ADComputer -Identity  WS-3171 -Managedby "RSanchez"</v>
      </c>
      <c r="AG428" s="12"/>
      <c r="AH428" s="11"/>
      <c r="AI428" s="11"/>
      <c r="AJ428" s="12"/>
      <c r="AK428" s="11"/>
      <c r="AL428" s="11"/>
    </row>
    <row r="429" spans="2:38" x14ac:dyDescent="0.25">
      <c r="B429" s="27">
        <f t="shared" si="31"/>
        <v>426</v>
      </c>
      <c r="C429" s="22" t="s">
        <v>4072</v>
      </c>
      <c r="D429" s="30" t="str">
        <f>IF(ISERROR(MATCH($C429,ADUser!A:A, 0)), "No Match", VLOOKUP($C429,ADUser!A:C,3,FALSE))</f>
        <v>Nony Rivera</v>
      </c>
      <c r="E429" s="27" t="str">
        <f>IF(ISERROR(MATCH($C429,ADUser!A:A, 0)), "No Match", VLOOKUP($C429,ADUser!A:B,2,FALSE))</f>
        <v>nrivera</v>
      </c>
      <c r="F429" s="27" t="str">
        <f>IF(ISERROR(MATCH(K429,ADComputer!A:A, 0)), "No Match", VLOOKUP(K429,ADComputer!A:B,2,FALSE))</f>
        <v>Nony Rivera - ThinkPad P52s</v>
      </c>
      <c r="H429" s="32">
        <f t="shared" si="32"/>
        <v>1</v>
      </c>
      <c r="I429" s="27" t="str">
        <f>IF(ISERROR(MATCH(K429,ADComputer!A:A, 0)), "No Match", VLOOKUP(K429,ADComputer!A:D,4,FALSE))</f>
        <v>CN=Nony Rivera,OU=Users,OU=Seattle,DC=wma-arch,DC=com</v>
      </c>
      <c r="J429" s="27" t="str">
        <f>IF(ISERROR(MATCH($E429,Meraki!A:A, 0)), "No Match", VLOOKUP($E429,Meraki!A:F,4,FALSE))</f>
        <v>ThinkPad P52s</v>
      </c>
      <c r="K429" s="27" t="str">
        <f>IF(ISERROR(MATCH($E429,Meraki!A:A, 0)), "No Match", VLOOKUP($E429,Meraki!A:F,2,FALSE))</f>
        <v>WS-2851</v>
      </c>
      <c r="L429" s="27" t="str">
        <f>IF(ISERROR(MATCH($C429,Vision!$A:$A, 0)), "No Match", VLOOKUP($C429,Vision!$A:F,2,FALSE))</f>
        <v>Nonylette</v>
      </c>
      <c r="M429" s="27" t="str">
        <f>IF(ISERROR(MATCH($C429,Vision!$A:$A, 0)), "No Match", VLOOKUP($C429,Vision!$A:G,3,FALSE))</f>
        <v>Rivera</v>
      </c>
      <c r="N429" s="27" t="str">
        <f>IF(ISERROR(MATCH($C429,Vision!$A:$A, 0)), "No Match", VLOOKUP($C429,Vision!$A:H,4,FALSE))</f>
        <v>Thomas, Jonathan</v>
      </c>
      <c r="O429" s="27" t="str">
        <f>IF(ISERROR(MATCH($C429,Vision!$A:$A, 0)), "No Match", VLOOKUP($C429,Vision!$A:I,5,FALSE))</f>
        <v>Seattle Commercial</v>
      </c>
      <c r="P429" s="27" t="str">
        <f>IF(ISERROR(MATCH($C429,Vision!$A:$A, 0)), "No Match", VLOOKUP($C429,Vision!$A:J,6,FALSE))</f>
        <v>Seattle</v>
      </c>
      <c r="Q429" s="27" t="str">
        <f>IF(ISERROR(MATCH($C429,Vision!$A:$A, 0)), "No Match", VLOOKUP($C429,Vision!$A:K,7,FALSE))</f>
        <v>Project Manager</v>
      </c>
      <c r="R429" s="31">
        <f>IF(ISERROR(MATCH($C429,Vision!$A:$A, 0)), "No Match", VLOOKUP($C429,Vision!$A:L,8,FALSE))</f>
        <v>43304</v>
      </c>
      <c r="S429" s="31"/>
      <c r="T429" s="27" t="str">
        <f t="shared" si="33"/>
        <v>Set-ADComputer -Identity  WS-2851 -Description "Nony Rivera - ThinkPad P52s"</v>
      </c>
      <c r="U429" s="1" t="str">
        <f t="shared" si="34"/>
        <v>Set-ADComputer -Identity  WS-2851 -Managedby "nrivera"</v>
      </c>
      <c r="AG429" s="12"/>
      <c r="AH429" s="11"/>
      <c r="AI429" s="11"/>
      <c r="AJ429" s="12"/>
      <c r="AK429" s="11"/>
      <c r="AL429" s="11"/>
    </row>
    <row r="430" spans="2:38" x14ac:dyDescent="0.25">
      <c r="B430" s="27">
        <f t="shared" si="31"/>
        <v>427</v>
      </c>
      <c r="C430" s="22" t="s">
        <v>8537</v>
      </c>
      <c r="D430" s="30" t="str">
        <f>IF(ISERROR(MATCH($C430,ADUser!A:A, 0)), "No Match", VLOOKUP($C430,ADUser!A:C,3,FALSE))</f>
        <v>Nicole Ruzbasan</v>
      </c>
      <c r="E430" s="27" t="str">
        <f>IF(ISERROR(MATCH($C430,ADUser!A:A, 0)), "No Match", VLOOKUP($C430,ADUser!A:B,2,FALSE))</f>
        <v>NRuzbasan</v>
      </c>
      <c r="F430" s="27" t="str">
        <f>IF(ISERROR(MATCH(K430,ADComputer!A:A, 0)), "No Match", VLOOKUP(K430,ADComputer!A:B,2,FALSE))</f>
        <v>Nicole Ruzbasan - ThinkPad P50</v>
      </c>
      <c r="H430" s="32">
        <f t="shared" si="32"/>
        <v>1</v>
      </c>
      <c r="I430" s="27" t="str">
        <f>IF(ISERROR(MATCH(K430,ADComputer!A:A, 0)), "No Match", VLOOKUP(K430,ADComputer!A:D,4,FALSE))</f>
        <v>CN=Nicole Ruzbasan,OU=Users,OU=Chicago-DT,DC=wma-arch,DC=com</v>
      </c>
      <c r="J430" s="27" t="str">
        <f>IF(ISERROR(MATCH($E430,Meraki!A:A, 0)), "No Match", VLOOKUP($E430,Meraki!A:F,4,FALSE))</f>
        <v>ThinkPad P50</v>
      </c>
      <c r="K430" s="27" t="str">
        <f>IF(ISERROR(MATCH($E430,Meraki!A:A, 0)), "No Match", VLOOKUP($E430,Meraki!A:F,2,FALSE))</f>
        <v>WS-2458</v>
      </c>
      <c r="L430" s="27" t="str">
        <f>IF(ISERROR(MATCH($C430,Vision!$A:$A, 0)), "No Match", VLOOKUP($C430,Vision!$A:F,2,FALSE))</f>
        <v>No Match</v>
      </c>
      <c r="M430" s="27" t="str">
        <f>IF(ISERROR(MATCH($C430,Vision!$A:$A, 0)), "No Match", VLOOKUP($C430,Vision!$A:G,3,FALSE))</f>
        <v>No Match</v>
      </c>
      <c r="N430" s="27" t="str">
        <f>IF(ISERROR(MATCH($C430,Vision!$A:$A, 0)), "No Match", VLOOKUP($C430,Vision!$A:H,4,FALSE))</f>
        <v>No Match</v>
      </c>
      <c r="O430" s="27" t="str">
        <f>IF(ISERROR(MATCH($C430,Vision!$A:$A, 0)), "No Match", VLOOKUP($C430,Vision!$A:I,5,FALSE))</f>
        <v>No Match</v>
      </c>
      <c r="P430" s="27" t="str">
        <f>IF(ISERROR(MATCH($C430,Vision!$A:$A, 0)), "No Match", VLOOKUP($C430,Vision!$A:J,6,FALSE))</f>
        <v>No Match</v>
      </c>
      <c r="Q430" s="27" t="str">
        <f>IF(ISERROR(MATCH($C430,Vision!$A:$A, 0)), "No Match", VLOOKUP($C430,Vision!$A:K,7,FALSE))</f>
        <v>No Match</v>
      </c>
      <c r="R430" s="31" t="str">
        <f>IF(ISERROR(MATCH($C430,Vision!$A:$A, 0)), "No Match", VLOOKUP($C430,Vision!$A:L,8,FALSE))</f>
        <v>No Match</v>
      </c>
      <c r="S430" s="31"/>
      <c r="T430" s="27" t="str">
        <f t="shared" si="33"/>
        <v>Set-ADComputer -Identity  WS-2458 -Description "Nicole Ruzbasan - ThinkPad P50"</v>
      </c>
      <c r="U430" s="1" t="str">
        <f t="shared" si="34"/>
        <v>Set-ADComputer -Identity  WS-2458 -Managedby "NRuzbasan"</v>
      </c>
      <c r="AG430" s="12"/>
      <c r="AH430" s="11"/>
      <c r="AI430" s="11"/>
      <c r="AJ430" s="12"/>
      <c r="AK430" s="11"/>
      <c r="AL430" s="11"/>
    </row>
    <row r="431" spans="2:38" x14ac:dyDescent="0.25">
      <c r="B431" s="27">
        <f t="shared" si="31"/>
        <v>428</v>
      </c>
      <c r="C431" s="22" t="s">
        <v>4151</v>
      </c>
      <c r="D431" s="30" t="str">
        <f>IF(ISERROR(MATCH($C431,ADUser!A:A, 0)), "No Match", VLOOKUP($C431,ADUser!A:C,3,FALSE))</f>
        <v>Nancy Streeter</v>
      </c>
      <c r="E431" s="27" t="str">
        <f>IF(ISERROR(MATCH($C431,ADUser!A:A, 0)), "No Match", VLOOKUP($C431,ADUser!A:B,2,FALSE))</f>
        <v>nstreeter</v>
      </c>
      <c r="F431" s="27" t="str">
        <f>IF(ISERROR(MATCH(K431,ADComputer!A:A, 0)), "No Match", VLOOKUP(K431,ADComputer!A:B,2,FALSE))</f>
        <v>Nancy Streeter - X1 Carbon</v>
      </c>
      <c r="H431" s="32">
        <f t="shared" si="32"/>
        <v>1</v>
      </c>
      <c r="I431" s="27" t="str">
        <f>IF(ISERROR(MATCH(K431,ADComputer!A:A, 0)), "No Match", VLOOKUP(K431,ADComputer!A:D,4,FALSE))</f>
        <v>CN=Nancy Streeter,OU=Users,OU=Irvine,DC=wma-arch,DC=com</v>
      </c>
      <c r="J431" s="27" t="str">
        <f>IF(ISERROR(MATCH($E431,Meraki!A:A, 0)), "No Match", VLOOKUP($E431,Meraki!A:F,4,FALSE))</f>
        <v>ThinkPad X1 Carbon 5th</v>
      </c>
      <c r="K431" s="27" t="str">
        <f>IF(ISERROR(MATCH($E431,Meraki!A:A, 0)), "No Match", VLOOKUP($E431,Meraki!A:F,2,FALSE))</f>
        <v>WS-2772</v>
      </c>
      <c r="L431" s="27" t="str">
        <f>IF(ISERROR(MATCH($C431,Vision!$A:$A, 0)), "No Match", VLOOKUP($C431,Vision!$A:F,2,FALSE))</f>
        <v>Nancy</v>
      </c>
      <c r="M431" s="27" t="str">
        <f>IF(ISERROR(MATCH($C431,Vision!$A:$A, 0)), "No Match", VLOOKUP($C431,Vision!$A:G,3,FALSE))</f>
        <v>Streeter</v>
      </c>
      <c r="N431" s="27" t="str">
        <f>IF(ISERROR(MATCH($C431,Vision!$A:$A, 0)), "No Match", VLOOKUP($C431,Vision!$A:H,4,FALSE))</f>
        <v>McInnis, Jessica</v>
      </c>
      <c r="O431" s="27" t="str">
        <f>IF(ISERROR(MATCH($C431,Vision!$A:$A, 0)), "No Match", VLOOKUP($C431,Vision!$A:I,5,FALSE))</f>
        <v>Corporate Administration</v>
      </c>
      <c r="P431" s="27" t="str">
        <f>IF(ISERROR(MATCH($C431,Vision!$A:$A, 0)), "No Match", VLOOKUP($C431,Vision!$A:J,6,FALSE))</f>
        <v>Irvine</v>
      </c>
      <c r="Q431" s="27" t="str">
        <f>IF(ISERROR(MATCH($C431,Vision!$A:$A, 0)), "No Match", VLOOKUP($C431,Vision!$A:K,7,FALSE))</f>
        <v>Project Accountant</v>
      </c>
      <c r="R431" s="31">
        <f>IF(ISERROR(MATCH($C431,Vision!$A:$A, 0)), "No Match", VLOOKUP($C431,Vision!$A:L,8,FALSE))</f>
        <v>43347</v>
      </c>
      <c r="S431" s="31"/>
      <c r="T431" s="27" t="str">
        <f t="shared" si="33"/>
        <v>Set-ADComputer -Identity  WS-2772 -Description "Nancy Streeter - ThinkPad X1 Carbon 5th"</v>
      </c>
      <c r="U431" s="1" t="str">
        <f t="shared" si="34"/>
        <v>Set-ADComputer -Identity  WS-2772 -Managedby "nstreeter"</v>
      </c>
      <c r="AG431" s="12"/>
      <c r="AH431" s="11"/>
      <c r="AI431" s="11"/>
      <c r="AJ431" s="12"/>
      <c r="AK431" s="11"/>
      <c r="AL431" s="11"/>
    </row>
    <row r="432" spans="2:38" x14ac:dyDescent="0.25">
      <c r="B432" s="27">
        <f t="shared" si="31"/>
        <v>429</v>
      </c>
      <c r="C432" s="22" t="s">
        <v>816</v>
      </c>
      <c r="D432" s="30" t="str">
        <f>IF(ISERROR(MATCH($C432,ADUser!A:A, 0)), "No Match", VLOOKUP($C432,ADUser!A:C,3,FALSE))</f>
        <v>Nick Taylor</v>
      </c>
      <c r="E432" s="27" t="str">
        <f>IF(ISERROR(MATCH($C432,ADUser!A:A, 0)), "No Match", VLOOKUP($C432,ADUser!A:B,2,FALSE))</f>
        <v>NTaylor</v>
      </c>
      <c r="F432" s="27" t="str">
        <f>IF(ISERROR(MATCH(K432,ADComputer!A:A, 0)), "No Match", VLOOKUP(K432,ADComputer!A:B,2,FALSE))</f>
        <v>Nick Taylor - ThinkPad X1 Extreme</v>
      </c>
      <c r="H432" s="32">
        <f t="shared" si="32"/>
        <v>1</v>
      </c>
      <c r="I432" s="27" t="str">
        <f>IF(ISERROR(MATCH(K432,ADComputer!A:A, 0)), "No Match", VLOOKUP(K432,ADComputer!A:D,4,FALSE))</f>
        <v>CN=Nick Taylor,OU=Users,OU=San Diego,DC=wma-arch,DC=com</v>
      </c>
      <c r="J432" s="27" t="str">
        <f>IF(ISERROR(MATCH($E432,Meraki!A:A, 0)), "No Match", VLOOKUP($E432,Meraki!A:F,4,FALSE))</f>
        <v>ThinkPad X1 Extreme</v>
      </c>
      <c r="K432" s="27" t="str">
        <f>IF(ISERROR(MATCH($E432,Meraki!A:A, 0)), "No Match", VLOOKUP($E432,Meraki!A:F,2,FALSE))</f>
        <v>WS-3207</v>
      </c>
      <c r="L432" s="27" t="str">
        <f>IF(ISERROR(MATCH($C432,Vision!$A:$A, 0)), "No Match", VLOOKUP($C432,Vision!$A:F,2,FALSE))</f>
        <v>Nicholas</v>
      </c>
      <c r="M432" s="27" t="str">
        <f>IF(ISERROR(MATCH($C432,Vision!$A:$A, 0)), "No Match", VLOOKUP($C432,Vision!$A:G,3,FALSE))</f>
        <v>Taylor</v>
      </c>
      <c r="N432" s="27" t="str">
        <f>IF(ISERROR(MATCH($C432,Vision!$A:$A, 0)), "No Match", VLOOKUP($C432,Vision!$A:H,4,FALSE))</f>
        <v>Dean, Nathan</v>
      </c>
      <c r="O432" s="27" t="str">
        <f>IF(ISERROR(MATCH($C432,Vision!$A:$A, 0)), "No Match", VLOOKUP($C432,Vision!$A:I,5,FALSE))</f>
        <v>San Diego Commercial</v>
      </c>
      <c r="P432" s="27" t="str">
        <f>IF(ISERROR(MATCH($C432,Vision!$A:$A, 0)), "No Match", VLOOKUP($C432,Vision!$A:J,6,FALSE))</f>
        <v>San Diego</v>
      </c>
      <c r="Q432" s="27" t="str">
        <f>IF(ISERROR(MATCH($C432,Vision!$A:$A, 0)), "No Match", VLOOKUP($C432,Vision!$A:K,7,FALSE))</f>
        <v>Project Manager</v>
      </c>
      <c r="R432" s="31">
        <f>IF(ISERROR(MATCH($C432,Vision!$A:$A, 0)), "No Match", VLOOKUP($C432,Vision!$A:L,8,FALSE))</f>
        <v>41093</v>
      </c>
      <c r="S432" s="31"/>
      <c r="T432" s="27" t="str">
        <f t="shared" si="33"/>
        <v>Set-ADComputer -Identity  WS-3207 -Description "Nick Taylor - ThinkPad X1 Extreme"</v>
      </c>
      <c r="U432" s="1" t="str">
        <f t="shared" si="34"/>
        <v>Set-ADComputer -Identity  WS-3207 -Managedby "NTaylor"</v>
      </c>
      <c r="AG432" s="12"/>
      <c r="AH432" s="11"/>
      <c r="AI432" s="11"/>
      <c r="AJ432" s="12"/>
      <c r="AK432" s="11"/>
      <c r="AL432" s="11"/>
    </row>
    <row r="433" spans="2:38" x14ac:dyDescent="0.25">
      <c r="B433" s="27">
        <f t="shared" si="31"/>
        <v>430</v>
      </c>
      <c r="C433" s="22" t="s">
        <v>630</v>
      </c>
      <c r="D433" s="30" t="str">
        <f>IF(ISERROR(MATCH($C433,ADUser!A:A, 0)), "No Match", VLOOKUP($C433,ADUser!A:C,3,FALSE))</f>
        <v>Nelson Tello</v>
      </c>
      <c r="E433" s="27" t="str">
        <f>IF(ISERROR(MATCH($C433,ADUser!A:A, 0)), "No Match", VLOOKUP($C433,ADUser!A:B,2,FALSE))</f>
        <v>ntello</v>
      </c>
      <c r="F433" s="27" t="str">
        <f>IF(ISERROR(MATCH(K433,ADComputer!A:A, 0)), "No Match", VLOOKUP(K433,ADComputer!A:B,2,FALSE))</f>
        <v>Nelson Tello - X1 Carbon</v>
      </c>
      <c r="H433" s="32">
        <f t="shared" si="32"/>
        <v>1</v>
      </c>
      <c r="I433" s="27" t="str">
        <f>IF(ISERROR(MATCH(K433,ADComputer!A:A, 0)), "No Match", VLOOKUP(K433,ADComputer!A:D,4,FALSE))</f>
        <v>CN=Nelson Tello,OU=Users,OU=Irvine,DC=wma-arch,DC=com</v>
      </c>
      <c r="J433" s="27" t="str">
        <f>IF(ISERROR(MATCH($E433,Meraki!A:A, 0)), "No Match", VLOOKUP($E433,Meraki!A:F,4,FALSE))</f>
        <v>ThinkPad X1 Carbon 4th</v>
      </c>
      <c r="K433" s="27" t="str">
        <f>IF(ISERROR(MATCH($E433,Meraki!A:A, 0)), "No Match", VLOOKUP($E433,Meraki!A:F,2,FALSE))</f>
        <v>WS-2222</v>
      </c>
      <c r="L433" s="27" t="str">
        <f>IF(ISERROR(MATCH($C433,Vision!$A:$A, 0)), "No Match", VLOOKUP($C433,Vision!$A:F,2,FALSE))</f>
        <v>Nelson</v>
      </c>
      <c r="M433" s="27" t="str">
        <f>IF(ISERROR(MATCH($C433,Vision!$A:$A, 0)), "No Match", VLOOKUP($C433,Vision!$A:G,3,FALSE))</f>
        <v>Tello</v>
      </c>
      <c r="N433" s="27" t="str">
        <f>IF(ISERROR(MATCH($C433,Vision!$A:$A, 0)), "No Match", VLOOKUP($C433,Vision!$A:H,4,FALSE))</f>
        <v>Grbic, Mary</v>
      </c>
      <c r="O433" s="27" t="str">
        <f>IF(ISERROR(MATCH($C433,Vision!$A:$A, 0)), "No Match", VLOOKUP($C433,Vision!$A:I,5,FALSE))</f>
        <v>Inland Empire Interior Design</v>
      </c>
      <c r="P433" s="27" t="str">
        <f>IF(ISERROR(MATCH($C433,Vision!$A:$A, 0)), "No Match", VLOOKUP($C433,Vision!$A:J,6,FALSE))</f>
        <v>Irvine</v>
      </c>
      <c r="Q433" s="27" t="str">
        <f>IF(ISERROR(MATCH($C433,Vision!$A:$A, 0)), "No Match", VLOOKUP($C433,Vision!$A:K,7,FALSE))</f>
        <v>Senior Project Manager</v>
      </c>
      <c r="R433" s="31">
        <f>IF(ISERROR(MATCH($C433,Vision!$A:$A, 0)), "No Match", VLOOKUP($C433,Vision!$A:L,8,FALSE))</f>
        <v>39139</v>
      </c>
      <c r="S433" s="31"/>
      <c r="T433" s="27" t="str">
        <f t="shared" si="33"/>
        <v>Set-ADComputer -Identity  WS-2222 -Description "Nelson Tello - ThinkPad X1 Carbon 4th"</v>
      </c>
      <c r="U433" s="1" t="str">
        <f t="shared" si="34"/>
        <v>Set-ADComputer -Identity  WS-2222 -Managedby "ntello"</v>
      </c>
      <c r="AG433" s="12"/>
      <c r="AH433" s="11"/>
      <c r="AI433" s="11"/>
      <c r="AJ433" s="12"/>
      <c r="AK433" s="11"/>
      <c r="AL433" s="11"/>
    </row>
    <row r="434" spans="2:38" x14ac:dyDescent="0.25">
      <c r="B434" s="27">
        <f t="shared" si="31"/>
        <v>431</v>
      </c>
      <c r="C434" s="22" t="s">
        <v>731</v>
      </c>
      <c r="D434" s="30" t="str">
        <f>IF(ISERROR(MATCH($C434,ADUser!A:A, 0)), "No Match", VLOOKUP($C434,ADUser!A:C,3,FALSE))</f>
        <v>Niki Ward</v>
      </c>
      <c r="E434" s="27" t="str">
        <f>IF(ISERROR(MATCH($C434,ADUser!A:A, 0)), "No Match", VLOOKUP($C434,ADUser!A:B,2,FALSE))</f>
        <v>NWard</v>
      </c>
      <c r="F434" s="27" t="str">
        <f>IF(ISERROR(MATCH(K434,ADComputer!A:A, 0)), "No Match", VLOOKUP(K434,ADComputer!A:B,2,FALSE))</f>
        <v>Niki Ward - ThinkPad X1 Carbon 5th</v>
      </c>
      <c r="H434" s="32">
        <f t="shared" si="32"/>
        <v>1</v>
      </c>
      <c r="I434" s="27" t="str">
        <f>IF(ISERROR(MATCH(K434,ADComputer!A:A, 0)), "No Match", VLOOKUP(K434,ADComputer!A:D,4,FALSE))</f>
        <v>CN=Niki Ward,OU=Users,OU=Phoenix,DC=wma-arch,DC=com</v>
      </c>
      <c r="J434" s="27" t="str">
        <f>IF(ISERROR(MATCH($E434,Meraki!A:A, 0)), "No Match", VLOOKUP($E434,Meraki!A:F,4,FALSE))</f>
        <v>ThinkPad X1 Carbon 5th</v>
      </c>
      <c r="K434" s="27" t="str">
        <f>IF(ISERROR(MATCH($E434,Meraki!A:A, 0)), "No Match", VLOOKUP($E434,Meraki!A:F,2,FALSE))</f>
        <v>WS-2872</v>
      </c>
      <c r="L434" s="27" t="str">
        <f>IF(ISERROR(MATCH($C434,Vision!$A:$A, 0)), "No Match", VLOOKUP($C434,Vision!$A:F,2,FALSE))</f>
        <v>Veronica</v>
      </c>
      <c r="M434" s="27" t="str">
        <f>IF(ISERROR(MATCH($C434,Vision!$A:$A, 0)), "No Match", VLOOKUP($C434,Vision!$A:G,3,FALSE))</f>
        <v>Ward</v>
      </c>
      <c r="N434" s="27" t="str">
        <f>IF(ISERROR(MATCH($C434,Vision!$A:$A, 0)), "No Match", VLOOKUP($C434,Vision!$A:H,4,FALSE))</f>
        <v>Evernham, Kevin</v>
      </c>
      <c r="O434" s="27" t="str">
        <f>IF(ISERROR(MATCH($C434,Vision!$A:$A, 0)), "No Match", VLOOKUP($C434,Vision!$A:I,5,FALSE))</f>
        <v>Phoenix Interior Design</v>
      </c>
      <c r="P434" s="27" t="str">
        <f>IF(ISERROR(MATCH($C434,Vision!$A:$A, 0)), "No Match", VLOOKUP($C434,Vision!$A:J,6,FALSE))</f>
        <v>Phoenix</v>
      </c>
      <c r="Q434" s="27" t="str">
        <f>IF(ISERROR(MATCH($C434,Vision!$A:$A, 0)), "No Match", VLOOKUP($C434,Vision!$A:K,7,FALSE))</f>
        <v>Studio Manager, Interior Architecture &amp; Design</v>
      </c>
      <c r="R434" s="31">
        <f>IF(ISERROR(MATCH($C434,Vision!$A:$A, 0)), "No Match", VLOOKUP($C434,Vision!$A:L,8,FALSE))</f>
        <v>42114</v>
      </c>
      <c r="S434" s="31"/>
      <c r="T434" s="27" t="str">
        <f t="shared" si="33"/>
        <v>Set-ADComputer -Identity  WS-2872 -Description "Niki Ward - ThinkPad X1 Carbon 5th"</v>
      </c>
      <c r="U434" s="1" t="str">
        <f t="shared" si="34"/>
        <v>Set-ADComputer -Identity  WS-2872 -Managedby "NWard"</v>
      </c>
      <c r="AG434" s="12"/>
      <c r="AH434" s="11"/>
      <c r="AI434" s="11"/>
      <c r="AJ434" s="12"/>
      <c r="AK434" s="11"/>
      <c r="AL434" s="11"/>
    </row>
    <row r="435" spans="2:38" x14ac:dyDescent="0.25">
      <c r="B435" s="27">
        <f t="shared" si="31"/>
        <v>432</v>
      </c>
      <c r="C435" s="22" t="s">
        <v>4935</v>
      </c>
      <c r="D435" s="30" t="str">
        <f>IF(ISERROR(MATCH($C435,ADUser!A:A, 0)), "No Match", VLOOKUP($C435,ADUser!A:C,3,FALSE))</f>
        <v>Nihal Zahran</v>
      </c>
      <c r="E435" s="27" t="str">
        <f>IF(ISERROR(MATCH($C435,ADUser!A:A, 0)), "No Match", VLOOKUP($C435,ADUser!A:B,2,FALSE))</f>
        <v>nzahran</v>
      </c>
      <c r="F435" s="27" t="str">
        <f>IF(ISERROR(MATCH(K435,ADComputer!A:A, 0)), "No Match", VLOOKUP(K435,ADComputer!A:B,2,FALSE))</f>
        <v>Nihal Zahran - HP Z2 Mini G3 Workstation</v>
      </c>
      <c r="H435" s="32">
        <f t="shared" si="32"/>
        <v>1</v>
      </c>
      <c r="I435" s="27" t="str">
        <f>IF(ISERROR(MATCH(K435,ADComputer!A:A, 0)), "No Match", VLOOKUP(K435,ADComputer!A:D,4,FALSE))</f>
        <v>CN=Nihal Zahran,OU=Users,OU=Northern California,DC=wma-arch,DC=com</v>
      </c>
      <c r="J435" s="27" t="str">
        <f>IF(ISERROR(MATCH($E435,Meraki!A:A, 0)), "No Match", VLOOKUP($E435,Meraki!A:F,4,FALSE))</f>
        <v>HP Z2 Mini G3 Workstation</v>
      </c>
      <c r="K435" s="27" t="str">
        <f>IF(ISERROR(MATCH($E435,Meraki!A:A, 0)), "No Match", VLOOKUP($E435,Meraki!A:F,2,FALSE))</f>
        <v>WS-2276</v>
      </c>
      <c r="L435" s="27" t="str">
        <f>IF(ISERROR(MATCH($C435,Vision!$A:$A, 0)), "No Match", VLOOKUP($C435,Vision!$A:F,2,FALSE))</f>
        <v>Nihal</v>
      </c>
      <c r="M435" s="27" t="str">
        <f>IF(ISERROR(MATCH($C435,Vision!$A:$A, 0)), "No Match", VLOOKUP($C435,Vision!$A:G,3,FALSE))</f>
        <v>Zahran</v>
      </c>
      <c r="N435" s="27" t="str">
        <f>IF(ISERROR(MATCH($C435,Vision!$A:$A, 0)), "No Match", VLOOKUP($C435,Vision!$A:H,4,FALSE))</f>
        <v>DeTorres, Nicholas</v>
      </c>
      <c r="O435" s="27" t="str">
        <f>IF(ISERROR(MATCH($C435,Vision!$A:$A, 0)), "No Match", VLOOKUP($C435,Vision!$A:I,5,FALSE))</f>
        <v>Pleasanton Commercial</v>
      </c>
      <c r="P435" s="27" t="str">
        <f>IF(ISERROR(MATCH($C435,Vision!$A:$A, 0)), "No Match", VLOOKUP($C435,Vision!$A:J,6,FALSE))</f>
        <v>Pleasanton</v>
      </c>
      <c r="Q435" s="27" t="str">
        <f>IF(ISERROR(MATCH($C435,Vision!$A:$A, 0)), "No Match", VLOOKUP($C435,Vision!$A:K,7,FALSE))</f>
        <v>Senior Job Captain</v>
      </c>
      <c r="R435" s="31">
        <f>IF(ISERROR(MATCH($C435,Vision!$A:$A, 0)), "No Match", VLOOKUP($C435,Vision!$A:L,8,FALSE))</f>
        <v>43388</v>
      </c>
      <c r="S435" s="31"/>
      <c r="T435" s="27" t="str">
        <f t="shared" si="33"/>
        <v>Set-ADComputer -Identity  WS-2276 -Description "Nihal Zahran - HP Z2 Mini G3 Workstation"</v>
      </c>
      <c r="U435" s="1" t="str">
        <f t="shared" si="34"/>
        <v>Set-ADComputer -Identity  WS-2276 -Managedby "nzahran"</v>
      </c>
      <c r="AG435" s="12"/>
      <c r="AH435" s="11"/>
      <c r="AI435" s="11"/>
      <c r="AJ435" s="12"/>
      <c r="AK435" s="11"/>
      <c r="AL435" s="11"/>
    </row>
    <row r="436" spans="2:38" x14ac:dyDescent="0.25">
      <c r="B436" s="27">
        <f t="shared" si="31"/>
        <v>433</v>
      </c>
      <c r="C436" s="22" t="s">
        <v>4877</v>
      </c>
      <c r="D436" s="30" t="str">
        <f>IF(ISERROR(MATCH($C436,ADUser!A:A, 0)), "No Match", VLOOKUP($C436,ADUser!A:C,3,FALSE))</f>
        <v>Ola Almeski</v>
      </c>
      <c r="E436" s="27" t="str">
        <f>IF(ISERROR(MATCH($C436,ADUser!A:A, 0)), "No Match", VLOOKUP($C436,ADUser!A:B,2,FALSE))</f>
        <v>oalmeski</v>
      </c>
      <c r="F436" s="27" t="str">
        <f>IF(ISERROR(MATCH(K436,ADComputer!A:A, 0)), "No Match", VLOOKUP(K436,ADComputer!A:B,2,FALSE))</f>
        <v>Ola Almeski - S30</v>
      </c>
      <c r="H436" s="32">
        <f t="shared" si="32"/>
        <v>1</v>
      </c>
      <c r="I436" s="27" t="str">
        <f>IF(ISERROR(MATCH(K436,ADComputer!A:A, 0)), "No Match", VLOOKUP(K436,ADComputer!A:D,4,FALSE))</f>
        <v>CN=Ola Almeski,OU=Users,OU=Irvine,DC=wma-arch,DC=com</v>
      </c>
      <c r="J436" s="27" t="str">
        <f>IF(ISERROR(MATCH($E436,Meraki!A:A, 0)), "No Match", VLOOKUP($E436,Meraki!A:F,4,FALSE))</f>
        <v>ThinkStation S30</v>
      </c>
      <c r="K436" s="27" t="str">
        <f>IF(ISERROR(MATCH($E436,Meraki!A:A, 0)), "No Match", VLOOKUP($E436,Meraki!A:F,2,FALSE))</f>
        <v>WS-1948</v>
      </c>
      <c r="L436" s="27" t="str">
        <f>IF(ISERROR(MATCH($C436,Vision!$A:$A, 0)), "No Match", VLOOKUP($C436,Vision!$A:F,2,FALSE))</f>
        <v>Ola</v>
      </c>
      <c r="M436" s="27" t="str">
        <f>IF(ISERROR(MATCH($C436,Vision!$A:$A, 0)), "No Match", VLOOKUP($C436,Vision!$A:G,3,FALSE))</f>
        <v>Almeski</v>
      </c>
      <c r="N436" s="27" t="str">
        <f>IF(ISERROR(MATCH($C436,Vision!$A:$A, 0)), "No Match", VLOOKUP($C436,Vision!$A:H,4,FALSE))</f>
        <v>Nouizi, Ilyes</v>
      </c>
      <c r="O436" s="27" t="str">
        <f>IF(ISERROR(MATCH($C436,Vision!$A:$A, 0)), "No Match", VLOOKUP($C436,Vision!$A:I,5,FALSE))</f>
        <v>Studio-West</v>
      </c>
      <c r="P436" s="27" t="str">
        <f>IF(ISERROR(MATCH($C436,Vision!$A:$A, 0)), "No Match", VLOOKUP($C436,Vision!$A:J,6,FALSE))</f>
        <v>Irvine</v>
      </c>
      <c r="Q436" s="27" t="str">
        <f>IF(ISERROR(MATCH($C436,Vision!$A:$A, 0)), "No Match", VLOOKUP($C436,Vision!$A:K,7,FALSE))</f>
        <v>Production Coordinator</v>
      </c>
      <c r="R436" s="31">
        <f>IF(ISERROR(MATCH($C436,Vision!$A:$A, 0)), "No Match", VLOOKUP($C436,Vision!$A:L,8,FALSE))</f>
        <v>43377</v>
      </c>
      <c r="S436" s="31"/>
      <c r="T436" s="27" t="str">
        <f t="shared" si="33"/>
        <v>Set-ADComputer -Identity  WS-1948 -Description "Ola Almeski - ThinkStation S30"</v>
      </c>
      <c r="U436" s="1" t="str">
        <f t="shared" si="34"/>
        <v>Set-ADComputer -Identity  WS-1948 -Managedby "oalmeski"</v>
      </c>
      <c r="AG436" s="12"/>
      <c r="AH436" s="11"/>
      <c r="AI436" s="11"/>
      <c r="AJ436" s="12"/>
      <c r="AK436" s="11"/>
      <c r="AL436" s="11"/>
    </row>
    <row r="437" spans="2:38" x14ac:dyDescent="0.25">
      <c r="B437" s="27">
        <f t="shared" si="31"/>
        <v>434</v>
      </c>
      <c r="C437" s="22" t="s">
        <v>3730</v>
      </c>
      <c r="D437" s="30" t="str">
        <f>IF(ISERROR(MATCH($C437,ADUser!A:A, 0)), "No Match", VLOOKUP($C437,ADUser!A:C,3,FALSE))</f>
        <v>Omid Jahanbozorgi</v>
      </c>
      <c r="E437" s="27" t="str">
        <f>IF(ISERROR(MATCH($C437,ADUser!A:A, 0)), "No Match", VLOOKUP($C437,ADUser!A:B,2,FALSE))</f>
        <v>ojahanbozorgi</v>
      </c>
      <c r="F437" s="27" t="str">
        <f>IF(ISERROR(MATCH(K437,ADComputer!A:A, 0)), "No Match", VLOOKUP(K437,ADComputer!A:B,2,FALSE))</f>
        <v>Omid Jahanbozorgi - ThinkStation P320 Tiny</v>
      </c>
      <c r="H437" s="32">
        <f t="shared" si="32"/>
        <v>1</v>
      </c>
      <c r="I437" s="27" t="str">
        <f>IF(ISERROR(MATCH(K437,ADComputer!A:A, 0)), "No Match", VLOOKUP(K437,ADComputer!A:D,4,FALSE))</f>
        <v>CN=Omid Jahanbozorgi,OU=Users,OU=Irvine,DC=wma-arch,DC=com</v>
      </c>
      <c r="J437" s="27" t="str">
        <f>IF(ISERROR(MATCH($E437,Meraki!A:A, 0)), "No Match", VLOOKUP($E437,Meraki!A:F,4,FALSE))</f>
        <v>ThinkStation P320 Tiny</v>
      </c>
      <c r="K437" s="27" t="str">
        <f>IF(ISERROR(MATCH($E437,Meraki!A:A, 0)), "No Match", VLOOKUP($E437,Meraki!A:F,2,FALSE))</f>
        <v>WS-3157</v>
      </c>
      <c r="L437" s="27" t="str">
        <f>IF(ISERROR(MATCH($C437,Vision!$A:$A, 0)), "No Match", VLOOKUP($C437,Vision!$A:F,2,FALSE))</f>
        <v>Omid</v>
      </c>
      <c r="M437" s="27" t="str">
        <f>IF(ISERROR(MATCH($C437,Vision!$A:$A, 0)), "No Match", VLOOKUP($C437,Vision!$A:G,3,FALSE))</f>
        <v>Jahanbozorgi</v>
      </c>
      <c r="N437" s="27" t="str">
        <f>IF(ISERROR(MATCH($C437,Vision!$A:$A, 0)), "No Match", VLOOKUP($C437,Vision!$A:H,4,FALSE))</f>
        <v>Nouizi, Ilyes</v>
      </c>
      <c r="O437" s="27" t="str">
        <f>IF(ISERROR(MATCH($C437,Vision!$A:$A, 0)), "No Match", VLOOKUP($C437,Vision!$A:I,5,FALSE))</f>
        <v>Studio-West</v>
      </c>
      <c r="P437" s="27" t="str">
        <f>IF(ISERROR(MATCH($C437,Vision!$A:$A, 0)), "No Match", VLOOKUP($C437,Vision!$A:J,6,FALSE))</f>
        <v>Irvine</v>
      </c>
      <c r="Q437" s="27" t="str">
        <f>IF(ISERROR(MATCH($C437,Vision!$A:$A, 0)), "No Match", VLOOKUP($C437,Vision!$A:K,7,FALSE))</f>
        <v>Production Coordinator</v>
      </c>
      <c r="R437" s="31">
        <f>IF(ISERROR(MATCH($C437,Vision!$A:$A, 0)), "No Match", VLOOKUP($C437,Vision!$A:L,8,FALSE))</f>
        <v>43234</v>
      </c>
      <c r="S437" s="31"/>
      <c r="T437" s="27" t="str">
        <f t="shared" si="33"/>
        <v>Set-ADComputer -Identity  WS-3157 -Description "Omid Jahanbozorgi - ThinkStation P320 Tiny"</v>
      </c>
      <c r="U437" s="1" t="str">
        <f t="shared" si="34"/>
        <v>Set-ADComputer -Identity  WS-3157 -Managedby "ojahanbozorgi"</v>
      </c>
      <c r="AG437" s="12"/>
      <c r="AH437" s="11"/>
      <c r="AI437" s="11"/>
      <c r="AJ437" s="12"/>
      <c r="AK437" s="11"/>
      <c r="AL437" s="11"/>
    </row>
    <row r="438" spans="2:38" x14ac:dyDescent="0.25">
      <c r="B438" s="27">
        <f t="shared" si="31"/>
        <v>435</v>
      </c>
      <c r="C438" s="22" t="s">
        <v>3483</v>
      </c>
      <c r="D438" s="30" t="str">
        <f>IF(ISERROR(MATCH($C438,ADUser!A:A, 0)), "No Match", VLOOKUP($C438,ADUser!A:C,3,FALSE))</f>
        <v>Peter Agnello</v>
      </c>
      <c r="E438" s="27" t="str">
        <f>IF(ISERROR(MATCH($C438,ADUser!A:A, 0)), "No Match", VLOOKUP($C438,ADUser!A:B,2,FALSE))</f>
        <v>pagnello</v>
      </c>
      <c r="F438" s="27" t="str">
        <f>IF(ISERROR(MATCH(K438,ADComputer!A:A, 0)), "No Match", VLOOKUP(K438,ADComputer!A:B,2,FALSE))</f>
        <v>Peter Agnello - ThinkPad W541</v>
      </c>
      <c r="H438" s="32">
        <f t="shared" si="32"/>
        <v>1</v>
      </c>
      <c r="I438" s="27" t="str">
        <f>IF(ISERROR(MATCH(K438,ADComputer!A:A, 0)), "No Match", VLOOKUP(K438,ADComputer!A:D,4,FALSE))</f>
        <v>CN=Pietro Agnello,OU=Users,OU=New York,DC=wma-arch,DC=com</v>
      </c>
      <c r="J438" s="27" t="str">
        <f>IF(ISERROR(MATCH($E438,Meraki!A:A, 0)), "No Match", VLOOKUP($E438,Meraki!A:F,4,FALSE))</f>
        <v>ThinkPad W541</v>
      </c>
      <c r="K438" s="27" t="str">
        <f>IF(ISERROR(MATCH($E438,Meraki!A:A, 0)), "No Match", VLOOKUP($E438,Meraki!A:F,2,FALSE))</f>
        <v>WS-2126</v>
      </c>
      <c r="L438" s="27" t="str">
        <f>IF(ISERROR(MATCH($C438,Vision!$A:$A, 0)), "No Match", VLOOKUP($C438,Vision!$A:F,2,FALSE))</f>
        <v>Pietro</v>
      </c>
      <c r="M438" s="27" t="str">
        <f>IF(ISERROR(MATCH($C438,Vision!$A:$A, 0)), "No Match", VLOOKUP($C438,Vision!$A:G,3,FALSE))</f>
        <v>Agnello</v>
      </c>
      <c r="N438" s="27" t="str">
        <f>IF(ISERROR(MATCH($C438,Vision!$A:$A, 0)), "No Match", VLOOKUP($C438,Vision!$A:H,4,FALSE))</f>
        <v>Melo, Damian</v>
      </c>
      <c r="O438" s="27" t="str">
        <f>IF(ISERROR(MATCH($C438,Vision!$A:$A, 0)), "No Match", VLOOKUP($C438,Vision!$A:I,5,FALSE))</f>
        <v>New York Interior Design</v>
      </c>
      <c r="P438" s="27" t="str">
        <f>IF(ISERROR(MATCH($C438,Vision!$A:$A, 0)), "No Match", VLOOKUP($C438,Vision!$A:J,6,FALSE))</f>
        <v>New York</v>
      </c>
      <c r="Q438" s="27" t="str">
        <f>IF(ISERROR(MATCH($C438,Vision!$A:$A, 0)), "No Match", VLOOKUP($C438,Vision!$A:K,7,FALSE))</f>
        <v>Project Manager</v>
      </c>
      <c r="R438" s="31">
        <f>IF(ISERROR(MATCH($C438,Vision!$A:$A, 0)), "No Match", VLOOKUP($C438,Vision!$A:L,8,FALSE))</f>
        <v>43186</v>
      </c>
      <c r="S438" s="31"/>
      <c r="T438" s="27" t="str">
        <f t="shared" si="33"/>
        <v>Set-ADComputer -Identity  WS-2126 -Description "Peter Agnello - ThinkPad W541"</v>
      </c>
      <c r="U438" s="1" t="str">
        <f t="shared" si="34"/>
        <v>Set-ADComputer -Identity  WS-2126 -Managedby "pagnello"</v>
      </c>
      <c r="AG438" s="12"/>
      <c r="AH438" s="11"/>
      <c r="AI438" s="11"/>
      <c r="AJ438" s="12"/>
      <c r="AK438" s="11"/>
      <c r="AL438" s="11"/>
    </row>
    <row r="439" spans="2:38" x14ac:dyDescent="0.25">
      <c r="B439" s="27">
        <f t="shared" si="31"/>
        <v>436</v>
      </c>
      <c r="C439" s="22" t="s">
        <v>819</v>
      </c>
      <c r="D439" s="30" t="str">
        <f>IF(ISERROR(MATCH($C439,ADUser!A:A, 0)), "No Match", VLOOKUP($C439,ADUser!A:C,3,FALSE))</f>
        <v>Pricilla Dang</v>
      </c>
      <c r="E439" s="27" t="str">
        <f>IF(ISERROR(MATCH($C439,ADUser!A:A, 0)), "No Match", VLOOKUP($C439,ADUser!A:B,2,FALSE))</f>
        <v>pdang</v>
      </c>
      <c r="F439" s="27" t="str">
        <f>IF(ISERROR(MATCH(K439,ADComputer!A:A, 0)), "No Match", VLOOKUP(K439,ADComputer!A:B,2,FALSE))</f>
        <v>Pricilla Dang - HP Z2 Mini G3 Workstation</v>
      </c>
      <c r="H439" s="32">
        <f t="shared" si="32"/>
        <v>1</v>
      </c>
      <c r="I439" s="27" t="str">
        <f>IF(ISERROR(MATCH(K439,ADComputer!A:A, 0)), "No Match", VLOOKUP(K439,ADComputer!A:D,4,FALSE))</f>
        <v>CN=Pricilla Dang,OU=Users,OU=Irvine,DC=wma-arch,DC=com</v>
      </c>
      <c r="J439" s="27" t="str">
        <f>IF(ISERROR(MATCH($E439,Meraki!A:A, 0)), "No Match", VLOOKUP($E439,Meraki!A:F,4,FALSE))</f>
        <v>HP Z2 Mini G3 Workstation</v>
      </c>
      <c r="K439" s="27" t="str">
        <f>IF(ISERROR(MATCH($E439,Meraki!A:A, 0)), "No Match", VLOOKUP($E439,Meraki!A:F,2,FALSE))</f>
        <v>WS-2705</v>
      </c>
      <c r="L439" s="27" t="str">
        <f>IF(ISERROR(MATCH($C439,Vision!$A:$A, 0)), "No Match", VLOOKUP($C439,Vision!$A:F,2,FALSE))</f>
        <v>Pricilla</v>
      </c>
      <c r="M439" s="27" t="str">
        <f>IF(ISERROR(MATCH($C439,Vision!$A:$A, 0)), "No Match", VLOOKUP($C439,Vision!$A:G,3,FALSE))</f>
        <v>Dang</v>
      </c>
      <c r="N439" s="27" t="str">
        <f>IF(ISERROR(MATCH($C439,Vision!$A:$A, 0)), "No Match", VLOOKUP($C439,Vision!$A:H,4,FALSE))</f>
        <v>Teenor, Kelly</v>
      </c>
      <c r="O439" s="27" t="str">
        <f>IF(ISERROR(MATCH($C439,Vision!$A:$A, 0)), "No Match", VLOOKUP($C439,Vision!$A:I,5,FALSE))</f>
        <v>Corporate Administration</v>
      </c>
      <c r="P439" s="27" t="str">
        <f>IF(ISERROR(MATCH($C439,Vision!$A:$A, 0)), "No Match", VLOOKUP($C439,Vision!$A:J,6,FALSE))</f>
        <v>Irvine</v>
      </c>
      <c r="Q439" s="27" t="str">
        <f>IF(ISERROR(MATCH($C439,Vision!$A:$A, 0)), "No Match", VLOOKUP($C439,Vision!$A:K,7,FALSE))</f>
        <v>Marketing Associate</v>
      </c>
      <c r="R439" s="31">
        <f>IF(ISERROR(MATCH($C439,Vision!$A:$A, 0)), "No Match", VLOOKUP($C439,Vision!$A:L,8,FALSE))</f>
        <v>42922</v>
      </c>
      <c r="S439" s="31"/>
      <c r="T439" s="27" t="str">
        <f t="shared" si="33"/>
        <v>Set-ADComputer -Identity  WS-2705 -Description "Pricilla Dang - HP Z2 Mini G3 Workstation"</v>
      </c>
      <c r="U439" s="1" t="str">
        <f t="shared" si="34"/>
        <v>Set-ADComputer -Identity  WS-2705 -Managedby "pdang"</v>
      </c>
      <c r="AG439" s="12"/>
      <c r="AH439" s="11"/>
      <c r="AI439" s="11"/>
      <c r="AJ439" s="12"/>
      <c r="AK439" s="11"/>
      <c r="AL439" s="11"/>
    </row>
    <row r="440" spans="2:38" x14ac:dyDescent="0.25">
      <c r="B440" s="27">
        <f t="shared" si="31"/>
        <v>437</v>
      </c>
      <c r="C440" s="22" t="s">
        <v>3467</v>
      </c>
      <c r="D440" s="30" t="str">
        <f>IF(ISERROR(MATCH($C440,ADUser!A:A, 0)), "No Match", VLOOKUP($C440,ADUser!A:C,3,FALSE))</f>
        <v>Patrick Gunn</v>
      </c>
      <c r="E440" s="27" t="str">
        <f>IF(ISERROR(MATCH($C440,ADUser!A:A, 0)), "No Match", VLOOKUP($C440,ADUser!A:B,2,FALSE))</f>
        <v>pgunn</v>
      </c>
      <c r="F440" s="27" t="str">
        <f>IF(ISERROR(MATCH(K440,ADComputer!A:A, 0)), "No Match", VLOOKUP(K440,ADComputer!A:B,2,FALSE))</f>
        <v>Patrick Gunn - Thinkstation</v>
      </c>
      <c r="H440" s="32">
        <f t="shared" si="32"/>
        <v>1</v>
      </c>
      <c r="I440" s="27" t="str">
        <f>IF(ISERROR(MATCH(K440,ADComputer!A:A, 0)), "No Match", VLOOKUP(K440,ADComputer!A:D,4,FALSE))</f>
        <v>CN=Patrick Gunn,OU=Users,OU=Denver-JS,DC=wma-arch,DC=com</v>
      </c>
      <c r="J440" s="27" t="str">
        <f>IF(ISERROR(MATCH($E440,Meraki!A:A, 0)), "No Match", VLOOKUP($E440,Meraki!A:F,4,FALSE))</f>
        <v>ThinkPad P51</v>
      </c>
      <c r="K440" s="27" t="str">
        <f>IF(ISERROR(MATCH($E440,Meraki!A:A, 0)), "No Match", VLOOKUP($E440,Meraki!A:F,2,FALSE))</f>
        <v>WS-2715</v>
      </c>
      <c r="L440" s="27" t="str">
        <f>IF(ISERROR(MATCH($C440,Vision!$A:$A, 0)), "No Match", VLOOKUP($C440,Vision!$A:F,2,FALSE))</f>
        <v>Patrick</v>
      </c>
      <c r="M440" s="27" t="str">
        <f>IF(ISERROR(MATCH($C440,Vision!$A:$A, 0)), "No Match", VLOOKUP($C440,Vision!$A:G,3,FALSE))</f>
        <v>Gunn</v>
      </c>
      <c r="N440" s="27" t="str">
        <f>IF(ISERROR(MATCH($C440,Vision!$A:$A, 0)), "No Match", VLOOKUP($C440,Vision!$A:H,4,FALSE))</f>
        <v>Strawn, Chris</v>
      </c>
      <c r="O440" s="27" t="str">
        <f>IF(ISERROR(MATCH($C440,Vision!$A:$A, 0)), "No Match", VLOOKUP($C440,Vision!$A:I,5,FALSE))</f>
        <v>Denver Civil Engineering</v>
      </c>
      <c r="P440" s="27" t="str">
        <f>IF(ISERROR(MATCH($C440,Vision!$A:$A, 0)), "No Match", VLOOKUP($C440,Vision!$A:J,6,FALSE))</f>
        <v>Denver C.E.</v>
      </c>
      <c r="Q440" s="27" t="str">
        <f>IF(ISERROR(MATCH($C440,Vision!$A:$A, 0)), "No Match", VLOOKUP($C440,Vision!$A:K,7,FALSE))</f>
        <v>Civil Engineering Manager</v>
      </c>
      <c r="R440" s="31">
        <f>IF(ISERROR(MATCH($C440,Vision!$A:$A, 0)), "No Match", VLOOKUP($C440,Vision!$A:L,8,FALSE))</f>
        <v>43178</v>
      </c>
      <c r="S440" s="31"/>
      <c r="T440" s="27" t="str">
        <f t="shared" si="33"/>
        <v>Set-ADComputer -Identity  WS-2715 -Description "Patrick Gunn - ThinkPad P51"</v>
      </c>
      <c r="U440" s="1" t="str">
        <f t="shared" si="34"/>
        <v>Set-ADComputer -Identity  WS-2715 -Managedby "pgunn"</v>
      </c>
      <c r="AG440" s="12"/>
      <c r="AH440" s="11"/>
      <c r="AI440" s="11"/>
      <c r="AJ440" s="12"/>
      <c r="AK440" s="11"/>
      <c r="AL440" s="11"/>
    </row>
    <row r="441" spans="2:38" x14ac:dyDescent="0.25">
      <c r="B441" s="27">
        <f t="shared" si="31"/>
        <v>438</v>
      </c>
      <c r="C441" s="22" t="s">
        <v>3459</v>
      </c>
      <c r="D441" s="30" t="str">
        <f>IF(ISERROR(MATCH($C441,ADUser!A:A, 0)), "No Match", VLOOKUP($C441,ADUser!A:C,3,FALSE))</f>
        <v>Peach Magsombol</v>
      </c>
      <c r="E441" s="27" t="str">
        <f>IF(ISERROR(MATCH($C441,ADUser!A:A, 0)), "No Match", VLOOKUP($C441,ADUser!A:B,2,FALSE))</f>
        <v>pmagsombol</v>
      </c>
      <c r="F441" s="27" t="str">
        <f>IF(ISERROR(MATCH(K441,ADComputer!A:A, 0)), "No Match", VLOOKUP(K441,ADComputer!A:B,2,FALSE))</f>
        <v>Peach Magsombol - ThinkPad P50</v>
      </c>
      <c r="H441" s="32">
        <f t="shared" si="32"/>
        <v>1</v>
      </c>
      <c r="I441" s="27" t="str">
        <f>IF(ISERROR(MATCH(K441,ADComputer!A:A, 0)), "No Match", VLOOKUP(K441,ADComputer!A:D,4,FALSE))</f>
        <v>CN=Peachy Magsombol,OU=Users,OU=LA,DC=wma-arch,DC=com</v>
      </c>
      <c r="J441" s="27" t="str">
        <f>IF(ISERROR(MATCH($E441,Meraki!A:A, 0)), "No Match", VLOOKUP($E441,Meraki!A:F,4,FALSE))</f>
        <v>ThinkPad P50</v>
      </c>
      <c r="K441" s="27" t="str">
        <f>IF(ISERROR(MATCH($E441,Meraki!A:A, 0)), "No Match", VLOOKUP($E441,Meraki!A:F,2,FALSE))</f>
        <v>WS-2365</v>
      </c>
      <c r="L441" s="27" t="str">
        <f>IF(ISERROR(MATCH($C441,Vision!$A:$A, 0)), "No Match", VLOOKUP($C441,Vision!$A:F,2,FALSE))</f>
        <v>Peachy</v>
      </c>
      <c r="M441" s="27" t="str">
        <f>IF(ISERROR(MATCH($C441,Vision!$A:$A, 0)), "No Match", VLOOKUP($C441,Vision!$A:G,3,FALSE))</f>
        <v>Magsombol</v>
      </c>
      <c r="N441" s="27" t="str">
        <f>IF(ISERROR(MATCH($C441,Vision!$A:$A, 0)), "No Match", VLOOKUP($C441,Vision!$A:H,4,FALSE))</f>
        <v>Zaro, Alicia</v>
      </c>
      <c r="O441" s="27" t="str">
        <f>IF(ISERROR(MATCH($C441,Vision!$A:$A, 0)), "No Match", VLOOKUP($C441,Vision!$A:I,5,FALSE))</f>
        <v>Los Angeles Interior Design</v>
      </c>
      <c r="P441" s="27" t="str">
        <f>IF(ISERROR(MATCH($C441,Vision!$A:$A, 0)), "No Match", VLOOKUP($C441,Vision!$A:J,6,FALSE))</f>
        <v>Los Angeles</v>
      </c>
      <c r="Q441" s="27" t="str">
        <f>IF(ISERROR(MATCH($C441,Vision!$A:$A, 0)), "No Match", VLOOKUP($C441,Vision!$A:K,7,FALSE))</f>
        <v>Project Manager</v>
      </c>
      <c r="R441" s="31">
        <f>IF(ISERROR(MATCH($C441,Vision!$A:$A, 0)), "No Match", VLOOKUP($C441,Vision!$A:L,8,FALSE))</f>
        <v>43157</v>
      </c>
      <c r="S441" s="31"/>
      <c r="T441" s="27" t="str">
        <f t="shared" si="33"/>
        <v>Set-ADComputer -Identity  WS-2365 -Description "Peach Magsombol - ThinkPad P50"</v>
      </c>
      <c r="U441" s="1" t="str">
        <f t="shared" si="34"/>
        <v>Set-ADComputer -Identity  WS-2365 -Managedby "pmagsombol"</v>
      </c>
      <c r="AG441" s="12"/>
      <c r="AH441" s="11"/>
      <c r="AI441" s="11"/>
      <c r="AJ441" s="12"/>
      <c r="AK441" s="11"/>
      <c r="AL441" s="11"/>
    </row>
    <row r="442" spans="2:38" x14ac:dyDescent="0.25">
      <c r="B442" s="27">
        <f t="shared" si="31"/>
        <v>439</v>
      </c>
      <c r="C442" s="22" t="s">
        <v>649</v>
      </c>
      <c r="D442" s="30" t="str">
        <f>IF(ISERROR(MATCH($C442,ADUser!A:A, 0)), "No Match", VLOOKUP($C442,ADUser!A:C,3,FALSE))</f>
        <v>Paul Norcross</v>
      </c>
      <c r="E442" s="27" t="str">
        <f>IF(ISERROR(MATCH($C442,ADUser!A:A, 0)), "No Match", VLOOKUP($C442,ADUser!A:B,2,FALSE))</f>
        <v>pnorcross</v>
      </c>
      <c r="F442" s="27" t="str">
        <f>IF(ISERROR(MATCH(K442,ADComputer!A:A, 0)), "No Match", VLOOKUP(K442,ADComputer!A:B,2,FALSE))</f>
        <v>Paul Norcross - P50</v>
      </c>
      <c r="H442" s="32">
        <f t="shared" si="32"/>
        <v>1</v>
      </c>
      <c r="I442" s="27" t="str">
        <f>IF(ISERROR(MATCH(K442,ADComputer!A:A, 0)), "No Match", VLOOKUP(K442,ADComputer!A:D,4,FALSE))</f>
        <v>CN=Paul Norcross,OU=Users,OU=Northern California,DC=wma-arch,DC=com</v>
      </c>
      <c r="J442" s="27" t="str">
        <f>IF(ISERROR(MATCH($E442,Meraki!A:A, 0)), "No Match", VLOOKUP($E442,Meraki!A:F,4,FALSE))</f>
        <v>ThinkPad P50</v>
      </c>
      <c r="K442" s="27" t="str">
        <f>IF(ISERROR(MATCH($E442,Meraki!A:A, 0)), "No Match", VLOOKUP($E442,Meraki!A:F,2,FALSE))</f>
        <v>WS-2418</v>
      </c>
      <c r="L442" s="27" t="str">
        <f>IF(ISERROR(MATCH($C442,Vision!$A:$A, 0)), "No Match", VLOOKUP($C442,Vision!$A:F,2,FALSE))</f>
        <v>Paul</v>
      </c>
      <c r="M442" s="27" t="str">
        <f>IF(ISERROR(MATCH($C442,Vision!$A:$A, 0)), "No Match", VLOOKUP($C442,Vision!$A:G,3,FALSE))</f>
        <v>Norcross</v>
      </c>
      <c r="N442" s="27" t="str">
        <f>IF(ISERROR(MATCH($C442,Vision!$A:$A, 0)), "No Match", VLOOKUP($C442,Vision!$A:H,4,FALSE))</f>
        <v>Terry, James</v>
      </c>
      <c r="O442" s="27" t="str">
        <f>IF(ISERROR(MATCH($C442,Vision!$A:$A, 0)), "No Match", VLOOKUP($C442,Vision!$A:I,5,FALSE))</f>
        <v>Pleasanton Commercial</v>
      </c>
      <c r="P442" s="27" t="str">
        <f>IF(ISERROR(MATCH($C442,Vision!$A:$A, 0)), "No Match", VLOOKUP($C442,Vision!$A:J,6,FALSE))</f>
        <v>Pleasanton</v>
      </c>
      <c r="Q442" s="27" t="str">
        <f>IF(ISERROR(MATCH($C442,Vision!$A:$A, 0)), "No Match", VLOOKUP($C442,Vision!$A:K,7,FALSE))</f>
        <v>Senior Project Manager</v>
      </c>
      <c r="R442" s="31">
        <f>IF(ISERROR(MATCH($C442,Vision!$A:$A, 0)), "No Match", VLOOKUP($C442,Vision!$A:L,8,FALSE))</f>
        <v>35858</v>
      </c>
      <c r="S442" s="31"/>
      <c r="T442" s="27" t="str">
        <f t="shared" si="33"/>
        <v>Set-ADComputer -Identity  WS-2418 -Description "Paul Norcross - ThinkPad P50"</v>
      </c>
      <c r="U442" s="1" t="str">
        <f t="shared" si="34"/>
        <v>Set-ADComputer -Identity  WS-2418 -Managedby "pnorcross"</v>
      </c>
      <c r="AG442" s="12"/>
      <c r="AH442" s="11"/>
      <c r="AI442" s="11"/>
      <c r="AJ442" s="12"/>
      <c r="AK442" s="11"/>
      <c r="AL442" s="11"/>
    </row>
    <row r="443" spans="2:38" x14ac:dyDescent="0.25">
      <c r="B443" s="27">
        <f t="shared" si="31"/>
        <v>440</v>
      </c>
      <c r="C443" s="22" t="s">
        <v>646</v>
      </c>
      <c r="D443" s="30" t="str">
        <f>IF(ISERROR(MATCH($C443,ADUser!A:A, 0)), "No Match", VLOOKUP($C443,ADUser!A:C,3,FALSE))</f>
        <v>Paige Parrish</v>
      </c>
      <c r="E443" s="27" t="str">
        <f>IF(ISERROR(MATCH($C443,ADUser!A:A, 0)), "No Match", VLOOKUP($C443,ADUser!A:B,2,FALSE))</f>
        <v>pparrish</v>
      </c>
      <c r="F443" s="27" t="str">
        <f>IF(ISERROR(MATCH(K443,ADComputer!A:A, 0)), "No Match", VLOOKUP(K443,ADComputer!A:B,2,FALSE))</f>
        <v>Paige Parrish - HP Z400 Workstation</v>
      </c>
      <c r="H443" s="32">
        <f t="shared" si="32"/>
        <v>1</v>
      </c>
      <c r="I443" s="27" t="str">
        <f>IF(ISERROR(MATCH(K443,ADComputer!A:A, 0)), "No Match", VLOOKUP(K443,ADComputer!A:D,4,FALSE))</f>
        <v>CN=Paige Parrish,OU=Users,OU=Irvine,DC=wma-arch,DC=com</v>
      </c>
      <c r="J443" s="27" t="str">
        <f>IF(ISERROR(MATCH($E443,Meraki!A:A, 0)), "No Match", VLOOKUP($E443,Meraki!A:F,4,FALSE))</f>
        <v>HP Z400 Workstation</v>
      </c>
      <c r="K443" s="27" t="str">
        <f>IF(ISERROR(MATCH($E443,Meraki!A:A, 0)), "No Match", VLOOKUP($E443,Meraki!A:F,2,FALSE))</f>
        <v>WS-1752</v>
      </c>
      <c r="L443" s="27" t="str">
        <f>IF(ISERROR(MATCH($C443,Vision!$A:$A, 0)), "No Match", VLOOKUP($C443,Vision!$A:F,2,FALSE))</f>
        <v>Paige</v>
      </c>
      <c r="M443" s="27" t="str">
        <f>IF(ISERROR(MATCH($C443,Vision!$A:$A, 0)), "No Match", VLOOKUP($C443,Vision!$A:G,3,FALSE))</f>
        <v>Parrish</v>
      </c>
      <c r="N443" s="27" t="str">
        <f>IF(ISERROR(MATCH($C443,Vision!$A:$A, 0)), "No Match", VLOOKUP($C443,Vision!$A:H,4,FALSE))</f>
        <v>Nouizi, Ilyes</v>
      </c>
      <c r="O443" s="27" t="str">
        <f>IF(ISERROR(MATCH($C443,Vision!$A:$A, 0)), "No Match", VLOOKUP($C443,Vision!$A:I,5,FALSE))</f>
        <v>Studio-West</v>
      </c>
      <c r="P443" s="27" t="str">
        <f>IF(ISERROR(MATCH($C443,Vision!$A:$A, 0)), "No Match", VLOOKUP($C443,Vision!$A:J,6,FALSE))</f>
        <v>Irvine</v>
      </c>
      <c r="Q443" s="27" t="str">
        <f>IF(ISERROR(MATCH($C443,Vision!$A:$A, 0)), "No Match", VLOOKUP($C443,Vision!$A:K,7,FALSE))</f>
        <v>Senior Production Coordinator</v>
      </c>
      <c r="R443" s="31">
        <f>IF(ISERROR(MATCH($C443,Vision!$A:$A, 0)), "No Match", VLOOKUP($C443,Vision!$A:L,8,FALSE))</f>
        <v>42779</v>
      </c>
      <c r="S443" s="31"/>
      <c r="T443" s="27" t="str">
        <f t="shared" si="33"/>
        <v>Set-ADComputer -Identity  WS-1752 -Description "Paige Parrish - HP Z400 Workstation"</v>
      </c>
      <c r="U443" s="1" t="str">
        <f t="shared" si="34"/>
        <v>Set-ADComputer -Identity  WS-1752 -Managedby "pparrish"</v>
      </c>
      <c r="AG443" s="12"/>
      <c r="AH443" s="11"/>
      <c r="AI443" s="11"/>
      <c r="AJ443" s="12"/>
      <c r="AK443" s="11"/>
      <c r="AL443" s="11"/>
    </row>
    <row r="444" spans="2:38" x14ac:dyDescent="0.25">
      <c r="B444" s="27">
        <f t="shared" si="31"/>
        <v>441</v>
      </c>
      <c r="C444" s="22" t="s">
        <v>843</v>
      </c>
      <c r="D444" s="30" t="str">
        <f>IF(ISERROR(MATCH($C444,ADUser!A:A, 0)), "No Match", VLOOKUP($C444,ADUser!A:C,3,FALSE))</f>
        <v>Patricia Valero</v>
      </c>
      <c r="E444" s="27" t="str">
        <f>IF(ISERROR(MATCH($C444,ADUser!A:A, 0)), "No Match", VLOOKUP($C444,ADUser!A:B,2,FALSE))</f>
        <v>PValero</v>
      </c>
      <c r="F444" s="27" t="str">
        <f>IF(ISERROR(MATCH(K444,ADComputer!A:A, 0)), "No Match", VLOOKUP(K444,ADComputer!A:B,2,FALSE))</f>
        <v>Patricia Valero - P1</v>
      </c>
      <c r="H444" s="32">
        <f t="shared" si="32"/>
        <v>1</v>
      </c>
      <c r="I444" s="27" t="str">
        <f>IF(ISERROR(MATCH(K444,ADComputer!A:A, 0)), "No Match", VLOOKUP(K444,ADComputer!A:D,4,FALSE))</f>
        <v>CN=Patricia Valero,OU=Users,OU=Chicago,DC=wma-arch,DC=com</v>
      </c>
      <c r="J444" s="27" t="str">
        <f>IF(ISERROR(MATCH($E444,Meraki!A:A, 0)), "No Match", VLOOKUP($E444,Meraki!A:F,4,FALSE))</f>
        <v>ThinkPad P52</v>
      </c>
      <c r="K444" s="27" t="str">
        <f>IF(ISERROR(MATCH($E444,Meraki!A:A, 0)), "No Match", VLOOKUP($E444,Meraki!A:F,2,FALSE))</f>
        <v>WS-3151</v>
      </c>
      <c r="L444" s="27" t="str">
        <f>IF(ISERROR(MATCH($C444,Vision!$A:$A, 0)), "No Match", VLOOKUP($C444,Vision!$A:F,2,FALSE))</f>
        <v>Patricia</v>
      </c>
      <c r="M444" s="27" t="str">
        <f>IF(ISERROR(MATCH($C444,Vision!$A:$A, 0)), "No Match", VLOOKUP($C444,Vision!$A:G,3,FALSE))</f>
        <v>Valero</v>
      </c>
      <c r="N444" s="27" t="str">
        <f>IF(ISERROR(MATCH($C444,Vision!$A:$A, 0)), "No Match", VLOOKUP($C444,Vision!$A:H,4,FALSE))</f>
        <v>Nouizi, Ilyes</v>
      </c>
      <c r="O444" s="27" t="str">
        <f>IF(ISERROR(MATCH($C444,Vision!$A:$A, 0)), "No Match", VLOOKUP($C444,Vision!$A:I,5,FALSE))</f>
        <v>Studio-West</v>
      </c>
      <c r="P444" s="27" t="str">
        <f>IF(ISERROR(MATCH($C444,Vision!$A:$A, 0)), "No Match", VLOOKUP($C444,Vision!$A:J,6,FALSE))</f>
        <v>Oak Brook</v>
      </c>
      <c r="Q444" s="27" t="str">
        <f>IF(ISERROR(MATCH($C444,Vision!$A:$A, 0)), "No Match", VLOOKUP($C444,Vision!$A:K,7,FALSE))</f>
        <v>BIM Specialist</v>
      </c>
      <c r="R444" s="31">
        <f>IF(ISERROR(MATCH($C444,Vision!$A:$A, 0)), "No Match", VLOOKUP($C444,Vision!$A:L,8,FALSE))</f>
        <v>42954</v>
      </c>
      <c r="S444" s="31"/>
      <c r="T444" s="27" t="str">
        <f t="shared" si="33"/>
        <v>Set-ADComputer -Identity  WS-3151 -Description "Patricia Valero - ThinkPad P52"</v>
      </c>
      <c r="U444" s="1" t="str">
        <f t="shared" si="34"/>
        <v>Set-ADComputer -Identity  WS-3151 -Managedby "PValero"</v>
      </c>
      <c r="AG444" s="12"/>
      <c r="AH444" s="11"/>
      <c r="AI444" s="11"/>
      <c r="AJ444" s="12"/>
      <c r="AK444" s="11"/>
      <c r="AL444" s="11"/>
    </row>
    <row r="445" spans="2:38" x14ac:dyDescent="0.25">
      <c r="B445" s="27">
        <f t="shared" si="31"/>
        <v>442</v>
      </c>
      <c r="C445" s="22" t="s">
        <v>65</v>
      </c>
      <c r="D445" s="30" t="str">
        <f>IF(ISERROR(MATCH($C445,ADUser!A:A, 0)), "No Match", VLOOKUP($C445,ADUser!A:C,3,FALSE))</f>
        <v>Ruth Brajevich</v>
      </c>
      <c r="E445" s="27" t="str">
        <f>IF(ISERROR(MATCH($C445,ADUser!A:A, 0)), "No Match", VLOOKUP($C445,ADUser!A:B,2,FALSE))</f>
        <v>RBrajevich</v>
      </c>
      <c r="F445" s="27" t="str">
        <f>IF(ISERROR(MATCH(K445,ADComputer!A:A, 0)), "No Match", VLOOKUP(K445,ADComputer!A:B,2,FALSE))</f>
        <v>Ruth Brajevich - ThinkPad X1 Carbon 4th</v>
      </c>
      <c r="H445" s="32">
        <f t="shared" si="32"/>
        <v>1</v>
      </c>
      <c r="I445" s="27" t="str">
        <f>IF(ISERROR(MATCH(K445,ADComputer!A:A, 0)), "No Match", VLOOKUP(K445,ADComputer!A:D,4,FALSE))</f>
        <v>CN=Ruth Brajevich,OU=Users,OU=Irvine,DC=wma-arch,DC=com</v>
      </c>
      <c r="J445" s="27" t="str">
        <f>IF(ISERROR(MATCH($E445,Meraki!A:A, 0)), "No Match", VLOOKUP($E445,Meraki!A:F,4,FALSE))</f>
        <v>ThinkPad X1 Carbon 4th</v>
      </c>
      <c r="K445" s="27" t="str">
        <f>IF(ISERROR(MATCH($E445,Meraki!A:A, 0)), "No Match", VLOOKUP($E445,Meraki!A:F,2,FALSE))</f>
        <v>WS-2294</v>
      </c>
      <c r="L445" s="27" t="str">
        <f>IF(ISERROR(MATCH($C445,Vision!$A:$A, 0)), "No Match", VLOOKUP($C445,Vision!$A:F,2,FALSE))</f>
        <v>Ruth</v>
      </c>
      <c r="M445" s="27" t="str">
        <f>IF(ISERROR(MATCH($C445,Vision!$A:$A, 0)), "No Match", VLOOKUP($C445,Vision!$A:G,3,FALSE))</f>
        <v>Brajevich</v>
      </c>
      <c r="N445" s="27" t="str">
        <f>IF(ISERROR(MATCH($C445,Vision!$A:$A, 0)), "No Match", VLOOKUP($C445,Vision!$A:H,4,FALSE))</f>
        <v>Armstrong, Lawrence</v>
      </c>
      <c r="O445" s="27" t="str">
        <f>IF(ISERROR(MATCH($C445,Vision!$A:$A, 0)), "No Match", VLOOKUP($C445,Vision!$A:I,5,FALSE))</f>
        <v>Corporate Administration</v>
      </c>
      <c r="P445" s="27" t="str">
        <f>IF(ISERROR(MATCH($C445,Vision!$A:$A, 0)), "No Match", VLOOKUP($C445,Vision!$A:J,6,FALSE))</f>
        <v>Irvine</v>
      </c>
      <c r="Q445" s="27" t="str">
        <f>IF(ISERROR(MATCH($C445,Vision!$A:$A, 0)), "No Match", VLOOKUP($C445,Vision!$A:K,7,FALSE))</f>
        <v>Vice President, Strategic Initiatives</v>
      </c>
      <c r="R445" s="31">
        <f>IF(ISERROR(MATCH($C445,Vision!$A:$A, 0)), "No Match", VLOOKUP($C445,Vision!$A:L,8,FALSE))</f>
        <v>35919</v>
      </c>
      <c r="S445" s="31"/>
      <c r="T445" s="27" t="str">
        <f t="shared" si="33"/>
        <v>Set-ADComputer -Identity  WS-2294 -Description "Ruth Brajevich - ThinkPad X1 Carbon 4th"</v>
      </c>
      <c r="U445" s="1" t="str">
        <f t="shared" si="34"/>
        <v>Set-ADComputer -Identity  WS-2294 -Managedby "RBrajevich"</v>
      </c>
      <c r="AG445" s="12"/>
      <c r="AH445" s="11"/>
      <c r="AI445" s="11"/>
      <c r="AJ445" s="12"/>
      <c r="AK445" s="11"/>
      <c r="AL445" s="11"/>
    </row>
    <row r="446" spans="2:38" x14ac:dyDescent="0.25">
      <c r="B446" s="27">
        <f t="shared" si="31"/>
        <v>443</v>
      </c>
      <c r="C446" s="22" t="s">
        <v>677</v>
      </c>
      <c r="D446" s="30" t="str">
        <f>IF(ISERROR(MATCH($C446,ADUser!A:A, 0)), "No Match", VLOOKUP($C446,ADUser!A:C,3,FALSE))</f>
        <v>Ryan Bullock</v>
      </c>
      <c r="E446" s="27" t="str">
        <f>IF(ISERROR(MATCH($C446,ADUser!A:A, 0)), "No Match", VLOOKUP($C446,ADUser!A:B,2,FALSE))</f>
        <v>rbullock</v>
      </c>
      <c r="F446" s="27" t="str">
        <f>IF(ISERROR(MATCH(K446,ADComputer!A:A, 0)), "No Match", VLOOKUP(K446,ADComputer!A:B,2,FALSE))</f>
        <v>Ryan Bullock - X1 E</v>
      </c>
      <c r="H446" s="32">
        <f t="shared" si="32"/>
        <v>1</v>
      </c>
      <c r="I446" s="27" t="str">
        <f>IF(ISERROR(MATCH(K446,ADComputer!A:A, 0)), "No Match", VLOOKUP(K446,ADComputer!A:D,4,FALSE))</f>
        <v>CN=Ryan Bullock,OU=Users,OU=Denver,DC=wma-arch,DC=com</v>
      </c>
      <c r="J446" s="27" t="str">
        <f>IF(ISERROR(MATCH($E446,Meraki!A:A, 0)), "No Match", VLOOKUP($E446,Meraki!A:F,4,FALSE))</f>
        <v>ThinkPad X1 Extreme</v>
      </c>
      <c r="K446" s="27" t="str">
        <f>IF(ISERROR(MATCH($E446,Meraki!A:A, 0)), "No Match", VLOOKUP($E446,Meraki!A:F,2,FALSE))</f>
        <v>WS-2565</v>
      </c>
      <c r="L446" s="27" t="str">
        <f>IF(ISERROR(MATCH($C446,Vision!$A:$A, 0)), "No Match", VLOOKUP($C446,Vision!$A:F,2,FALSE))</f>
        <v>Ryan</v>
      </c>
      <c r="M446" s="27" t="str">
        <f>IF(ISERROR(MATCH($C446,Vision!$A:$A, 0)), "No Match", VLOOKUP($C446,Vision!$A:G,3,FALSE))</f>
        <v>Bullock</v>
      </c>
      <c r="N446" s="27" t="str">
        <f>IF(ISERROR(MATCH($C446,Vision!$A:$A, 0)), "No Match", VLOOKUP($C446,Vision!$A:H,4,FALSE))</f>
        <v>Davis, Jan</v>
      </c>
      <c r="O446" s="27" t="str">
        <f>IF(ISERROR(MATCH($C446,Vision!$A:$A, 0)), "No Match", VLOOKUP($C446,Vision!$A:I,5,FALSE))</f>
        <v>Downtown Denver Commercial</v>
      </c>
      <c r="P446" s="27" t="str">
        <f>IF(ISERROR(MATCH($C446,Vision!$A:$A, 0)), "No Match", VLOOKUP($C446,Vision!$A:J,6,FALSE))</f>
        <v>Downtown Denver</v>
      </c>
      <c r="Q446" s="27" t="str">
        <f>IF(ISERROR(MATCH($C446,Vision!$A:$A, 0)), "No Match", VLOOKUP($C446,Vision!$A:K,7,FALSE))</f>
        <v>Job Captain</v>
      </c>
      <c r="R446" s="31">
        <f>IF(ISERROR(MATCH($C446,Vision!$A:$A, 0)), "No Match", VLOOKUP($C446,Vision!$A:L,8,FALSE))</f>
        <v>42793</v>
      </c>
      <c r="S446" s="31"/>
      <c r="T446" s="27" t="str">
        <f t="shared" si="33"/>
        <v>Set-ADComputer -Identity  WS-2565 -Description "Ryan Bullock - ThinkPad X1 Extreme"</v>
      </c>
      <c r="U446" s="1" t="str">
        <f t="shared" si="34"/>
        <v>Set-ADComputer -Identity  WS-2565 -Managedby "rbullock"</v>
      </c>
      <c r="AG446" s="12"/>
      <c r="AH446" s="11"/>
      <c r="AI446" s="11"/>
      <c r="AJ446" s="12"/>
      <c r="AK446" s="11"/>
      <c r="AL446" s="11"/>
    </row>
    <row r="447" spans="2:38" x14ac:dyDescent="0.25">
      <c r="B447" s="27">
        <f t="shared" si="31"/>
        <v>444</v>
      </c>
      <c r="C447" s="22" t="s">
        <v>667</v>
      </c>
      <c r="D447" s="30" t="str">
        <f>IF(ISERROR(MATCH($C447,ADUser!A:A, 0)), "No Match", VLOOKUP($C447,ADUser!A:C,3,FALSE))</f>
        <v>Rhea Butler</v>
      </c>
      <c r="E447" s="27" t="str">
        <f>IF(ISERROR(MATCH($C447,ADUser!A:A, 0)), "No Match", VLOOKUP($C447,ADUser!A:B,2,FALSE))</f>
        <v>RButler</v>
      </c>
      <c r="F447" s="27" t="str">
        <f>IF(ISERROR(MATCH(K447,ADComputer!A:A, 0)), "No Match", VLOOKUP(K447,ADComputer!A:B,2,FALSE))</f>
        <v>Rhea Butler - ThinkPad X1 Carbon 6th</v>
      </c>
      <c r="H447" s="32">
        <f t="shared" si="32"/>
        <v>1</v>
      </c>
      <c r="I447" s="27" t="str">
        <f>IF(ISERROR(MATCH(K447,ADComputer!A:A, 0)), "No Match", VLOOKUP(K447,ADComputer!A:D,4,FALSE))</f>
        <v>CN=Rhea Butler,OU=Users,OU=San Francisco,DC=wma-arch,DC=com</v>
      </c>
      <c r="J447" s="27" t="str">
        <f>IF(ISERROR(MATCH($E447,Meraki!A:A, 0)), "No Match", VLOOKUP($E447,Meraki!A:F,4,FALSE))</f>
        <v>ThinkPad X1 Carbon 6th</v>
      </c>
      <c r="K447" s="27" t="str">
        <f>IF(ISERROR(MATCH($E447,Meraki!A:A, 0)), "No Match", VLOOKUP($E447,Meraki!A:F,2,FALSE))</f>
        <v>WS-2844</v>
      </c>
      <c r="L447" s="27" t="str">
        <f>IF(ISERROR(MATCH($C447,Vision!$A:$A, 0)), "No Match", VLOOKUP($C447,Vision!$A:F,2,FALSE))</f>
        <v>Rhea</v>
      </c>
      <c r="M447" s="27" t="str">
        <f>IF(ISERROR(MATCH($C447,Vision!$A:$A, 0)), "No Match", VLOOKUP($C447,Vision!$A:G,3,FALSE))</f>
        <v>Wisherop</v>
      </c>
      <c r="N447" s="27" t="str">
        <f>IF(ISERROR(MATCH($C447,Vision!$A:$A, 0)), "No Match", VLOOKUP($C447,Vision!$A:H,4,FALSE))</f>
        <v>Drew, Gary</v>
      </c>
      <c r="O447" s="27" t="str">
        <f>IF(ISERROR(MATCH($C447,Vision!$A:$A, 0)), "No Match", VLOOKUP($C447,Vision!$A:I,5,FALSE))</f>
        <v>San Francisco Interior Design</v>
      </c>
      <c r="P447" s="27" t="str">
        <f>IF(ISERROR(MATCH($C447,Vision!$A:$A, 0)), "No Match", VLOOKUP($C447,Vision!$A:J,6,FALSE))</f>
        <v>San Francisco</v>
      </c>
      <c r="Q447" s="27" t="str">
        <f>IF(ISERROR(MATCH($C447,Vision!$A:$A, 0)), "No Match", VLOOKUP($C447,Vision!$A:K,7,FALSE))</f>
        <v>Director, Interior Architecture &amp; Design</v>
      </c>
      <c r="R447" s="31">
        <f>IF(ISERROR(MATCH($C447,Vision!$A:$A, 0)), "No Match", VLOOKUP($C447,Vision!$A:L,8,FALSE))</f>
        <v>41722</v>
      </c>
      <c r="S447" s="31"/>
      <c r="T447" s="27" t="str">
        <f t="shared" si="33"/>
        <v>Set-ADComputer -Identity  WS-2844 -Description "Rhea Butler - ThinkPad X1 Carbon 6th"</v>
      </c>
      <c r="AG447" s="12"/>
      <c r="AH447" s="11"/>
      <c r="AI447" s="11"/>
      <c r="AJ447" s="12"/>
      <c r="AK447" s="11"/>
      <c r="AL447" s="11"/>
    </row>
    <row r="448" spans="2:38" x14ac:dyDescent="0.25">
      <c r="B448" s="27">
        <f t="shared" si="31"/>
        <v>445</v>
      </c>
      <c r="C448" s="22" t="s">
        <v>3803</v>
      </c>
      <c r="D448" s="30" t="str">
        <f>IF(ISERROR(MATCH($C448,ADUser!A:A, 0)), "No Match", VLOOKUP($C448,ADUser!A:C,3,FALSE))</f>
        <v>Rizalyn Corciega Bismonte</v>
      </c>
      <c r="E448" s="27" t="str">
        <f>IF(ISERROR(MATCH($C448,ADUser!A:A, 0)), "No Match", VLOOKUP($C448,ADUser!A:B,2,FALSE))</f>
        <v>RCorciega</v>
      </c>
      <c r="F448" s="27" t="str">
        <f>IF(ISERROR(MATCH(K448,ADComputer!A:A, 0)), "No Match", VLOOKUP(K448,ADComputer!A:B,2,FALSE))</f>
        <v>Rizalyn Corciega Bismonte - ThinkPad X1 Carbon 2nd</v>
      </c>
      <c r="H448" s="32">
        <f t="shared" si="32"/>
        <v>1</v>
      </c>
      <c r="I448" s="27" t="str">
        <f>IF(ISERROR(MATCH(K448,ADComputer!A:A, 0)), "No Match", VLOOKUP(K448,ADComputer!A:D,4,FALSE))</f>
        <v>CN=Rizalyn Corciega,OU=Users,OU=Toronto,DC=wma-arch,DC=com</v>
      </c>
      <c r="J448" s="27" t="str">
        <f>IF(ISERROR(MATCH($E448,Meraki!A:A, 0)), "No Match", VLOOKUP($E448,Meraki!A:F,4,FALSE))</f>
        <v>ThinkPad X1 Carbon 2nd</v>
      </c>
      <c r="K448" s="27" t="str">
        <f>IF(ISERROR(MATCH($E448,Meraki!A:A, 0)), "No Match", VLOOKUP($E448,Meraki!A:F,2,FALSE))</f>
        <v>WS-2054</v>
      </c>
      <c r="L448" s="27" t="str">
        <f>IF(ISERROR(MATCH($C448,Vision!$A:$A, 0)), "No Match", VLOOKUP($C448,Vision!$A:F,2,FALSE))</f>
        <v>Rizalyn</v>
      </c>
      <c r="M448" s="27" t="str">
        <f>IF(ISERROR(MATCH($C448,Vision!$A:$A, 0)), "No Match", VLOOKUP($C448,Vision!$A:G,3,FALSE))</f>
        <v>Corciega Bismonte</v>
      </c>
      <c r="N448" s="27" t="str">
        <f>IF(ISERROR(MATCH($C448,Vision!$A:$A, 0)), "No Match", VLOOKUP($C448,Vision!$A:H,4,FALSE))</f>
        <v>Di Roma, Frank</v>
      </c>
      <c r="O448" s="27" t="str">
        <f>IF(ISERROR(MATCH($C448,Vision!$A:$A, 0)), "No Match", VLOOKUP($C448,Vision!$A:I,5,FALSE))</f>
        <v>Toronto Commercial</v>
      </c>
      <c r="P448" s="27" t="str">
        <f>IF(ISERROR(MATCH($C448,Vision!$A:$A, 0)), "No Match", VLOOKUP($C448,Vision!$A:J,6,FALSE))</f>
        <v>Toronto</v>
      </c>
      <c r="Q448" s="27" t="str">
        <f>IF(ISERROR(MATCH($C448,Vision!$A:$A, 0)), "No Match", VLOOKUP($C448,Vision!$A:K,7,FALSE))</f>
        <v>Project Manager</v>
      </c>
      <c r="R448" s="31">
        <f>IF(ISERROR(MATCH($C448,Vision!$A:$A, 0)), "No Match", VLOOKUP($C448,Vision!$A:L,8,FALSE))</f>
        <v>41926</v>
      </c>
      <c r="S448" s="31"/>
      <c r="T448" s="27" t="str">
        <f t="shared" si="33"/>
        <v>Set-ADComputer -Identity  WS-2054 -Description "Rizalyn Corciega Bismonte - ThinkPad X1 Carbon 2nd"</v>
      </c>
      <c r="U448" s="1" t="str">
        <f t="shared" ref="U448:U467" si="35">CONCATENATE($V$3,K448,$W$4,E448,$V$5)</f>
        <v>Set-ADComputer -Identity  WS-2054 -Managedby "RCorciega"</v>
      </c>
      <c r="AG448" s="12"/>
      <c r="AH448" s="11"/>
      <c r="AI448" s="11"/>
      <c r="AJ448" s="12"/>
      <c r="AK448" s="11"/>
      <c r="AL448" s="11"/>
    </row>
    <row r="449" spans="2:38" x14ac:dyDescent="0.25">
      <c r="B449" s="27">
        <f t="shared" si="31"/>
        <v>446</v>
      </c>
      <c r="C449" s="22" t="s">
        <v>4139</v>
      </c>
      <c r="D449" s="30" t="str">
        <f>IF(ISERROR(MATCH($C449,ADUser!A:A, 0)), "No Match", VLOOKUP($C449,ADUser!A:C,3,FALSE))</f>
        <v>Ruba Fatani</v>
      </c>
      <c r="E449" s="27" t="str">
        <f>IF(ISERROR(MATCH($C449,ADUser!A:A, 0)), "No Match", VLOOKUP($C449,ADUser!A:B,2,FALSE))</f>
        <v>rfatani</v>
      </c>
      <c r="F449" s="27" t="str">
        <f>IF(ISERROR(MATCH(K449,ADComputer!A:A, 0)), "No Match", VLOOKUP(K449,ADComputer!A:B,2,FALSE))</f>
        <v>Ruba Fatani - ThinkStation P320 Tiny</v>
      </c>
      <c r="H449" s="32">
        <f t="shared" si="32"/>
        <v>1</v>
      </c>
      <c r="I449" s="27" t="str">
        <f>IF(ISERROR(MATCH(K449,ADComputer!A:A, 0)), "No Match", VLOOKUP(K449,ADComputer!A:D,4,FALSE))</f>
        <v>CN=Ruba Fatani,OU=Users,OU=Irvine,DC=wma-arch,DC=com</v>
      </c>
      <c r="J449" s="27" t="str">
        <f>IF(ISERROR(MATCH($E449,Meraki!A:A, 0)), "No Match", VLOOKUP($E449,Meraki!A:F,4,FALSE))</f>
        <v>ThinkStation P320 Tiny</v>
      </c>
      <c r="K449" s="27" t="str">
        <f>IF(ISERROR(MATCH($E449,Meraki!A:A, 0)), "No Match", VLOOKUP($E449,Meraki!A:F,2,FALSE))</f>
        <v>WS-2828</v>
      </c>
      <c r="L449" s="27" t="str">
        <f>IF(ISERROR(MATCH($C449,Vision!$A:$A, 0)), "No Match", VLOOKUP($C449,Vision!$A:F,2,FALSE))</f>
        <v>Ruba</v>
      </c>
      <c r="M449" s="27" t="str">
        <f>IF(ISERROR(MATCH($C449,Vision!$A:$A, 0)), "No Match", VLOOKUP($C449,Vision!$A:G,3,FALSE))</f>
        <v>Fatani</v>
      </c>
      <c r="N449" s="27" t="str">
        <f>IF(ISERROR(MATCH($C449,Vision!$A:$A, 0)), "No Match", VLOOKUP($C449,Vision!$A:H,4,FALSE))</f>
        <v>Nouizi, Ilyes</v>
      </c>
      <c r="O449" s="27" t="str">
        <f>IF(ISERROR(MATCH($C449,Vision!$A:$A, 0)), "No Match", VLOOKUP($C449,Vision!$A:I,5,FALSE))</f>
        <v>Studio-West</v>
      </c>
      <c r="P449" s="27" t="str">
        <f>IF(ISERROR(MATCH($C449,Vision!$A:$A, 0)), "No Match", VLOOKUP($C449,Vision!$A:J,6,FALSE))</f>
        <v>Irvine</v>
      </c>
      <c r="Q449" s="27" t="str">
        <f>IF(ISERROR(MATCH($C449,Vision!$A:$A, 0)), "No Match", VLOOKUP($C449,Vision!$A:K,7,FALSE))</f>
        <v>Production Coordinator</v>
      </c>
      <c r="R449" s="31">
        <f>IF(ISERROR(MATCH($C449,Vision!$A:$A, 0)), "No Match", VLOOKUP($C449,Vision!$A:L,8,FALSE))</f>
        <v>43347</v>
      </c>
      <c r="S449" s="31"/>
      <c r="T449" s="27" t="str">
        <f t="shared" si="33"/>
        <v>Set-ADComputer -Identity  WS-2828 -Description "Ruba Fatani - ThinkStation P320 Tiny"</v>
      </c>
      <c r="U449" s="1" t="str">
        <f t="shared" si="35"/>
        <v>Set-ADComputer -Identity  WS-2828 -Managedby "rfatani"</v>
      </c>
      <c r="AG449" s="12"/>
      <c r="AH449" s="11"/>
      <c r="AI449" s="11"/>
      <c r="AJ449" s="12"/>
      <c r="AK449" s="11"/>
      <c r="AL449" s="11"/>
    </row>
    <row r="450" spans="2:38" x14ac:dyDescent="0.25">
      <c r="B450" s="27">
        <f t="shared" si="31"/>
        <v>447</v>
      </c>
      <c r="C450" s="22" t="s">
        <v>763</v>
      </c>
      <c r="D450" s="30" t="str">
        <f>IF(ISERROR(MATCH($C450,ADUser!A:A, 0)), "No Match", VLOOKUP($C450,ADUser!A:C,3,FALSE))</f>
        <v>Remy Fukuda</v>
      </c>
      <c r="E450" s="27" t="str">
        <f>IF(ISERROR(MATCH($C450,ADUser!A:A, 0)), "No Match", VLOOKUP($C450,ADUser!A:B,2,FALSE))</f>
        <v>rfukuda</v>
      </c>
      <c r="F450" s="27" t="str">
        <f>IF(ISERROR(MATCH(K450,ADComputer!A:A, 0)), "No Match", VLOOKUP(K450,ADComputer!A:B,2,FALSE))</f>
        <v>Remy Fukuda - X1 Carbon</v>
      </c>
      <c r="H450" s="32">
        <f t="shared" si="32"/>
        <v>1</v>
      </c>
      <c r="I450" s="27" t="str">
        <f>IF(ISERROR(MATCH(K450,ADComputer!A:A, 0)), "No Match", VLOOKUP(K450,ADComputer!A:D,4,FALSE))</f>
        <v>CN=Remy Fukuda,OU=Users,OU=Irvine,DC=wma-arch,DC=com</v>
      </c>
      <c r="J450" s="27" t="str">
        <f>IF(ISERROR(MATCH($E450,Meraki!A:A, 0)), "No Match", VLOOKUP($E450,Meraki!A:F,4,FALSE))</f>
        <v>ThinkPad X1 Carbon 4th</v>
      </c>
      <c r="K450" s="27" t="str">
        <f>IF(ISERROR(MATCH($E450,Meraki!A:A, 0)), "No Match", VLOOKUP($E450,Meraki!A:F,2,FALSE))</f>
        <v>WS-2441</v>
      </c>
      <c r="L450" s="27" t="str">
        <f>IF(ISERROR(MATCH($C450,Vision!$A:$A, 0)), "No Match", VLOOKUP($C450,Vision!$A:F,2,FALSE))</f>
        <v>Remy</v>
      </c>
      <c r="M450" s="27" t="str">
        <f>IF(ISERROR(MATCH($C450,Vision!$A:$A, 0)), "No Match", VLOOKUP($C450,Vision!$A:G,3,FALSE))</f>
        <v>Fukuda</v>
      </c>
      <c r="N450" s="27" t="str">
        <f>IF(ISERROR(MATCH($C450,Vision!$A:$A, 0)), "No Match", VLOOKUP($C450,Vision!$A:H,4,FALSE))</f>
        <v>Espiritu, Leslie</v>
      </c>
      <c r="O450" s="27" t="str">
        <f>IF(ISERROR(MATCH($C450,Vision!$A:$A, 0)), "No Match", VLOOKUP($C450,Vision!$A:I,5,FALSE))</f>
        <v>Corporate Administration</v>
      </c>
      <c r="P450" s="27" t="str">
        <f>IF(ISERROR(MATCH($C450,Vision!$A:$A, 0)), "No Match", VLOOKUP($C450,Vision!$A:J,6,FALSE))</f>
        <v>Irvine</v>
      </c>
      <c r="Q450" s="27" t="str">
        <f>IF(ISERROR(MATCH($C450,Vision!$A:$A, 0)), "No Match", VLOOKUP($C450,Vision!$A:K,7,FALSE))</f>
        <v>Senior Human Resources Specialist</v>
      </c>
      <c r="R450" s="31">
        <f>IF(ISERROR(MATCH($C450,Vision!$A:$A, 0)), "No Match", VLOOKUP($C450,Vision!$A:L,8,FALSE))</f>
        <v>42814</v>
      </c>
      <c r="S450" s="31"/>
      <c r="T450" s="27" t="str">
        <f t="shared" si="33"/>
        <v>Set-ADComputer -Identity  WS-2441 -Description "Remy Fukuda - ThinkPad X1 Carbon 4th"</v>
      </c>
      <c r="U450" s="1" t="str">
        <f t="shared" si="35"/>
        <v>Set-ADComputer -Identity  WS-2441 -Managedby "rfukuda"</v>
      </c>
      <c r="AG450" s="12"/>
      <c r="AH450" s="11"/>
      <c r="AI450" s="11"/>
      <c r="AJ450" s="12"/>
      <c r="AK450" s="11"/>
      <c r="AL450" s="11"/>
    </row>
    <row r="451" spans="2:38" x14ac:dyDescent="0.25">
      <c r="B451" s="27">
        <f t="shared" si="31"/>
        <v>448</v>
      </c>
      <c r="C451" s="22" t="s">
        <v>670</v>
      </c>
      <c r="D451" s="30" t="str">
        <f>IF(ISERROR(MATCH($C451,ADUser!A:A, 0)), "No Match", VLOOKUP($C451,ADUser!A:C,3,FALSE))</f>
        <v>Richard Gardner</v>
      </c>
      <c r="E451" s="27" t="str">
        <f>IF(ISERROR(MATCH($C451,ADUser!A:A, 0)), "No Match", VLOOKUP($C451,ADUser!A:B,2,FALSE))</f>
        <v>rgardner</v>
      </c>
      <c r="F451" s="27" t="str">
        <f>IF(ISERROR(MATCH(K451,ADComputer!A:A, 0)), "No Match", VLOOKUP(K451,ADComputer!A:B,2,FALSE))</f>
        <v>Richard Gardner - W530</v>
      </c>
      <c r="H451" s="32">
        <f t="shared" si="32"/>
        <v>1</v>
      </c>
      <c r="I451" s="27" t="str">
        <f>IF(ISERROR(MATCH(K451,ADComputer!A:A, 0)), "No Match", VLOOKUP(K451,ADComputer!A:D,4,FALSE))</f>
        <v>CN=Richard Gardner,OU=Users,OU=Irvine,DC=wma-arch,DC=com</v>
      </c>
      <c r="J451" s="27" t="str">
        <f>IF(ISERROR(MATCH($E451,Meraki!A:A, 0)), "No Match", VLOOKUP($E451,Meraki!A:F,4,FALSE))</f>
        <v>ThinkPad W530</v>
      </c>
      <c r="K451" s="27" t="str">
        <f>IF(ISERROR(MATCH($E451,Meraki!A:A, 0)), "No Match", VLOOKUP($E451,Meraki!A:F,2,FALSE))</f>
        <v>WS-1903</v>
      </c>
      <c r="L451" s="27" t="str">
        <f>IF(ISERROR(MATCH($C451,Vision!$A:$A, 0)), "No Match", VLOOKUP($C451,Vision!$A:F,2,FALSE))</f>
        <v>Richard</v>
      </c>
      <c r="M451" s="27" t="str">
        <f>IF(ISERROR(MATCH($C451,Vision!$A:$A, 0)), "No Match", VLOOKUP($C451,Vision!$A:G,3,FALSE))</f>
        <v>Gardner</v>
      </c>
      <c r="N451" s="27" t="str">
        <f>IF(ISERROR(MATCH($C451,Vision!$A:$A, 0)), "No Match", VLOOKUP($C451,Vision!$A:H,4,FALSE))</f>
        <v>Volkova, Mila</v>
      </c>
      <c r="O451" s="27" t="str">
        <f>IF(ISERROR(MATCH($C451,Vision!$A:$A, 0)), "No Match", VLOOKUP($C451,Vision!$A:I,5,FALSE))</f>
        <v>Irvine Healthcare</v>
      </c>
      <c r="P451" s="27" t="str">
        <f>IF(ISERROR(MATCH($C451,Vision!$A:$A, 0)), "No Match", VLOOKUP($C451,Vision!$A:J,6,FALSE))</f>
        <v>Irvine</v>
      </c>
      <c r="Q451" s="27" t="str">
        <f>IF(ISERROR(MATCH($C451,Vision!$A:$A, 0)), "No Match", VLOOKUP($C451,Vision!$A:K,7,FALSE))</f>
        <v>Senior Project Architect</v>
      </c>
      <c r="R451" s="31">
        <f>IF(ISERROR(MATCH($C451,Vision!$A:$A, 0)), "No Match", VLOOKUP($C451,Vision!$A:L,8,FALSE))</f>
        <v>41799</v>
      </c>
      <c r="S451" s="31"/>
      <c r="T451" s="27" t="str">
        <f t="shared" si="33"/>
        <v>Set-ADComputer -Identity  WS-1903 -Description "Richard Gardner - ThinkPad W530"</v>
      </c>
      <c r="U451" s="1" t="str">
        <f t="shared" si="35"/>
        <v>Set-ADComputer -Identity  WS-1903 -Managedby "rgardner"</v>
      </c>
      <c r="AG451" s="12"/>
      <c r="AH451" s="11"/>
      <c r="AI451" s="11"/>
      <c r="AJ451" s="12"/>
      <c r="AK451" s="11"/>
      <c r="AL451" s="11"/>
    </row>
    <row r="452" spans="2:38" x14ac:dyDescent="0.25">
      <c r="B452" s="27">
        <f t="shared" ref="B452:B515" si="36">B451+1</f>
        <v>449</v>
      </c>
      <c r="C452" s="22" t="s">
        <v>4948</v>
      </c>
      <c r="D452" s="30" t="str">
        <f>IF(ISERROR(MATCH($C452,ADUser!A:A, 0)), "No Match", VLOOKUP($C452,ADUser!A:C,3,FALSE))</f>
        <v>Ruth Garibaldi</v>
      </c>
      <c r="E452" s="27" t="str">
        <f>IF(ISERROR(MATCH($C452,ADUser!A:A, 0)), "No Match", VLOOKUP($C452,ADUser!A:B,2,FALSE))</f>
        <v>rgaribaldi</v>
      </c>
      <c r="F452" s="27" t="str">
        <f>IF(ISERROR(MATCH(K452,ADComputer!A:A, 0)), "No Match", VLOOKUP(K452,ADComputer!A:B,2,FALSE))</f>
        <v>Ruth Garibaldi - ThinkPad W540</v>
      </c>
      <c r="H452" s="32">
        <f t="shared" ref="H452:H515" si="37">IF(SEARCH(D452,F452,1),1,0)</f>
        <v>1</v>
      </c>
      <c r="I452" s="27" t="str">
        <f>IF(ISERROR(MATCH(K452,ADComputer!A:A, 0)), "No Match", VLOOKUP(K452,ADComputer!A:D,4,FALSE))</f>
        <v>CN=Ruth Garibaldi,OU=Users,OU=LA,DC=wma-arch,DC=com</v>
      </c>
      <c r="J452" s="27" t="str">
        <f>IF(ISERROR(MATCH($E452,Meraki!A:A, 0)), "No Match", VLOOKUP($E452,Meraki!A:F,4,FALSE))</f>
        <v>ThinkPad W540</v>
      </c>
      <c r="K452" s="27" t="str">
        <f>IF(ISERROR(MATCH($E452,Meraki!A:A, 0)), "No Match", VLOOKUP($E452,Meraki!A:F,2,FALSE))</f>
        <v>WS-1988</v>
      </c>
      <c r="L452" s="27" t="str">
        <f>IF(ISERROR(MATCH($C452,Vision!$A:$A, 0)), "No Match", VLOOKUP($C452,Vision!$A:F,2,FALSE))</f>
        <v>Ruth</v>
      </c>
      <c r="M452" s="27" t="str">
        <f>IF(ISERROR(MATCH($C452,Vision!$A:$A, 0)), "No Match", VLOOKUP($C452,Vision!$A:G,3,FALSE))</f>
        <v>Garibaldi</v>
      </c>
      <c r="N452" s="27" t="str">
        <f>IF(ISERROR(MATCH($C452,Vision!$A:$A, 0)), "No Match", VLOOKUP($C452,Vision!$A:H,4,FALSE))</f>
        <v>Zaro, Alicia</v>
      </c>
      <c r="O452" s="27" t="str">
        <f>IF(ISERROR(MATCH($C452,Vision!$A:$A, 0)), "No Match", VLOOKUP($C452,Vision!$A:I,5,FALSE))</f>
        <v>Los Angeles Interior Design</v>
      </c>
      <c r="P452" s="27" t="str">
        <f>IF(ISERROR(MATCH($C452,Vision!$A:$A, 0)), "No Match", VLOOKUP($C452,Vision!$A:J,6,FALSE))</f>
        <v>Los Angeles</v>
      </c>
      <c r="Q452" s="27" t="str">
        <f>IF(ISERROR(MATCH($C452,Vision!$A:$A, 0)), "No Match", VLOOKUP($C452,Vision!$A:K,7,FALSE))</f>
        <v>Senior Project Manager</v>
      </c>
      <c r="R452" s="31">
        <f>IF(ISERROR(MATCH($C452,Vision!$A:$A, 0)), "No Match", VLOOKUP($C452,Vision!$A:L,8,FALSE))</f>
        <v>43405</v>
      </c>
      <c r="S452" s="31"/>
      <c r="T452" s="27" t="str">
        <f t="shared" ref="T452:T515" si="38">CONCATENATE($V$3,K452,$V$4,D452,$V$6,J452,$V$5)</f>
        <v>Set-ADComputer -Identity  WS-1988 -Description "Ruth Garibaldi - ThinkPad W540"</v>
      </c>
      <c r="U452" s="1" t="str">
        <f t="shared" si="35"/>
        <v>Set-ADComputer -Identity  WS-1988 -Managedby "rgaribaldi"</v>
      </c>
      <c r="AG452" s="12"/>
      <c r="AH452" s="11"/>
      <c r="AI452" s="11"/>
      <c r="AJ452" s="12"/>
      <c r="AK452" s="11"/>
      <c r="AL452" s="11"/>
    </row>
    <row r="453" spans="2:38" x14ac:dyDescent="0.25">
      <c r="B453" s="27">
        <f t="shared" si="36"/>
        <v>450</v>
      </c>
      <c r="C453" s="22" t="s">
        <v>664</v>
      </c>
      <c r="D453" s="30" t="str">
        <f>IF(ISERROR(MATCH($C453,ADUser!A:A, 0)), "No Match", VLOOKUP($C453,ADUser!A:C,3,FALSE))</f>
        <v>Reinaldo Gomez</v>
      </c>
      <c r="E453" s="27" t="str">
        <f>IF(ISERROR(MATCH($C453,ADUser!A:A, 0)), "No Match", VLOOKUP($C453,ADUser!A:B,2,FALSE))</f>
        <v>RGomez</v>
      </c>
      <c r="F453" s="27" t="str">
        <f>IF(ISERROR(MATCH(K453,ADComputer!A:A, 0)), "No Match", VLOOKUP(K453,ADComputer!A:B,2,FALSE))</f>
        <v>Reinaldo Gomez - W540</v>
      </c>
      <c r="H453" s="32">
        <f t="shared" si="37"/>
        <v>1</v>
      </c>
      <c r="I453" s="27" t="str">
        <f>IF(ISERROR(MATCH(K453,ADComputer!A:A, 0)), "No Match", VLOOKUP(K453,ADComputer!A:D,4,FALSE))</f>
        <v>CN=Reinaldo Gomez,OU=Users,OU=Miami,DC=wma-arch,DC=com</v>
      </c>
      <c r="J453" s="27" t="str">
        <f>IF(ISERROR(MATCH($E453,Meraki!A:A, 0)), "No Match", VLOOKUP($E453,Meraki!A:F,4,FALSE))</f>
        <v>ThinkPad W540</v>
      </c>
      <c r="K453" s="27" t="str">
        <f>IF(ISERROR(MATCH($E453,Meraki!A:A, 0)), "No Match", VLOOKUP($E453,Meraki!A:F,2,FALSE))</f>
        <v>WS-2001</v>
      </c>
      <c r="L453" s="27" t="str">
        <f>IF(ISERROR(MATCH($C453,Vision!$A:$A, 0)), "No Match", VLOOKUP($C453,Vision!$A:F,2,FALSE))</f>
        <v>Reinaldo</v>
      </c>
      <c r="M453" s="27" t="str">
        <f>IF(ISERROR(MATCH($C453,Vision!$A:$A, 0)), "No Match", VLOOKUP($C453,Vision!$A:G,3,FALSE))</f>
        <v>Gomez</v>
      </c>
      <c r="N453" s="27" t="str">
        <f>IF(ISERROR(MATCH($C453,Vision!$A:$A, 0)), "No Match", VLOOKUP($C453,Vision!$A:H,4,FALSE))</f>
        <v>Bennett, Michael</v>
      </c>
      <c r="O453" s="27" t="str">
        <f>IF(ISERROR(MATCH($C453,Vision!$A:$A, 0)), "No Match", VLOOKUP($C453,Vision!$A:I,5,FALSE))</f>
        <v>Miami Commercial</v>
      </c>
      <c r="P453" s="27" t="str">
        <f>IF(ISERROR(MATCH($C453,Vision!$A:$A, 0)), "No Match", VLOOKUP($C453,Vision!$A:J,6,FALSE))</f>
        <v>Miami</v>
      </c>
      <c r="Q453" s="27" t="str">
        <f>IF(ISERROR(MATCH($C453,Vision!$A:$A, 0)), "No Match", VLOOKUP($C453,Vision!$A:K,7,FALSE))</f>
        <v>Regional Manager</v>
      </c>
      <c r="R453" s="31">
        <f>IF(ISERROR(MATCH($C453,Vision!$A:$A, 0)), "No Match", VLOOKUP($C453,Vision!$A:L,8,FALSE))</f>
        <v>42429</v>
      </c>
      <c r="S453" s="31"/>
      <c r="T453" s="27" t="str">
        <f t="shared" si="38"/>
        <v>Set-ADComputer -Identity  WS-2001 -Description "Reinaldo Gomez - ThinkPad W540"</v>
      </c>
      <c r="U453" s="1" t="str">
        <f t="shared" si="35"/>
        <v>Set-ADComputer -Identity  WS-2001 -Managedby "RGomez"</v>
      </c>
      <c r="AG453" s="12"/>
      <c r="AH453" s="11"/>
      <c r="AI453" s="11"/>
      <c r="AJ453" s="12"/>
      <c r="AK453" s="11"/>
      <c r="AL453" s="11"/>
    </row>
    <row r="454" spans="2:38" x14ac:dyDescent="0.25">
      <c r="B454" s="27">
        <f t="shared" si="36"/>
        <v>451</v>
      </c>
      <c r="C454" s="22" t="s">
        <v>3489</v>
      </c>
      <c r="D454" s="30" t="str">
        <f>IF(ISERROR(MATCH($C454,ADUser!A:A, 0)), "No Match", VLOOKUP($C454,ADUser!A:C,3,FALSE))</f>
        <v>Ruben Jaime</v>
      </c>
      <c r="E454" s="27" t="str">
        <f>IF(ISERROR(MATCH($C454,ADUser!A:A, 0)), "No Match", VLOOKUP($C454,ADUser!A:B,2,FALSE))</f>
        <v>rjaime</v>
      </c>
      <c r="F454" s="27" t="str">
        <f>IF(ISERROR(MATCH(K454,ADComputer!A:A, 0)), "No Match", VLOOKUP(K454,ADComputer!A:B,2,FALSE))</f>
        <v>Ruben Jaime - ThinkPad W540</v>
      </c>
      <c r="H454" s="32">
        <f t="shared" si="37"/>
        <v>1</v>
      </c>
      <c r="I454" s="27" t="str">
        <f>IF(ISERROR(MATCH(K454,ADComputer!A:A, 0)), "No Match", VLOOKUP(K454,ADComputer!A:D,4,FALSE))</f>
        <v>CN=Ruben Jaime,OU=Users,OU=Irvine,DC=wma-arch,DC=com</v>
      </c>
      <c r="J454" s="27" t="str">
        <f>IF(ISERROR(MATCH($E454,Meraki!A:A, 0)), "No Match", VLOOKUP($E454,Meraki!A:F,4,FALSE))</f>
        <v>ThinkPad W540</v>
      </c>
      <c r="K454" s="27" t="str">
        <f>IF(ISERROR(MATCH($E454,Meraki!A:A, 0)), "No Match", VLOOKUP($E454,Meraki!A:F,2,FALSE))</f>
        <v>WS-2008</v>
      </c>
      <c r="L454" s="27" t="str">
        <f>IF(ISERROR(MATCH($C454,Vision!$A:$A, 0)), "No Match", VLOOKUP($C454,Vision!$A:F,2,FALSE))</f>
        <v>Ruben</v>
      </c>
      <c r="M454" s="27" t="str">
        <f>IF(ISERROR(MATCH($C454,Vision!$A:$A, 0)), "No Match", VLOOKUP($C454,Vision!$A:G,3,FALSE))</f>
        <v>Jaime</v>
      </c>
      <c r="N454" s="27" t="str">
        <f>IF(ISERROR(MATCH($C454,Vision!$A:$A, 0)), "No Match", VLOOKUP($C454,Vision!$A:H,4,FALSE))</f>
        <v>Teenor, Kelly</v>
      </c>
      <c r="O454" s="27" t="str">
        <f>IF(ISERROR(MATCH($C454,Vision!$A:$A, 0)), "No Match", VLOOKUP($C454,Vision!$A:I,5,FALSE))</f>
        <v>Corporate Administration</v>
      </c>
      <c r="P454" s="27" t="str">
        <f>IF(ISERROR(MATCH($C454,Vision!$A:$A, 0)), "No Match", VLOOKUP($C454,Vision!$A:J,6,FALSE))</f>
        <v>Irvine</v>
      </c>
      <c r="Q454" s="27" t="str">
        <f>IF(ISERROR(MATCH($C454,Vision!$A:$A, 0)), "No Match", VLOOKUP($C454,Vision!$A:K,7,FALSE))</f>
        <v>Marketing Coordinator</v>
      </c>
      <c r="R454" s="31">
        <f>IF(ISERROR(MATCH($C454,Vision!$A:$A, 0)), "No Match", VLOOKUP($C454,Vision!$A:L,8,FALSE))</f>
        <v>43199</v>
      </c>
      <c r="S454" s="31"/>
      <c r="T454" s="27" t="str">
        <f t="shared" si="38"/>
        <v>Set-ADComputer -Identity  WS-2008 -Description "Ruben Jaime - ThinkPad W540"</v>
      </c>
      <c r="U454" s="1" t="str">
        <f t="shared" si="35"/>
        <v>Set-ADComputer -Identity  WS-2008 -Managedby "rjaime"</v>
      </c>
      <c r="AG454" s="12"/>
      <c r="AH454" s="11"/>
      <c r="AI454" s="11"/>
      <c r="AJ454" s="12"/>
      <c r="AK454" s="11"/>
      <c r="AL454" s="11"/>
    </row>
    <row r="455" spans="2:38" x14ac:dyDescent="0.25">
      <c r="B455" s="27">
        <f t="shared" si="36"/>
        <v>452</v>
      </c>
      <c r="C455" s="22" t="s">
        <v>812</v>
      </c>
      <c r="D455" s="30" t="str">
        <f>IF(ISERROR(MATCH($C455,ADUser!A:A, 0)), "No Match", VLOOKUP($C455,ADUser!A:C,3,FALSE))</f>
        <v>Ryan Kane</v>
      </c>
      <c r="E455" s="27" t="str">
        <f>IF(ISERROR(MATCH($C455,ADUser!A:A, 0)), "No Match", VLOOKUP($C455,ADUser!A:B,2,FALSE))</f>
        <v>rkane</v>
      </c>
      <c r="F455" s="27" t="str">
        <f>IF(ISERROR(MATCH(K455,ADComputer!A:A, 0)), "No Match", VLOOKUP(K455,ADComputer!A:B,2,FALSE))</f>
        <v>Ryan Kane - HP Z2 Mini G3 Workstation</v>
      </c>
      <c r="H455" s="32">
        <f t="shared" si="37"/>
        <v>1</v>
      </c>
      <c r="I455" s="27" t="str">
        <f>IF(ISERROR(MATCH(K455,ADComputer!A:A, 0)), "No Match", VLOOKUP(K455,ADComputer!A:D,4,FALSE))</f>
        <v>CN=Ryan Kane,OU=Users,OU=Denver,DC=wma-arch,DC=com</v>
      </c>
      <c r="J455" s="27" t="str">
        <f>IF(ISERROR(MATCH($E455,Meraki!A:A, 0)), "No Match", VLOOKUP($E455,Meraki!A:F,4,FALSE))</f>
        <v>HP Z2 Mini G3 Workstation</v>
      </c>
      <c r="K455" s="27" t="str">
        <f>IF(ISERROR(MATCH($E455,Meraki!A:A, 0)), "No Match", VLOOKUP($E455,Meraki!A:F,2,FALSE))</f>
        <v>WS-2760</v>
      </c>
      <c r="L455" s="27" t="str">
        <f>IF(ISERROR(MATCH($C455,Vision!$A:$A, 0)), "No Match", VLOOKUP($C455,Vision!$A:F,2,FALSE))</f>
        <v>Ryan</v>
      </c>
      <c r="M455" s="27" t="str">
        <f>IF(ISERROR(MATCH($C455,Vision!$A:$A, 0)), "No Match", VLOOKUP($C455,Vision!$A:G,3,FALSE))</f>
        <v>Kane</v>
      </c>
      <c r="N455" s="27" t="str">
        <f>IF(ISERROR(MATCH($C455,Vision!$A:$A, 0)), "No Match", VLOOKUP($C455,Vision!$A:H,4,FALSE))</f>
        <v>Davis, Jan</v>
      </c>
      <c r="O455" s="27" t="str">
        <f>IF(ISERROR(MATCH($C455,Vision!$A:$A, 0)), "No Match", VLOOKUP($C455,Vision!$A:I,5,FALSE))</f>
        <v>Downtown Denver Commercial</v>
      </c>
      <c r="P455" s="27" t="str">
        <f>IF(ISERROR(MATCH($C455,Vision!$A:$A, 0)), "No Match", VLOOKUP($C455,Vision!$A:J,6,FALSE))</f>
        <v>Downtown Denver</v>
      </c>
      <c r="Q455" s="27" t="str">
        <f>IF(ISERROR(MATCH($C455,Vision!$A:$A, 0)), "No Match", VLOOKUP($C455,Vision!$A:K,7,FALSE))</f>
        <v>Job Captain</v>
      </c>
      <c r="R455" s="31">
        <f>IF(ISERROR(MATCH($C455,Vision!$A:$A, 0)), "No Match", VLOOKUP($C455,Vision!$A:L,8,FALSE))</f>
        <v>42912</v>
      </c>
      <c r="S455" s="31"/>
      <c r="T455" s="27" t="str">
        <f t="shared" si="38"/>
        <v>Set-ADComputer -Identity  WS-2760 -Description "Ryan Kane - HP Z2 Mini G3 Workstation"</v>
      </c>
      <c r="U455" s="1" t="str">
        <f t="shared" si="35"/>
        <v>Set-ADComputer -Identity  WS-2760 -Managedby "rkane"</v>
      </c>
      <c r="AG455" s="12"/>
      <c r="AH455" s="11"/>
      <c r="AI455" s="11"/>
      <c r="AJ455" s="12"/>
      <c r="AK455" s="11"/>
      <c r="AL455" s="11"/>
    </row>
    <row r="456" spans="2:38" x14ac:dyDescent="0.25">
      <c r="B456" s="27">
        <f t="shared" si="36"/>
        <v>453</v>
      </c>
      <c r="C456" s="22" t="s">
        <v>672</v>
      </c>
      <c r="D456" s="30" t="str">
        <f>IF(ISERROR(MATCH($C456,ADUser!A:A, 0)), "No Match", VLOOKUP($C456,ADUser!A:C,3,FALSE))</f>
        <v>Rob Kiester</v>
      </c>
      <c r="E456" s="27" t="str">
        <f>IF(ISERROR(MATCH($C456,ADUser!A:A, 0)), "No Match", VLOOKUP($C456,ADUser!A:B,2,FALSE))</f>
        <v>RKiester</v>
      </c>
      <c r="F456" s="27" t="str">
        <f>IF(ISERROR(MATCH(K456,ADComputer!A:A, 0)), "No Match", VLOOKUP(K456,ADComputer!A:B,2,FALSE))</f>
        <v>Rob Kiester - ThinkPad P72</v>
      </c>
      <c r="H456" s="32">
        <f t="shared" si="37"/>
        <v>1</v>
      </c>
      <c r="I456" s="27" t="str">
        <f>IF(ISERROR(MATCH(K456,ADComputer!A:A, 0)), "No Match", VLOOKUP(K456,ADComputer!A:D,4,FALSE))</f>
        <v>CN=Rob Kiester,OU=Users,OU=Denver,DC=wma-arch,DC=com</v>
      </c>
      <c r="J456" s="27" t="str">
        <f>IF(ISERROR(MATCH($E456,Meraki!A:A, 0)), "No Match", VLOOKUP($E456,Meraki!A:F,4,FALSE))</f>
        <v>ThinkPad P72</v>
      </c>
      <c r="K456" s="27" t="str">
        <f>IF(ISERROR(MATCH($E456,Meraki!A:A, 0)), "No Match", VLOOKUP($E456,Meraki!A:F,2,FALSE))</f>
        <v>WS-2722</v>
      </c>
      <c r="L456" s="27" t="str">
        <f>IF(ISERROR(MATCH($C456,Vision!$A:$A, 0)), "No Match", VLOOKUP($C456,Vision!$A:F,2,FALSE))</f>
        <v>Robert</v>
      </c>
      <c r="M456" s="27" t="str">
        <f>IF(ISERROR(MATCH($C456,Vision!$A:$A, 0)), "No Match", VLOOKUP($C456,Vision!$A:G,3,FALSE))</f>
        <v>Kiester</v>
      </c>
      <c r="N456" s="27" t="str">
        <f>IF(ISERROR(MATCH($C456,Vision!$A:$A, 0)), "No Match", VLOOKUP($C456,Vision!$A:H,4,FALSE))</f>
        <v>Davis, Jan</v>
      </c>
      <c r="O456" s="27" t="str">
        <f>IF(ISERROR(MATCH($C456,Vision!$A:$A, 0)), "No Match", VLOOKUP($C456,Vision!$A:I,5,FALSE))</f>
        <v>Downtown Denver Commercial</v>
      </c>
      <c r="P456" s="27" t="str">
        <f>IF(ISERROR(MATCH($C456,Vision!$A:$A, 0)), "No Match", VLOOKUP($C456,Vision!$A:J,6,FALSE))</f>
        <v>Downtown Denver</v>
      </c>
      <c r="Q456" s="27" t="str">
        <f>IF(ISERROR(MATCH($C456,Vision!$A:$A, 0)), "No Match", VLOOKUP($C456,Vision!$A:K,7,FALSE))</f>
        <v>Project Manager</v>
      </c>
      <c r="R456" s="31">
        <f>IF(ISERROR(MATCH($C456,Vision!$A:$A, 0)), "No Match", VLOOKUP($C456,Vision!$A:L,8,FALSE))</f>
        <v>42499</v>
      </c>
      <c r="S456" s="31"/>
      <c r="T456" s="27" t="str">
        <f t="shared" si="38"/>
        <v>Set-ADComputer -Identity  WS-2722 -Description "Rob Kiester - ThinkPad P72"</v>
      </c>
      <c r="U456" s="1" t="str">
        <f t="shared" si="35"/>
        <v>Set-ADComputer -Identity  WS-2722 -Managedby "RKiester"</v>
      </c>
      <c r="AG456" s="12"/>
      <c r="AH456" s="11"/>
      <c r="AI456" s="11"/>
      <c r="AJ456" s="12"/>
      <c r="AK456" s="11"/>
      <c r="AL456" s="11"/>
    </row>
    <row r="457" spans="2:38" x14ac:dyDescent="0.25">
      <c r="B457" s="27">
        <f t="shared" si="36"/>
        <v>454</v>
      </c>
      <c r="C457" s="22" t="s">
        <v>4081</v>
      </c>
      <c r="D457" s="30" t="str">
        <f>IF(ISERROR(MATCH($C457,ADUser!A:A, 0)), "No Match", VLOOKUP($C457,ADUser!A:C,3,FALSE))</f>
        <v>Ryan Kirtley</v>
      </c>
      <c r="E457" s="27" t="str">
        <f>IF(ISERROR(MATCH($C457,ADUser!A:A, 0)), "No Match", VLOOKUP($C457,ADUser!A:B,2,FALSE))</f>
        <v>rkirtley</v>
      </c>
      <c r="F457" s="27" t="str">
        <f>IF(ISERROR(MATCH(K457,ADComputer!A:A, 0)), "No Match", VLOOKUP(K457,ADComputer!A:B,2,FALSE))</f>
        <v>Ryan Kirtley - ThinkStation P510</v>
      </c>
      <c r="H457" s="32">
        <f t="shared" si="37"/>
        <v>1</v>
      </c>
      <c r="I457" s="27" t="str">
        <f>IF(ISERROR(MATCH(K457,ADComputer!A:A, 0)), "No Match", VLOOKUP(K457,ADComputer!A:D,4,FALSE))</f>
        <v>CN=Ryan Kirtley,OU=Users,OU=Denver-JS,DC=wma-arch,DC=com</v>
      </c>
      <c r="J457" s="27" t="str">
        <f>IF(ISERROR(MATCH($E457,Meraki!A:A, 0)), "No Match", VLOOKUP($E457,Meraki!A:F,4,FALSE))</f>
        <v>ThinkStation P510</v>
      </c>
      <c r="K457" s="27" t="str">
        <f>IF(ISERROR(MATCH($E457,Meraki!A:A, 0)), "No Match", VLOOKUP($E457,Meraki!A:F,2,FALSE))</f>
        <v>WS-2476</v>
      </c>
      <c r="L457" s="27" t="str">
        <f>IF(ISERROR(MATCH($C457,Vision!$A:$A, 0)), "No Match", VLOOKUP($C457,Vision!$A:F,2,FALSE))</f>
        <v>Ryan</v>
      </c>
      <c r="M457" s="27" t="str">
        <f>IF(ISERROR(MATCH($C457,Vision!$A:$A, 0)), "No Match", VLOOKUP($C457,Vision!$A:G,3,FALSE))</f>
        <v>Kirtley</v>
      </c>
      <c r="N457" s="27" t="str">
        <f>IF(ISERROR(MATCH($C457,Vision!$A:$A, 0)), "No Match", VLOOKUP($C457,Vision!$A:H,4,FALSE))</f>
        <v>Gunn, Patrick</v>
      </c>
      <c r="O457" s="27" t="str">
        <f>IF(ISERROR(MATCH($C457,Vision!$A:$A, 0)), "No Match", VLOOKUP($C457,Vision!$A:I,5,FALSE))</f>
        <v>Denver Civil Engineering</v>
      </c>
      <c r="P457" s="27" t="str">
        <f>IF(ISERROR(MATCH($C457,Vision!$A:$A, 0)), "No Match", VLOOKUP($C457,Vision!$A:J,6,FALSE))</f>
        <v>Denver C.E.</v>
      </c>
      <c r="Q457" s="27" t="str">
        <f>IF(ISERROR(MATCH($C457,Vision!$A:$A, 0)), "No Match", VLOOKUP($C457,Vision!$A:K,7,FALSE))</f>
        <v>CAD Technician I</v>
      </c>
      <c r="R457" s="31">
        <f>IF(ISERROR(MATCH($C457,Vision!$A:$A, 0)), "No Match", VLOOKUP($C457,Vision!$A:L,8,FALSE))</f>
        <v>43318</v>
      </c>
      <c r="S457" s="31"/>
      <c r="T457" s="27" t="str">
        <f t="shared" si="38"/>
        <v>Set-ADComputer -Identity  WS-2476 -Description "Ryan Kirtley - ThinkStation P510"</v>
      </c>
      <c r="U457" s="1" t="str">
        <f t="shared" si="35"/>
        <v>Set-ADComputer -Identity  WS-2476 -Managedby "rkirtley"</v>
      </c>
      <c r="AG457" s="12"/>
      <c r="AH457" s="11"/>
      <c r="AI457" s="11"/>
      <c r="AJ457" s="12"/>
      <c r="AK457" s="11"/>
      <c r="AL457" s="11"/>
    </row>
    <row r="458" spans="2:38" x14ac:dyDescent="0.25">
      <c r="B458" s="27">
        <f t="shared" si="36"/>
        <v>455</v>
      </c>
      <c r="C458" s="22" t="s">
        <v>662</v>
      </c>
      <c r="D458" s="30" t="str">
        <f>IF(ISERROR(MATCH($C458,ADUser!A:A, 0)), "No Match", VLOOKUP($C458,ADUser!A:C,3,FALSE))</f>
        <v>Rebecca LeTiecq</v>
      </c>
      <c r="E458" s="27" t="str">
        <f>IF(ISERROR(MATCH($C458,ADUser!A:A, 0)), "No Match", VLOOKUP($C458,ADUser!A:B,2,FALSE))</f>
        <v>RLeTiecq</v>
      </c>
      <c r="F458" s="27" t="str">
        <f>IF(ISERROR(MATCH(K458,ADComputer!A:A, 0)), "No Match", VLOOKUP(K458,ADComputer!A:B,2,FALSE))</f>
        <v>Rebecca LeTiecq -  X1 Carbon</v>
      </c>
      <c r="H458" s="32">
        <f t="shared" si="37"/>
        <v>1</v>
      </c>
      <c r="I458" s="27" t="str">
        <f>IF(ISERROR(MATCH(K458,ADComputer!A:A, 0)), "No Match", VLOOKUP(K458,ADComputer!A:D,4,FALSE))</f>
        <v>CN=Rebecca LeTiecq,OU=Users,OU=Miami,DC=wma-arch,DC=com</v>
      </c>
      <c r="J458" s="27" t="str">
        <f>IF(ISERROR(MATCH($E458,Meraki!A:A, 0)), "No Match", VLOOKUP($E458,Meraki!A:F,4,FALSE))</f>
        <v>ThinkPad X1 Carbon 3rd</v>
      </c>
      <c r="K458" s="27" t="str">
        <f>IF(ISERROR(MATCH($E458,Meraki!A:A, 0)), "No Match", VLOOKUP($E458,Meraki!A:F,2,FALSE))</f>
        <v>WS-2175</v>
      </c>
      <c r="L458" s="27" t="str">
        <f>IF(ISERROR(MATCH($C458,Vision!$A:$A, 0)), "No Match", VLOOKUP($C458,Vision!$A:F,2,FALSE))</f>
        <v>Rebecca</v>
      </c>
      <c r="M458" s="27" t="str">
        <f>IF(ISERROR(MATCH($C458,Vision!$A:$A, 0)), "No Match", VLOOKUP($C458,Vision!$A:G,3,FALSE))</f>
        <v>LeTiecq</v>
      </c>
      <c r="N458" s="27" t="str">
        <f>IF(ISERROR(MATCH($C458,Vision!$A:$A, 0)), "No Match", VLOOKUP($C458,Vision!$A:H,4,FALSE))</f>
        <v>Gomez, Reinaldo</v>
      </c>
      <c r="O458" s="27" t="str">
        <f>IF(ISERROR(MATCH($C458,Vision!$A:$A, 0)), "No Match", VLOOKUP($C458,Vision!$A:I,5,FALSE))</f>
        <v>Miami Interior Design</v>
      </c>
      <c r="P458" s="27" t="str">
        <f>IF(ISERROR(MATCH($C458,Vision!$A:$A, 0)), "No Match", VLOOKUP($C458,Vision!$A:J,6,FALSE))</f>
        <v>Miami</v>
      </c>
      <c r="Q458" s="27" t="str">
        <f>IF(ISERROR(MATCH($C458,Vision!$A:$A, 0)), "No Match", VLOOKUP($C458,Vision!$A:K,7,FALSE))</f>
        <v>Senior Project Manager</v>
      </c>
      <c r="R458" s="31">
        <f>IF(ISERROR(MATCH($C458,Vision!$A:$A, 0)), "No Match", VLOOKUP($C458,Vision!$A:L,8,FALSE))</f>
        <v>42597</v>
      </c>
      <c r="S458" s="31"/>
      <c r="T458" s="27" t="str">
        <f t="shared" si="38"/>
        <v>Set-ADComputer -Identity  WS-2175 -Description "Rebecca LeTiecq - ThinkPad X1 Carbon 3rd"</v>
      </c>
      <c r="U458" s="1" t="str">
        <f t="shared" si="35"/>
        <v>Set-ADComputer -Identity  WS-2175 -Managedby "RLeTiecq"</v>
      </c>
    </row>
    <row r="459" spans="2:38" x14ac:dyDescent="0.25">
      <c r="B459" s="27">
        <f t="shared" si="36"/>
        <v>456</v>
      </c>
      <c r="C459" s="22" t="s">
        <v>655</v>
      </c>
      <c r="D459" s="30" t="str">
        <f>IF(ISERROR(MATCH($C459,ADUser!A:A, 0)), "No Match", VLOOKUP($C459,ADUser!A:C,3,FALSE))</f>
        <v>Radwan Madani</v>
      </c>
      <c r="E459" s="27" t="str">
        <f>IF(ISERROR(MATCH($C459,ADUser!A:A, 0)), "No Match", VLOOKUP($C459,ADUser!A:B,2,FALSE))</f>
        <v>RMadani</v>
      </c>
      <c r="F459" s="27" t="str">
        <f>IF(ISERROR(MATCH(K459,ADComputer!A:A, 0)), "No Match", VLOOKUP(K459,ADComputer!A:B,2,FALSE))</f>
        <v>Radwan Madani - X1 Carbon</v>
      </c>
      <c r="H459" s="32">
        <f t="shared" si="37"/>
        <v>1</v>
      </c>
      <c r="I459" s="27" t="str">
        <f>IF(ISERROR(MATCH(K459,ADComputer!A:A, 0)), "No Match", VLOOKUP(K459,ADComputer!A:D,4,FALSE))</f>
        <v>CN=Radwan Madani,OU=Users,OU=LA,DC=wma-arch,DC=com</v>
      </c>
      <c r="J459" s="27" t="str">
        <f>IF(ISERROR(MATCH($E459,Meraki!A:A, 0)), "No Match", VLOOKUP($E459,Meraki!A:F,4,FALSE))</f>
        <v>ThinkPad X1 Carbon 5th</v>
      </c>
      <c r="K459" s="27" t="str">
        <f>IF(ISERROR(MATCH($E459,Meraki!A:A, 0)), "No Match", VLOOKUP($E459,Meraki!A:F,2,FALSE))</f>
        <v>WS-2812</v>
      </c>
      <c r="L459" s="27" t="str">
        <f>IF(ISERROR(MATCH($C459,Vision!$A:$A, 0)), "No Match", VLOOKUP($C459,Vision!$A:F,2,FALSE))</f>
        <v>Radwan</v>
      </c>
      <c r="M459" s="27" t="str">
        <f>IF(ISERROR(MATCH($C459,Vision!$A:$A, 0)), "No Match", VLOOKUP($C459,Vision!$A:G,3,FALSE))</f>
        <v>Madani</v>
      </c>
      <c r="N459" s="27" t="str">
        <f>IF(ISERROR(MATCH($C459,Vision!$A:$A, 0)), "No Match", VLOOKUP($C459,Vision!$A:H,4,FALSE))</f>
        <v>Wink, Kenneth</v>
      </c>
      <c r="O459" s="27" t="str">
        <f>IF(ISERROR(MATCH($C459,Vision!$A:$A, 0)), "No Match", VLOOKUP($C459,Vision!$A:I,5,FALSE))</f>
        <v>Los Angeles Administration</v>
      </c>
      <c r="P459" s="27" t="str">
        <f>IF(ISERROR(MATCH($C459,Vision!$A:$A, 0)), "No Match", VLOOKUP($C459,Vision!$A:J,6,FALSE))</f>
        <v>Los Angeles</v>
      </c>
      <c r="Q459" s="27" t="str">
        <f>IF(ISERROR(MATCH($C459,Vision!$A:$A, 0)), "No Match", VLOOKUP($C459,Vision!$A:K,7,FALSE))</f>
        <v>Principal</v>
      </c>
      <c r="R459" s="31">
        <f>IF(ISERROR(MATCH($C459,Vision!$A:$A, 0)), "No Match", VLOOKUP($C459,Vision!$A:L,8,FALSE))</f>
        <v>37073</v>
      </c>
      <c r="S459" s="31"/>
      <c r="T459" s="27" t="str">
        <f t="shared" si="38"/>
        <v>Set-ADComputer -Identity  WS-2812 -Description "Radwan Madani - ThinkPad X1 Carbon 5th"</v>
      </c>
      <c r="U459" s="1" t="str">
        <f t="shared" si="35"/>
        <v>Set-ADComputer -Identity  WS-2812 -Managedby "RMadani"</v>
      </c>
    </row>
    <row r="460" spans="2:38" x14ac:dyDescent="0.25">
      <c r="B460" s="27">
        <f t="shared" si="36"/>
        <v>457</v>
      </c>
      <c r="C460" s="22" t="s">
        <v>5074</v>
      </c>
      <c r="D460" s="30" t="str">
        <f>IF(ISERROR(MATCH($C460,ADUser!A:A, 0)), "No Match", VLOOKUP($C460,ADUser!A:C,3,FALSE))</f>
        <v>Richard McCullagh</v>
      </c>
      <c r="E460" s="27" t="str">
        <f>IF(ISERROR(MATCH($C460,ADUser!A:A, 0)), "No Match", VLOOKUP($C460,ADUser!A:B,2,FALSE))</f>
        <v>rmccullagh</v>
      </c>
      <c r="F460" s="27" t="str">
        <f>IF(ISERROR(MATCH(K460,ADComputer!A:A, 0)), "No Match", VLOOKUP(K460,ADComputer!A:B,2,FALSE))</f>
        <v>Richard McCullagh - E531</v>
      </c>
      <c r="H460" s="32">
        <f t="shared" si="37"/>
        <v>1</v>
      </c>
      <c r="I460" s="27" t="str">
        <f>IF(ISERROR(MATCH(K460,ADComputer!A:A, 0)), "No Match", VLOOKUP(K460,ADComputer!A:D,4,FALSE))</f>
        <v>CN=Richard McCullagh,OU=Users,OU=Irvine,DC=wma-arch,DC=com</v>
      </c>
      <c r="J460" s="27" t="str">
        <f>IF(ISERROR(MATCH($E460,Meraki!A:A, 0)), "No Match", VLOOKUP($E460,Meraki!A:F,4,FALSE))</f>
        <v>ThinkPad Edge E540</v>
      </c>
      <c r="K460" s="27" t="str">
        <f>IF(ISERROR(MATCH($E460,Meraki!A:A, 0)), "No Match", VLOOKUP($E460,Meraki!A:F,2,FALSE))</f>
        <v>WS-2017</v>
      </c>
      <c r="L460" s="27" t="str">
        <f>IF(ISERROR(MATCH($C460,Vision!$A:$A, 0)), "No Match", VLOOKUP($C460,Vision!$A:F,2,FALSE))</f>
        <v>Richard</v>
      </c>
      <c r="M460" s="27" t="str">
        <f>IF(ISERROR(MATCH($C460,Vision!$A:$A, 0)), "No Match", VLOOKUP($C460,Vision!$A:G,3,FALSE))</f>
        <v>McCullagh</v>
      </c>
      <c r="N460" s="27" t="str">
        <f>IF(ISERROR(MATCH($C460,Vision!$A:$A, 0)), "No Match", VLOOKUP($C460,Vision!$A:H,4,FALSE))</f>
        <v>Phan, Dennis</v>
      </c>
      <c r="O460" s="27" t="str">
        <f>IF(ISERROR(MATCH($C460,Vision!$A:$A, 0)), "No Match", VLOOKUP($C460,Vision!$A:I,5,FALSE))</f>
        <v>Corporate Administration</v>
      </c>
      <c r="P460" s="27" t="str">
        <f>IF(ISERROR(MATCH($C460,Vision!$A:$A, 0)), "No Match", VLOOKUP($C460,Vision!$A:J,6,FALSE))</f>
        <v>Irvine</v>
      </c>
      <c r="Q460" s="27" t="str">
        <f>IF(ISERROR(MATCH($C460,Vision!$A:$A, 0)), "No Match", VLOOKUP($C460,Vision!$A:K,7,FALSE))</f>
        <v>Senior Staff Accountant</v>
      </c>
      <c r="R460" s="31">
        <f>IF(ISERROR(MATCH($C460,Vision!$A:$A, 0)), "No Match", VLOOKUP($C460,Vision!$A:L,8,FALSE))</f>
        <v>43467</v>
      </c>
      <c r="S460" s="31"/>
      <c r="T460" s="27" t="str">
        <f t="shared" si="38"/>
        <v>Set-ADComputer -Identity  WS-2017 -Description "Richard McCullagh - ThinkPad Edge E540"</v>
      </c>
      <c r="U460" s="1" t="str">
        <f t="shared" si="35"/>
        <v>Set-ADComputer -Identity  WS-2017 -Managedby "rmccullagh"</v>
      </c>
    </row>
    <row r="461" spans="2:38" x14ac:dyDescent="0.25">
      <c r="B461" s="27">
        <f t="shared" si="36"/>
        <v>458</v>
      </c>
      <c r="C461" s="22" t="s">
        <v>39</v>
      </c>
      <c r="D461" s="30" t="str">
        <f>IF(ISERROR(MATCH($C461,ADUser!A:A, 0)), "No Match", VLOOKUP($C461,ADUser!A:C,3,FALSE))</f>
        <v>Roxana Miu</v>
      </c>
      <c r="E461" s="27" t="str">
        <f>IF(ISERROR(MATCH($C461,ADUser!A:A, 0)), "No Match", VLOOKUP($C461,ADUser!A:B,2,FALSE))</f>
        <v>rflores</v>
      </c>
      <c r="F461" s="27" t="str">
        <f>IF(ISERROR(MATCH(K461,ADComputer!A:A, 0)), "No Match", VLOOKUP(K461,ADComputer!A:B,2,FALSE))</f>
        <v>Roxana Miu - ThinkPad P50</v>
      </c>
      <c r="H461" s="32">
        <f t="shared" si="37"/>
        <v>1</v>
      </c>
      <c r="I461" s="27" t="str">
        <f>IF(ISERROR(MATCH(K461,ADComputer!A:A, 0)), "No Match", VLOOKUP(K461,ADComputer!A:D,4,FALSE))</f>
        <v>CN=Roxana Flores,OU=Users,OU=San Diego,DC=wma-arch,DC=com</v>
      </c>
      <c r="J461" s="27" t="str">
        <f>IF(ISERROR(MATCH($E461,Meraki!A:A, 0)), "No Match", VLOOKUP($E461,Meraki!A:F,4,FALSE))</f>
        <v>ThinkPad P50</v>
      </c>
      <c r="K461" s="27" t="str">
        <f>IF(ISERROR(MATCH($E461,Meraki!A:A, 0)), "No Match", VLOOKUP($E461,Meraki!A:F,2,FALSE))</f>
        <v>WS-2357</v>
      </c>
      <c r="L461" s="27" t="str">
        <f>IF(ISERROR(MATCH($C461,Vision!$A:$A, 0)), "No Match", VLOOKUP($C461,Vision!$A:F,2,FALSE))</f>
        <v>Roxana</v>
      </c>
      <c r="M461" s="27" t="str">
        <f>IF(ISERROR(MATCH($C461,Vision!$A:$A, 0)), "No Match", VLOOKUP($C461,Vision!$A:G,3,FALSE))</f>
        <v>Miu</v>
      </c>
      <c r="N461" s="27" t="str">
        <f>IF(ISERROR(MATCH($C461,Vision!$A:$A, 0)), "No Match", VLOOKUP($C461,Vision!$A:H,4,FALSE))</f>
        <v>Dean, Nathan</v>
      </c>
      <c r="O461" s="27" t="str">
        <f>IF(ISERROR(MATCH($C461,Vision!$A:$A, 0)), "No Match", VLOOKUP($C461,Vision!$A:I,5,FALSE))</f>
        <v>San Diego Interior Design</v>
      </c>
      <c r="P461" s="27" t="str">
        <f>IF(ISERROR(MATCH($C461,Vision!$A:$A, 0)), "No Match", VLOOKUP($C461,Vision!$A:J,6,FALSE))</f>
        <v>San Diego</v>
      </c>
      <c r="Q461" s="27" t="str">
        <f>IF(ISERROR(MATCH($C461,Vision!$A:$A, 0)), "No Match", VLOOKUP($C461,Vision!$A:K,7,FALSE))</f>
        <v>Senior Project Designer</v>
      </c>
      <c r="R461" s="31">
        <f>IF(ISERROR(MATCH($C461,Vision!$A:$A, 0)), "No Match", VLOOKUP($C461,Vision!$A:L,8,FALSE))</f>
        <v>41058</v>
      </c>
      <c r="S461" s="31"/>
      <c r="T461" s="27" t="str">
        <f t="shared" si="38"/>
        <v>Set-ADComputer -Identity  WS-2357 -Description "Roxana Miu - ThinkPad P50"</v>
      </c>
      <c r="U461" s="1" t="str">
        <f t="shared" si="35"/>
        <v>Set-ADComputer -Identity  WS-2357 -Managedby "rflores"</v>
      </c>
    </row>
    <row r="462" spans="2:38" x14ac:dyDescent="0.25">
      <c r="B462" s="27">
        <f t="shared" si="36"/>
        <v>459</v>
      </c>
      <c r="C462" s="22" t="s">
        <v>4062</v>
      </c>
      <c r="D462" s="30" t="str">
        <f>IF(ISERROR(MATCH($C462,ADUser!A:A, 0)), "No Match", VLOOKUP($C462,ADUser!A:C,3,FALSE))</f>
        <v>Ryan Mu</v>
      </c>
      <c r="E462" s="27" t="str">
        <f>IF(ISERROR(MATCH($C462,ADUser!A:A, 0)), "No Match", VLOOKUP($C462,ADUser!A:B,2,FALSE))</f>
        <v>rmu</v>
      </c>
      <c r="F462" s="27" t="str">
        <f>IF(ISERROR(MATCH(K462,ADComputer!A:A, 0)), "No Match", VLOOKUP(K462,ADComputer!A:B,2,FALSE))</f>
        <v>Ryan Mu - HP Z400 Workstation</v>
      </c>
      <c r="H462" s="32">
        <f t="shared" si="37"/>
        <v>1</v>
      </c>
      <c r="I462" s="27" t="str">
        <f>IF(ISERROR(MATCH(K462,ADComputer!A:A, 0)), "No Match", VLOOKUP(K462,ADComputer!A:D,4,FALSE))</f>
        <v>CN=Ryan Mu,OU=Users,OU=Irvine,DC=wma-arch,DC=com</v>
      </c>
      <c r="J462" s="27" t="str">
        <f>IF(ISERROR(MATCH($E462,Meraki!A:A, 0)), "No Match", VLOOKUP($E462,Meraki!A:F,4,FALSE))</f>
        <v>HP Z400 Workstation</v>
      </c>
      <c r="K462" s="27" t="str">
        <f>IF(ISERROR(MATCH($E462,Meraki!A:A, 0)), "No Match", VLOOKUP($E462,Meraki!A:F,2,FALSE))</f>
        <v>WS-1741</v>
      </c>
      <c r="L462" s="27" t="str">
        <f>IF(ISERROR(MATCH($C462,Vision!$A:$A, 0)), "No Match", VLOOKUP($C462,Vision!$A:F,2,FALSE))</f>
        <v>Ryan</v>
      </c>
      <c r="M462" s="27" t="str">
        <f>IF(ISERROR(MATCH($C462,Vision!$A:$A, 0)), "No Match", VLOOKUP($C462,Vision!$A:G,3,FALSE))</f>
        <v>Mu</v>
      </c>
      <c r="N462" s="27" t="str">
        <f>IF(ISERROR(MATCH($C462,Vision!$A:$A, 0)), "No Match", VLOOKUP($C462,Vision!$A:H,4,FALSE))</f>
        <v>Cole, Jessica</v>
      </c>
      <c r="O462" s="27" t="str">
        <f>IF(ISERROR(MATCH($C462,Vision!$A:$A, 0)), "No Match", VLOOKUP($C462,Vision!$A:I,5,FALSE))</f>
        <v>Corporate Administration</v>
      </c>
      <c r="P462" s="27" t="str">
        <f>IF(ISERROR(MATCH($C462,Vision!$A:$A, 0)), "No Match", VLOOKUP($C462,Vision!$A:J,6,FALSE))</f>
        <v>Irvine</v>
      </c>
      <c r="Q462" s="27" t="str">
        <f>IF(ISERROR(MATCH($C462,Vision!$A:$A, 0)), "No Match", VLOOKUP($C462,Vision!$A:K,7,FALSE))</f>
        <v>Intern</v>
      </c>
      <c r="R462" s="31">
        <f>IF(ISERROR(MATCH($C462,Vision!$A:$A, 0)), "No Match", VLOOKUP($C462,Vision!$A:L,8,FALSE))</f>
        <v>43290</v>
      </c>
      <c r="S462" s="31"/>
      <c r="T462" s="27" t="str">
        <f t="shared" si="38"/>
        <v>Set-ADComputer -Identity  WS-1741 -Description "Ryan Mu - HP Z400 Workstation"</v>
      </c>
      <c r="U462" s="1" t="str">
        <f t="shared" si="35"/>
        <v>Set-ADComputer -Identity  WS-1741 -Managedby "rmu"</v>
      </c>
    </row>
    <row r="463" spans="2:38" x14ac:dyDescent="0.25">
      <c r="B463" s="27">
        <f t="shared" si="36"/>
        <v>460</v>
      </c>
      <c r="C463" s="22" t="s">
        <v>4067</v>
      </c>
      <c r="D463" s="30" t="str">
        <f>IF(ISERROR(MATCH($C463,ADUser!A:A, 0)), "No Match", VLOOKUP($C463,ADUser!A:C,3,FALSE))</f>
        <v>Ryan Nubling</v>
      </c>
      <c r="E463" s="27" t="str">
        <f>IF(ISERROR(MATCH($C463,ADUser!A:A, 0)), "No Match", VLOOKUP($C463,ADUser!A:B,2,FALSE))</f>
        <v>rnubling</v>
      </c>
      <c r="F463" s="27" t="str">
        <f>IF(ISERROR(MATCH(K463,ADComputer!A:A, 0)), "No Match", VLOOKUP(K463,ADComputer!A:B,2,FALSE))</f>
        <v>Ryan Nubling - S30</v>
      </c>
      <c r="H463" s="32">
        <f t="shared" si="37"/>
        <v>1</v>
      </c>
      <c r="I463" s="27" t="str">
        <f>IF(ISERROR(MATCH(K463,ADComputer!A:A, 0)), "No Match", VLOOKUP(K463,ADComputer!A:D,4,FALSE))</f>
        <v>CN=Ryan Nubling,OU=Users,OU=San Diego,DC=wma-arch,DC=com</v>
      </c>
      <c r="J463" s="27" t="str">
        <f>IF(ISERROR(MATCH($E463,Meraki!A:A, 0)), "No Match", VLOOKUP($E463,Meraki!A:F,4,FALSE))</f>
        <v>ThinkStation S30</v>
      </c>
      <c r="K463" s="27" t="str">
        <f>IF(ISERROR(MATCH($E463,Meraki!A:A, 0)), "No Match", VLOOKUP($E463,Meraki!A:F,2,FALSE))</f>
        <v>WS-1859</v>
      </c>
      <c r="L463" s="27" t="str">
        <f>IF(ISERROR(MATCH($C463,Vision!$A:$A, 0)), "No Match", VLOOKUP($C463,Vision!$A:F,2,FALSE))</f>
        <v>Ryan</v>
      </c>
      <c r="M463" s="27" t="str">
        <f>IF(ISERROR(MATCH($C463,Vision!$A:$A, 0)), "No Match", VLOOKUP($C463,Vision!$A:G,3,FALSE))</f>
        <v>Nubling</v>
      </c>
      <c r="N463" s="27" t="str">
        <f>IF(ISERROR(MATCH($C463,Vision!$A:$A, 0)), "No Match", VLOOKUP($C463,Vision!$A:H,4,FALSE))</f>
        <v>Dean, Nathan</v>
      </c>
      <c r="O463" s="27" t="str">
        <f>IF(ISERROR(MATCH($C463,Vision!$A:$A, 0)), "No Match", VLOOKUP($C463,Vision!$A:I,5,FALSE))</f>
        <v>San Diego Commercial</v>
      </c>
      <c r="P463" s="27" t="str">
        <f>IF(ISERROR(MATCH($C463,Vision!$A:$A, 0)), "No Match", VLOOKUP($C463,Vision!$A:J,6,FALSE))</f>
        <v>San Diego</v>
      </c>
      <c r="Q463" s="27" t="str">
        <f>IF(ISERROR(MATCH($C463,Vision!$A:$A, 0)), "No Match", VLOOKUP($C463,Vision!$A:K,7,FALSE))</f>
        <v>Intern</v>
      </c>
      <c r="R463" s="31">
        <f>IF(ISERROR(MATCH($C463,Vision!$A:$A, 0)), "No Match", VLOOKUP($C463,Vision!$A:L,8,FALSE))</f>
        <v>43297</v>
      </c>
      <c r="S463" s="31"/>
      <c r="T463" s="27" t="str">
        <f t="shared" si="38"/>
        <v>Set-ADComputer -Identity  WS-1859 -Description "Ryan Nubling - ThinkStation S30"</v>
      </c>
      <c r="U463" s="1" t="str">
        <f t="shared" si="35"/>
        <v>Set-ADComputer -Identity  WS-1859 -Managedby "rnubling"</v>
      </c>
    </row>
    <row r="464" spans="2:38" x14ac:dyDescent="0.25">
      <c r="B464" s="27">
        <f t="shared" si="36"/>
        <v>461</v>
      </c>
      <c r="C464" s="22" t="s">
        <v>673</v>
      </c>
      <c r="D464" s="30" t="str">
        <f>IF(ISERROR(MATCH($C464,ADUser!A:A, 0)), "No Match", VLOOKUP($C464,ADUser!A:C,3,FALSE))</f>
        <v>Robert Park</v>
      </c>
      <c r="E464" s="27" t="str">
        <f>IF(ISERROR(MATCH($C464,ADUser!A:A, 0)), "No Match", VLOOKUP($C464,ADUser!A:B,2,FALSE))</f>
        <v>RPark</v>
      </c>
      <c r="F464" s="27" t="str">
        <f>IF(ISERROR(MATCH(K464,ADComputer!A:A, 0)), "No Match", VLOOKUP(K464,ADComputer!A:B,2,FALSE))</f>
        <v>Robert Park - P50</v>
      </c>
      <c r="H464" s="32">
        <f t="shared" si="37"/>
        <v>1</v>
      </c>
      <c r="I464" s="27" t="str">
        <f>IF(ISERROR(MATCH(K464,ADComputer!A:A, 0)), "No Match", VLOOKUP(K464,ADComputer!A:D,4,FALSE))</f>
        <v>CN=Robert Park,OU=Users,OU=San Diego,DC=wma-arch,DC=com</v>
      </c>
      <c r="J464" s="27" t="str">
        <f>IF(ISERROR(MATCH($E464,Meraki!A:A, 0)), "No Match", VLOOKUP($E464,Meraki!A:F,4,FALSE))</f>
        <v>ThinkPad P50</v>
      </c>
      <c r="K464" s="27" t="str">
        <f>IF(ISERROR(MATCH($E464,Meraki!A:A, 0)), "No Match", VLOOKUP($E464,Meraki!A:F,2,FALSE))</f>
        <v>WS-2407</v>
      </c>
      <c r="L464" s="27" t="str">
        <f>IF(ISERROR(MATCH($C464,Vision!$A:$A, 0)), "No Match", VLOOKUP($C464,Vision!$A:F,2,FALSE))</f>
        <v>Robert</v>
      </c>
      <c r="M464" s="27" t="str">
        <f>IF(ISERROR(MATCH($C464,Vision!$A:$A, 0)), "No Match", VLOOKUP($C464,Vision!$A:G,3,FALSE))</f>
        <v>Park</v>
      </c>
      <c r="N464" s="27" t="str">
        <f>IF(ISERROR(MATCH($C464,Vision!$A:$A, 0)), "No Match", VLOOKUP($C464,Vision!$A:H,4,FALSE))</f>
        <v>Dean, Nathan</v>
      </c>
      <c r="O464" s="27" t="str">
        <f>IF(ISERROR(MATCH($C464,Vision!$A:$A, 0)), "No Match", VLOOKUP($C464,Vision!$A:I,5,FALSE))</f>
        <v>San Diego Commercial</v>
      </c>
      <c r="P464" s="27" t="str">
        <f>IF(ISERROR(MATCH($C464,Vision!$A:$A, 0)), "No Match", VLOOKUP($C464,Vision!$A:J,6,FALSE))</f>
        <v>San Diego</v>
      </c>
      <c r="Q464" s="27" t="str">
        <f>IF(ISERROR(MATCH($C464,Vision!$A:$A, 0)), "No Match", VLOOKUP($C464,Vision!$A:K,7,FALSE))</f>
        <v>Project Manager</v>
      </c>
      <c r="R464" s="31">
        <f>IF(ISERROR(MATCH($C464,Vision!$A:$A, 0)), "No Match", VLOOKUP($C464,Vision!$A:L,8,FALSE))</f>
        <v>42303</v>
      </c>
      <c r="S464" s="31"/>
      <c r="T464" s="27" t="str">
        <f t="shared" si="38"/>
        <v>Set-ADComputer -Identity  WS-2407 -Description "Robert Park - ThinkPad P50"</v>
      </c>
      <c r="U464" s="1" t="str">
        <f t="shared" si="35"/>
        <v>Set-ADComputer -Identity  WS-2407 -Managedby "RPark"</v>
      </c>
    </row>
    <row r="465" spans="2:21" x14ac:dyDescent="0.25">
      <c r="B465" s="27">
        <f t="shared" si="36"/>
        <v>462</v>
      </c>
      <c r="C465" s="22" t="s">
        <v>3775</v>
      </c>
      <c r="D465" s="30" t="str">
        <f>IF(ISERROR(MATCH($C465,ADUser!A:A, 0)), "No Match", VLOOKUP($C465,ADUser!A:C,3,FALSE))</f>
        <v>Robert Ross</v>
      </c>
      <c r="E465" s="27" t="str">
        <f>IF(ISERROR(MATCH($C465,ADUser!A:A, 0)), "No Match", VLOOKUP($C465,ADUser!A:B,2,FALSE))</f>
        <v>rross</v>
      </c>
      <c r="F465" s="27" t="str">
        <f>IF(ISERROR(MATCH(K465,ADComputer!A:A, 0)), "No Match", VLOOKUP(K465,ADComputer!A:B,2,FALSE))</f>
        <v>Robert Ross - P510</v>
      </c>
      <c r="H465" s="32">
        <f t="shared" si="37"/>
        <v>1</v>
      </c>
      <c r="I465" s="27">
        <f>IF(ISERROR(MATCH(K465,ADComputer!A:A, 0)), "No Match", VLOOKUP(K465,ADComputer!A:D,4,FALSE))</f>
        <v>0</v>
      </c>
      <c r="J465" s="27" t="str">
        <f>IF(ISERROR(MATCH($E465,Meraki!A:A, 0)), "No Match", VLOOKUP($E465,Meraki!A:F,4,FALSE))</f>
        <v>ThinkStation P510</v>
      </c>
      <c r="K465" s="27" t="str">
        <f>IF(ISERROR(MATCH($E465,Meraki!A:A, 0)), "No Match", VLOOKUP($E465,Meraki!A:F,2,FALSE))</f>
        <v>WS-2707</v>
      </c>
      <c r="L465" s="27" t="str">
        <f>IF(ISERROR(MATCH($C465,Vision!$A:$A, 0)), "No Match", VLOOKUP($C465,Vision!$A:F,2,FALSE))</f>
        <v>Robert</v>
      </c>
      <c r="M465" s="27" t="str">
        <f>IF(ISERROR(MATCH($C465,Vision!$A:$A, 0)), "No Match", VLOOKUP($C465,Vision!$A:G,3,FALSE))</f>
        <v>Ross</v>
      </c>
      <c r="N465" s="27" t="str">
        <f>IF(ISERROR(MATCH($C465,Vision!$A:$A, 0)), "No Match", VLOOKUP($C465,Vision!$A:H,4,FALSE))</f>
        <v>Shimoda, Bryan</v>
      </c>
      <c r="O465" s="27" t="str">
        <f>IF(ISERROR(MATCH($C465,Vision!$A:$A, 0)), "No Match", VLOOKUP($C465,Vision!$A:I,5,FALSE))</f>
        <v>Design Commercial</v>
      </c>
      <c r="P465" s="27" t="str">
        <f>IF(ISERROR(MATCH($C465,Vision!$A:$A, 0)), "No Match", VLOOKUP($C465,Vision!$A:J,6,FALSE))</f>
        <v>Irvine</v>
      </c>
      <c r="Q465" s="27" t="str">
        <f>IF(ISERROR(MATCH($C465,Vision!$A:$A, 0)), "No Match", VLOOKUP($C465,Vision!$A:K,7,FALSE))</f>
        <v>Designer</v>
      </c>
      <c r="R465" s="31">
        <f>IF(ISERROR(MATCH($C465,Vision!$A:$A, 0)), "No Match", VLOOKUP($C465,Vision!$A:L,8,FALSE))</f>
        <v>43249</v>
      </c>
      <c r="S465" s="31"/>
      <c r="T465" s="27" t="str">
        <f t="shared" si="38"/>
        <v>Set-ADComputer -Identity  WS-2707 -Description "Robert Ross - ThinkStation P510"</v>
      </c>
      <c r="U465" s="1" t="str">
        <f t="shared" si="35"/>
        <v>Set-ADComputer -Identity  WS-2707 -Managedby "rross"</v>
      </c>
    </row>
    <row r="466" spans="2:21" x14ac:dyDescent="0.25">
      <c r="B466" s="27">
        <f t="shared" si="36"/>
        <v>463</v>
      </c>
      <c r="C466" s="22" t="s">
        <v>658</v>
      </c>
      <c r="D466" s="30" t="str">
        <f>IF(ISERROR(MATCH($C466,ADUser!A:A, 0)), "No Match", VLOOKUP($C466,ADUser!A:C,3,FALSE))</f>
        <v>Ramon Salcido</v>
      </c>
      <c r="E466" s="27" t="str">
        <f>IF(ISERROR(MATCH($C466,ADUser!A:A, 0)), "No Match", VLOOKUP($C466,ADUser!A:B,2,FALSE))</f>
        <v>rsalcido</v>
      </c>
      <c r="F466" s="27" t="str">
        <f>IF(ISERROR(MATCH(K466,ADComputer!A:A, 0)), "No Match", VLOOKUP(K466,ADComputer!A:B,2,FALSE))</f>
        <v>Ramon Salcido - ThinkStation P510</v>
      </c>
      <c r="H466" s="32">
        <f t="shared" si="37"/>
        <v>1</v>
      </c>
      <c r="I466" s="27" t="str">
        <f>IF(ISERROR(MATCH(K466,ADComputer!A:A, 0)), "No Match", VLOOKUP(K466,ADComputer!A:D,4,FALSE))</f>
        <v>CN=Ramon Salcido,OU=Users,OU=Northern California,DC=wma-arch,DC=com</v>
      </c>
      <c r="J466" s="27" t="str">
        <f>IF(ISERROR(MATCH($E466,Meraki!A:A, 0)), "No Match", VLOOKUP($E466,Meraki!A:F,4,FALSE))</f>
        <v>ThinkStation P510</v>
      </c>
      <c r="K466" s="27" t="str">
        <f>IF(ISERROR(MATCH($E466,Meraki!A:A, 0)), "No Match", VLOOKUP($E466,Meraki!A:F,2,FALSE))</f>
        <v>WS-2411</v>
      </c>
      <c r="L466" s="27" t="str">
        <f>IF(ISERROR(MATCH($C466,Vision!$A:$A, 0)), "No Match", VLOOKUP($C466,Vision!$A:F,2,FALSE))</f>
        <v>Ramon</v>
      </c>
      <c r="M466" s="27" t="str">
        <f>IF(ISERROR(MATCH($C466,Vision!$A:$A, 0)), "No Match", VLOOKUP($C466,Vision!$A:G,3,FALSE))</f>
        <v>Salcido</v>
      </c>
      <c r="N466" s="27" t="str">
        <f>IF(ISERROR(MATCH($C466,Vision!$A:$A, 0)), "No Match", VLOOKUP($C466,Vision!$A:H,4,FALSE))</f>
        <v>Leanos, Kelly</v>
      </c>
      <c r="O466" s="27" t="str">
        <f>IF(ISERROR(MATCH($C466,Vision!$A:$A, 0)), "No Match", VLOOKUP($C466,Vision!$A:I,5,FALSE))</f>
        <v>Pleasanton Interior Design</v>
      </c>
      <c r="P466" s="27" t="str">
        <f>IF(ISERROR(MATCH($C466,Vision!$A:$A, 0)), "No Match", VLOOKUP($C466,Vision!$A:J,6,FALSE))</f>
        <v>Pleasanton</v>
      </c>
      <c r="Q466" s="27" t="str">
        <f>IF(ISERROR(MATCH($C466,Vision!$A:$A, 0)), "No Match", VLOOKUP($C466,Vision!$A:K,7,FALSE))</f>
        <v>Senior Job Captain</v>
      </c>
      <c r="R466" s="31">
        <f>IF(ISERROR(MATCH($C466,Vision!$A:$A, 0)), "No Match", VLOOKUP($C466,Vision!$A:L,8,FALSE))</f>
        <v>41225</v>
      </c>
      <c r="S466" s="31"/>
      <c r="T466" s="27" t="str">
        <f t="shared" si="38"/>
        <v>Set-ADComputer -Identity  WS-2411 -Description "Ramon Salcido - ThinkStation P510"</v>
      </c>
      <c r="U466" s="1" t="str">
        <f t="shared" si="35"/>
        <v>Set-ADComputer -Identity  WS-2411 -Managedby "rsalcido"</v>
      </c>
    </row>
    <row r="467" spans="2:21" x14ac:dyDescent="0.25">
      <c r="B467" s="27">
        <f t="shared" si="36"/>
        <v>464</v>
      </c>
      <c r="C467" s="22" t="s">
        <v>4913</v>
      </c>
      <c r="D467" s="30" t="str">
        <f>IF(ISERROR(MATCH($C467,ADUser!A:A, 0)), "No Match", VLOOKUP($C467,ADUser!A:C,3,FALSE))</f>
        <v>Raya Salsany</v>
      </c>
      <c r="E467" s="27" t="str">
        <f>IF(ISERROR(MATCH($C467,ADUser!A:A, 0)), "No Match", VLOOKUP($C467,ADUser!A:B,2,FALSE))</f>
        <v>rsalsany</v>
      </c>
      <c r="F467" s="27" t="str">
        <f>IF(ISERROR(MATCH(K467,ADComputer!A:A, 0)), "No Match", VLOOKUP(K467,ADComputer!A:B,2,FALSE))</f>
        <v>Raya Salsany - ThinkStation P520</v>
      </c>
      <c r="H467" s="32">
        <f t="shared" si="37"/>
        <v>1</v>
      </c>
      <c r="I467" s="27" t="str">
        <f>IF(ISERROR(MATCH(K467,ADComputer!A:A, 0)), "No Match", VLOOKUP(K467,ADComputer!A:D,4,FALSE))</f>
        <v>CN=Raya Salsany,OU=Users,OU=Toronto,DC=wma-arch,DC=com</v>
      </c>
      <c r="J467" s="27" t="str">
        <f>IF(ISERROR(MATCH($E467,Meraki!A:A, 0)), "No Match", VLOOKUP($E467,Meraki!A:F,4,FALSE))</f>
        <v>ThinkStation P520</v>
      </c>
      <c r="K467" s="27" t="str">
        <f>IF(ISERROR(MATCH($E467,Meraki!A:A, 0)), "No Match", VLOOKUP($E467,Meraki!A:F,2,FALSE))</f>
        <v>WS-2237</v>
      </c>
      <c r="L467" s="27" t="str">
        <f>IF(ISERROR(MATCH($C467,Vision!$A:$A, 0)), "No Match", VLOOKUP($C467,Vision!$A:F,2,FALSE))</f>
        <v>Raya</v>
      </c>
      <c r="M467" s="27" t="str">
        <f>IF(ISERROR(MATCH($C467,Vision!$A:$A, 0)), "No Match", VLOOKUP($C467,Vision!$A:G,3,FALSE))</f>
        <v>Salsany</v>
      </c>
      <c r="N467" s="27" t="str">
        <f>IF(ISERROR(MATCH($C467,Vision!$A:$A, 0)), "No Match", VLOOKUP($C467,Vision!$A:H,4,FALSE))</f>
        <v>Kolkas, Christina</v>
      </c>
      <c r="O467" s="27" t="str">
        <f>IF(ISERROR(MATCH($C467,Vision!$A:$A, 0)), "No Match", VLOOKUP($C467,Vision!$A:I,5,FALSE))</f>
        <v>Toronto Interior Design</v>
      </c>
      <c r="P467" s="27" t="str">
        <f>IF(ISERROR(MATCH($C467,Vision!$A:$A, 0)), "No Match", VLOOKUP($C467,Vision!$A:J,6,FALSE))</f>
        <v>Toronto</v>
      </c>
      <c r="Q467" s="27" t="str">
        <f>IF(ISERROR(MATCH($C467,Vision!$A:$A, 0)), "No Match", VLOOKUP($C467,Vision!$A:K,7,FALSE))</f>
        <v>Job Captain</v>
      </c>
      <c r="R467" s="31">
        <f>IF(ISERROR(MATCH($C467,Vision!$A:$A, 0)), "No Match", VLOOKUP($C467,Vision!$A:L,8,FALSE))</f>
        <v>43367</v>
      </c>
      <c r="S467" s="31"/>
      <c r="T467" s="27" t="str">
        <f t="shared" si="38"/>
        <v>Set-ADComputer -Identity  WS-2237 -Description "Raya Salsany - ThinkStation P520"</v>
      </c>
      <c r="U467" s="1" t="str">
        <f t="shared" si="35"/>
        <v>Set-ADComputer -Identity  WS-2237 -Managedby "rsalsany"</v>
      </c>
    </row>
    <row r="468" spans="2:21" x14ac:dyDescent="0.25">
      <c r="B468" s="27">
        <f t="shared" si="36"/>
        <v>465</v>
      </c>
      <c r="C468" s="22" t="s">
        <v>4132</v>
      </c>
      <c r="D468" s="30" t="str">
        <f>IF(ISERROR(MATCH($C468,ADUser!A:A, 0)), "No Match", VLOOKUP($C468,ADUser!A:C,3,FALSE))</f>
        <v>Bob Snyder</v>
      </c>
      <c r="E468" s="27" t="str">
        <f>IF(ISERROR(MATCH($C468,ADUser!A:A, 0)), "No Match", VLOOKUP($C468,ADUser!A:B,2,FALSE))</f>
        <v>rsnyder</v>
      </c>
      <c r="F468" s="27" t="str">
        <f>IF(ISERROR(MATCH(K468,ADComputer!A:A, 0)), "No Match", VLOOKUP(K468,ADComputer!A:B,2,FALSE))</f>
        <v>Bob Snyder - ThinkPad P52</v>
      </c>
      <c r="H468" s="32">
        <f t="shared" si="37"/>
        <v>1</v>
      </c>
      <c r="I468" s="27" t="str">
        <f>IF(ISERROR(MATCH(K468,ADComputer!A:A, 0)), "No Match", VLOOKUP(K468,ADComputer!A:D,4,FALSE))</f>
        <v>CN=Bob Snyder,OU=Users,OU=Irvine,DC=wma-arch,DC=com</v>
      </c>
      <c r="J468" s="27" t="str">
        <f>IF(ISERROR(MATCH($E468,Meraki!A:A, 0)), "No Match", VLOOKUP($E468,Meraki!A:F,4,FALSE))</f>
        <v>ThinkPad P52</v>
      </c>
      <c r="K468" s="27" t="str">
        <f>IF(ISERROR(MATCH($E468,Meraki!A:A, 0)), "No Match", VLOOKUP($E468,Meraki!A:F,2,FALSE))</f>
        <v>WS-2882</v>
      </c>
      <c r="L468" s="27" t="str">
        <f>IF(ISERROR(MATCH($C468,Vision!$A:$A, 0)), "No Match", VLOOKUP($C468,Vision!$A:F,2,FALSE))</f>
        <v>Robert</v>
      </c>
      <c r="M468" s="27" t="str">
        <f>IF(ISERROR(MATCH($C468,Vision!$A:$A, 0)), "No Match", VLOOKUP($C468,Vision!$A:G,3,FALSE))</f>
        <v>Snyder</v>
      </c>
      <c r="N468" s="27" t="str">
        <f>IF(ISERROR(MATCH($C468,Vision!$A:$A, 0)), "No Match", VLOOKUP($C468,Vision!$A:H,4,FALSE))</f>
        <v>Spon, Gregory</v>
      </c>
      <c r="O468" s="27" t="str">
        <f>IF(ISERROR(MATCH($C468,Vision!$A:$A, 0)), "No Match", VLOOKUP($C468,Vision!$A:I,5,FALSE))</f>
        <v>Irvine Commercial</v>
      </c>
      <c r="P468" s="27" t="str">
        <f>IF(ISERROR(MATCH($C468,Vision!$A:$A, 0)), "No Match", VLOOKUP($C468,Vision!$A:J,6,FALSE))</f>
        <v>Irvine</v>
      </c>
      <c r="Q468" s="27" t="str">
        <f>IF(ISERROR(MATCH($C468,Vision!$A:$A, 0)), "No Match", VLOOKUP($C468,Vision!$A:K,7,FALSE))</f>
        <v>Senior Job Captain</v>
      </c>
      <c r="R468" s="31">
        <f>IF(ISERROR(MATCH($C468,Vision!$A:$A, 0)), "No Match", VLOOKUP($C468,Vision!$A:L,8,FALSE))</f>
        <v>43332</v>
      </c>
      <c r="S468" s="31"/>
      <c r="T468" s="27" t="str">
        <f t="shared" si="38"/>
        <v>Set-ADComputer -Identity  WS-2882 -Description "Bob Snyder - ThinkPad P52"</v>
      </c>
    </row>
    <row r="469" spans="2:21" x14ac:dyDescent="0.25">
      <c r="B469" s="27">
        <f t="shared" si="36"/>
        <v>466</v>
      </c>
      <c r="C469" s="22" t="s">
        <v>675</v>
      </c>
      <c r="D469" s="30" t="str">
        <f>IF(ISERROR(MATCH($C469,ADUser!A:A, 0)), "No Match", VLOOKUP($C469,ADUser!A:C,3,FALSE))</f>
        <v>Robert Sutton</v>
      </c>
      <c r="E469" s="27" t="str">
        <f>IF(ISERROR(MATCH($C469,ADUser!A:A, 0)), "No Match", VLOOKUP($C469,ADUser!A:B,2,FALSE))</f>
        <v>Rsutton</v>
      </c>
      <c r="F469" s="27" t="str">
        <f>IF(ISERROR(MATCH(K469,ADComputer!A:A, 0)), "No Match", VLOOKUP(K469,ADComputer!A:B,2,FALSE))</f>
        <v>Robert Sutton - X1 Carbon</v>
      </c>
      <c r="H469" s="32">
        <f t="shared" si="37"/>
        <v>1</v>
      </c>
      <c r="I469" s="27" t="str">
        <f>IF(ISERROR(MATCH(K469,ADComputer!A:A, 0)), "No Match", VLOOKUP(K469,ADComputer!A:D,4,FALSE))</f>
        <v>CN=Robert Sutton,OU=Users,OU=Irvine,DC=wma-arch,DC=com</v>
      </c>
      <c r="J469" s="27" t="str">
        <f>IF(ISERROR(MATCH($E469,Meraki!A:A, 0)), "No Match", VLOOKUP($E469,Meraki!A:F,4,FALSE))</f>
        <v>ThinkPad X1 Carbon 2nd</v>
      </c>
      <c r="K469" s="27" t="str">
        <f>IF(ISERROR(MATCH($E469,Meraki!A:A, 0)), "No Match", VLOOKUP($E469,Meraki!A:F,2,FALSE))</f>
        <v>WS-2196</v>
      </c>
      <c r="L469" s="27" t="str">
        <f>IF(ISERROR(MATCH($C469,Vision!$A:$A, 0)), "No Match", VLOOKUP($C469,Vision!$A:F,2,FALSE))</f>
        <v>Robert</v>
      </c>
      <c r="M469" s="27" t="str">
        <f>IF(ISERROR(MATCH($C469,Vision!$A:$A, 0)), "No Match", VLOOKUP($C469,Vision!$A:G,3,FALSE))</f>
        <v>Sutton</v>
      </c>
      <c r="N469" s="27" t="str">
        <f>IF(ISERROR(MATCH($C469,Vision!$A:$A, 0)), "No Match", VLOOKUP($C469,Vision!$A:H,4,FALSE))</f>
        <v>Nouizi, Ilyes</v>
      </c>
      <c r="O469" s="27" t="str">
        <f>IF(ISERROR(MATCH($C469,Vision!$A:$A, 0)), "No Match", VLOOKUP($C469,Vision!$A:I,5,FALSE))</f>
        <v>Studio-West</v>
      </c>
      <c r="P469" s="27" t="str">
        <f>IF(ISERROR(MATCH($C469,Vision!$A:$A, 0)), "No Match", VLOOKUP($C469,Vision!$A:J,6,FALSE))</f>
        <v>Irvine</v>
      </c>
      <c r="Q469" s="27" t="str">
        <f>IF(ISERROR(MATCH($C469,Vision!$A:$A, 0)), "No Match", VLOOKUP($C469,Vision!$A:K,7,FALSE))</f>
        <v>Senior Project Architect</v>
      </c>
      <c r="R469" s="31">
        <f>IF(ISERROR(MATCH($C469,Vision!$A:$A, 0)), "No Match", VLOOKUP($C469,Vision!$A:L,8,FALSE))</f>
        <v>42184</v>
      </c>
      <c r="S469" s="31"/>
      <c r="T469" s="27" t="str">
        <f t="shared" si="38"/>
        <v>Set-ADComputer -Identity  WS-2196 -Description "Robert Sutton - ThinkPad X1 Carbon 2nd"</v>
      </c>
      <c r="U469" s="1" t="str">
        <f t="shared" ref="U469:U532" si="39">CONCATENATE($V$3,K469,$W$4,E469,$V$5)</f>
        <v>Set-ADComputer -Identity  WS-2196 -Managedby "Rsutton"</v>
      </c>
    </row>
    <row r="470" spans="2:21" x14ac:dyDescent="0.25">
      <c r="B470" s="27">
        <f t="shared" si="36"/>
        <v>467</v>
      </c>
      <c r="C470" s="22" t="s">
        <v>104</v>
      </c>
      <c r="D470" s="30" t="str">
        <f>IF(ISERROR(MATCH($C470,ADUser!A:A, 0)), "No Match", VLOOKUP($C470,ADUser!A:C,3,FALSE))</f>
        <v>Robert A. van het Hof</v>
      </c>
      <c r="E470" s="27" t="str">
        <f>IF(ISERROR(MATCH($C470,ADUser!A:A, 0)), "No Match", VLOOKUP($C470,ADUser!A:B,2,FALSE))</f>
        <v>rvanhethof</v>
      </c>
      <c r="F470" s="27" t="str">
        <f>IF(ISERROR(MATCH(K470,ADComputer!A:A, 0)), "No Match", VLOOKUP(K470,ADComputer!A:B,2,FALSE))</f>
        <v>Robert A. van het Hof - ThinkPad P50</v>
      </c>
      <c r="H470" s="32">
        <f t="shared" si="37"/>
        <v>1</v>
      </c>
      <c r="I470" s="27" t="str">
        <f>IF(ISERROR(MATCH(K470,ADComputer!A:A, 0)), "No Match", VLOOKUP(K470,ADComputer!A:D,4,FALSE))</f>
        <v>CN=Robert van het Hof,OU=Users,OU=Chicago,DC=wma-arch,DC=com</v>
      </c>
      <c r="J470" s="27" t="str">
        <f>IF(ISERROR(MATCH($E470,Meraki!A:A, 0)), "No Match", VLOOKUP($E470,Meraki!A:F,4,FALSE))</f>
        <v>ThinkPad P50</v>
      </c>
      <c r="K470" s="27" t="str">
        <f>IF(ISERROR(MATCH($E470,Meraki!A:A, 0)), "No Match", VLOOKUP($E470,Meraki!A:F,2,FALSE))</f>
        <v>WS-2367</v>
      </c>
      <c r="L470" s="27" t="str">
        <f>IF(ISERROR(MATCH($C470,Vision!$A:$A, 0)), "No Match", VLOOKUP($C470,Vision!$A:F,2,FALSE))</f>
        <v>Robert</v>
      </c>
      <c r="M470" s="27" t="str">
        <f>IF(ISERROR(MATCH($C470,Vision!$A:$A, 0)), "No Match", VLOOKUP($C470,Vision!$A:G,3,FALSE))</f>
        <v>van het Hof</v>
      </c>
      <c r="N470" s="27" t="str">
        <f>IF(ISERROR(MATCH($C470,Vision!$A:$A, 0)), "No Match", VLOOKUP($C470,Vision!$A:H,4,FALSE))</f>
        <v>Gonzales, Moses</v>
      </c>
      <c r="O470" s="27" t="str">
        <f>IF(ISERROR(MATCH($C470,Vision!$A:$A, 0)), "No Match", VLOOKUP($C470,Vision!$A:I,5,FALSE))</f>
        <v>Corporate Administration</v>
      </c>
      <c r="P470" s="27" t="str">
        <f>IF(ISERROR(MATCH($C470,Vision!$A:$A, 0)), "No Match", VLOOKUP($C470,Vision!$A:J,6,FALSE))</f>
        <v>Oak Brook</v>
      </c>
      <c r="Q470" s="27" t="str">
        <f>IF(ISERROR(MATCH($C470,Vision!$A:$A, 0)), "No Match", VLOOKUP($C470,Vision!$A:K,7,FALSE))</f>
        <v>Design Technology Manager</v>
      </c>
      <c r="R470" s="31">
        <f>IF(ISERROR(MATCH($C470,Vision!$A:$A, 0)), "No Match", VLOOKUP($C470,Vision!$A:L,8,FALSE))</f>
        <v>40756</v>
      </c>
      <c r="S470" s="31"/>
      <c r="T470" s="27" t="str">
        <f t="shared" si="38"/>
        <v>Set-ADComputer -Identity  WS-2367 -Description "Robert A. van het Hof - ThinkPad P50"</v>
      </c>
      <c r="U470" s="1" t="str">
        <f t="shared" si="39"/>
        <v>Set-ADComputer -Identity  WS-2367 -Managedby "rvanhethof"</v>
      </c>
    </row>
    <row r="471" spans="2:21" x14ac:dyDescent="0.25">
      <c r="B471" s="27">
        <f t="shared" si="36"/>
        <v>468</v>
      </c>
      <c r="C471" s="22" t="s">
        <v>651</v>
      </c>
      <c r="D471" s="30" t="str">
        <f>IF(ISERROR(MATCH($C471,ADUser!A:A, 0)), "No Match", VLOOKUP($C471,ADUser!A:C,3,FALSE))</f>
        <v>Rachel Whitehill</v>
      </c>
      <c r="E471" s="27" t="str">
        <f>IF(ISERROR(MATCH($C471,ADUser!A:A, 0)), "No Match", VLOOKUP($C471,ADUser!A:B,2,FALSE))</f>
        <v>rwhitehill</v>
      </c>
      <c r="F471" s="27" t="str">
        <f>IF(ISERROR(MATCH(K471,ADComputer!A:A, 0)), "No Match", VLOOKUP(K471,ADComputer!A:B,2,FALSE))</f>
        <v>Rachel Whitehill - Blade</v>
      </c>
      <c r="H471" s="32">
        <f t="shared" si="37"/>
        <v>1</v>
      </c>
      <c r="I471" s="27" t="str">
        <f>IF(ISERROR(MATCH(K471,ADComputer!A:A, 0)), "No Match", VLOOKUP(K471,ADComputer!A:D,4,FALSE))</f>
        <v>CN=Rachel Whitehill,OU=Users,OU=Irvine,DC=wma-arch,DC=com</v>
      </c>
      <c r="J471" s="27" t="str">
        <f>IF(ISERROR(MATCH($E471,Meraki!A:A, 0)), "No Match", VLOOKUP($E471,Meraki!A:F,4,FALSE))</f>
        <v>Blade</v>
      </c>
      <c r="K471" s="27" t="str">
        <f>IF(ISERROR(MATCH($E471,Meraki!A:A, 0)), "No Match", VLOOKUP($E471,Meraki!A:F,2,FALSE))</f>
        <v>WS-2790</v>
      </c>
      <c r="L471" s="27" t="str">
        <f>IF(ISERROR(MATCH($C471,Vision!$A:$A, 0)), "No Match", VLOOKUP($C471,Vision!$A:F,2,FALSE))</f>
        <v>Rachel</v>
      </c>
      <c r="M471" s="27" t="str">
        <f>IF(ISERROR(MATCH($C471,Vision!$A:$A, 0)), "No Match", VLOOKUP($C471,Vision!$A:G,3,FALSE))</f>
        <v>Griffin</v>
      </c>
      <c r="N471" s="27" t="str">
        <f>IF(ISERROR(MATCH($C471,Vision!$A:$A, 0)), "No Match", VLOOKUP($C471,Vision!$A:H,4,FALSE))</f>
        <v>Grbic, Mary</v>
      </c>
      <c r="O471" s="27" t="str">
        <f>IF(ISERROR(MATCH($C471,Vision!$A:$A, 0)), "No Match", VLOOKUP($C471,Vision!$A:I,5,FALSE))</f>
        <v>Design Interior</v>
      </c>
      <c r="P471" s="27" t="str">
        <f>IF(ISERROR(MATCH($C471,Vision!$A:$A, 0)), "No Match", VLOOKUP($C471,Vision!$A:J,6,FALSE))</f>
        <v>Irvine</v>
      </c>
      <c r="Q471" s="27" t="str">
        <f>IF(ISERROR(MATCH($C471,Vision!$A:$A, 0)), "No Match", VLOOKUP($C471,Vision!$A:K,7,FALSE))</f>
        <v>Designer</v>
      </c>
      <c r="R471" s="31">
        <f>IF(ISERROR(MATCH($C471,Vision!$A:$A, 0)), "No Match", VLOOKUP($C471,Vision!$A:L,8,FALSE))</f>
        <v>41491</v>
      </c>
      <c r="S471" s="31"/>
      <c r="T471" s="27" t="str">
        <f t="shared" si="38"/>
        <v>Set-ADComputer -Identity  WS-2790 -Description "Rachel Whitehill - Blade"</v>
      </c>
      <c r="U471" s="1" t="str">
        <f t="shared" si="39"/>
        <v>Set-ADComputer -Identity  WS-2790 -Managedby "rwhitehill"</v>
      </c>
    </row>
    <row r="472" spans="2:21" x14ac:dyDescent="0.25">
      <c r="B472" s="27">
        <f t="shared" si="36"/>
        <v>469</v>
      </c>
      <c r="C472" s="22" t="s">
        <v>66</v>
      </c>
      <c r="D472" s="30" t="str">
        <f>IF(ISERROR(MATCH($C472,ADUser!A:A, 0)), "No Match", VLOOKUP($C472,ADUser!A:C,3,FALSE))</f>
        <v>Savana Batt</v>
      </c>
      <c r="E472" s="27" t="str">
        <f>IF(ISERROR(MATCH($C472,ADUser!A:A, 0)), "No Match", VLOOKUP($C472,ADUser!A:B,2,FALSE))</f>
        <v>swoodruff</v>
      </c>
      <c r="F472" s="27" t="str">
        <f>IF(ISERROR(MATCH(K472,ADComputer!A:A, 0)), "No Match", VLOOKUP(K472,ADComputer!A:B,2,FALSE))</f>
        <v>Savana Batt - HP Z2 Mini G3 Workstation</v>
      </c>
      <c r="H472" s="32">
        <f t="shared" si="37"/>
        <v>1</v>
      </c>
      <c r="I472" s="27" t="str">
        <f>IF(ISERROR(MATCH(K472,ADComputer!A:A, 0)), "No Match", VLOOKUP(K472,ADComputer!A:D,4,FALSE))</f>
        <v>CN=Savana Batt,OU=Users,OU=San Diego,DC=wma-arch,DC=com</v>
      </c>
      <c r="J472" s="27" t="str">
        <f>IF(ISERROR(MATCH($E472,Meraki!A:A, 0)), "No Match", VLOOKUP($E472,Meraki!A:F,4,FALSE))</f>
        <v>HP Z2 Mini G3 Workstation</v>
      </c>
      <c r="K472" s="27" t="str">
        <f>IF(ISERROR(MATCH($E472,Meraki!A:A, 0)), "No Match", VLOOKUP($E472,Meraki!A:F,2,FALSE))</f>
        <v>WS-2779</v>
      </c>
      <c r="L472" s="27" t="str">
        <f>IF(ISERROR(MATCH($C472,Vision!$A:$A, 0)), "No Match", VLOOKUP($C472,Vision!$A:F,2,FALSE))</f>
        <v>Savana</v>
      </c>
      <c r="M472" s="27" t="str">
        <f>IF(ISERROR(MATCH($C472,Vision!$A:$A, 0)), "No Match", VLOOKUP($C472,Vision!$A:G,3,FALSE))</f>
        <v>Batt</v>
      </c>
      <c r="N472" s="27" t="str">
        <f>IF(ISERROR(MATCH($C472,Vision!$A:$A, 0)), "No Match", VLOOKUP($C472,Vision!$A:H,4,FALSE))</f>
        <v>Dean, Nathan</v>
      </c>
      <c r="O472" s="27" t="str">
        <f>IF(ISERROR(MATCH($C472,Vision!$A:$A, 0)), "No Match", VLOOKUP($C472,Vision!$A:I,5,FALSE))</f>
        <v>San Diego Interior Design</v>
      </c>
      <c r="P472" s="27" t="str">
        <f>IF(ISERROR(MATCH($C472,Vision!$A:$A, 0)), "No Match", VLOOKUP($C472,Vision!$A:J,6,FALSE))</f>
        <v>San Diego</v>
      </c>
      <c r="Q472" s="27" t="str">
        <f>IF(ISERROR(MATCH($C472,Vision!$A:$A, 0)), "No Match", VLOOKUP($C472,Vision!$A:K,7,FALSE))</f>
        <v>Job Captain</v>
      </c>
      <c r="R472" s="31">
        <f>IF(ISERROR(MATCH($C472,Vision!$A:$A, 0)), "No Match", VLOOKUP($C472,Vision!$A:L,8,FALSE))</f>
        <v>40212</v>
      </c>
      <c r="S472" s="31"/>
      <c r="T472" s="27" t="str">
        <f t="shared" si="38"/>
        <v>Set-ADComputer -Identity  WS-2779 -Description "Savana Batt - HP Z2 Mini G3 Workstation"</v>
      </c>
      <c r="U472" s="1" t="str">
        <f t="shared" si="39"/>
        <v>Set-ADComputer -Identity  WS-2779 -Managedby "swoodruff"</v>
      </c>
    </row>
    <row r="473" spans="2:21" x14ac:dyDescent="0.25">
      <c r="B473" s="27">
        <f t="shared" si="36"/>
        <v>470</v>
      </c>
      <c r="C473" s="22" t="s">
        <v>8496</v>
      </c>
      <c r="D473" s="30" t="str">
        <f>IF(ISERROR(MATCH($C473,ADUser!A:A, 0)), "No Match", VLOOKUP($C473,ADUser!A:C,3,FALSE))</f>
        <v>Simran Bhakta</v>
      </c>
      <c r="E473" s="27" t="str">
        <f>IF(ISERROR(MATCH($C473,ADUser!A:A, 0)), "No Match", VLOOKUP($C473,ADUser!A:B,2,FALSE))</f>
        <v>sbhakta</v>
      </c>
      <c r="F473" s="27" t="str">
        <f>IF(ISERROR(MATCH(K473,ADComputer!A:A, 0)), "No Match", VLOOKUP(K473,ADComputer!A:B,2,FALSE))</f>
        <v>Simran Bhakta - ThinkStation P330 Tiny</v>
      </c>
      <c r="H473" s="32">
        <f t="shared" si="37"/>
        <v>1</v>
      </c>
      <c r="I473" s="27">
        <f>IF(ISERROR(MATCH(K473,ADComputer!A:A, 0)), "No Match", VLOOKUP(K473,ADComputer!A:D,4,FALSE))</f>
        <v>0</v>
      </c>
      <c r="J473" s="27" t="str">
        <f>IF(ISERROR(MATCH($E473,Meraki!A:A, 0)), "No Match", VLOOKUP($E473,Meraki!A:F,4,FALSE))</f>
        <v>ThinkStation P330 Tiny</v>
      </c>
      <c r="K473" s="27" t="str">
        <f>IF(ISERROR(MATCH($E473,Meraki!A:A, 0)), "No Match", VLOOKUP($E473,Meraki!A:F,2,FALSE))</f>
        <v>WS-3382</v>
      </c>
      <c r="L473" s="27" t="str">
        <f>IF(ISERROR(MATCH($C473,Vision!$A:$A, 0)), "No Match", VLOOKUP($C473,Vision!$A:F,2,FALSE))</f>
        <v>No Match</v>
      </c>
      <c r="M473" s="27" t="str">
        <f>IF(ISERROR(MATCH($C473,Vision!$A:$A, 0)), "No Match", VLOOKUP($C473,Vision!$A:G,3,FALSE))</f>
        <v>No Match</v>
      </c>
      <c r="N473" s="27" t="str">
        <f>IF(ISERROR(MATCH($C473,Vision!$A:$A, 0)), "No Match", VLOOKUP($C473,Vision!$A:H,4,FALSE))</f>
        <v>No Match</v>
      </c>
      <c r="O473" s="27" t="str">
        <f>IF(ISERROR(MATCH($C473,Vision!$A:$A, 0)), "No Match", VLOOKUP($C473,Vision!$A:I,5,FALSE))</f>
        <v>No Match</v>
      </c>
      <c r="P473" s="27" t="str">
        <f>IF(ISERROR(MATCH($C473,Vision!$A:$A, 0)), "No Match", VLOOKUP($C473,Vision!$A:J,6,FALSE))</f>
        <v>No Match</v>
      </c>
      <c r="Q473" s="27" t="str">
        <f>IF(ISERROR(MATCH($C473,Vision!$A:$A, 0)), "No Match", VLOOKUP($C473,Vision!$A:K,7,FALSE))</f>
        <v>No Match</v>
      </c>
      <c r="R473" s="31" t="str">
        <f>IF(ISERROR(MATCH($C473,Vision!$A:$A, 0)), "No Match", VLOOKUP($C473,Vision!$A:L,8,FALSE))</f>
        <v>No Match</v>
      </c>
      <c r="S473" s="31"/>
      <c r="T473" s="27" t="str">
        <f t="shared" si="38"/>
        <v>Set-ADComputer -Identity  WS-3382 -Description "Simran Bhakta - ThinkStation P330 Tiny"</v>
      </c>
      <c r="U473" s="1" t="str">
        <f t="shared" si="39"/>
        <v>Set-ADComputer -Identity  WS-3382 -Managedby "sbhakta"</v>
      </c>
    </row>
    <row r="474" spans="2:21" x14ac:dyDescent="0.25">
      <c r="B474" s="27">
        <f t="shared" si="36"/>
        <v>471</v>
      </c>
      <c r="C474" s="22" t="s">
        <v>689</v>
      </c>
      <c r="D474" s="30" t="str">
        <f>IF(ISERROR(MATCH($C474,ADUser!A:A, 0)), "No Match", VLOOKUP($C474,ADUser!A:C,3,FALSE))</f>
        <v>Scott Brands</v>
      </c>
      <c r="E474" s="27" t="str">
        <f>IF(ISERROR(MATCH($C474,ADUser!A:A, 0)), "No Match", VLOOKUP($C474,ADUser!A:B,2,FALSE))</f>
        <v>sbrands</v>
      </c>
      <c r="F474" s="27" t="str">
        <f>IF(ISERROR(MATCH(K474,ADComputer!A:A, 0)), "No Match", VLOOKUP(K474,ADComputer!A:B,2,FALSE))</f>
        <v>Scott Brands - X1</v>
      </c>
      <c r="H474" s="32">
        <f t="shared" si="37"/>
        <v>1</v>
      </c>
      <c r="I474" s="27" t="str">
        <f>IF(ISERROR(MATCH(K474,ADComputer!A:A, 0)), "No Match", VLOOKUP(K474,ADComputer!A:D,4,FALSE))</f>
        <v>CN=Scott Brands,OU=Users,OU=Denver,DC=wma-arch,DC=com</v>
      </c>
      <c r="J474" s="27" t="str">
        <f>IF(ISERROR(MATCH($E474,Meraki!A:A, 0)), "No Match", VLOOKUP($E474,Meraki!A:F,4,FALSE))</f>
        <v>ThinkPad X1 Carbon 6th</v>
      </c>
      <c r="K474" s="27" t="str">
        <f>IF(ISERROR(MATCH($E474,Meraki!A:A, 0)), "No Match", VLOOKUP($E474,Meraki!A:F,2,FALSE))</f>
        <v>WS-2727</v>
      </c>
      <c r="L474" s="27" t="str">
        <f>IF(ISERROR(MATCH($C474,Vision!$A:$A, 0)), "No Match", VLOOKUP($C474,Vision!$A:F,2,FALSE))</f>
        <v>Scott</v>
      </c>
      <c r="M474" s="27" t="str">
        <f>IF(ISERROR(MATCH($C474,Vision!$A:$A, 0)), "No Match", VLOOKUP($C474,Vision!$A:G,3,FALSE))</f>
        <v>Brands</v>
      </c>
      <c r="N474" s="27" t="str">
        <f>IF(ISERROR(MATCH($C474,Vision!$A:$A, 0)), "No Match", VLOOKUP($C474,Vision!$A:H,4,FALSE))</f>
        <v>Davis, Jan</v>
      </c>
      <c r="O474" s="27" t="str">
        <f>IF(ISERROR(MATCH($C474,Vision!$A:$A, 0)), "No Match", VLOOKUP($C474,Vision!$A:I,5,FALSE))</f>
        <v>Downtown Denver Commercial</v>
      </c>
      <c r="P474" s="27" t="str">
        <f>IF(ISERROR(MATCH($C474,Vision!$A:$A, 0)), "No Match", VLOOKUP($C474,Vision!$A:J,6,FALSE))</f>
        <v>Downtown Denver</v>
      </c>
      <c r="Q474" s="27" t="str">
        <f>IF(ISERROR(MATCH($C474,Vision!$A:$A, 0)), "No Match", VLOOKUP($C474,Vision!$A:K,7,FALSE))</f>
        <v>Project Manager</v>
      </c>
      <c r="R474" s="31">
        <f>IF(ISERROR(MATCH($C474,Vision!$A:$A, 0)), "No Match", VLOOKUP($C474,Vision!$A:L,8,FALSE))</f>
        <v>41660</v>
      </c>
      <c r="S474" s="31"/>
      <c r="T474" s="27" t="str">
        <f t="shared" si="38"/>
        <v>Set-ADComputer -Identity  WS-2727 -Description "Scott Brands - ThinkPad X1 Carbon 6th"</v>
      </c>
      <c r="U474" s="1" t="str">
        <f t="shared" si="39"/>
        <v>Set-ADComputer -Identity  WS-2727 -Managedby "sbrands"</v>
      </c>
    </row>
    <row r="475" spans="2:21" x14ac:dyDescent="0.25">
      <c r="B475" s="27">
        <f t="shared" si="36"/>
        <v>472</v>
      </c>
      <c r="C475" s="22" t="s">
        <v>3235</v>
      </c>
      <c r="D475" s="30" t="str">
        <f>IF(ISERROR(MATCH($C475,ADUser!A:A, 0)), "No Match", VLOOKUP($C475,ADUser!A:C,3,FALSE))</f>
        <v>Seth Brown</v>
      </c>
      <c r="E475" s="27" t="str">
        <f>IF(ISERROR(MATCH($C475,ADUser!A:A, 0)), "No Match", VLOOKUP($C475,ADUser!A:B,2,FALSE))</f>
        <v>sbrown</v>
      </c>
      <c r="F475" s="27" t="str">
        <f>IF(ISERROR(MATCH(K475,ADComputer!A:A, 0)), "No Match", VLOOKUP(K475,ADComputer!A:B,2,FALSE))</f>
        <v>Seth Brown - ThinkPad P51</v>
      </c>
      <c r="H475" s="32">
        <f t="shared" si="37"/>
        <v>1</v>
      </c>
      <c r="I475" s="27" t="str">
        <f>IF(ISERROR(MATCH(K475,ADComputer!A:A, 0)), "No Match", VLOOKUP(K475,ADComputer!A:D,4,FALSE))</f>
        <v>CN=Seth Brown,OU=Users,OU=Denver-JS,DC=wma-arch,DC=com</v>
      </c>
      <c r="J475" s="27" t="str">
        <f>IF(ISERROR(MATCH($E475,Meraki!A:A, 0)), "No Match", VLOOKUP($E475,Meraki!A:F,4,FALSE))</f>
        <v>ThinkPad P51</v>
      </c>
      <c r="K475" s="27" t="str">
        <f>IF(ISERROR(MATCH($E475,Meraki!A:A, 0)), "No Match", VLOOKUP($E475,Meraki!A:F,2,FALSE))</f>
        <v>WS-2757</v>
      </c>
      <c r="L475" s="27" t="str">
        <f>IF(ISERROR(MATCH($C475,Vision!$A:$A, 0)), "No Match", VLOOKUP($C475,Vision!$A:F,2,FALSE))</f>
        <v>Seth</v>
      </c>
      <c r="M475" s="27" t="str">
        <f>IF(ISERROR(MATCH($C475,Vision!$A:$A, 0)), "No Match", VLOOKUP($C475,Vision!$A:G,3,FALSE))</f>
        <v>Brown</v>
      </c>
      <c r="N475" s="27" t="str">
        <f>IF(ISERROR(MATCH($C475,Vision!$A:$A, 0)), "No Match", VLOOKUP($C475,Vision!$A:H,4,FALSE))</f>
        <v>Swan, Theodore</v>
      </c>
      <c r="O475" s="27" t="str">
        <f>IF(ISERROR(MATCH($C475,Vision!$A:$A, 0)), "No Match", VLOOKUP($C475,Vision!$A:I,5,FALSE))</f>
        <v>Denver Civil Engineering</v>
      </c>
      <c r="P475" s="27" t="str">
        <f>IF(ISERROR(MATCH($C475,Vision!$A:$A, 0)), "No Match", VLOOKUP($C475,Vision!$A:J,6,FALSE))</f>
        <v>Denver C.E.</v>
      </c>
      <c r="Q475" s="27" t="str">
        <f>IF(ISERROR(MATCH($C475,Vision!$A:$A, 0)), "No Match", VLOOKUP($C475,Vision!$A:K,7,FALSE))</f>
        <v>Associate Engineer</v>
      </c>
      <c r="R475" s="31">
        <f>IF(ISERROR(MATCH($C475,Vision!$A:$A, 0)), "No Match", VLOOKUP($C475,Vision!$A:L,8,FALSE))</f>
        <v>43052</v>
      </c>
      <c r="S475" s="31"/>
      <c r="T475" s="27" t="str">
        <f t="shared" si="38"/>
        <v>Set-ADComputer -Identity  WS-2757 -Description "Seth Brown - ThinkPad P51"</v>
      </c>
      <c r="U475" s="1" t="str">
        <f t="shared" si="39"/>
        <v>Set-ADComputer -Identity  WS-2757 -Managedby "sbrown"</v>
      </c>
    </row>
    <row r="476" spans="2:21" x14ac:dyDescent="0.25">
      <c r="B476" s="27">
        <f t="shared" si="36"/>
        <v>473</v>
      </c>
      <c r="C476" s="22" t="s">
        <v>3782</v>
      </c>
      <c r="D476" s="30" t="str">
        <f>IF(ISERROR(MATCH($C476,ADUser!A:A, 0)), "No Match", VLOOKUP($C476,ADUser!A:C,3,FALSE))</f>
        <v>Shauna Dack</v>
      </c>
      <c r="E476" s="27" t="str">
        <f>IF(ISERROR(MATCH($C476,ADUser!A:A, 0)), "No Match", VLOOKUP($C476,ADUser!A:B,2,FALSE))</f>
        <v>sdack</v>
      </c>
      <c r="F476" s="27" t="str">
        <f>IF(ISERROR(MATCH(K476,ADComputer!A:A, 0)), "No Match", VLOOKUP(K476,ADComputer!A:B,2,FALSE))</f>
        <v>Shauna Dack - ThinkPad P51</v>
      </c>
      <c r="H476" s="32">
        <f t="shared" si="37"/>
        <v>1</v>
      </c>
      <c r="I476" s="27" t="str">
        <f>IF(ISERROR(MATCH(K476,ADComputer!A:A, 0)), "No Match", VLOOKUP(K476,ADComputer!A:D,4,FALSE))</f>
        <v>CN=Shauna Dack,OU=Users,OU=New York,DC=wma-arch,DC=com</v>
      </c>
      <c r="J476" s="27" t="str">
        <f>IF(ISERROR(MATCH($E476,Meraki!A:A, 0)), "No Match", VLOOKUP($E476,Meraki!A:F,4,FALSE))</f>
        <v>20HH0048US</v>
      </c>
      <c r="K476" s="27" t="str">
        <f>IF(ISERROR(MATCH($E476,Meraki!A:A, 0)), "No Match", VLOOKUP($E476,Meraki!A:F,2,FALSE))</f>
        <v>WS-2400</v>
      </c>
      <c r="L476" s="27" t="str">
        <f>IF(ISERROR(MATCH($C476,Vision!$A:$A, 0)), "No Match", VLOOKUP($C476,Vision!$A:F,2,FALSE))</f>
        <v>Shauna</v>
      </c>
      <c r="M476" s="27" t="str">
        <f>IF(ISERROR(MATCH($C476,Vision!$A:$A, 0)), "No Match", VLOOKUP($C476,Vision!$A:G,3,FALSE))</f>
        <v>Dack</v>
      </c>
      <c r="N476" s="27" t="str">
        <f>IF(ISERROR(MATCH($C476,Vision!$A:$A, 0)), "No Match", VLOOKUP($C476,Vision!$A:H,4,FALSE))</f>
        <v>Grbic, Mary</v>
      </c>
      <c r="O476" s="27" t="str">
        <f>IF(ISERROR(MATCH($C476,Vision!$A:$A, 0)), "No Match", VLOOKUP($C476,Vision!$A:I,5,FALSE))</f>
        <v>Design Interior</v>
      </c>
      <c r="P476" s="27" t="str">
        <f>IF(ISERROR(MATCH($C476,Vision!$A:$A, 0)), "No Match", VLOOKUP($C476,Vision!$A:J,6,FALSE))</f>
        <v>New York</v>
      </c>
      <c r="Q476" s="27" t="str">
        <f>IF(ISERROR(MATCH($C476,Vision!$A:$A, 0)), "No Match", VLOOKUP($C476,Vision!$A:K,7,FALSE))</f>
        <v>Senior Interior Designer</v>
      </c>
      <c r="R476" s="31">
        <f>IF(ISERROR(MATCH($C476,Vision!$A:$A, 0)), "No Match", VLOOKUP($C476,Vision!$A:L,8,FALSE))</f>
        <v>43265</v>
      </c>
      <c r="S476" s="31"/>
      <c r="T476" s="27" t="str">
        <f t="shared" si="38"/>
        <v>Set-ADComputer -Identity  WS-2400 -Description "Shauna Dack - 20HH0048US"</v>
      </c>
      <c r="U476" s="1" t="str">
        <f t="shared" si="39"/>
        <v>Set-ADComputer -Identity  WS-2400 -Managedby "sdack"</v>
      </c>
    </row>
    <row r="477" spans="2:21" x14ac:dyDescent="0.25">
      <c r="B477" s="27">
        <f t="shared" si="36"/>
        <v>474</v>
      </c>
      <c r="C477" s="22" t="s">
        <v>8125</v>
      </c>
      <c r="D477" s="30" t="str">
        <f>IF(ISERROR(MATCH($C477,ADUser!A:A, 0)), "No Match", VLOOKUP($C477,ADUser!A:C,3,FALSE))</f>
        <v>Scott Daniel</v>
      </c>
      <c r="E477" s="27" t="str">
        <f>IF(ISERROR(MATCH($C477,ADUser!A:A, 0)), "No Match", VLOOKUP($C477,ADUser!A:B,2,FALSE))</f>
        <v>sdaniel</v>
      </c>
      <c r="F477" s="27" t="str">
        <f>IF(ISERROR(MATCH(K477,ADComputer!A:A, 0)), "No Match", VLOOKUP(K477,ADComputer!A:B,2,FALSE))</f>
        <v>Scott Daniel - P50</v>
      </c>
      <c r="H477" s="32">
        <f t="shared" si="37"/>
        <v>1</v>
      </c>
      <c r="I477" s="27" t="str">
        <f>IF(ISERROR(MATCH(K477,ADComputer!A:A, 0)), "No Match", VLOOKUP(K477,ADComputer!A:D,4,FALSE))</f>
        <v>CN=Scott Daniel,OU=Users,OU=New Jersey,DC=wma-arch,DC=com</v>
      </c>
      <c r="J477" s="27" t="str">
        <f>IF(ISERROR(MATCH($E477,Meraki!A:A, 0)), "No Match", VLOOKUP($E477,Meraki!A:F,4,FALSE))</f>
        <v>ThinkPad P50</v>
      </c>
      <c r="K477" s="27" t="str">
        <f>IF(ISERROR(MATCH($E477,Meraki!A:A, 0)), "No Match", VLOOKUP($E477,Meraki!A:F,2,FALSE))</f>
        <v>WS-2254</v>
      </c>
      <c r="L477" s="27" t="str">
        <f>IF(ISERROR(MATCH($C477,Vision!$A:$A, 0)), "No Match", VLOOKUP($C477,Vision!$A:F,2,FALSE))</f>
        <v>Scott</v>
      </c>
      <c r="M477" s="27" t="str">
        <f>IF(ISERROR(MATCH($C477,Vision!$A:$A, 0)), "No Match", VLOOKUP($C477,Vision!$A:G,3,FALSE))</f>
        <v>Daniel</v>
      </c>
      <c r="N477" s="27" t="str">
        <f>IF(ISERROR(MATCH($C477,Vision!$A:$A, 0)), "No Match", VLOOKUP($C477,Vision!$A:H,4,FALSE))</f>
        <v>Mayer, Edward</v>
      </c>
      <c r="O477" s="27" t="str">
        <f>IF(ISERROR(MATCH($C477,Vision!$A:$A, 0)), "No Match", VLOOKUP($C477,Vision!$A:I,5,FALSE))</f>
        <v>New Jersey Commercial</v>
      </c>
      <c r="P477" s="27" t="str">
        <f>IF(ISERROR(MATCH($C477,Vision!$A:$A, 0)), "No Match", VLOOKUP($C477,Vision!$A:J,6,FALSE))</f>
        <v>New Jersey</v>
      </c>
      <c r="Q477" s="27" t="str">
        <f>IF(ISERROR(MATCH($C477,Vision!$A:$A, 0)), "No Match", VLOOKUP($C477,Vision!$A:K,7,FALSE))</f>
        <v>Senior Project Manager</v>
      </c>
      <c r="R477" s="31">
        <f>IF(ISERROR(MATCH($C477,Vision!$A:$A, 0)), "No Match", VLOOKUP($C477,Vision!$A:L,8,FALSE))</f>
        <v>43584</v>
      </c>
      <c r="S477" s="31"/>
      <c r="T477" s="27" t="str">
        <f t="shared" si="38"/>
        <v>Set-ADComputer -Identity  WS-2254 -Description "Scott Daniel - ThinkPad P50"</v>
      </c>
      <c r="U477" s="1" t="str">
        <f t="shared" si="39"/>
        <v>Set-ADComputer -Identity  WS-2254 -Managedby "sdaniel"</v>
      </c>
    </row>
    <row r="478" spans="2:21" x14ac:dyDescent="0.25">
      <c r="B478" s="27">
        <f t="shared" si="36"/>
        <v>475</v>
      </c>
      <c r="C478" s="22" t="s">
        <v>690</v>
      </c>
      <c r="D478" s="30" t="str">
        <f>IF(ISERROR(MATCH($C478,ADUser!A:A, 0)), "No Match", VLOOKUP($C478,ADUser!A:C,3,FALSE))</f>
        <v>Sergio Delgado</v>
      </c>
      <c r="E478" s="27" t="str">
        <f>IF(ISERROR(MATCH($C478,ADUser!A:A, 0)), "No Match", VLOOKUP($C478,ADUser!A:B,2,FALSE))</f>
        <v>SDelgado</v>
      </c>
      <c r="F478" s="27" t="str">
        <f>IF(ISERROR(MATCH(K478,ADComputer!A:A, 0)), "No Match", VLOOKUP(K478,ADComputer!A:B,2,FALSE))</f>
        <v>Sergio Delgado - ThinkPad P50</v>
      </c>
      <c r="H478" s="32">
        <f t="shared" si="37"/>
        <v>1</v>
      </c>
      <c r="I478" s="27" t="str">
        <f>IF(ISERROR(MATCH(K478,ADComputer!A:A, 0)), "No Match", VLOOKUP(K478,ADComputer!A:D,4,FALSE))</f>
        <v>CN=Sergio Delgado Castro,OU=Users,OU=Houston,DC=wma-arch,DC=com</v>
      </c>
      <c r="J478" s="27" t="str">
        <f>IF(ISERROR(MATCH($E478,Meraki!A:A, 0)), "No Match", VLOOKUP($E478,Meraki!A:F,4,FALSE))</f>
        <v>ThinkPad P50</v>
      </c>
      <c r="K478" s="27" t="str">
        <f>IF(ISERROR(MATCH($E478,Meraki!A:A, 0)), "No Match", VLOOKUP($E478,Meraki!A:F,2,FALSE))</f>
        <v>WS-2413</v>
      </c>
      <c r="L478" s="27" t="str">
        <f>IF(ISERROR(MATCH($C478,Vision!$A:$A, 0)), "No Match", VLOOKUP($C478,Vision!$A:F,2,FALSE))</f>
        <v>Sergio</v>
      </c>
      <c r="M478" s="27" t="str">
        <f>IF(ISERROR(MATCH($C478,Vision!$A:$A, 0)), "No Match", VLOOKUP($C478,Vision!$A:G,3,FALSE))</f>
        <v>Delgado</v>
      </c>
      <c r="N478" s="27" t="str">
        <f>IF(ISERROR(MATCH($C478,Vision!$A:$A, 0)), "No Match", VLOOKUP($C478,Vision!$A:H,4,FALSE))</f>
        <v>Griffin, Heather</v>
      </c>
      <c r="O478" s="27" t="str">
        <f>IF(ISERROR(MATCH($C478,Vision!$A:$A, 0)), "No Match", VLOOKUP($C478,Vision!$A:I,5,FALSE))</f>
        <v>Houston Commercial</v>
      </c>
      <c r="P478" s="27" t="str">
        <f>IF(ISERROR(MATCH($C478,Vision!$A:$A, 0)), "No Match", VLOOKUP($C478,Vision!$A:J,6,FALSE))</f>
        <v>Houston</v>
      </c>
      <c r="Q478" s="27" t="str">
        <f>IF(ISERROR(MATCH($C478,Vision!$A:$A, 0)), "No Match", VLOOKUP($C478,Vision!$A:K,7,FALSE))</f>
        <v>Job Captain</v>
      </c>
      <c r="R478" s="31">
        <f>IF(ISERROR(MATCH($C478,Vision!$A:$A, 0)), "No Match", VLOOKUP($C478,Vision!$A:L,8,FALSE))</f>
        <v>42310</v>
      </c>
      <c r="S478" s="31"/>
      <c r="T478" s="27" t="str">
        <f t="shared" si="38"/>
        <v>Set-ADComputer -Identity  WS-2413 -Description "Sergio Delgado - ThinkPad P50"</v>
      </c>
      <c r="U478" s="1" t="str">
        <f t="shared" si="39"/>
        <v>Set-ADComputer -Identity  WS-2413 -Managedby "SDelgado"</v>
      </c>
    </row>
    <row r="479" spans="2:21" x14ac:dyDescent="0.25">
      <c r="B479" s="27">
        <f t="shared" si="36"/>
        <v>476</v>
      </c>
      <c r="C479" s="22" t="s">
        <v>1252</v>
      </c>
      <c r="D479" s="30" t="str">
        <f>IF(ISERROR(MATCH($C479,ADUser!A:A, 0)), "No Match", VLOOKUP($C479,ADUser!A:C,3,FALSE))</f>
        <v>Summer Fernquist</v>
      </c>
      <c r="E479" s="27" t="str">
        <f>IF(ISERROR(MATCH($C479,ADUser!A:A, 0)), "No Match", VLOOKUP($C479,ADUser!A:B,2,FALSE))</f>
        <v>sfernquist</v>
      </c>
      <c r="F479" s="27" t="str">
        <f>IF(ISERROR(MATCH(K479,ADComputer!A:A, 0)), "No Match", VLOOKUP(K479,ADComputer!A:B,2,FALSE))</f>
        <v>Summer Fernquist - Blade</v>
      </c>
      <c r="H479" s="32">
        <f t="shared" si="37"/>
        <v>1</v>
      </c>
      <c r="I479" s="27" t="str">
        <f>IF(ISERROR(MATCH(K479,ADComputer!A:A, 0)), "No Match", VLOOKUP(K479,ADComputer!A:D,4,FALSE))</f>
        <v>CN=Summer Fernquist,OU=Users,OU=San Diego,DC=wma-arch,DC=com</v>
      </c>
      <c r="J479" s="27" t="str">
        <f>IF(ISERROR(MATCH($E479,Meraki!A:A, 0)), "No Match", VLOOKUP($E479,Meraki!A:F,4,FALSE))</f>
        <v>Blade</v>
      </c>
      <c r="K479" s="27" t="str">
        <f>IF(ISERROR(MATCH($E479,Meraki!A:A, 0)), "No Match", VLOOKUP($E479,Meraki!A:F,2,FALSE))</f>
        <v>WS-2831</v>
      </c>
      <c r="L479" s="27" t="str">
        <f>IF(ISERROR(MATCH($C479,Vision!$A:$A, 0)), "No Match", VLOOKUP($C479,Vision!$A:F,2,FALSE))</f>
        <v>Summer</v>
      </c>
      <c r="M479" s="27" t="str">
        <f>IF(ISERROR(MATCH($C479,Vision!$A:$A, 0)), "No Match", VLOOKUP($C479,Vision!$A:G,3,FALSE))</f>
        <v>Thomas</v>
      </c>
      <c r="N479" s="27" t="str">
        <f>IF(ISERROR(MATCH($C479,Vision!$A:$A, 0)), "No Match", VLOOKUP($C479,Vision!$A:H,4,FALSE))</f>
        <v>Shimoda, Bryan</v>
      </c>
      <c r="O479" s="27" t="str">
        <f>IF(ISERROR(MATCH($C479,Vision!$A:$A, 0)), "No Match", VLOOKUP($C479,Vision!$A:I,5,FALSE))</f>
        <v>Design Commercial</v>
      </c>
      <c r="P479" s="27" t="str">
        <f>IF(ISERROR(MATCH($C479,Vision!$A:$A, 0)), "No Match", VLOOKUP($C479,Vision!$A:J,6,FALSE))</f>
        <v>San Diego</v>
      </c>
      <c r="Q479" s="27" t="str">
        <f>IF(ISERROR(MATCH($C479,Vision!$A:$A, 0)), "No Match", VLOOKUP($C479,Vision!$A:K,7,FALSE))</f>
        <v>Designer II</v>
      </c>
      <c r="R479" s="31">
        <f>IF(ISERROR(MATCH($C479,Vision!$A:$A, 0)), "No Match", VLOOKUP($C479,Vision!$A:L,8,FALSE))</f>
        <v>41898</v>
      </c>
      <c r="S479" s="31"/>
      <c r="T479" s="27" t="str">
        <f t="shared" si="38"/>
        <v>Set-ADComputer -Identity  WS-2831 -Description "Summer Fernquist - Blade"</v>
      </c>
      <c r="U479" s="1" t="str">
        <f t="shared" si="39"/>
        <v>Set-ADComputer -Identity  WS-2831 -Managedby "sfernquist"</v>
      </c>
    </row>
    <row r="480" spans="2:21" x14ac:dyDescent="0.25">
      <c r="B480" s="27">
        <f t="shared" si="36"/>
        <v>477</v>
      </c>
      <c r="C480" s="22" t="s">
        <v>700</v>
      </c>
      <c r="D480" s="30" t="str">
        <f>IF(ISERROR(MATCH($C480,ADUser!A:A, 0)), "No Match", VLOOKUP($C480,ADUser!A:C,3,FALSE))</f>
        <v>Stephanie Fox</v>
      </c>
      <c r="E480" s="27" t="str">
        <f>IF(ISERROR(MATCH($C480,ADUser!A:A, 0)), "No Match", VLOOKUP($C480,ADUser!A:B,2,FALSE))</f>
        <v>sfox</v>
      </c>
      <c r="F480" s="27" t="str">
        <f>IF(ISERROR(MATCH(K480,ADComputer!A:A, 0)), "No Match", VLOOKUP(K480,ADComputer!A:B,2,FALSE))</f>
        <v>Stephanie Fox - X1 Carbon</v>
      </c>
      <c r="H480" s="32">
        <f t="shared" si="37"/>
        <v>1</v>
      </c>
      <c r="I480" s="27" t="str">
        <f>IF(ISERROR(MATCH(K480,ADComputer!A:A, 0)), "No Match", VLOOKUP(K480,ADComputer!A:D,4,FALSE))</f>
        <v>CN=Stephanie Fox,OU=Users,OU=Irvine,DC=wma-arch,DC=com</v>
      </c>
      <c r="J480" s="27" t="str">
        <f>IF(ISERROR(MATCH($E480,Meraki!A:A, 0)), "No Match", VLOOKUP($E480,Meraki!A:F,4,FALSE))</f>
        <v>ThinkPad X1 Carbon 2nd</v>
      </c>
      <c r="K480" s="27" t="str">
        <f>IF(ISERROR(MATCH($E480,Meraki!A:A, 0)), "No Match", VLOOKUP($E480,Meraki!A:F,2,FALSE))</f>
        <v>WS-1992</v>
      </c>
      <c r="L480" s="27" t="str">
        <f>IF(ISERROR(MATCH($C480,Vision!$A:$A, 0)), "No Match", VLOOKUP($C480,Vision!$A:F,2,FALSE))</f>
        <v>Stephanie</v>
      </c>
      <c r="M480" s="27" t="str">
        <f>IF(ISERROR(MATCH($C480,Vision!$A:$A, 0)), "No Match", VLOOKUP($C480,Vision!$A:G,3,FALSE))</f>
        <v>Scherling</v>
      </c>
      <c r="N480" s="27" t="str">
        <f>IF(ISERROR(MATCH($C480,Vision!$A:$A, 0)), "No Match", VLOOKUP($C480,Vision!$A:H,4,FALSE))</f>
        <v>Grbic, Mary</v>
      </c>
      <c r="O480" s="27" t="str">
        <f>IF(ISERROR(MATCH($C480,Vision!$A:$A, 0)), "No Match", VLOOKUP($C480,Vision!$A:I,5,FALSE))</f>
        <v>Irvine Interior Design</v>
      </c>
      <c r="P480" s="27" t="str">
        <f>IF(ISERROR(MATCH($C480,Vision!$A:$A, 0)), "No Match", VLOOKUP($C480,Vision!$A:J,6,FALSE))</f>
        <v>Irvine</v>
      </c>
      <c r="Q480" s="27" t="str">
        <f>IF(ISERROR(MATCH($C480,Vision!$A:$A, 0)), "No Match", VLOOKUP($C480,Vision!$A:K,7,FALSE))</f>
        <v>Studio Manager, Interior Architecture &amp; Design</v>
      </c>
      <c r="R480" s="31">
        <f>IF(ISERROR(MATCH($C480,Vision!$A:$A, 0)), "No Match", VLOOKUP($C480,Vision!$A:L,8,FALSE))</f>
        <v>42422</v>
      </c>
      <c r="S480" s="31"/>
      <c r="T480" s="27" t="str">
        <f t="shared" si="38"/>
        <v>Set-ADComputer -Identity  WS-1992 -Description "Stephanie Fox - ThinkPad X1 Carbon 2nd"</v>
      </c>
      <c r="U480" s="1" t="str">
        <f t="shared" si="39"/>
        <v>Set-ADComputer -Identity  WS-1992 -Managedby "sfox"</v>
      </c>
    </row>
    <row r="481" spans="2:21" x14ac:dyDescent="0.25">
      <c r="B481" s="27">
        <f t="shared" si="36"/>
        <v>478</v>
      </c>
      <c r="C481" s="22" t="s">
        <v>3487</v>
      </c>
      <c r="D481" s="30" t="str">
        <f>IF(ISERROR(MATCH($C481,ADUser!A:A, 0)), "No Match", VLOOKUP($C481,ADUser!A:C,3,FALSE))</f>
        <v>Stephanie Heiple</v>
      </c>
      <c r="E481" s="27" t="str">
        <f>IF(ISERROR(MATCH($C481,ADUser!A:A, 0)), "No Match", VLOOKUP($C481,ADUser!A:B,2,FALSE))</f>
        <v>sheiple</v>
      </c>
      <c r="F481" s="27" t="str">
        <f>IF(ISERROR(MATCH(K481,ADComputer!A:A, 0)), "No Match", VLOOKUP(K481,ADComputer!A:B,2,FALSE))</f>
        <v>Stephanie Heiple - ThinkPad X1 Extreme</v>
      </c>
      <c r="H481" s="32">
        <f t="shared" si="37"/>
        <v>1</v>
      </c>
      <c r="I481" s="27" t="str">
        <f>IF(ISERROR(MATCH(K481,ADComputer!A:A, 0)), "No Match", VLOOKUP(K481,ADComputer!A:D,4,FALSE))</f>
        <v>CN=Stephanie Heiple,OU=Users,OU=Irvine,DC=wma-arch,DC=com</v>
      </c>
      <c r="J481" s="27" t="str">
        <f>IF(ISERROR(MATCH($E481,Meraki!A:A, 0)), "No Match", VLOOKUP($E481,Meraki!A:F,4,FALSE))</f>
        <v>ThinkPad X1 Extreme</v>
      </c>
      <c r="K481" s="27" t="str">
        <f>IF(ISERROR(MATCH($E481,Meraki!A:A, 0)), "No Match", VLOOKUP($E481,Meraki!A:F,2,FALSE))</f>
        <v>WS-3181</v>
      </c>
      <c r="L481" s="27" t="str">
        <f>IF(ISERROR(MATCH($C481,Vision!$A:$A, 0)), "No Match", VLOOKUP($C481,Vision!$A:F,2,FALSE))</f>
        <v>Stephanie</v>
      </c>
      <c r="M481" s="27" t="str">
        <f>IF(ISERROR(MATCH($C481,Vision!$A:$A, 0)), "No Match", VLOOKUP($C481,Vision!$A:G,3,FALSE))</f>
        <v>Heiple</v>
      </c>
      <c r="N481" s="27" t="str">
        <f>IF(ISERROR(MATCH($C481,Vision!$A:$A, 0)), "No Match", VLOOKUP($C481,Vision!$A:H,4,FALSE))</f>
        <v>Grbic, Mary</v>
      </c>
      <c r="O481" s="27" t="str">
        <f>IF(ISERROR(MATCH($C481,Vision!$A:$A, 0)), "No Match", VLOOKUP($C481,Vision!$A:I,5,FALSE))</f>
        <v>Irvine Interior Design</v>
      </c>
      <c r="P481" s="27" t="str">
        <f>IF(ISERROR(MATCH($C481,Vision!$A:$A, 0)), "No Match", VLOOKUP($C481,Vision!$A:J,6,FALSE))</f>
        <v>Irvine</v>
      </c>
      <c r="Q481" s="27" t="str">
        <f>IF(ISERROR(MATCH($C481,Vision!$A:$A, 0)), "No Match", VLOOKUP($C481,Vision!$A:K,7,FALSE))</f>
        <v>Senior Job Captain</v>
      </c>
      <c r="R481" s="31">
        <f>IF(ISERROR(MATCH($C481,Vision!$A:$A, 0)), "No Match", VLOOKUP($C481,Vision!$A:L,8,FALSE))</f>
        <v>43206</v>
      </c>
      <c r="S481" s="31"/>
      <c r="T481" s="27" t="str">
        <f t="shared" si="38"/>
        <v>Set-ADComputer -Identity  WS-3181 -Description "Stephanie Heiple - ThinkPad X1 Extreme"</v>
      </c>
      <c r="U481" s="1" t="str">
        <f t="shared" si="39"/>
        <v>Set-ADComputer -Identity  WS-3181 -Managedby "sheiple"</v>
      </c>
    </row>
    <row r="482" spans="2:21" x14ac:dyDescent="0.25">
      <c r="B482" s="27">
        <f t="shared" si="36"/>
        <v>479</v>
      </c>
      <c r="C482" s="22" t="s">
        <v>696</v>
      </c>
      <c r="D482" s="30" t="str">
        <f>IF(ISERROR(MATCH($C482,ADUser!A:A, 0)), "No Match", VLOOKUP($C482,ADUser!A:C,3,FALSE))</f>
        <v>Shenine Hooshmand</v>
      </c>
      <c r="E482" s="27" t="str">
        <f>IF(ISERROR(MATCH($C482,ADUser!A:A, 0)), "No Match", VLOOKUP($C482,ADUser!A:B,2,FALSE))</f>
        <v>shooshmand</v>
      </c>
      <c r="F482" s="27" t="str">
        <f>IF(ISERROR(MATCH(K482,ADComputer!A:A, 0)), "No Match", VLOOKUP(K482,ADComputer!A:B,2,FALSE))</f>
        <v>Shenine Hooshmand - X1 Carbon</v>
      </c>
      <c r="H482" s="32">
        <f t="shared" si="37"/>
        <v>1</v>
      </c>
      <c r="I482" s="27" t="str">
        <f>IF(ISERROR(MATCH(K482,ADComputer!A:A, 0)), "No Match", VLOOKUP(K482,ADComputer!A:D,4,FALSE))</f>
        <v>CN=Shenine Hooshmand,OU=Users,OU=Northern California,DC=wma-arch,DC=com</v>
      </c>
      <c r="J482" s="27" t="str">
        <f>IF(ISERROR(MATCH($E482,Meraki!A:A, 0)), "No Match", VLOOKUP($E482,Meraki!A:F,4,FALSE))</f>
        <v>ThinkPad X1 Carbon 4th</v>
      </c>
      <c r="K482" s="27" t="str">
        <f>IF(ISERROR(MATCH($E482,Meraki!A:A, 0)), "No Match", VLOOKUP($E482,Meraki!A:F,2,FALSE))</f>
        <v>WS-2358</v>
      </c>
      <c r="L482" s="27" t="str">
        <f>IF(ISERROR(MATCH($C482,Vision!$A:$A, 0)), "No Match", VLOOKUP($C482,Vision!$A:F,2,FALSE))</f>
        <v>Shenine</v>
      </c>
      <c r="M482" s="27" t="str">
        <f>IF(ISERROR(MATCH($C482,Vision!$A:$A, 0)), "No Match", VLOOKUP($C482,Vision!$A:G,3,FALSE))</f>
        <v>Hooshmand</v>
      </c>
      <c r="N482" s="27" t="str">
        <f>IF(ISERROR(MATCH($C482,Vision!$A:$A, 0)), "No Match", VLOOKUP($C482,Vision!$A:H,4,FALSE))</f>
        <v>Leanos, Kelly</v>
      </c>
      <c r="O482" s="27" t="str">
        <f>IF(ISERROR(MATCH($C482,Vision!$A:$A, 0)), "No Match", VLOOKUP($C482,Vision!$A:I,5,FALSE))</f>
        <v>Pleasanton Interior Design</v>
      </c>
      <c r="P482" s="27" t="str">
        <f>IF(ISERROR(MATCH($C482,Vision!$A:$A, 0)), "No Match", VLOOKUP($C482,Vision!$A:J,6,FALSE))</f>
        <v>Pleasanton</v>
      </c>
      <c r="Q482" s="27" t="str">
        <f>IF(ISERROR(MATCH($C482,Vision!$A:$A, 0)), "No Match", VLOOKUP($C482,Vision!$A:K,7,FALSE))</f>
        <v>Project Manager</v>
      </c>
      <c r="R482" s="31">
        <f>IF(ISERROR(MATCH($C482,Vision!$A:$A, 0)), "No Match", VLOOKUP($C482,Vision!$A:L,8,FALSE))</f>
        <v>40808</v>
      </c>
      <c r="S482" s="31"/>
      <c r="T482" s="27" t="str">
        <f t="shared" si="38"/>
        <v>Set-ADComputer -Identity  WS-2358 -Description "Shenine Hooshmand - ThinkPad X1 Carbon 4th"</v>
      </c>
      <c r="U482" s="1" t="str">
        <f t="shared" si="39"/>
        <v>Set-ADComputer -Identity  WS-2358 -Managedby "shooshmand"</v>
      </c>
    </row>
    <row r="483" spans="2:21" x14ac:dyDescent="0.25">
      <c r="B483" s="27">
        <f t="shared" si="36"/>
        <v>480</v>
      </c>
      <c r="C483" s="22" t="s">
        <v>5145</v>
      </c>
      <c r="D483" s="30" t="str">
        <f>IF(ISERROR(MATCH($C483,ADUser!A:A, 0)), "No Match", VLOOKUP($C483,ADUser!A:C,3,FALSE))</f>
        <v>Sara Jazra</v>
      </c>
      <c r="E483" s="27" t="str">
        <f>IF(ISERROR(MATCH($C483,ADUser!A:A, 0)), "No Match", VLOOKUP($C483,ADUser!A:B,2,FALSE))</f>
        <v>sjazra</v>
      </c>
      <c r="F483" s="27" t="str">
        <f>IF(ISERROR(MATCH(K483,ADComputer!A:A, 0)), "No Match", VLOOKUP(K483,ADComputer!A:B,2,FALSE))</f>
        <v>Sara Jazra - P330 Tiny</v>
      </c>
      <c r="H483" s="32">
        <f t="shared" si="37"/>
        <v>1</v>
      </c>
      <c r="I483" s="27" t="str">
        <f>IF(ISERROR(MATCH(K483,ADComputer!A:A, 0)), "No Match", VLOOKUP(K483,ADComputer!A:D,4,FALSE))</f>
        <v>CN=Sara Jazra,OU=Users,OU=Irvine,DC=wma-arch,DC=com</v>
      </c>
      <c r="J483" s="27" t="str">
        <f>IF(ISERROR(MATCH($E483,Meraki!A:A, 0)), "No Match", VLOOKUP($E483,Meraki!A:F,4,FALSE))</f>
        <v>ThinkStation P330 Tiny</v>
      </c>
      <c r="K483" s="27" t="str">
        <f>IF(ISERROR(MATCH($E483,Meraki!A:A, 0)), "No Match", VLOOKUP($E483,Meraki!A:F,2,FALSE))</f>
        <v>WS-3179</v>
      </c>
      <c r="L483" s="27" t="str">
        <f>IF(ISERROR(MATCH($C483,Vision!$A:$A, 0)), "No Match", VLOOKUP($C483,Vision!$A:F,2,FALSE))</f>
        <v>Sara</v>
      </c>
      <c r="M483" s="27" t="str">
        <f>IF(ISERROR(MATCH($C483,Vision!$A:$A, 0)), "No Match", VLOOKUP($C483,Vision!$A:G,3,FALSE))</f>
        <v>Jazra</v>
      </c>
      <c r="N483" s="27" t="str">
        <f>IF(ISERROR(MATCH($C483,Vision!$A:$A, 0)), "No Match", VLOOKUP($C483,Vision!$A:H,4,FALSE))</f>
        <v>Nouizi, Ilyes</v>
      </c>
      <c r="O483" s="27" t="str">
        <f>IF(ISERROR(MATCH($C483,Vision!$A:$A, 0)), "No Match", VLOOKUP($C483,Vision!$A:I,5,FALSE))</f>
        <v>Studio-West</v>
      </c>
      <c r="P483" s="27" t="str">
        <f>IF(ISERROR(MATCH($C483,Vision!$A:$A, 0)), "No Match", VLOOKUP($C483,Vision!$A:J,6,FALSE))</f>
        <v>Irvine</v>
      </c>
      <c r="Q483" s="27" t="str">
        <f>IF(ISERROR(MATCH($C483,Vision!$A:$A, 0)), "No Match", VLOOKUP($C483,Vision!$A:K,7,FALSE))</f>
        <v>Production Coordinator</v>
      </c>
      <c r="R483" s="31">
        <f>IF(ISERROR(MATCH($C483,Vision!$A:$A, 0)), "No Match", VLOOKUP($C483,Vision!$A:L,8,FALSE))</f>
        <v>43530</v>
      </c>
      <c r="S483" s="31"/>
      <c r="T483" s="27" t="str">
        <f t="shared" si="38"/>
        <v>Set-ADComputer -Identity  WS-3179 -Description "Sara Jazra - ThinkStation P330 Tiny"</v>
      </c>
      <c r="U483" s="1" t="str">
        <f t="shared" si="39"/>
        <v>Set-ADComputer -Identity  WS-3179 -Managedby "sjazra"</v>
      </c>
    </row>
    <row r="484" spans="2:21" x14ac:dyDescent="0.25">
      <c r="B484" s="27">
        <f t="shared" si="36"/>
        <v>481</v>
      </c>
      <c r="C484" s="22" t="s">
        <v>5147</v>
      </c>
      <c r="D484" s="30" t="str">
        <f>IF(ISERROR(MATCH($C484,ADUser!A:A, 0)), "No Match", VLOOKUP($C484,ADUser!A:C,3,FALSE))</f>
        <v>Sang Jin Lee</v>
      </c>
      <c r="E484" s="27" t="str">
        <f>IF(ISERROR(MATCH($C484,ADUser!A:A, 0)), "No Match", VLOOKUP($C484,ADUser!A:B,2,FALSE))</f>
        <v>sjinlee</v>
      </c>
      <c r="F484" s="27" t="str">
        <f>IF(ISERROR(MATCH(K484,ADComputer!A:A, 0)), "No Match", VLOOKUP(K484,ADComputer!A:B,2,FALSE))</f>
        <v>Sang Jin Lee - P1</v>
      </c>
      <c r="H484" s="32">
        <f t="shared" si="37"/>
        <v>1</v>
      </c>
      <c r="I484" s="27" t="str">
        <f>IF(ISERROR(MATCH(K484,ADComputer!A:A, 0)), "No Match", VLOOKUP(K484,ADComputer!A:D,4,FALSE))</f>
        <v>CN=Sang Jin Lee,OU=Users,OU=New Jersey,DC=wma-arch,DC=com</v>
      </c>
      <c r="J484" s="27" t="str">
        <f>IF(ISERROR(MATCH($E484,Meraki!A:A, 0)), "No Match", VLOOKUP($E484,Meraki!A:F,4,FALSE))</f>
        <v>ThinkPad P1</v>
      </c>
      <c r="K484" s="27" t="str">
        <f>IF(ISERROR(MATCH($E484,Meraki!A:A, 0)), "No Match", VLOOKUP($E484,Meraki!A:F,2,FALSE))</f>
        <v>WS-3174</v>
      </c>
      <c r="L484" s="27" t="str">
        <f>IF(ISERROR(MATCH($C484,Vision!$A:$A, 0)), "No Match", VLOOKUP($C484,Vision!$A:F,2,FALSE))</f>
        <v>Sang Jin</v>
      </c>
      <c r="M484" s="27" t="str">
        <f>IF(ISERROR(MATCH($C484,Vision!$A:$A, 0)), "No Match", VLOOKUP($C484,Vision!$A:G,3,FALSE))</f>
        <v>Lee</v>
      </c>
      <c r="N484" s="27" t="str">
        <f>IF(ISERROR(MATCH($C484,Vision!$A:$A, 0)), "No Match", VLOOKUP($C484,Vision!$A:H,4,FALSE))</f>
        <v>Mayer, Edward</v>
      </c>
      <c r="O484" s="27" t="str">
        <f>IF(ISERROR(MATCH($C484,Vision!$A:$A, 0)), "No Match", VLOOKUP($C484,Vision!$A:I,5,FALSE))</f>
        <v>New Jersey Commercial</v>
      </c>
      <c r="P484" s="27" t="str">
        <f>IF(ISERROR(MATCH($C484,Vision!$A:$A, 0)), "No Match", VLOOKUP($C484,Vision!$A:J,6,FALSE))</f>
        <v>New Jersey</v>
      </c>
      <c r="Q484" s="27" t="str">
        <f>IF(ISERROR(MATCH($C484,Vision!$A:$A, 0)), "No Match", VLOOKUP($C484,Vision!$A:K,7,FALSE))</f>
        <v>Senior Job Captain</v>
      </c>
      <c r="R484" s="31">
        <f>IF(ISERROR(MATCH($C484,Vision!$A:$A, 0)), "No Match", VLOOKUP($C484,Vision!$A:L,8,FALSE))</f>
        <v>43521</v>
      </c>
      <c r="S484" s="31"/>
      <c r="T484" s="27" t="str">
        <f t="shared" si="38"/>
        <v>Set-ADComputer -Identity  WS-3174 -Description "Sang Jin Lee - ThinkPad P1"</v>
      </c>
      <c r="U484" s="1" t="str">
        <f t="shared" si="39"/>
        <v>Set-ADComputer -Identity  WS-3174 -Managedby "sjinlee"</v>
      </c>
    </row>
    <row r="485" spans="2:21" hidden="1" x14ac:dyDescent="0.25">
      <c r="B485" s="27">
        <f t="shared" si="36"/>
        <v>482</v>
      </c>
      <c r="C485" s="22" t="s">
        <v>8158</v>
      </c>
      <c r="D485" s="30" t="str">
        <f>IF(ISERROR(MATCH($C485,ADUser!A:A, 0)), "No Match", VLOOKUP($C485,ADUser!A:C,3,FALSE))</f>
        <v>Omar Tellez</v>
      </c>
      <c r="E485" s="27" t="str">
        <f>IF(ISERROR(MATCH($C485,ADUser!A:A, 0)), "No Match", VLOOKUP($C485,ADUser!A:B,2,FALSE))</f>
        <v>otellez</v>
      </c>
      <c r="F485" s="27" t="str">
        <f>IF(ISERROR(MATCH(K485,ADComputer!A:A, 0)), "No Match", VLOOKUP(K485,ADComputer!A:B,2,FALSE))</f>
        <v>Anahi Robles - Precision Tower 3620</v>
      </c>
      <c r="H485" s="32" t="e">
        <f t="shared" si="37"/>
        <v>#VALUE!</v>
      </c>
      <c r="I485" s="27">
        <f>IF(ISERROR(MATCH(K485,ADComputer!A:A, 0)), "No Match", VLOOKUP(K485,ADComputer!A:D,4,FALSE))</f>
        <v>0</v>
      </c>
      <c r="J485" s="27" t="str">
        <f>IF(ISERROR(MATCH($E485,Meraki!A:A, 0)), "No Match", VLOOKUP($E485,Meraki!A:F,4,FALSE))</f>
        <v>Precision Tower 3620</v>
      </c>
      <c r="K485" s="27" t="str">
        <f>IF(ISERROR(MATCH($E485,Meraki!A:A, 0)), "No Match", VLOOKUP($E485,Meraki!A:F,2,FALSE))</f>
        <v>WS-2454</v>
      </c>
      <c r="L485" s="27" t="str">
        <f>IF(ISERROR(MATCH($C485,Vision!$A:$A, 0)), "No Match", VLOOKUP($C485,Vision!$A:F,2,FALSE))</f>
        <v>Omar</v>
      </c>
      <c r="M485" s="27" t="str">
        <f>IF(ISERROR(MATCH($C485,Vision!$A:$A, 0)), "No Match", VLOOKUP($C485,Vision!$A:G,3,FALSE))</f>
        <v>Tellez Valdez</v>
      </c>
      <c r="N485" s="27" t="str">
        <f>IF(ISERROR(MATCH($C485,Vision!$A:$A, 0)), "No Match", VLOOKUP($C485,Vision!$A:H,4,FALSE))</f>
        <v>Nouizi, Ilyes</v>
      </c>
      <c r="O485" s="27" t="str">
        <f>IF(ISERROR(MATCH($C485,Vision!$A:$A, 0)), "No Match", VLOOKUP($C485,Vision!$A:I,5,FALSE))</f>
        <v>Studio-East</v>
      </c>
      <c r="P485" s="27" t="str">
        <f>IF(ISERROR(MATCH($C485,Vision!$A:$A, 0)), "No Match", VLOOKUP($C485,Vision!$A:J,6,FALSE))</f>
        <v>Mexico City</v>
      </c>
      <c r="Q485" s="27" t="str">
        <f>IF(ISERROR(MATCH($C485,Vision!$A:$A, 0)), "No Match", VLOOKUP($C485,Vision!$A:K,7,FALSE))</f>
        <v>Production Coordinator</v>
      </c>
      <c r="R485" s="31">
        <f>IF(ISERROR(MATCH($C485,Vision!$A:$A, 0)), "No Match", VLOOKUP($C485,Vision!$A:L,8,FALSE))</f>
        <v>43577</v>
      </c>
      <c r="S485" s="31"/>
      <c r="T485" s="27" t="str">
        <f t="shared" si="38"/>
        <v>Set-ADComputer -Identity  WS-2454 -Description "Omar Tellez - Precision Tower 3620"</v>
      </c>
      <c r="U485" s="1" t="str">
        <f t="shared" si="39"/>
        <v>Set-ADComputer -Identity  WS-2454 -Managedby "otellez"</v>
      </c>
    </row>
    <row r="486" spans="2:21" x14ac:dyDescent="0.25">
      <c r="B486" s="27">
        <f t="shared" si="36"/>
        <v>483</v>
      </c>
      <c r="C486" s="22" t="s">
        <v>5042</v>
      </c>
      <c r="D486" s="30" t="str">
        <f>IF(ISERROR(MATCH($C486,ADUser!A:A, 0)), "No Match", VLOOKUP($C486,ADUser!A:C,3,FALSE))</f>
        <v>Saatchi Kishnani</v>
      </c>
      <c r="E486" s="27" t="str">
        <f>IF(ISERROR(MATCH($C486,ADUser!A:A, 0)), "No Match", VLOOKUP($C486,ADUser!A:B,2,FALSE))</f>
        <v>skishnani</v>
      </c>
      <c r="F486" s="27" t="str">
        <f>IF(ISERROR(MATCH(K486,ADComputer!A:A, 0)), "No Match", VLOOKUP(K486,ADComputer!A:B,2,FALSE))</f>
        <v>Saatchi Kishnani - ThinkStation P320 Tiny</v>
      </c>
      <c r="H486" s="32">
        <f t="shared" si="37"/>
        <v>1</v>
      </c>
      <c r="I486" s="27" t="str">
        <f>IF(ISERROR(MATCH(K486,ADComputer!A:A, 0)), "No Match", VLOOKUP(K486,ADComputer!A:D,4,FALSE))</f>
        <v>CN=Saatchi Kishnani,OU=Users,OU=New York,DC=wma-arch,DC=com</v>
      </c>
      <c r="J486" s="27" t="str">
        <f>IF(ISERROR(MATCH($E486,Meraki!A:A, 0)), "No Match", VLOOKUP($E486,Meraki!A:F,4,FALSE))</f>
        <v>ThinkStation P320 Tiny</v>
      </c>
      <c r="K486" s="27" t="str">
        <f>IF(ISERROR(MATCH($E486,Meraki!A:A, 0)), "No Match", VLOOKUP($E486,Meraki!A:F,2,FALSE))</f>
        <v>WS-2664</v>
      </c>
      <c r="L486" s="27" t="str">
        <f>IF(ISERROR(MATCH($C486,Vision!$A:$A, 0)), "No Match", VLOOKUP($C486,Vision!$A:F,2,FALSE))</f>
        <v>Saatchi</v>
      </c>
      <c r="M486" s="27" t="str">
        <f>IF(ISERROR(MATCH($C486,Vision!$A:$A, 0)), "No Match", VLOOKUP($C486,Vision!$A:G,3,FALSE))</f>
        <v>Kishnani</v>
      </c>
      <c r="N486" s="27" t="str">
        <f>IF(ISERROR(MATCH($C486,Vision!$A:$A, 0)), "No Match", VLOOKUP($C486,Vision!$A:H,4,FALSE))</f>
        <v>Mayer, Edward</v>
      </c>
      <c r="O486" s="27" t="str">
        <f>IF(ISERROR(MATCH($C486,Vision!$A:$A, 0)), "No Match", VLOOKUP($C486,Vision!$A:I,5,FALSE))</f>
        <v>New Jersey Commercial</v>
      </c>
      <c r="P486" s="27" t="str">
        <f>IF(ISERROR(MATCH($C486,Vision!$A:$A, 0)), "No Match", VLOOKUP($C486,Vision!$A:J,6,FALSE))</f>
        <v>New York</v>
      </c>
      <c r="Q486" s="27" t="str">
        <f>IF(ISERROR(MATCH($C486,Vision!$A:$A, 0)), "No Match", VLOOKUP($C486,Vision!$A:K,7,FALSE))</f>
        <v>Production Coordinator</v>
      </c>
      <c r="R486" s="31">
        <f>IF(ISERROR(MATCH($C486,Vision!$A:$A, 0)), "No Match", VLOOKUP($C486,Vision!$A:L,8,FALSE))</f>
        <v>43423</v>
      </c>
      <c r="S486" s="31"/>
      <c r="T486" s="27" t="str">
        <f t="shared" si="38"/>
        <v>Set-ADComputer -Identity  WS-2664 -Description "Saatchi Kishnani - ThinkStation P320 Tiny"</v>
      </c>
      <c r="U486" s="1" t="str">
        <f t="shared" si="39"/>
        <v>Set-ADComputer -Identity  WS-2664 -Managedby "skishnani"</v>
      </c>
    </row>
    <row r="487" spans="2:21" x14ac:dyDescent="0.25">
      <c r="B487" s="27">
        <f t="shared" si="36"/>
        <v>484</v>
      </c>
      <c r="C487" s="22" t="s">
        <v>693</v>
      </c>
      <c r="D487" s="30" t="str">
        <f>IF(ISERROR(MATCH($C487,ADUser!A:A, 0)), "No Match", VLOOKUP($C487,ADUser!A:C,3,FALSE))</f>
        <v>Shawn Krebs</v>
      </c>
      <c r="E487" s="27" t="str">
        <f>IF(ISERROR(MATCH($C487,ADUser!A:A, 0)), "No Match", VLOOKUP($C487,ADUser!A:B,2,FALSE))</f>
        <v>skrebs</v>
      </c>
      <c r="F487" s="27" t="str">
        <f>IF(ISERROR(MATCH(K487,ADComputer!A:A, 0)), "No Match", VLOOKUP(K487,ADComputer!A:B,2,FALSE))</f>
        <v>Shawn Krebs - OptiPlex 9010</v>
      </c>
      <c r="H487" s="32">
        <f t="shared" si="37"/>
        <v>1</v>
      </c>
      <c r="I487" s="27" t="str">
        <f>IF(ISERROR(MATCH(K487,ADComputer!A:A, 0)), "No Match", VLOOKUP(K487,ADComputer!A:D,4,FALSE))</f>
        <v>CN=Shawnene Krebs,OU=Users,OU=Denver-JS,DC=wma-arch,DC=com</v>
      </c>
      <c r="J487" s="27" t="str">
        <f>IF(ISERROR(MATCH($E487,Meraki!A:A, 0)), "No Match", VLOOKUP($E487,Meraki!A:F,4,FALSE))</f>
        <v>OptiPlex 9010</v>
      </c>
      <c r="K487" s="27" t="str">
        <f>IF(ISERROR(MATCH($E487,Meraki!A:A, 0)), "No Match", VLOOKUP($E487,Meraki!A:F,2,FALSE))</f>
        <v>WS-2498</v>
      </c>
      <c r="L487" s="27" t="str">
        <f>IF(ISERROR(MATCH($C487,Vision!$A:$A, 0)), "No Match", VLOOKUP($C487,Vision!$A:F,2,FALSE))</f>
        <v>Shawnene</v>
      </c>
      <c r="M487" s="27" t="str">
        <f>IF(ISERROR(MATCH($C487,Vision!$A:$A, 0)), "No Match", VLOOKUP($C487,Vision!$A:G,3,FALSE))</f>
        <v>Krebs</v>
      </c>
      <c r="N487" s="27" t="str">
        <f>IF(ISERROR(MATCH($C487,Vision!$A:$A, 0)), "No Match", VLOOKUP($C487,Vision!$A:H,4,FALSE))</f>
        <v>Jansen, Thomas</v>
      </c>
      <c r="O487" s="27" t="str">
        <f>IF(ISERROR(MATCH($C487,Vision!$A:$A, 0)), "No Match", VLOOKUP($C487,Vision!$A:I,5,FALSE))</f>
        <v>Denver Civil Administration</v>
      </c>
      <c r="P487" s="27" t="str">
        <f>IF(ISERROR(MATCH($C487,Vision!$A:$A, 0)), "No Match", VLOOKUP($C487,Vision!$A:J,6,FALSE))</f>
        <v>Denver C.E.</v>
      </c>
      <c r="Q487" s="27" t="str">
        <f>IF(ISERROR(MATCH($C487,Vision!$A:$A, 0)), "No Match", VLOOKUP($C487,Vision!$A:K,7,FALSE))</f>
        <v>Office Assistant</v>
      </c>
      <c r="R487" s="31">
        <f>IF(ISERROR(MATCH($C487,Vision!$A:$A, 0)), "No Match", VLOOKUP($C487,Vision!$A:L,8,FALSE))</f>
        <v>42583</v>
      </c>
      <c r="S487" s="31"/>
      <c r="T487" s="27" t="str">
        <f t="shared" si="38"/>
        <v>Set-ADComputer -Identity  WS-2498 -Description "Shawn Krebs - OptiPlex 9010"</v>
      </c>
      <c r="U487" s="1" t="str">
        <f t="shared" si="39"/>
        <v>Set-ADComputer -Identity  WS-2498 -Managedby "skrebs"</v>
      </c>
    </row>
    <row r="488" spans="2:21" x14ac:dyDescent="0.25">
      <c r="B488" s="27">
        <f t="shared" si="36"/>
        <v>485</v>
      </c>
      <c r="C488" s="22" t="s">
        <v>3879</v>
      </c>
      <c r="D488" s="30" t="str">
        <f>IF(ISERROR(MATCH($C488,ADUser!A:A, 0)), "No Match", VLOOKUP($C488,ADUser!A:C,3,FALSE))</f>
        <v>Scott Kruse</v>
      </c>
      <c r="E488" s="27" t="str">
        <f>IF(ISERROR(MATCH($C488,ADUser!A:A, 0)), "No Match", VLOOKUP($C488,ADUser!A:B,2,FALSE))</f>
        <v>skruse</v>
      </c>
      <c r="F488" s="27" t="str">
        <f>IF(ISERROR(MATCH(K488,ADComputer!A:A, 0)), "No Match", VLOOKUP(K488,ADComputer!A:B,2,FALSE))</f>
        <v>Scott Kruse - P50</v>
      </c>
      <c r="H488" s="32">
        <f t="shared" si="37"/>
        <v>1</v>
      </c>
      <c r="I488" s="27" t="str">
        <f>IF(ISERROR(MATCH(K488,ADComputer!A:A, 0)), "No Match", VLOOKUP(K488,ADComputer!A:D,4,FALSE))</f>
        <v>CN=Scott Kruse,OU=Users,OU=Toronto,DC=wma-arch,DC=com</v>
      </c>
      <c r="J488" s="27" t="str">
        <f>IF(ISERROR(MATCH($E488,Meraki!A:A, 0)), "No Match", VLOOKUP($E488,Meraki!A:F,4,FALSE))</f>
        <v>ThinkPad P51</v>
      </c>
      <c r="K488" s="27" t="str">
        <f>IF(ISERROR(MATCH($E488,Meraki!A:A, 0)), "No Match", VLOOKUP($E488,Meraki!A:F,2,FALSE))</f>
        <v>WS-2841</v>
      </c>
      <c r="L488" s="27" t="str">
        <f>IF(ISERROR(MATCH($C488,Vision!$A:$A, 0)), "No Match", VLOOKUP($C488,Vision!$A:F,2,FALSE))</f>
        <v>Scott</v>
      </c>
      <c r="M488" s="27" t="str">
        <f>IF(ISERROR(MATCH($C488,Vision!$A:$A, 0)), "No Match", VLOOKUP($C488,Vision!$A:G,3,FALSE))</f>
        <v>Kruse</v>
      </c>
      <c r="N488" s="27" t="str">
        <f>IF(ISERROR(MATCH($C488,Vision!$A:$A, 0)), "No Match", VLOOKUP($C488,Vision!$A:H,4,FALSE))</f>
        <v>Newson, David</v>
      </c>
      <c r="O488" s="27" t="str">
        <f>IF(ISERROR(MATCH($C488,Vision!$A:$A, 0)), "No Match", VLOOKUP($C488,Vision!$A:I,5,FALSE))</f>
        <v>Toronto Civil Engineering</v>
      </c>
      <c r="P488" s="27" t="str">
        <f>IF(ISERROR(MATCH($C488,Vision!$A:$A, 0)), "No Match", VLOOKUP($C488,Vision!$A:J,6,FALSE))</f>
        <v>Toronto</v>
      </c>
      <c r="Q488" s="27" t="str">
        <f>IF(ISERROR(MATCH($C488,Vision!$A:$A, 0)), "No Match", VLOOKUP($C488,Vision!$A:K,7,FALSE))</f>
        <v>Associate Engineer</v>
      </c>
      <c r="R488" s="31">
        <f>IF(ISERROR(MATCH($C488,Vision!$A:$A, 0)), "No Match", VLOOKUP($C488,Vision!$A:L,8,FALSE))</f>
        <v>43276</v>
      </c>
      <c r="S488" s="31"/>
      <c r="T488" s="27" t="str">
        <f t="shared" si="38"/>
        <v>Set-ADComputer -Identity  WS-2841 -Description "Scott Kruse - ThinkPad P51"</v>
      </c>
      <c r="U488" s="1" t="str">
        <f t="shared" si="39"/>
        <v>Set-ADComputer -Identity  WS-2841 -Managedby "skruse"</v>
      </c>
    </row>
    <row r="489" spans="2:21" x14ac:dyDescent="0.25">
      <c r="B489" s="27">
        <f t="shared" si="36"/>
        <v>486</v>
      </c>
      <c r="C489" s="22" t="s">
        <v>4901</v>
      </c>
      <c r="D489" s="30" t="str">
        <f>IF(ISERROR(MATCH($C489,ADUser!A:A, 0)), "No Match", VLOOKUP($C489,ADUser!A:C,3,FALSE))</f>
        <v>Sarah Lee</v>
      </c>
      <c r="E489" s="27" t="str">
        <f>IF(ISERROR(MATCH($C489,ADUser!A:A, 0)), "No Match", VLOOKUP($C489,ADUser!A:B,2,FALSE))</f>
        <v>slee</v>
      </c>
      <c r="F489" s="27" t="str">
        <f>IF(ISERROR(MATCH(K489,ADComputer!A:A, 0)), "No Match", VLOOKUP(K489,ADComputer!A:B,2,FALSE))</f>
        <v>Sarah Lee - ThinkCentre M900</v>
      </c>
      <c r="H489" s="32">
        <f t="shared" si="37"/>
        <v>1</v>
      </c>
      <c r="I489" s="27" t="str">
        <f>IF(ISERROR(MATCH(K489,ADComputer!A:A, 0)), "No Match", VLOOKUP(K489,ADComputer!A:D,4,FALSE))</f>
        <v>CN=Sarah Lee,OU=Users,OU=Irvine,DC=wma-arch,DC=com</v>
      </c>
      <c r="J489" s="27" t="str">
        <f>IF(ISERROR(MATCH($E489,Meraki!A:A, 0)), "No Match", VLOOKUP($E489,Meraki!A:F,4,FALSE))</f>
        <v>ThinkCentre M900</v>
      </c>
      <c r="K489" s="27" t="str">
        <f>IF(ISERROR(MATCH($E489,Meraki!A:A, 0)), "No Match", VLOOKUP($E489,Meraki!A:F,2,FALSE))</f>
        <v>WS-2223</v>
      </c>
      <c r="L489" s="27" t="str">
        <f>IF(ISERROR(MATCH($C489,Vision!$A:$A, 0)), "No Match", VLOOKUP($C489,Vision!$A:F,2,FALSE))</f>
        <v>Sarah</v>
      </c>
      <c r="M489" s="27" t="str">
        <f>IF(ISERROR(MATCH($C489,Vision!$A:$A, 0)), "No Match", VLOOKUP($C489,Vision!$A:G,3,FALSE))</f>
        <v>Lee</v>
      </c>
      <c r="N489" s="27" t="str">
        <f>IF(ISERROR(MATCH($C489,Vision!$A:$A, 0)), "No Match", VLOOKUP($C489,Vision!$A:H,4,FALSE))</f>
        <v>Espiritu, Leslie</v>
      </c>
      <c r="O489" s="27" t="str">
        <f>IF(ISERROR(MATCH($C489,Vision!$A:$A, 0)), "No Match", VLOOKUP($C489,Vision!$A:I,5,FALSE))</f>
        <v>Corporate Administration</v>
      </c>
      <c r="P489" s="27" t="str">
        <f>IF(ISERROR(MATCH($C489,Vision!$A:$A, 0)), "No Match", VLOOKUP($C489,Vision!$A:J,6,FALSE))</f>
        <v>Irvine</v>
      </c>
      <c r="Q489" s="27" t="str">
        <f>IF(ISERROR(MATCH($C489,Vision!$A:$A, 0)), "No Match", VLOOKUP($C489,Vision!$A:K,7,FALSE))</f>
        <v>Intern</v>
      </c>
      <c r="R489" s="31">
        <f>IF(ISERROR(MATCH($C489,Vision!$A:$A, 0)), "No Match", VLOOKUP($C489,Vision!$A:L,8,FALSE))</f>
        <v>43381</v>
      </c>
      <c r="S489" s="31"/>
      <c r="T489" s="27" t="str">
        <f t="shared" si="38"/>
        <v>Set-ADComputer -Identity  WS-2223 -Description "Sarah Lee - ThinkCentre M900"</v>
      </c>
      <c r="U489" s="1" t="str">
        <f t="shared" si="39"/>
        <v>Set-ADComputer -Identity  WS-2223 -Managedby "slee"</v>
      </c>
    </row>
    <row r="490" spans="2:21" x14ac:dyDescent="0.25">
      <c r="B490" s="27">
        <f t="shared" si="36"/>
        <v>487</v>
      </c>
      <c r="C490" s="22" t="s">
        <v>686</v>
      </c>
      <c r="D490" s="30" t="str">
        <f>IF(ISERROR(MATCH($C490,ADUser!A:A, 0)), "No Match", VLOOKUP($C490,ADUser!A:C,3,FALSE))</f>
        <v>Samuel Lessard</v>
      </c>
      <c r="E490" s="27" t="str">
        <f>IF(ISERROR(MATCH($C490,ADUser!A:A, 0)), "No Match", VLOOKUP($C490,ADUser!A:B,2,FALSE))</f>
        <v>slessard</v>
      </c>
      <c r="F490" s="27" t="str">
        <f>IF(ISERROR(MATCH(K490,ADComputer!A:A, 0)), "No Match", VLOOKUP(K490,ADComputer!A:B,2,FALSE))</f>
        <v>Samuel Lessard - ThinkStation P510</v>
      </c>
      <c r="H490" s="32">
        <f t="shared" si="37"/>
        <v>1</v>
      </c>
      <c r="I490" s="27" t="str">
        <f>IF(ISERROR(MATCH(K490,ADComputer!A:A, 0)), "No Match", VLOOKUP(K490,ADComputer!A:D,4,FALSE))</f>
        <v>CN=Samuel Lessard,OU=Users,OU=Denver-JS,DC=wma-arch,DC=com</v>
      </c>
      <c r="J490" s="27" t="str">
        <f>IF(ISERROR(MATCH($E490,Meraki!A:A, 0)), "No Match", VLOOKUP($E490,Meraki!A:F,4,FALSE))</f>
        <v>ThinkStation P510</v>
      </c>
      <c r="K490" s="27" t="str">
        <f>IF(ISERROR(MATCH($E490,Meraki!A:A, 0)), "No Match", VLOOKUP($E490,Meraki!A:F,2,FALSE))</f>
        <v>WS-2719</v>
      </c>
      <c r="L490" s="27" t="str">
        <f>IF(ISERROR(MATCH($C490,Vision!$A:$A, 0)), "No Match", VLOOKUP($C490,Vision!$A:F,2,FALSE))</f>
        <v>Samuel</v>
      </c>
      <c r="M490" s="27" t="str">
        <f>IF(ISERROR(MATCH($C490,Vision!$A:$A, 0)), "No Match", VLOOKUP($C490,Vision!$A:G,3,FALSE))</f>
        <v>Lessard</v>
      </c>
      <c r="N490" s="27" t="str">
        <f>IF(ISERROR(MATCH($C490,Vision!$A:$A, 0)), "No Match", VLOOKUP($C490,Vision!$A:H,4,FALSE))</f>
        <v>Jansen, Thomas</v>
      </c>
      <c r="O490" s="27" t="str">
        <f>IF(ISERROR(MATCH($C490,Vision!$A:$A, 0)), "No Match", VLOOKUP($C490,Vision!$A:I,5,FALSE))</f>
        <v>Denver Civil Infrastructure</v>
      </c>
      <c r="P490" s="27" t="str">
        <f>IF(ISERROR(MATCH($C490,Vision!$A:$A, 0)), "No Match", VLOOKUP($C490,Vision!$A:J,6,FALSE))</f>
        <v>Denver C.E.</v>
      </c>
      <c r="Q490" s="27" t="str">
        <f>IF(ISERROR(MATCH($C490,Vision!$A:$A, 0)), "No Match", VLOOKUP($C490,Vision!$A:K,7,FALSE))</f>
        <v>Associate Engineer</v>
      </c>
      <c r="R490" s="31">
        <f>IF(ISERROR(MATCH($C490,Vision!$A:$A, 0)), "No Match", VLOOKUP($C490,Vision!$A:L,8,FALSE))</f>
        <v>42583</v>
      </c>
      <c r="S490" s="31"/>
      <c r="T490" s="27" t="str">
        <f t="shared" si="38"/>
        <v>Set-ADComputer -Identity  WS-2719 -Description "Samuel Lessard - ThinkStation P510"</v>
      </c>
      <c r="U490" s="1" t="str">
        <f t="shared" si="39"/>
        <v>Set-ADComputer -Identity  WS-2719 -Managedby "slessard"</v>
      </c>
    </row>
    <row r="491" spans="2:21" x14ac:dyDescent="0.25">
      <c r="B491" s="27">
        <f t="shared" si="36"/>
        <v>488</v>
      </c>
      <c r="C491" s="22" t="s">
        <v>683</v>
      </c>
      <c r="D491" s="30" t="str">
        <f>IF(ISERROR(MATCH($C491,ADUser!A:A, 0)), "No Match", VLOOKUP($C491,ADUser!A:C,3,FALSE))</f>
        <v>Samantha Lopez</v>
      </c>
      <c r="E491" s="27" t="str">
        <f>IF(ISERROR(MATCH($C491,ADUser!A:A, 0)), "No Match", VLOOKUP($C491,ADUser!A:B,2,FALSE))</f>
        <v>SLopez</v>
      </c>
      <c r="F491" s="27" t="str">
        <f>IF(ISERROR(MATCH(K491,ADComputer!A:A, 0)), "No Match", VLOOKUP(K491,ADComputer!A:B,2,FALSE))</f>
        <v>Samantha Lopez - ThinkStation P520</v>
      </c>
      <c r="H491" s="32">
        <f t="shared" si="37"/>
        <v>1</v>
      </c>
      <c r="I491" s="27" t="str">
        <f>IF(ISERROR(MATCH(K491,ADComputer!A:A, 0)), "No Match", VLOOKUP(K491,ADComputer!A:D,4,FALSE))</f>
        <v>CN=Samantha Lopez,OU=Users,OU=Denver-JS,DC=wma-arch,DC=com</v>
      </c>
      <c r="J491" s="27" t="str">
        <f>IF(ISERROR(MATCH($E491,Meraki!A:A, 0)), "No Match", VLOOKUP($E491,Meraki!A:F,4,FALSE))</f>
        <v>ThinkStation P520</v>
      </c>
      <c r="K491" s="27" t="str">
        <f>IF(ISERROR(MATCH($E491,Meraki!A:A, 0)), "No Match", VLOOKUP($E491,Meraki!A:F,2,FALSE))</f>
        <v>WS-2726</v>
      </c>
      <c r="L491" s="27" t="str">
        <f>IF(ISERROR(MATCH($C491,Vision!$A:$A, 0)), "No Match", VLOOKUP($C491,Vision!$A:F,2,FALSE))</f>
        <v>Samantha</v>
      </c>
      <c r="M491" s="27" t="str">
        <f>IF(ISERROR(MATCH($C491,Vision!$A:$A, 0)), "No Match", VLOOKUP($C491,Vision!$A:G,3,FALSE))</f>
        <v>Lopez</v>
      </c>
      <c r="N491" s="27" t="str">
        <f>IF(ISERROR(MATCH($C491,Vision!$A:$A, 0)), "No Match", VLOOKUP($C491,Vision!$A:H,4,FALSE))</f>
        <v>Strawn, Chris</v>
      </c>
      <c r="O491" s="27" t="str">
        <f>IF(ISERROR(MATCH($C491,Vision!$A:$A, 0)), "No Match", VLOOKUP($C491,Vision!$A:I,5,FALSE))</f>
        <v>Denver Civil Engineering</v>
      </c>
      <c r="P491" s="27" t="str">
        <f>IF(ISERROR(MATCH($C491,Vision!$A:$A, 0)), "No Match", VLOOKUP($C491,Vision!$A:J,6,FALSE))</f>
        <v>Denver C.E.</v>
      </c>
      <c r="Q491" s="27" t="str">
        <f>IF(ISERROR(MATCH($C491,Vision!$A:$A, 0)), "No Match", VLOOKUP($C491,Vision!$A:K,7,FALSE))</f>
        <v>CAD Technician II</v>
      </c>
      <c r="R491" s="31">
        <f>IF(ISERROR(MATCH($C491,Vision!$A:$A, 0)), "No Match", VLOOKUP($C491,Vision!$A:L,8,FALSE))</f>
        <v>42634</v>
      </c>
      <c r="S491" s="31"/>
      <c r="T491" s="27" t="str">
        <f t="shared" si="38"/>
        <v>Set-ADComputer -Identity  WS-2726 -Description "Samantha Lopez - ThinkStation P520"</v>
      </c>
      <c r="U491" s="1" t="str">
        <f t="shared" si="39"/>
        <v>Set-ADComputer -Identity  WS-2726 -Managedby "SLopez"</v>
      </c>
    </row>
    <row r="492" spans="2:21" x14ac:dyDescent="0.25">
      <c r="B492" s="27">
        <f t="shared" si="36"/>
        <v>489</v>
      </c>
      <c r="C492" s="22" t="s">
        <v>5134</v>
      </c>
      <c r="D492" s="30" t="str">
        <f>IF(ISERROR(MATCH($C492,ADUser!A:A, 0)), "No Match", VLOOKUP($C492,ADUser!A:C,3,FALSE))</f>
        <v>Sabreen Madden</v>
      </c>
      <c r="E492" s="27" t="str">
        <f>IF(ISERROR(MATCH($C492,ADUser!A:A, 0)), "No Match", VLOOKUP($C492,ADUser!A:B,2,FALSE))</f>
        <v>smadden</v>
      </c>
      <c r="F492" s="27" t="str">
        <f>IF(ISERROR(MATCH(K492,ADComputer!A:A, 0)), "No Match", VLOOKUP(K492,ADComputer!A:B,2,FALSE))</f>
        <v>Sabreen Madden - ThinkPad P52</v>
      </c>
      <c r="H492" s="32">
        <f t="shared" si="37"/>
        <v>1</v>
      </c>
      <c r="I492" s="27" t="str">
        <f>IF(ISERROR(MATCH(K492,ADComputer!A:A, 0)), "No Match", VLOOKUP(K492,ADComputer!A:D,4,FALSE))</f>
        <v>CN=Sabreen Madden,OU=Users,OU=Chicago,DC=wma-arch,DC=com</v>
      </c>
      <c r="J492" s="27" t="str">
        <f>IF(ISERROR(MATCH($E492,Meraki!A:A, 0)), "No Match", VLOOKUP($E492,Meraki!A:F,4,FALSE))</f>
        <v>ThinkPad P52</v>
      </c>
      <c r="K492" s="27" t="str">
        <f>IF(ISERROR(MATCH($E492,Meraki!A:A, 0)), "No Match", VLOOKUP($E492,Meraki!A:F,2,FALSE))</f>
        <v>WS-2737</v>
      </c>
      <c r="L492" s="27" t="str">
        <f>IF(ISERROR(MATCH($C492,Vision!$A:$A, 0)), "No Match", VLOOKUP($C492,Vision!$A:F,2,FALSE))</f>
        <v>Sabreen</v>
      </c>
      <c r="M492" s="27" t="str">
        <f>IF(ISERROR(MATCH($C492,Vision!$A:$A, 0)), "No Match", VLOOKUP($C492,Vision!$A:G,3,FALSE))</f>
        <v>Madden</v>
      </c>
      <c r="N492" s="27" t="str">
        <f>IF(ISERROR(MATCH($C492,Vision!$A:$A, 0)), "No Match", VLOOKUP($C492,Vision!$A:H,4,FALSE))</f>
        <v>Cody, Michael</v>
      </c>
      <c r="O492" s="27" t="str">
        <f>IF(ISERROR(MATCH($C492,Vision!$A:$A, 0)), "No Match", VLOOKUP($C492,Vision!$A:I,5,FALSE))</f>
        <v>Oak Brook Interior Design</v>
      </c>
      <c r="P492" s="27" t="str">
        <f>IF(ISERROR(MATCH($C492,Vision!$A:$A, 0)), "No Match", VLOOKUP($C492,Vision!$A:J,6,FALSE))</f>
        <v>Oak Brook</v>
      </c>
      <c r="Q492" s="27" t="str">
        <f>IF(ISERROR(MATCH($C492,Vision!$A:$A, 0)), "No Match", VLOOKUP($C492,Vision!$A:K,7,FALSE))</f>
        <v>Interior Designer</v>
      </c>
      <c r="R492" s="31">
        <f>IF(ISERROR(MATCH($C492,Vision!$A:$A, 0)), "No Match", VLOOKUP($C492,Vision!$A:L,8,FALSE))</f>
        <v>43521</v>
      </c>
      <c r="S492" s="31"/>
      <c r="T492" s="27" t="str">
        <f t="shared" si="38"/>
        <v>Set-ADComputer -Identity  WS-2737 -Description "Sabreen Madden - ThinkPad P52"</v>
      </c>
      <c r="U492" s="1" t="str">
        <f t="shared" si="39"/>
        <v>Set-ADComputer -Identity  WS-2737 -Managedby "smadden"</v>
      </c>
    </row>
    <row r="493" spans="2:21" x14ac:dyDescent="0.25">
      <c r="B493" s="27">
        <f t="shared" si="36"/>
        <v>490</v>
      </c>
      <c r="C493" s="22" t="s">
        <v>787</v>
      </c>
      <c r="D493" s="30" t="str">
        <f>IF(ISERROR(MATCH($C493,ADUser!A:A, 0)), "No Match", VLOOKUP($C493,ADUser!A:C,3,FALSE))</f>
        <v>Scott McKee</v>
      </c>
      <c r="E493" s="27" t="str">
        <f>IF(ISERROR(MATCH($C493,ADUser!A:A, 0)), "No Match", VLOOKUP($C493,ADUser!A:B,2,FALSE))</f>
        <v>smckee</v>
      </c>
      <c r="F493" s="27" t="str">
        <f>IF(ISERROR(MATCH(K493,ADComputer!A:A, 0)), "No Match", VLOOKUP(K493,ADComputer!A:B,2,FALSE))</f>
        <v>Scott McKee - P510</v>
      </c>
      <c r="H493" s="32">
        <f t="shared" si="37"/>
        <v>1</v>
      </c>
      <c r="I493" s="27" t="str">
        <f>IF(ISERROR(MATCH(K493,ADComputer!A:A, 0)), "No Match", VLOOKUP(K493,ADComputer!A:D,4,FALSE))</f>
        <v>CN=Scott McKee,OU=Users,OU=Irvine,DC=wma-arch,DC=com</v>
      </c>
      <c r="J493" s="27" t="str">
        <f>IF(ISERROR(MATCH($E493,Meraki!A:A, 0)), "No Match", VLOOKUP($E493,Meraki!A:F,4,FALSE))</f>
        <v>Lenovo Product</v>
      </c>
      <c r="K493" s="27" t="str">
        <f>IF(ISERROR(MATCH($E493,Meraki!A:A, 0)), "No Match", VLOOKUP($E493,Meraki!A:F,2,FALSE))</f>
        <v>WS-2419</v>
      </c>
      <c r="L493" s="27" t="str">
        <f>IF(ISERROR(MATCH($C493,Vision!$A:$A, 0)), "No Match", VLOOKUP($C493,Vision!$A:F,2,FALSE))</f>
        <v>Scott</v>
      </c>
      <c r="M493" s="27" t="str">
        <f>IF(ISERROR(MATCH($C493,Vision!$A:$A, 0)), "No Match", VLOOKUP($C493,Vision!$A:G,3,FALSE))</f>
        <v>McKee</v>
      </c>
      <c r="N493" s="27" t="str">
        <f>IF(ISERROR(MATCH($C493,Vision!$A:$A, 0)), "No Match", VLOOKUP($C493,Vision!$A:H,4,FALSE))</f>
        <v>Corsbie, Lucas</v>
      </c>
      <c r="O493" s="27" t="str">
        <f>IF(ISERROR(MATCH($C493,Vision!$A:$A, 0)), "No Match", VLOOKUP($C493,Vision!$A:I,5,FALSE))</f>
        <v>Irvine Civil Engineering</v>
      </c>
      <c r="P493" s="27" t="str">
        <f>IF(ISERROR(MATCH($C493,Vision!$A:$A, 0)), "No Match", VLOOKUP($C493,Vision!$A:J,6,FALSE))</f>
        <v>Irvine</v>
      </c>
      <c r="Q493" s="27" t="str">
        <f>IF(ISERROR(MATCH($C493,Vision!$A:$A, 0)), "No Match", VLOOKUP($C493,Vision!$A:K,7,FALSE))</f>
        <v>Project Engineer</v>
      </c>
      <c r="R493" s="31">
        <f>IF(ISERROR(MATCH($C493,Vision!$A:$A, 0)), "No Match", VLOOKUP($C493,Vision!$A:L,8,FALSE))</f>
        <v>42877</v>
      </c>
      <c r="S493" s="31"/>
      <c r="T493" s="27" t="str">
        <f t="shared" si="38"/>
        <v>Set-ADComputer -Identity  WS-2419 -Description "Scott McKee - Lenovo Product"</v>
      </c>
      <c r="U493" s="1" t="str">
        <f t="shared" si="39"/>
        <v>Set-ADComputer -Identity  WS-2419 -Managedby "smckee"</v>
      </c>
    </row>
    <row r="494" spans="2:21" x14ac:dyDescent="0.25">
      <c r="B494" s="27">
        <f t="shared" si="36"/>
        <v>491</v>
      </c>
      <c r="C494" s="22" t="s">
        <v>6317</v>
      </c>
      <c r="D494" s="30" t="str">
        <f>IF(ISERROR(MATCH($C494,ADUser!A:A, 0)), "No Match", VLOOKUP($C494,ADUser!A:C,3,FALSE))</f>
        <v>Stephen Nguyen</v>
      </c>
      <c r="E494" s="27" t="str">
        <f>IF(ISERROR(MATCH($C494,ADUser!A:A, 0)), "No Match", VLOOKUP($C494,ADUser!A:B,2,FALSE))</f>
        <v>snguyen</v>
      </c>
      <c r="F494" s="27" t="str">
        <f>IF(ISERROR(MATCH(K494,ADComputer!A:A, 0)), "No Match", VLOOKUP(K494,ADComputer!A:B,2,FALSE))</f>
        <v>Stephen Nguyen - Z420</v>
      </c>
      <c r="H494" s="32">
        <f t="shared" si="37"/>
        <v>1</v>
      </c>
      <c r="I494" s="27" t="str">
        <f>IF(ISERROR(MATCH(K494,ADComputer!A:A, 0)), "No Match", VLOOKUP(K494,ADComputer!A:D,4,FALSE))</f>
        <v>CN=Stephen Nguyen,OU=Users,OU=Irvine,DC=wma-arch,DC=com</v>
      </c>
      <c r="J494" s="27" t="str">
        <f>IF(ISERROR(MATCH($E494,Meraki!A:A, 0)), "No Match", VLOOKUP($E494,Meraki!A:F,4,FALSE))</f>
        <v>HP Z420 Workstation</v>
      </c>
      <c r="K494" s="27" t="str">
        <f>IF(ISERROR(MATCH($E494,Meraki!A:A, 0)), "No Match", VLOOKUP($E494,Meraki!A:F,2,FALSE))</f>
        <v>WS-1811</v>
      </c>
      <c r="L494" s="27" t="str">
        <f>IF(ISERROR(MATCH($C494,Vision!$A:$A, 0)), "No Match", VLOOKUP($C494,Vision!$A:F,2,FALSE))</f>
        <v>Stephen</v>
      </c>
      <c r="M494" s="27" t="str">
        <f>IF(ISERROR(MATCH($C494,Vision!$A:$A, 0)), "No Match", VLOOKUP($C494,Vision!$A:G,3,FALSE))</f>
        <v>Nguyen</v>
      </c>
      <c r="N494" s="27" t="str">
        <f>IF(ISERROR(MATCH($C494,Vision!$A:$A, 0)), "No Match", VLOOKUP($C494,Vision!$A:H,4,FALSE))</f>
        <v>Nouizi, Ilyes</v>
      </c>
      <c r="O494" s="27" t="str">
        <f>IF(ISERROR(MATCH($C494,Vision!$A:$A, 0)), "No Match", VLOOKUP($C494,Vision!$A:I,5,FALSE))</f>
        <v>Studio-West</v>
      </c>
      <c r="P494" s="27" t="str">
        <f>IF(ISERROR(MATCH($C494,Vision!$A:$A, 0)), "No Match", VLOOKUP($C494,Vision!$A:J,6,FALSE))</f>
        <v>Irvine</v>
      </c>
      <c r="Q494" s="27" t="str">
        <f>IF(ISERROR(MATCH($C494,Vision!$A:$A, 0)), "No Match", VLOOKUP($C494,Vision!$A:K,7,FALSE))</f>
        <v>Production Coordinator</v>
      </c>
      <c r="R494" s="31">
        <f>IF(ISERROR(MATCH($C494,Vision!$A:$A, 0)), "No Match", VLOOKUP($C494,Vision!$A:L,8,FALSE))</f>
        <v>43570</v>
      </c>
      <c r="S494" s="31"/>
      <c r="T494" s="27" t="str">
        <f t="shared" si="38"/>
        <v>Set-ADComputer -Identity  WS-1811 -Description "Stephen Nguyen - HP Z420 Workstation"</v>
      </c>
      <c r="U494" s="1" t="str">
        <f t="shared" si="39"/>
        <v>Set-ADComputer -Identity  WS-1811 -Managedby "snguyen"</v>
      </c>
    </row>
    <row r="495" spans="2:21" x14ac:dyDescent="0.25">
      <c r="B495" s="27">
        <f t="shared" si="36"/>
        <v>492</v>
      </c>
      <c r="C495" s="22" t="s">
        <v>8536</v>
      </c>
      <c r="D495" s="30" t="str">
        <f>IF(ISERROR(MATCH($C495,ADUser!A:A, 0)), "No Match", VLOOKUP($C495,ADUser!A:C,3,FALSE))</f>
        <v>Sabas Padilla</v>
      </c>
      <c r="E495" s="27" t="str">
        <f>IF(ISERROR(MATCH($C495,ADUser!A:A, 0)), "No Match", VLOOKUP($C495,ADUser!A:B,2,FALSE))</f>
        <v>spadilla</v>
      </c>
      <c r="F495" s="27" t="str">
        <f>IF(ISERROR(MATCH(K495,ADComputer!A:A, 0)), "No Match", VLOOKUP(K495,ADComputer!A:B,2,FALSE))</f>
        <v>Old Michael Piraino - P51</v>
      </c>
      <c r="H495" s="32" t="e">
        <f t="shared" si="37"/>
        <v>#VALUE!</v>
      </c>
      <c r="I495" s="27">
        <f>IF(ISERROR(MATCH(K495,ADComputer!A:A, 0)), "No Match", VLOOKUP(K495,ADComputer!A:D,4,FALSE))</f>
        <v>0</v>
      </c>
      <c r="J495" s="27" t="str">
        <f>IF(ISERROR(MATCH($E495,Meraki!A:A, 0)), "No Match", VLOOKUP($E495,Meraki!A:F,4,FALSE))</f>
        <v>ThinkPad P51</v>
      </c>
      <c r="K495" s="27" t="str">
        <f>IF(ISERROR(MATCH($E495,Meraki!A:A, 0)), "No Match", VLOOKUP($E495,Meraki!A:F,2,FALSE))</f>
        <v>WS-2553</v>
      </c>
      <c r="L495" s="27" t="str">
        <f>IF(ISERROR(MATCH($C495,Vision!$A:$A, 0)), "No Match", VLOOKUP($C495,Vision!$A:F,2,FALSE))</f>
        <v>No Match</v>
      </c>
      <c r="M495" s="27" t="str">
        <f>IF(ISERROR(MATCH($C495,Vision!$A:$A, 0)), "No Match", VLOOKUP($C495,Vision!$A:G,3,FALSE))</f>
        <v>No Match</v>
      </c>
      <c r="N495" s="27" t="str">
        <f>IF(ISERROR(MATCH($C495,Vision!$A:$A, 0)), "No Match", VLOOKUP($C495,Vision!$A:H,4,FALSE))</f>
        <v>No Match</v>
      </c>
      <c r="O495" s="27" t="str">
        <f>IF(ISERROR(MATCH($C495,Vision!$A:$A, 0)), "No Match", VLOOKUP($C495,Vision!$A:I,5,FALSE))</f>
        <v>No Match</v>
      </c>
      <c r="P495" s="27" t="str">
        <f>IF(ISERROR(MATCH($C495,Vision!$A:$A, 0)), "No Match", VLOOKUP($C495,Vision!$A:J,6,FALSE))</f>
        <v>No Match</v>
      </c>
      <c r="T495" s="27" t="str">
        <f t="shared" si="38"/>
        <v>Set-ADComputer -Identity  WS-2553 -Description "Sabas Padilla - ThinkPad P51"</v>
      </c>
      <c r="U495" s="1" t="str">
        <f t="shared" si="39"/>
        <v>Set-ADComputer -Identity  WS-2553 -Managedby "spadilla"</v>
      </c>
    </row>
    <row r="496" spans="2:21" x14ac:dyDescent="0.25">
      <c r="B496" s="27">
        <f t="shared" si="36"/>
        <v>493</v>
      </c>
      <c r="C496" s="22" t="s">
        <v>8147</v>
      </c>
      <c r="D496" s="30" t="str">
        <f>IF(ISERROR(MATCH($C496,ADUser!A:A, 0)), "No Match", VLOOKUP($C496,ADUser!A:C,3,FALSE))</f>
        <v>Steven Paredes</v>
      </c>
      <c r="E496" s="27" t="str">
        <f>IF(ISERROR(MATCH($C496,ADUser!A:A, 0)), "No Match", VLOOKUP($C496,ADUser!A:B,2,FALSE))</f>
        <v>sparedes</v>
      </c>
      <c r="F496" s="27" t="str">
        <f>IF(ISERROR(MATCH(K496,ADComputer!A:A, 0)), "No Match", VLOOKUP(K496,ADComputer!A:B,2,FALSE))</f>
        <v>Steven Paredes - P320 Tiny</v>
      </c>
      <c r="H496" s="32">
        <f t="shared" si="37"/>
        <v>1</v>
      </c>
      <c r="I496" s="27" t="str">
        <f>IF(ISERROR(MATCH(K496,ADComputer!A:A, 0)), "No Match", VLOOKUP(K496,ADComputer!A:D,4,FALSE))</f>
        <v>CN=Steven Paredes,OU=Users,OU=Toronto,DC=wma-arch,DC=com</v>
      </c>
      <c r="J496" s="27" t="str">
        <f>IF(ISERROR(MATCH($E496,Meraki!A:A, 0)), "No Match", VLOOKUP($E496,Meraki!A:F,4,FALSE))</f>
        <v>ThinkStation P320 Tiny</v>
      </c>
      <c r="K496" s="27" t="str">
        <f>IF(ISERROR(MATCH($E496,Meraki!A:A, 0)), "No Match", VLOOKUP($E496,Meraki!A:F,2,FALSE))</f>
        <v>WS-2240</v>
      </c>
      <c r="L496" s="27" t="str">
        <f>IF(ISERROR(MATCH($C496,Vision!$A:$A, 0)), "No Match", VLOOKUP($C496,Vision!$A:F,2,FALSE))</f>
        <v>Steven</v>
      </c>
      <c r="M496" s="27" t="str">
        <f>IF(ISERROR(MATCH($C496,Vision!$A:$A, 0)), "No Match", VLOOKUP($C496,Vision!$A:G,3,FALSE))</f>
        <v>Paredes</v>
      </c>
      <c r="N496" s="27" t="str">
        <f>IF(ISERROR(MATCH($C496,Vision!$A:$A, 0)), "No Match", VLOOKUP($C496,Vision!$A:H,4,FALSE))</f>
        <v>Kolkas, Christina</v>
      </c>
      <c r="O496" s="27" t="str">
        <f>IF(ISERROR(MATCH($C496,Vision!$A:$A, 0)), "No Match", VLOOKUP($C496,Vision!$A:I,5,FALSE))</f>
        <v>Toronto Interior Design</v>
      </c>
      <c r="P496" s="27" t="str">
        <f>IF(ISERROR(MATCH($C496,Vision!$A:$A, 0)), "No Match", VLOOKUP($C496,Vision!$A:J,6,FALSE))</f>
        <v>Toronto</v>
      </c>
      <c r="Q496" s="27" t="str">
        <f>IF(ISERROR(MATCH($C496,Vision!$A:$A, 0)), "No Match", VLOOKUP($C496,Vision!$A:K,7,FALSE))</f>
        <v>Intern</v>
      </c>
      <c r="R496" s="31">
        <f>IF(ISERROR(MATCH($C496,Vision!$A:$A, 0)), "No Match", VLOOKUP($C496,Vision!$A:L,8,FALSE))</f>
        <v>43586</v>
      </c>
      <c r="S496" s="31"/>
      <c r="T496" s="27" t="str">
        <f t="shared" si="38"/>
        <v>Set-ADComputer -Identity  WS-2240 -Description "Steven Paredes - ThinkStation P320 Tiny"</v>
      </c>
      <c r="U496" s="1" t="str">
        <f t="shared" si="39"/>
        <v>Set-ADComputer -Identity  WS-2240 -Managedby "sparedes"</v>
      </c>
    </row>
    <row r="497" spans="2:21" x14ac:dyDescent="0.25">
      <c r="B497" s="27">
        <f t="shared" si="36"/>
        <v>494</v>
      </c>
      <c r="C497" s="22" t="s">
        <v>43</v>
      </c>
      <c r="D497" s="30" t="str">
        <f>IF(ISERROR(MATCH($C497,ADUser!A:A, 0)), "No Match", VLOOKUP($C497,ADUser!A:C,3,FALSE))</f>
        <v>Stephen Placido</v>
      </c>
      <c r="E497" s="27" t="str">
        <f>IF(ISERROR(MATCH($C497,ADUser!A:A, 0)), "No Match", VLOOKUP($C497,ADUser!A:B,2,FALSE))</f>
        <v>splacido</v>
      </c>
      <c r="F497" s="27" t="str">
        <f>IF(ISERROR(MATCH(K497,ADComputer!A:A, 0)), "No Match", VLOOKUP(K497,ADComputer!A:B,2,FALSE))</f>
        <v>Stephen Placido - ThinkPad P52</v>
      </c>
      <c r="H497" s="32">
        <f t="shared" si="37"/>
        <v>1</v>
      </c>
      <c r="I497" s="27" t="str">
        <f>IF(ISERROR(MATCH(K497,ADComputer!A:A, 0)), "No Match", VLOOKUP(K497,ADComputer!A:D,4,FALSE))</f>
        <v>CN=Stephen Placido,OU=Users,OU=Irvine,DC=wma-arch,DC=com</v>
      </c>
      <c r="J497" s="27" t="str">
        <f>IF(ISERROR(MATCH($E497,Meraki!A:A, 0)), "No Match", VLOOKUP($E497,Meraki!A:F,4,FALSE))</f>
        <v>ThinkPad P52</v>
      </c>
      <c r="K497" s="27" t="str">
        <f>IF(ISERROR(MATCH($E497,Meraki!A:A, 0)), "No Match", VLOOKUP($E497,Meraki!A:F,2,FALSE))</f>
        <v>WS-2871</v>
      </c>
      <c r="L497" s="27" t="str">
        <f>IF(ISERROR(MATCH($C497,Vision!$A:$A, 0)), "No Match", VLOOKUP($C497,Vision!$A:F,2,FALSE))</f>
        <v>Stephen</v>
      </c>
      <c r="M497" s="27" t="str">
        <f>IF(ISERROR(MATCH($C497,Vision!$A:$A, 0)), "No Match", VLOOKUP($C497,Vision!$A:G,3,FALSE))</f>
        <v>Placido</v>
      </c>
      <c r="N497" s="27" t="str">
        <f>IF(ISERROR(MATCH($C497,Vision!$A:$A, 0)), "No Match", VLOOKUP($C497,Vision!$A:H,4,FALSE))</f>
        <v>Tapia, Jinger</v>
      </c>
      <c r="O497" s="27" t="str">
        <f>IF(ISERROR(MATCH($C497,Vision!$A:$A, 0)), "No Match", VLOOKUP($C497,Vision!$A:I,5,FALSE))</f>
        <v>Design Commercial</v>
      </c>
      <c r="P497" s="27" t="str">
        <f>IF(ISERROR(MATCH($C497,Vision!$A:$A, 0)), "No Match", VLOOKUP($C497,Vision!$A:J,6,FALSE))</f>
        <v>Irvine</v>
      </c>
      <c r="Q497" s="27" t="str">
        <f>IF(ISERROR(MATCH($C497,Vision!$A:$A, 0)), "No Match", VLOOKUP($C497,Vision!$A:K,7,FALSE))</f>
        <v>Senior Project Designer</v>
      </c>
      <c r="R497" s="31">
        <f>IF(ISERROR(MATCH($C497,Vision!$A:$A, 0)), "No Match", VLOOKUP($C497,Vision!$A:L,8,FALSE))</f>
        <v>40686</v>
      </c>
      <c r="S497" s="31"/>
      <c r="T497" s="27" t="str">
        <f t="shared" si="38"/>
        <v>Set-ADComputer -Identity  WS-2871 -Description "Stephen Placido - ThinkPad P52"</v>
      </c>
      <c r="U497" s="1" t="str">
        <f t="shared" si="39"/>
        <v>Set-ADComputer -Identity  WS-2871 -Managedby "splacido"</v>
      </c>
    </row>
    <row r="498" spans="2:21" x14ac:dyDescent="0.25">
      <c r="B498" s="27">
        <f t="shared" si="36"/>
        <v>495</v>
      </c>
      <c r="C498" s="22" t="s">
        <v>5095</v>
      </c>
      <c r="D498" s="30" t="str">
        <f>IF(ISERROR(MATCH($C498,ADUser!A:A, 0)), "No Match", VLOOKUP($C498,ADUser!A:C,3,FALSE))</f>
        <v>Sabrina Ramsay</v>
      </c>
      <c r="E498" s="27" t="str">
        <f>IF(ISERROR(MATCH($C498,ADUser!A:A, 0)), "No Match", VLOOKUP($C498,ADUser!A:B,2,FALSE))</f>
        <v>sramsay</v>
      </c>
      <c r="F498" s="27" t="str">
        <f>IF(ISERROR(MATCH(K498,ADComputer!A:A, 0)), "No Match", VLOOKUP(K498,ADComputer!A:B,2,FALSE))</f>
        <v>Sabrina Ramsay - z2 mini</v>
      </c>
      <c r="H498" s="32">
        <f t="shared" si="37"/>
        <v>1</v>
      </c>
      <c r="I498" s="27" t="str">
        <f>IF(ISERROR(MATCH(K498,ADComputer!A:A, 0)), "No Match", VLOOKUP(K498,ADComputer!A:D,4,FALSE))</f>
        <v>CN=Sabrina Ramsay,OU=Users,OU=San Diego,DC=wma-arch,DC=com</v>
      </c>
      <c r="J498" s="27" t="str">
        <f>IF(ISERROR(MATCH($E498,Meraki!A:A, 0)), "No Match", VLOOKUP($E498,Meraki!A:F,4,FALSE))</f>
        <v>HP Z2 Mini G3 Workstation</v>
      </c>
      <c r="K498" s="27" t="str">
        <f>IF(ISERROR(MATCH($E498,Meraki!A:A, 0)), "No Match", VLOOKUP($E498,Meraki!A:F,2,FALSE))</f>
        <v>WS-2787</v>
      </c>
      <c r="L498" s="27" t="str">
        <f>IF(ISERROR(MATCH($C498,Vision!$A:$A, 0)), "No Match", VLOOKUP($C498,Vision!$A:F,2,FALSE))</f>
        <v>Sabrina</v>
      </c>
      <c r="M498" s="27" t="str">
        <f>IF(ISERROR(MATCH($C498,Vision!$A:$A, 0)), "No Match", VLOOKUP($C498,Vision!$A:G,3,FALSE))</f>
        <v>Ramsay</v>
      </c>
      <c r="N498" s="27" t="str">
        <f>IF(ISERROR(MATCH($C498,Vision!$A:$A, 0)), "No Match", VLOOKUP($C498,Vision!$A:H,4,FALSE))</f>
        <v>Dean, Nathan</v>
      </c>
      <c r="O498" s="27" t="str">
        <f>IF(ISERROR(MATCH($C498,Vision!$A:$A, 0)), "No Match", VLOOKUP($C498,Vision!$A:I,5,FALSE))</f>
        <v>San Diego Commercial</v>
      </c>
      <c r="P498" s="27" t="str">
        <f>IF(ISERROR(MATCH($C498,Vision!$A:$A, 0)), "No Match", VLOOKUP($C498,Vision!$A:J,6,FALSE))</f>
        <v>San Diego</v>
      </c>
      <c r="Q498" s="27" t="str">
        <f>IF(ISERROR(MATCH($C498,Vision!$A:$A, 0)), "No Match", VLOOKUP($C498,Vision!$A:K,7,FALSE))</f>
        <v>Intern</v>
      </c>
      <c r="R498" s="31">
        <f>IF(ISERROR(MATCH($C498,Vision!$A:$A, 0)), "No Match", VLOOKUP($C498,Vision!$A:L,8,FALSE))</f>
        <v>43474</v>
      </c>
      <c r="S498" s="31"/>
      <c r="T498" s="27" t="str">
        <f t="shared" si="38"/>
        <v>Set-ADComputer -Identity  WS-2787 -Description "Sabrina Ramsay - HP Z2 Mini G3 Workstation"</v>
      </c>
      <c r="U498" s="1" t="str">
        <f t="shared" si="39"/>
        <v>Set-ADComputer -Identity  WS-2787 -Managedby "sramsay"</v>
      </c>
    </row>
    <row r="499" spans="2:21" x14ac:dyDescent="0.25">
      <c r="B499" s="27">
        <f t="shared" si="36"/>
        <v>496</v>
      </c>
      <c r="C499" s="22" t="s">
        <v>3503</v>
      </c>
      <c r="D499" s="30" t="str">
        <f>IF(ISERROR(MATCH($C499,ADUser!A:A, 0)), "No Match", VLOOKUP($C499,ADUser!A:C,3,FALSE))</f>
        <v>Stephanie Rivera</v>
      </c>
      <c r="E499" s="27" t="str">
        <f>IF(ISERROR(MATCH($C499,ADUser!A:A, 0)), "No Match", VLOOKUP($C499,ADUser!A:B,2,FALSE))</f>
        <v>srivera</v>
      </c>
      <c r="F499" s="27" t="str">
        <f>IF(ISERROR(MATCH(K499,ADComputer!A:A, 0)), "No Match", VLOOKUP(K499,ADComputer!A:B,2,FALSE))</f>
        <v>Stephanie Rivera - Z420</v>
      </c>
      <c r="H499" s="32">
        <f t="shared" si="37"/>
        <v>1</v>
      </c>
      <c r="I499" s="27" t="str">
        <f>IF(ISERROR(MATCH(K499,ADComputer!A:A, 0)), "No Match", VLOOKUP(K499,ADComputer!A:D,4,FALSE))</f>
        <v>CN=Stephanie Rivera,OU=Users,OU=Irvine,DC=wma-arch,DC=com</v>
      </c>
      <c r="J499" s="27" t="str">
        <f>IF(ISERROR(MATCH($E499,Meraki!A:A, 0)), "No Match", VLOOKUP($E499,Meraki!A:F,4,FALSE))</f>
        <v>HP Z420 Workstation</v>
      </c>
      <c r="K499" s="27" t="str">
        <f>IF(ISERROR(MATCH($E499,Meraki!A:A, 0)), "No Match", VLOOKUP($E499,Meraki!A:F,2,FALSE))</f>
        <v>WS-1827</v>
      </c>
      <c r="L499" s="27" t="str">
        <f>IF(ISERROR(MATCH($C499,Vision!$A:$A, 0)), "No Match", VLOOKUP($C499,Vision!$A:F,2,FALSE))</f>
        <v>Stephanie</v>
      </c>
      <c r="M499" s="27" t="str">
        <f>IF(ISERROR(MATCH($C499,Vision!$A:$A, 0)), "No Match", VLOOKUP($C499,Vision!$A:G,3,FALSE))</f>
        <v>Rivera</v>
      </c>
      <c r="N499" s="27" t="str">
        <f>IF(ISERROR(MATCH($C499,Vision!$A:$A, 0)), "No Match", VLOOKUP($C499,Vision!$A:H,4,FALSE))</f>
        <v>Cervantez, Angela</v>
      </c>
      <c r="O499" s="27" t="str">
        <f>IF(ISERROR(MATCH($C499,Vision!$A:$A, 0)), "No Match", VLOOKUP($C499,Vision!$A:I,5,FALSE))</f>
        <v>Corporate Administration</v>
      </c>
      <c r="P499" s="27" t="str">
        <f>IF(ISERROR(MATCH($C499,Vision!$A:$A, 0)), "No Match", VLOOKUP($C499,Vision!$A:J,6,FALSE))</f>
        <v>Irvine</v>
      </c>
      <c r="Q499" s="27" t="str">
        <f>IF(ISERROR(MATCH($C499,Vision!$A:$A, 0)), "No Match", VLOOKUP($C499,Vision!$A:K,7,FALSE))</f>
        <v>Accounting Assistant</v>
      </c>
      <c r="R499" s="31">
        <f>IF(ISERROR(MATCH($C499,Vision!$A:$A, 0)), "No Match", VLOOKUP($C499,Vision!$A:L,8,FALSE))</f>
        <v>43220</v>
      </c>
      <c r="S499" s="31"/>
      <c r="T499" s="27" t="str">
        <f t="shared" si="38"/>
        <v>Set-ADComputer -Identity  WS-1827 -Description "Stephanie Rivera - HP Z420 Workstation"</v>
      </c>
      <c r="U499" s="1" t="str">
        <f t="shared" si="39"/>
        <v>Set-ADComputer -Identity  WS-1827 -Managedby "srivera"</v>
      </c>
    </row>
    <row r="500" spans="2:21" x14ac:dyDescent="0.25">
      <c r="B500" s="27">
        <f t="shared" si="36"/>
        <v>497</v>
      </c>
      <c r="C500" s="22" t="s">
        <v>702</v>
      </c>
      <c r="D500" s="30" t="str">
        <f>IF(ISERROR(MATCH($C500,ADUser!A:A, 0)), "No Match", VLOOKUP($C500,ADUser!A:C,3,FALSE))</f>
        <v>Steve Russo</v>
      </c>
      <c r="E500" s="27" t="str">
        <f>IF(ISERROR(MATCH($C500,ADUser!A:A, 0)), "No Match", VLOOKUP($C500,ADUser!A:B,2,FALSE))</f>
        <v>SRusso</v>
      </c>
      <c r="F500" s="27" t="str">
        <f>IF(ISERROR(MATCH(K500,ADComputer!A:A, 0)), "No Match", VLOOKUP(K500,ADComputer!A:B,2,FALSE))</f>
        <v>Steve Russo - ThinkPad P1</v>
      </c>
      <c r="H500" s="32">
        <f t="shared" si="37"/>
        <v>1</v>
      </c>
      <c r="I500" s="27" t="str">
        <f>IF(ISERROR(MATCH(K500,ADComputer!A:A, 0)), "No Match", VLOOKUP(K500,ADComputer!A:D,4,FALSE))</f>
        <v>CN=Steve Russo,OU=Users,OU=Irvine,DC=wma-arch,DC=com</v>
      </c>
      <c r="J500" s="27" t="str">
        <f>IF(ISERROR(MATCH($E500,Meraki!A:A, 0)), "No Match", VLOOKUP($E500,Meraki!A:F,4,FALSE))</f>
        <v>ThinkPad P1</v>
      </c>
      <c r="K500" s="27" t="str">
        <f>IF(ISERROR(MATCH($E500,Meraki!A:A, 0)), "No Match", VLOOKUP($E500,Meraki!A:F,2,FALSE))</f>
        <v>WS-3177</v>
      </c>
      <c r="L500" s="27" t="str">
        <f>IF(ISERROR(MATCH($C500,Vision!$A:$A, 0)), "No Match", VLOOKUP($C500,Vision!$A:F,2,FALSE))</f>
        <v>Stephen</v>
      </c>
      <c r="M500" s="27" t="str">
        <f>IF(ISERROR(MATCH($C500,Vision!$A:$A, 0)), "No Match", VLOOKUP($C500,Vision!$A:G,3,FALSE))</f>
        <v>Russo</v>
      </c>
      <c r="N500" s="27" t="str">
        <f>IF(ISERROR(MATCH($C500,Vision!$A:$A, 0)), "No Match", VLOOKUP($C500,Vision!$A:H,4,FALSE))</f>
        <v>Gonzales, Moses</v>
      </c>
      <c r="O500" s="27" t="str">
        <f>IF(ISERROR(MATCH($C500,Vision!$A:$A, 0)), "No Match", VLOOKUP($C500,Vision!$A:I,5,FALSE))</f>
        <v>Corporate Administration</v>
      </c>
      <c r="P500" s="27" t="str">
        <f>IF(ISERROR(MATCH($C500,Vision!$A:$A, 0)), "No Match", VLOOKUP($C500,Vision!$A:J,6,FALSE))</f>
        <v>Irvine</v>
      </c>
      <c r="Q500" s="27" t="str">
        <f>IF(ISERROR(MATCH($C500,Vision!$A:$A, 0)), "No Match", VLOOKUP($C500,Vision!$A:K,7,FALSE))</f>
        <v>Senior IT Support Specialist</v>
      </c>
      <c r="R500" s="31">
        <f>IF(ISERROR(MATCH($C500,Vision!$A:$A, 0)), "No Match", VLOOKUP($C500,Vision!$A:L,8,FALSE))</f>
        <v>42496</v>
      </c>
      <c r="S500" s="31"/>
      <c r="T500" s="27" t="str">
        <f t="shared" si="38"/>
        <v>Set-ADComputer -Identity  WS-3177 -Description "Steve Russo - ThinkPad P1"</v>
      </c>
      <c r="U500" s="1" t="str">
        <f t="shared" si="39"/>
        <v>Set-ADComputer -Identity  WS-3177 -Managedby "SRusso"</v>
      </c>
    </row>
    <row r="501" spans="2:21" x14ac:dyDescent="0.25">
      <c r="B501" s="27">
        <f t="shared" si="36"/>
        <v>498</v>
      </c>
      <c r="C501" s="22" t="s">
        <v>3445</v>
      </c>
      <c r="D501" s="30" t="str">
        <f>IF(ISERROR(MATCH($C501,ADUser!A:A, 0)), "No Match", VLOOKUP($C501,ADUser!A:C,3,FALSE))</f>
        <v>Steve Smith</v>
      </c>
      <c r="E501" s="27" t="str">
        <f>IF(ISERROR(MATCH($C501,ADUser!A:A, 0)), "No Match", VLOOKUP($C501,ADUser!A:B,2,FALSE))</f>
        <v>ssmith</v>
      </c>
      <c r="F501" s="27" t="str">
        <f>IF(ISERROR(MATCH(K501,ADComputer!A:A, 0)), "No Match", VLOOKUP(K501,ADComputer!A:B,2,FALSE))</f>
        <v>Steve Smith - ThinkPad X1 Carbon 2nd</v>
      </c>
      <c r="H501" s="32">
        <f t="shared" si="37"/>
        <v>1</v>
      </c>
      <c r="I501" s="27" t="str">
        <f>IF(ISERROR(MATCH(K501,ADComputer!A:A, 0)), "No Match", VLOOKUP(K501,ADComputer!A:D,4,FALSE))</f>
        <v>CN=Steve Smith,OU=Users,OU=Denver,DC=wma-arch,DC=com</v>
      </c>
      <c r="J501" s="27" t="str">
        <f>IF(ISERROR(MATCH($E501,Meraki!A:A, 0)), "No Match", VLOOKUP($E501,Meraki!A:F,4,FALSE))</f>
        <v>ThinkPad X1 Carbon 2nd</v>
      </c>
      <c r="K501" s="27" t="str">
        <f>IF(ISERROR(MATCH($E501,Meraki!A:A, 0)), "No Match", VLOOKUP($E501,Meraki!A:F,2,FALSE))</f>
        <v>WS-2335</v>
      </c>
      <c r="L501" s="27" t="str">
        <f>IF(ISERROR(MATCH($C501,Vision!$A:$A, 0)), "No Match", VLOOKUP($C501,Vision!$A:F,2,FALSE))</f>
        <v>Steven</v>
      </c>
      <c r="M501" s="27" t="str">
        <f>IF(ISERROR(MATCH($C501,Vision!$A:$A, 0)), "No Match", VLOOKUP($C501,Vision!$A:G,3,FALSE))</f>
        <v>Smith</v>
      </c>
      <c r="N501" s="27" t="str">
        <f>IF(ISERROR(MATCH($C501,Vision!$A:$A, 0)), "No Match", VLOOKUP($C501,Vision!$A:H,4,FALSE))</f>
        <v>Davis, Jan</v>
      </c>
      <c r="O501" s="27" t="str">
        <f>IF(ISERROR(MATCH($C501,Vision!$A:$A, 0)), "No Match", VLOOKUP($C501,Vision!$A:I,5,FALSE))</f>
        <v>Downtown Denver Commercial</v>
      </c>
      <c r="P501" s="27" t="str">
        <f>IF(ISERROR(MATCH($C501,Vision!$A:$A, 0)), "No Match", VLOOKUP($C501,Vision!$A:J,6,FALSE))</f>
        <v>Downtown Denver</v>
      </c>
      <c r="Q501" s="27" t="str">
        <f>IF(ISERROR(MATCH($C501,Vision!$A:$A, 0)), "No Match", VLOOKUP($C501,Vision!$A:K,7,FALSE))</f>
        <v>Senior Project Manager</v>
      </c>
      <c r="R501" s="31">
        <f>IF(ISERROR(MATCH($C501,Vision!$A:$A, 0)), "No Match", VLOOKUP($C501,Vision!$A:L,8,FALSE))</f>
        <v>38418</v>
      </c>
      <c r="S501" s="31"/>
      <c r="T501" s="27" t="str">
        <f t="shared" si="38"/>
        <v>Set-ADComputer -Identity  WS-2335 -Description "Steve Smith - ThinkPad X1 Carbon 2nd"</v>
      </c>
      <c r="U501" s="1" t="str">
        <f t="shared" si="39"/>
        <v>Set-ADComputer -Identity  WS-2335 -Managedby "ssmith"</v>
      </c>
    </row>
    <row r="502" spans="2:21" x14ac:dyDescent="0.25">
      <c r="B502" s="27">
        <f t="shared" si="36"/>
        <v>499</v>
      </c>
      <c r="C502" s="22" t="s">
        <v>5201</v>
      </c>
      <c r="D502" s="30" t="str">
        <f>IF(ISERROR(MATCH($C502,ADUser!A:A, 0)), "No Match", VLOOKUP($C502,ADUser!A:C,3,FALSE))</f>
        <v>Sarit Stelung</v>
      </c>
      <c r="E502" s="27" t="str">
        <f>IF(ISERROR(MATCH($C502,ADUser!A:A, 0)), "No Match", VLOOKUP($C502,ADUser!A:B,2,FALSE))</f>
        <v>sstelung</v>
      </c>
      <c r="F502" s="27" t="str">
        <f>IF(ISERROR(MATCH(K502,ADComputer!A:A, 0)), "No Match", VLOOKUP(K502,ADComputer!A:B,2,FALSE))</f>
        <v>Sarit Stelung - E550</v>
      </c>
      <c r="H502" s="32">
        <f t="shared" si="37"/>
        <v>1</v>
      </c>
      <c r="I502" s="27" t="str">
        <f>IF(ISERROR(MATCH(K502,ADComputer!A:A, 0)), "No Match", VLOOKUP(K502,ADComputer!A:D,4,FALSE))</f>
        <v>CN=Sarit Stelung,OU=Users,OU=Irvine,DC=wma-arch,DC=com</v>
      </c>
      <c r="J502" s="27" t="str">
        <f>IF(ISERROR(MATCH($E502,Meraki!A:A, 0)), "No Match", VLOOKUP($E502,Meraki!A:F,4,FALSE))</f>
        <v>ThinkPad E550</v>
      </c>
      <c r="K502" s="27" t="str">
        <f>IF(ISERROR(MATCH($E502,Meraki!A:A, 0)), "No Match", VLOOKUP($E502,Meraki!A:F,2,FALSE))</f>
        <v>WS-2074</v>
      </c>
      <c r="L502" s="27" t="str">
        <f>IF(ISERROR(MATCH($C502,Vision!$A:$A, 0)), "No Match", VLOOKUP($C502,Vision!$A:F,2,FALSE))</f>
        <v>Sarit</v>
      </c>
      <c r="M502" s="27" t="str">
        <f>IF(ISERROR(MATCH($C502,Vision!$A:$A, 0)), "No Match", VLOOKUP($C502,Vision!$A:G,3,FALSE))</f>
        <v>Stelung</v>
      </c>
      <c r="N502" s="27" t="str">
        <f>IF(ISERROR(MATCH($C502,Vision!$A:$A, 0)), "No Match", VLOOKUP($C502,Vision!$A:H,4,FALSE))</f>
        <v>McInnis, Jessica</v>
      </c>
      <c r="O502" s="27" t="str">
        <f>IF(ISERROR(MATCH($C502,Vision!$A:$A, 0)), "No Match", VLOOKUP($C502,Vision!$A:I,5,FALSE))</f>
        <v>Corporate Administration</v>
      </c>
      <c r="P502" s="27" t="str">
        <f>IF(ISERROR(MATCH($C502,Vision!$A:$A, 0)), "No Match", VLOOKUP($C502,Vision!$A:J,6,FALSE))</f>
        <v>Irvine</v>
      </c>
      <c r="Q502" s="27" t="str">
        <f>IF(ISERROR(MATCH($C502,Vision!$A:$A, 0)), "No Match", VLOOKUP($C502,Vision!$A:K,7,FALSE))</f>
        <v>Project Accountant</v>
      </c>
      <c r="R502" s="31">
        <f>IF(ISERROR(MATCH($C502,Vision!$A:$A, 0)), "No Match", VLOOKUP($C502,Vision!$A:L,8,FALSE))</f>
        <v>43549</v>
      </c>
      <c r="S502" s="31"/>
      <c r="T502" s="27" t="str">
        <f t="shared" si="38"/>
        <v>Set-ADComputer -Identity  WS-2074 -Description "Sarit Stelung - ThinkPad E550"</v>
      </c>
      <c r="U502" s="1" t="str">
        <f t="shared" si="39"/>
        <v>Set-ADComputer -Identity  WS-2074 -Managedby "sstelung"</v>
      </c>
    </row>
    <row r="503" spans="2:21" x14ac:dyDescent="0.25">
      <c r="B503" s="27">
        <f t="shared" si="36"/>
        <v>500</v>
      </c>
      <c r="C503" s="22" t="s">
        <v>862</v>
      </c>
      <c r="D503" s="30" t="str">
        <f>IF(ISERROR(MATCH($C503,ADUser!A:A, 0)), "No Match", VLOOKUP($C503,ADUser!A:C,3,FALSE))</f>
        <v>Samantha Sternick</v>
      </c>
      <c r="E503" s="27" t="str">
        <f>IF(ISERROR(MATCH($C503,ADUser!A:A, 0)), "No Match", VLOOKUP($C503,ADUser!A:B,2,FALSE))</f>
        <v>SSternick</v>
      </c>
      <c r="F503" s="27" t="str">
        <f>IF(ISERROR(MATCH(K503,ADComputer!A:A, 0)), "No Match", VLOOKUP(K503,ADComputer!A:B,2,FALSE))</f>
        <v>Samantha Sternick - X1 Carbon</v>
      </c>
      <c r="H503" s="32">
        <f t="shared" si="37"/>
        <v>1</v>
      </c>
      <c r="I503" s="27" t="str">
        <f>IF(ISERROR(MATCH(K503,ADComputer!A:A, 0)), "No Match", VLOOKUP(K503,ADComputer!A:D,4,FALSE))</f>
        <v>CN=Samantha Sternick,OU=Users,OU=Atlanta,DC=wma-arch,DC=com</v>
      </c>
      <c r="J503" s="27" t="str">
        <f>IF(ISERROR(MATCH($E503,Meraki!A:A, 0)), "No Match", VLOOKUP($E503,Meraki!A:F,4,FALSE))</f>
        <v>ThinkPad X1 Carbon 2nd</v>
      </c>
      <c r="K503" s="27" t="str">
        <f>IF(ISERROR(MATCH($E503,Meraki!A:A, 0)), "No Match", VLOOKUP($E503,Meraki!A:F,2,FALSE))</f>
        <v>WS-2016</v>
      </c>
      <c r="L503" s="27" t="str">
        <f>IF(ISERROR(MATCH($C503,Vision!$A:$A, 0)), "No Match", VLOOKUP($C503,Vision!$A:F,2,FALSE))</f>
        <v>Samantha</v>
      </c>
      <c r="M503" s="27" t="str">
        <f>IF(ISERROR(MATCH($C503,Vision!$A:$A, 0)), "No Match", VLOOKUP($C503,Vision!$A:G,3,FALSE))</f>
        <v>Sternick</v>
      </c>
      <c r="N503" s="27" t="str">
        <f>IF(ISERROR(MATCH($C503,Vision!$A:$A, 0)), "No Match", VLOOKUP($C503,Vision!$A:H,4,FALSE))</f>
        <v>Dooley, Anthony</v>
      </c>
      <c r="O503" s="27" t="str">
        <f>IF(ISERROR(MATCH($C503,Vision!$A:$A, 0)), "No Match", VLOOKUP($C503,Vision!$A:I,5,FALSE))</f>
        <v>Atlanta Interior Design</v>
      </c>
      <c r="P503" s="27" t="str">
        <f>IF(ISERROR(MATCH($C503,Vision!$A:$A, 0)), "No Match", VLOOKUP($C503,Vision!$A:J,6,FALSE))</f>
        <v>Atlanta</v>
      </c>
      <c r="Q503" s="27" t="str">
        <f>IF(ISERROR(MATCH($C503,Vision!$A:$A, 0)), "No Match", VLOOKUP($C503,Vision!$A:K,7,FALSE))</f>
        <v>Studio Manager, Interior Architecture &amp; Design</v>
      </c>
      <c r="R503" s="31">
        <f>IF(ISERROR(MATCH($C503,Vision!$A:$A, 0)), "No Match", VLOOKUP($C503,Vision!$A:L,8,FALSE))</f>
        <v>42975</v>
      </c>
      <c r="S503" s="31"/>
      <c r="T503" s="27" t="str">
        <f t="shared" si="38"/>
        <v>Set-ADComputer -Identity  WS-2016 -Description "Samantha Sternick - ThinkPad X1 Carbon 2nd"</v>
      </c>
      <c r="U503" s="1" t="str">
        <f t="shared" si="39"/>
        <v>Set-ADComputer -Identity  WS-2016 -Managedby "SSternick"</v>
      </c>
    </row>
    <row r="504" spans="2:21" x14ac:dyDescent="0.25">
      <c r="B504" s="27">
        <f t="shared" si="36"/>
        <v>501</v>
      </c>
      <c r="C504" s="22" t="s">
        <v>4128</v>
      </c>
      <c r="D504" s="30" t="str">
        <f>IF(ISERROR(MATCH($C504,ADUser!A:A, 0)), "No Match", VLOOKUP($C504,ADUser!A:C,3,FALSE))</f>
        <v>Steve Stoddard</v>
      </c>
      <c r="E504" s="27" t="str">
        <f>IF(ISERROR(MATCH($C504,ADUser!A:A, 0)), "No Match", VLOOKUP($C504,ADUser!A:B,2,FALSE))</f>
        <v>sstoddard</v>
      </c>
      <c r="F504" s="27" t="str">
        <f>IF(ISERROR(MATCH(K504,ADComputer!A:A, 0)), "No Match", VLOOKUP(K504,ADComputer!A:B,2,FALSE))</f>
        <v>Steve Stoddard - ThinkPad W540</v>
      </c>
      <c r="H504" s="32">
        <f t="shared" si="37"/>
        <v>1</v>
      </c>
      <c r="I504" s="27" t="str">
        <f>IF(ISERROR(MATCH(K504,ADComputer!A:A, 0)), "No Match", VLOOKUP(K504,ADComputer!A:D,4,FALSE))</f>
        <v>CN=Steven Stoddard,OU=Users,OU=LA,DC=wma-arch,DC=com</v>
      </c>
      <c r="J504" s="27" t="str">
        <f>IF(ISERROR(MATCH($E504,Meraki!A:A, 0)), "No Match", VLOOKUP($E504,Meraki!A:F,4,FALSE))</f>
        <v>ThinkPad W540</v>
      </c>
      <c r="K504" s="27" t="str">
        <f>IF(ISERROR(MATCH($E504,Meraki!A:A, 0)), "No Match", VLOOKUP($E504,Meraki!A:F,2,FALSE))</f>
        <v>WS-2043</v>
      </c>
      <c r="L504" s="27" t="str">
        <f>IF(ISERROR(MATCH($C504,Vision!$A:$A, 0)), "No Match", VLOOKUP($C504,Vision!$A:F,2,FALSE))</f>
        <v>Steven</v>
      </c>
      <c r="M504" s="27" t="str">
        <f>IF(ISERROR(MATCH($C504,Vision!$A:$A, 0)), "No Match", VLOOKUP($C504,Vision!$A:G,3,FALSE))</f>
        <v>Stoddard</v>
      </c>
      <c r="N504" s="27" t="str">
        <f>IF(ISERROR(MATCH($C504,Vision!$A:$A, 0)), "No Match", VLOOKUP($C504,Vision!$A:H,4,FALSE))</f>
        <v>Madani, Radwan</v>
      </c>
      <c r="O504" s="27" t="str">
        <f>IF(ISERROR(MATCH($C504,Vision!$A:$A, 0)), "No Match", VLOOKUP($C504,Vision!$A:I,5,FALSE))</f>
        <v>Los Angeles Commercial</v>
      </c>
      <c r="P504" s="27" t="str">
        <f>IF(ISERROR(MATCH($C504,Vision!$A:$A, 0)), "No Match", VLOOKUP($C504,Vision!$A:J,6,FALSE))</f>
        <v>Los Angeles</v>
      </c>
      <c r="Q504" s="27" t="str">
        <f>IF(ISERROR(MATCH($C504,Vision!$A:$A, 0)), "No Match", VLOOKUP($C504,Vision!$A:K,7,FALSE))</f>
        <v>Project Manager</v>
      </c>
      <c r="R504" s="31">
        <f>IF(ISERROR(MATCH($C504,Vision!$A:$A, 0)), "No Match", VLOOKUP($C504,Vision!$A:L,8,FALSE))</f>
        <v>43328</v>
      </c>
      <c r="S504" s="31"/>
      <c r="T504" s="27" t="str">
        <f t="shared" si="38"/>
        <v>Set-ADComputer -Identity  WS-2043 -Description "Steve Stoddard - ThinkPad W540"</v>
      </c>
      <c r="U504" s="1" t="str">
        <f t="shared" si="39"/>
        <v>Set-ADComputer -Identity  WS-2043 -Managedby "sstoddard"</v>
      </c>
    </row>
    <row r="505" spans="2:21" x14ac:dyDescent="0.25">
      <c r="B505" s="27">
        <f t="shared" si="36"/>
        <v>502</v>
      </c>
      <c r="C505" s="22" t="s">
        <v>680</v>
      </c>
      <c r="D505" s="30" t="str">
        <f>IF(ISERROR(MATCH($C505,ADUser!A:A, 0)), "No Match", VLOOKUP($C505,ADUser!A:C,3,FALSE))</f>
        <v>Salena Streenz</v>
      </c>
      <c r="E505" s="27" t="str">
        <f>IF(ISERROR(MATCH($C505,ADUser!A:A, 0)), "No Match", VLOOKUP($C505,ADUser!A:B,2,FALSE))</f>
        <v>sstreenz</v>
      </c>
      <c r="F505" s="27" t="str">
        <f>IF(ISERROR(MATCH(K505,ADComputer!A:A, 0)), "No Match", VLOOKUP(K505,ADComputer!A:B,2,FALSE))</f>
        <v>Salena Streenz - X1 Carbon</v>
      </c>
      <c r="H505" s="32">
        <f t="shared" si="37"/>
        <v>1</v>
      </c>
      <c r="I505" s="27" t="str">
        <f>IF(ISERROR(MATCH(K505,ADComputer!A:A, 0)), "No Match", VLOOKUP(K505,ADComputer!A:D,4,FALSE))</f>
        <v>CN=Salena Streenz,OU=Users,OU=Irvine,DC=wma-arch,DC=com</v>
      </c>
      <c r="J505" s="27" t="str">
        <f>IF(ISERROR(MATCH($E505,Meraki!A:A, 0)), "No Match", VLOOKUP($E505,Meraki!A:F,4,FALSE))</f>
        <v>ThinkPad X1 Carbon 4th</v>
      </c>
      <c r="K505" s="27" t="str">
        <f>IF(ISERROR(MATCH($E505,Meraki!A:A, 0)), "No Match", VLOOKUP($E505,Meraki!A:F,2,FALSE))</f>
        <v>WS-2355</v>
      </c>
      <c r="L505" s="27" t="str">
        <f>IF(ISERROR(MATCH($C505,Vision!$A:$A, 0)), "No Match", VLOOKUP($C505,Vision!$A:F,2,FALSE))</f>
        <v>Salena</v>
      </c>
      <c r="M505" s="27" t="str">
        <f>IF(ISERROR(MATCH($C505,Vision!$A:$A, 0)), "No Match", VLOOKUP($C505,Vision!$A:G,3,FALSE))</f>
        <v>Streenz</v>
      </c>
      <c r="N505" s="27" t="str">
        <f>IF(ISERROR(MATCH($C505,Vision!$A:$A, 0)), "No Match", VLOOKUP($C505,Vision!$A:H,4,FALSE))</f>
        <v>Sloane, Tobin</v>
      </c>
      <c r="O505" s="27" t="str">
        <f>IF(ISERROR(MATCH($C505,Vision!$A:$A, 0)), "No Match", VLOOKUP($C505,Vision!$A:I,5,FALSE))</f>
        <v>Corporate Administration</v>
      </c>
      <c r="P505" s="27" t="str">
        <f>IF(ISERROR(MATCH($C505,Vision!$A:$A, 0)), "No Match", VLOOKUP($C505,Vision!$A:J,6,FALSE))</f>
        <v>Irvine</v>
      </c>
      <c r="Q505" s="27" t="str">
        <f>IF(ISERROR(MATCH($C505,Vision!$A:$A, 0)), "No Match", VLOOKUP($C505,Vision!$A:K,7,FALSE))</f>
        <v>Accounts Receivable</v>
      </c>
      <c r="R505" s="31">
        <f>IF(ISERROR(MATCH($C505,Vision!$A:$A, 0)), "No Match", VLOOKUP($C505,Vision!$A:L,8,FALSE))</f>
        <v>41502</v>
      </c>
      <c r="S505" s="31"/>
      <c r="T505" s="27" t="str">
        <f t="shared" si="38"/>
        <v>Set-ADComputer -Identity  WS-2355 -Description "Salena Streenz - ThinkPad X1 Carbon 4th"</v>
      </c>
      <c r="U505" s="1" t="str">
        <f t="shared" si="39"/>
        <v>Set-ADComputer -Identity  WS-2355 -Managedby "sstreenz"</v>
      </c>
    </row>
    <row r="506" spans="2:21" x14ac:dyDescent="0.25">
      <c r="B506" s="27">
        <f t="shared" si="36"/>
        <v>503</v>
      </c>
      <c r="C506" s="22" t="s">
        <v>3735</v>
      </c>
      <c r="D506" s="30" t="str">
        <f>IF(ISERROR(MATCH($C506,ADUser!A:A, 0)), "No Match", VLOOKUP($C506,ADUser!A:C,3,FALSE))</f>
        <v>Sandra Vaccari</v>
      </c>
      <c r="E506" s="27" t="str">
        <f>IF(ISERROR(MATCH($C506,ADUser!A:A, 0)), "No Match", VLOOKUP($C506,ADUser!A:B,2,FALSE))</f>
        <v>svaccari</v>
      </c>
      <c r="F506" s="27" t="str">
        <f>IF(ISERROR(MATCH(K506,ADComputer!A:A, 0)), "No Match", VLOOKUP(K506,ADComputer!A:B,2,FALSE))</f>
        <v>Sandra Vaccari - ThinkPad P51</v>
      </c>
      <c r="H506" s="32">
        <f t="shared" si="37"/>
        <v>1</v>
      </c>
      <c r="I506" s="27" t="str">
        <f>IF(ISERROR(MATCH(K506,ADComputer!A:A, 0)), "No Match", VLOOKUP(K506,ADComputer!A:D,4,FALSE))</f>
        <v>CN=Sandra Vaccari,OU=Users,OU=Houston,DC=wma-arch,DC=com</v>
      </c>
      <c r="J506" s="27" t="str">
        <f>IF(ISERROR(MATCH($E506,Meraki!A:A, 0)), "No Match", VLOOKUP($E506,Meraki!A:F,4,FALSE))</f>
        <v>ThinkPad P51</v>
      </c>
      <c r="K506" s="27" t="str">
        <f>IF(ISERROR(MATCH($E506,Meraki!A:A, 0)), "No Match", VLOOKUP($E506,Meraki!A:F,2,FALSE))</f>
        <v>WS-2817</v>
      </c>
      <c r="L506" s="27" t="str">
        <f>IF(ISERROR(MATCH($C506,Vision!$A:$A, 0)), "No Match", VLOOKUP($C506,Vision!$A:F,2,FALSE))</f>
        <v>Sandra</v>
      </c>
      <c r="M506" s="27" t="str">
        <f>IF(ISERROR(MATCH($C506,Vision!$A:$A, 0)), "No Match", VLOOKUP($C506,Vision!$A:G,3,FALSE))</f>
        <v>Vaccari</v>
      </c>
      <c r="N506" s="27" t="str">
        <f>IF(ISERROR(MATCH($C506,Vision!$A:$A, 0)), "No Match", VLOOKUP($C506,Vision!$A:H,4,FALSE))</f>
        <v>Griffin, Heather</v>
      </c>
      <c r="O506" s="27" t="str">
        <f>IF(ISERROR(MATCH($C506,Vision!$A:$A, 0)), "No Match", VLOOKUP($C506,Vision!$A:I,5,FALSE))</f>
        <v>Houston Interior Design</v>
      </c>
      <c r="P506" s="27" t="str">
        <f>IF(ISERROR(MATCH($C506,Vision!$A:$A, 0)), "No Match", VLOOKUP($C506,Vision!$A:J,6,FALSE))</f>
        <v>Houston</v>
      </c>
      <c r="Q506" s="27" t="str">
        <f>IF(ISERROR(MATCH($C506,Vision!$A:$A, 0)), "No Match", VLOOKUP($C506,Vision!$A:K,7,FALSE))</f>
        <v>Job Captain</v>
      </c>
      <c r="R506" s="31">
        <f>IF(ISERROR(MATCH($C506,Vision!$A:$A, 0)), "No Match", VLOOKUP($C506,Vision!$A:L,8,FALSE))</f>
        <v>43235</v>
      </c>
      <c r="S506" s="31"/>
      <c r="T506" s="27" t="str">
        <f t="shared" si="38"/>
        <v>Set-ADComputer -Identity  WS-2817 -Description "Sandra Vaccari - ThinkPad P51"</v>
      </c>
      <c r="U506" s="1" t="str">
        <f t="shared" si="39"/>
        <v>Set-ADComputer -Identity  WS-2817 -Managedby "svaccari"</v>
      </c>
    </row>
    <row r="507" spans="2:21" x14ac:dyDescent="0.25">
      <c r="B507" s="27">
        <f t="shared" si="36"/>
        <v>504</v>
      </c>
      <c r="C507" s="22" t="s">
        <v>62</v>
      </c>
      <c r="D507" s="30" t="str">
        <f>IF(ISERROR(MATCH($C507,ADUser!A:A, 0)), "No Match", VLOOKUP($C507,ADUser!A:C,3,FALSE))</f>
        <v>Sarah Walker</v>
      </c>
      <c r="E507" s="27" t="str">
        <f>IF(ISERROR(MATCH($C507,ADUser!A:A, 0)), "No Match", VLOOKUP($C507,ADUser!A:B,2,FALSE))</f>
        <v>swalker</v>
      </c>
      <c r="F507" s="27" t="str">
        <f>IF(ISERROR(MATCH(K507,ADComputer!A:A, 0)), "No Match", VLOOKUP(K507,ADComputer!A:B,2,FALSE))</f>
        <v>Sarah Walker - ThinkPad P50</v>
      </c>
      <c r="H507" s="32">
        <f t="shared" si="37"/>
        <v>1</v>
      </c>
      <c r="I507" s="27" t="str">
        <f>IF(ISERROR(MATCH(K507,ADComputer!A:A, 0)), "No Match", VLOOKUP(K507,ADComputer!A:D,4,FALSE))</f>
        <v>CN=Sarah Walker,OU=Users,OU=Irvine,DC=wma-arch,DC=com</v>
      </c>
      <c r="J507" s="27" t="str">
        <f>IF(ISERROR(MATCH($E507,Meraki!A:A, 0)), "No Match", VLOOKUP($E507,Meraki!A:F,4,FALSE))</f>
        <v>ThinkPad P50</v>
      </c>
      <c r="K507" s="27" t="str">
        <f>IF(ISERROR(MATCH($E507,Meraki!A:A, 0)), "No Match", VLOOKUP($E507,Meraki!A:F,2,FALSE))</f>
        <v>WS-2427</v>
      </c>
      <c r="L507" s="27" t="str">
        <f>IF(ISERROR(MATCH($C507,Vision!$A:$A, 0)), "No Match", VLOOKUP($C507,Vision!$A:F,2,FALSE))</f>
        <v>Sarah</v>
      </c>
      <c r="M507" s="27" t="str">
        <f>IF(ISERROR(MATCH($C507,Vision!$A:$A, 0)), "No Match", VLOOKUP($C507,Vision!$A:G,3,FALSE))</f>
        <v>Walker</v>
      </c>
      <c r="N507" s="27" t="str">
        <f>IF(ISERROR(MATCH($C507,Vision!$A:$A, 0)), "No Match", VLOOKUP($C507,Vision!$A:H,4,FALSE))</f>
        <v>Grbic, Mary</v>
      </c>
      <c r="O507" s="27" t="str">
        <f>IF(ISERROR(MATCH($C507,Vision!$A:$A, 0)), "No Match", VLOOKUP($C507,Vision!$A:I,5,FALSE))</f>
        <v>Design Interior</v>
      </c>
      <c r="P507" s="27" t="str">
        <f>IF(ISERROR(MATCH($C507,Vision!$A:$A, 0)), "No Match", VLOOKUP($C507,Vision!$A:J,6,FALSE))</f>
        <v>Irvine</v>
      </c>
      <c r="Q507" s="27" t="str">
        <f>IF(ISERROR(MATCH($C507,Vision!$A:$A, 0)), "No Match", VLOOKUP($C507,Vision!$A:K,7,FALSE))</f>
        <v>Studio Manager, Interior Architecture &amp; Design</v>
      </c>
      <c r="R507" s="31">
        <f>IF(ISERROR(MATCH($C507,Vision!$A:$A, 0)), "No Match", VLOOKUP($C507,Vision!$A:L,8,FALSE))</f>
        <v>38810</v>
      </c>
      <c r="S507" s="31"/>
      <c r="T507" s="27" t="str">
        <f t="shared" si="38"/>
        <v>Set-ADComputer -Identity  WS-2427 -Description "Sarah Walker - ThinkPad P50"</v>
      </c>
      <c r="U507" s="1" t="str">
        <f t="shared" si="39"/>
        <v>Set-ADComputer -Identity  WS-2427 -Managedby "swalker"</v>
      </c>
    </row>
    <row r="508" spans="2:21" x14ac:dyDescent="0.25">
      <c r="B508" s="27">
        <f t="shared" si="36"/>
        <v>505</v>
      </c>
      <c r="C508" s="22" t="s">
        <v>3497</v>
      </c>
      <c r="D508" s="30" t="str">
        <f>IF(ISERROR(MATCH($C508,ADUser!A:A, 0)), "No Match", VLOOKUP($C508,ADUser!A:C,3,FALSE))</f>
        <v>Sam Yowakim</v>
      </c>
      <c r="E508" s="27" t="str">
        <f>IF(ISERROR(MATCH($C508,ADUser!A:A, 0)), "No Match", VLOOKUP($C508,ADUser!A:B,2,FALSE))</f>
        <v>syowakim</v>
      </c>
      <c r="F508" s="27" t="str">
        <f>IF(ISERROR(MATCH(K508,ADComputer!A:A, 0)), "No Match", VLOOKUP(K508,ADComputer!A:B,2,FALSE))</f>
        <v>Sam Yowakim - ThinkPad P51</v>
      </c>
      <c r="H508" s="32">
        <f t="shared" si="37"/>
        <v>1</v>
      </c>
      <c r="I508" s="27" t="str">
        <f>IF(ISERROR(MATCH(K508,ADComputer!A:A, 0)), "No Match", VLOOKUP(K508,ADComputer!A:D,4,FALSE))</f>
        <v>CN=Samir Yowakim,OU=Users,OU=Northern California,DC=wma-arch,DC=com</v>
      </c>
      <c r="J508" s="27" t="str">
        <f>IF(ISERROR(MATCH($E508,Meraki!A:A, 0)), "No Match", VLOOKUP($E508,Meraki!A:F,4,FALSE))</f>
        <v>ThinkPad P51</v>
      </c>
      <c r="K508" s="27" t="str">
        <f>IF(ISERROR(MATCH($E508,Meraki!A:A, 0)), "No Match", VLOOKUP($E508,Meraki!A:F,2,FALSE))</f>
        <v>WS-2717</v>
      </c>
      <c r="L508" s="27" t="str">
        <f>IF(ISERROR(MATCH($C508,Vision!$A:$A, 0)), "No Match", VLOOKUP($C508,Vision!$A:F,2,FALSE))</f>
        <v>Samir</v>
      </c>
      <c r="M508" s="27" t="str">
        <f>IF(ISERROR(MATCH($C508,Vision!$A:$A, 0)), "No Match", VLOOKUP($C508,Vision!$A:G,3,FALSE))</f>
        <v>Yowakim</v>
      </c>
      <c r="N508" s="27" t="str">
        <f>IF(ISERROR(MATCH($C508,Vision!$A:$A, 0)), "No Match", VLOOKUP($C508,Vision!$A:H,4,FALSE))</f>
        <v>Parco, Gerry</v>
      </c>
      <c r="O508" s="27" t="str">
        <f>IF(ISERROR(MATCH($C508,Vision!$A:$A, 0)), "No Match", VLOOKUP($C508,Vision!$A:I,5,FALSE))</f>
        <v>Pleasanton Civil Engineering</v>
      </c>
      <c r="P508" s="27" t="str">
        <f>IF(ISERROR(MATCH($C508,Vision!$A:$A, 0)), "No Match", VLOOKUP($C508,Vision!$A:J,6,FALSE))</f>
        <v>Pleasanton</v>
      </c>
      <c r="Q508" s="27" t="str">
        <f>IF(ISERROR(MATCH($C508,Vision!$A:$A, 0)), "No Match", VLOOKUP($C508,Vision!$A:K,7,FALSE))</f>
        <v>Senior Civil Designer</v>
      </c>
      <c r="R508" s="31">
        <f>IF(ISERROR(MATCH($C508,Vision!$A:$A, 0)), "No Match", VLOOKUP($C508,Vision!$A:L,8,FALSE))</f>
        <v>43206</v>
      </c>
      <c r="S508" s="31"/>
      <c r="T508" s="27" t="str">
        <f t="shared" si="38"/>
        <v>Set-ADComputer -Identity  WS-2717 -Description "Sam Yowakim - ThinkPad P51"</v>
      </c>
      <c r="U508" s="1" t="str">
        <f t="shared" si="39"/>
        <v>Set-ADComputer -Identity  WS-2717 -Managedby "syowakim"</v>
      </c>
    </row>
    <row r="509" spans="2:21" x14ac:dyDescent="0.25">
      <c r="B509" s="27">
        <f t="shared" si="36"/>
        <v>506</v>
      </c>
      <c r="C509" s="22" t="s">
        <v>4958</v>
      </c>
      <c r="D509" s="30" t="str">
        <f>IF(ISERROR(MATCH($C509,ADUser!A:A, 0)), "No Match", VLOOKUP($C509,ADUser!A:C,3,FALSE))</f>
        <v>Simon Zhang</v>
      </c>
      <c r="E509" s="27" t="str">
        <f>IF(ISERROR(MATCH($C509,ADUser!A:A, 0)), "No Match", VLOOKUP($C509,ADUser!A:B,2,FALSE))</f>
        <v>szhang</v>
      </c>
      <c r="F509" s="27" t="str">
        <f>IF(ISERROR(MATCH(K509,ADComputer!A:A, 0)), "No Match", VLOOKUP(K509,ADComputer!A:B,2,FALSE))</f>
        <v>Simon Zhang - ThinkStation P320 Tiny</v>
      </c>
      <c r="H509" s="32">
        <f t="shared" si="37"/>
        <v>1</v>
      </c>
      <c r="I509" s="27" t="str">
        <f>IF(ISERROR(MATCH(K509,ADComputer!A:A, 0)), "No Match", VLOOKUP(K509,ADComputer!A:D,4,FALSE))</f>
        <v>CN=Shuai Zhang,OU=Users,OU=Irvine,DC=wma-arch,DC=com</v>
      </c>
      <c r="J509" s="27" t="str">
        <f>IF(ISERROR(MATCH($E509,Meraki!A:A, 0)), "No Match", VLOOKUP($E509,Meraki!A:F,4,FALSE))</f>
        <v>ThinkStation P320 Tiny</v>
      </c>
      <c r="K509" s="27" t="str">
        <f>IF(ISERROR(MATCH($E509,Meraki!A:A, 0)), "No Match", VLOOKUP($E509,Meraki!A:F,2,FALSE))</f>
        <v>WS-2893</v>
      </c>
      <c r="L509" s="27" t="str">
        <f>IF(ISERROR(MATCH($C509,Vision!$A:$A, 0)), "No Match", VLOOKUP($C509,Vision!$A:F,2,FALSE))</f>
        <v>Shuai</v>
      </c>
      <c r="M509" s="27" t="str">
        <f>IF(ISERROR(MATCH($C509,Vision!$A:$A, 0)), "No Match", VLOOKUP($C509,Vision!$A:G,3,FALSE))</f>
        <v>Zhang</v>
      </c>
      <c r="N509" s="27" t="str">
        <f>IF(ISERROR(MATCH($C509,Vision!$A:$A, 0)), "No Match", VLOOKUP($C509,Vision!$A:H,4,FALSE))</f>
        <v>Nouizi, Ilyes</v>
      </c>
      <c r="O509" s="27" t="str">
        <f>IF(ISERROR(MATCH($C509,Vision!$A:$A, 0)), "No Match", VLOOKUP($C509,Vision!$A:I,5,FALSE))</f>
        <v>Studio-West</v>
      </c>
      <c r="P509" s="27" t="str">
        <f>IF(ISERROR(MATCH($C509,Vision!$A:$A, 0)), "No Match", VLOOKUP($C509,Vision!$A:J,6,FALSE))</f>
        <v>Irvine</v>
      </c>
      <c r="Q509" s="27" t="str">
        <f>IF(ISERROR(MATCH($C509,Vision!$A:$A, 0)), "No Match", VLOOKUP($C509,Vision!$A:K,7,FALSE))</f>
        <v>Production Coordinator</v>
      </c>
      <c r="R509" s="31">
        <f>IF(ISERROR(MATCH($C509,Vision!$A:$A, 0)), "No Match", VLOOKUP($C509,Vision!$A:L,8,FALSE))</f>
        <v>43402</v>
      </c>
      <c r="S509" s="31"/>
      <c r="T509" s="27" t="str">
        <f t="shared" si="38"/>
        <v>Set-ADComputer -Identity  WS-2893 -Description "Simon Zhang - ThinkStation P320 Tiny"</v>
      </c>
      <c r="U509" s="1" t="str">
        <f t="shared" si="39"/>
        <v>Set-ADComputer -Identity  WS-2893 -Managedby "szhang"</v>
      </c>
    </row>
    <row r="510" spans="2:21" x14ac:dyDescent="0.25">
      <c r="B510" s="27">
        <f t="shared" si="36"/>
        <v>507</v>
      </c>
      <c r="C510" s="22" t="s">
        <v>720</v>
      </c>
      <c r="D510" s="30" t="str">
        <f>IF(ISERROR(MATCH($C510,ADUser!A:A, 0)), "No Match", VLOOKUP($C510,ADUser!A:C,3,FALSE))</f>
        <v>Timmie Furay-Aragon</v>
      </c>
      <c r="E510" s="27" t="str">
        <f>IF(ISERROR(MATCH($C510,ADUser!A:A, 0)), "No Match", VLOOKUP($C510,ADUser!A:B,2,FALSE))</f>
        <v>Taragon</v>
      </c>
      <c r="F510" s="27" t="str">
        <f>IF(ISERROR(MATCH(K510,ADComputer!A:A, 0)), "No Match", VLOOKUP(K510,ADComputer!A:B,2,FALSE))</f>
        <v>Timmie Furay-Aragon - ThinkPad W530</v>
      </c>
      <c r="H510" s="32">
        <f t="shared" si="37"/>
        <v>1</v>
      </c>
      <c r="I510" s="27" t="str">
        <f>IF(ISERROR(MATCH(K510,ADComputer!A:A, 0)), "No Match", VLOOKUP(K510,ADComputer!A:D,4,FALSE))</f>
        <v>CN=Timmie Furay-Aragon,OU=Users,OU=Denver,DC=wma-arch,DC=com</v>
      </c>
      <c r="J510" s="27" t="str">
        <f>IF(ISERROR(MATCH($E510,Meraki!A:A, 0)), "No Match", VLOOKUP($E510,Meraki!A:F,4,FALSE))</f>
        <v>ThinkPad W530</v>
      </c>
      <c r="K510" s="27" t="str">
        <f>IF(ISERROR(MATCH($E510,Meraki!A:A, 0)), "No Match", VLOOKUP($E510,Meraki!A:F,2,FALSE))</f>
        <v>WS-1865</v>
      </c>
      <c r="L510" s="27" t="str">
        <f>IF(ISERROR(MATCH($C510,Vision!$A:$A, 0)), "No Match", VLOOKUP($C510,Vision!$A:F,2,FALSE))</f>
        <v>Timmie</v>
      </c>
      <c r="M510" s="27" t="str">
        <f>IF(ISERROR(MATCH($C510,Vision!$A:$A, 0)), "No Match", VLOOKUP($C510,Vision!$A:G,3,FALSE))</f>
        <v>Furay-Aragon</v>
      </c>
      <c r="N510" s="27" t="str">
        <f>IF(ISERROR(MATCH($C510,Vision!$A:$A, 0)), "No Match", VLOOKUP($C510,Vision!$A:H,4,FALSE))</f>
        <v>Sloane, Tobin</v>
      </c>
      <c r="O510" s="27" t="str">
        <f>IF(ISERROR(MATCH($C510,Vision!$A:$A, 0)), "No Match", VLOOKUP($C510,Vision!$A:I,5,FALSE))</f>
        <v>Corporate Administration</v>
      </c>
      <c r="P510" s="27" t="str">
        <f>IF(ISERROR(MATCH($C510,Vision!$A:$A, 0)), "No Match", VLOOKUP($C510,Vision!$A:J,6,FALSE))</f>
        <v>Irvine</v>
      </c>
      <c r="Q510" s="27" t="str">
        <f>IF(ISERROR(MATCH($C510,Vision!$A:$A, 0)), "No Match", VLOOKUP($C510,Vision!$A:K,7,FALSE))</f>
        <v>Administrative Assistant</v>
      </c>
      <c r="R510" s="31">
        <f>IF(ISERROR(MATCH($C510,Vision!$A:$A, 0)), "No Match", VLOOKUP($C510,Vision!$A:L,8,FALSE))</f>
        <v>40729</v>
      </c>
      <c r="S510" s="31"/>
      <c r="T510" s="27" t="str">
        <f t="shared" si="38"/>
        <v>Set-ADComputer -Identity  WS-1865 -Description "Timmie Furay-Aragon - ThinkPad W530"</v>
      </c>
      <c r="U510" s="1" t="str">
        <f t="shared" si="39"/>
        <v>Set-ADComputer -Identity  WS-1865 -Managedby "Taragon"</v>
      </c>
    </row>
    <row r="511" spans="2:21" x14ac:dyDescent="0.25">
      <c r="B511" s="27">
        <f t="shared" si="36"/>
        <v>508</v>
      </c>
      <c r="C511" s="22" t="s">
        <v>1257</v>
      </c>
      <c r="D511" s="30" t="str">
        <f>IF(ISERROR(MATCH($C511,ADUser!A:A, 0)), "No Match", VLOOKUP($C511,ADUser!A:C,3,FALSE))</f>
        <v>Tanya Daly</v>
      </c>
      <c r="E511" s="27" t="str">
        <f>IF(ISERROR(MATCH($C511,ADUser!A:A, 0)), "No Match", VLOOKUP($C511,ADUser!A:B,2,FALSE))</f>
        <v>tdaly</v>
      </c>
      <c r="F511" s="27" t="str">
        <f>IF(ISERROR(MATCH(K511,ADComputer!A:A, 0)), "No Match", VLOOKUP(K511,ADComputer!A:B,2,FALSE))</f>
        <v>Tanya Daly - HP Z2 Mini G3 Workstation</v>
      </c>
      <c r="H511" s="32">
        <f t="shared" si="37"/>
        <v>1</v>
      </c>
      <c r="I511" s="27" t="str">
        <f>IF(ISERROR(MATCH(K511,ADComputer!A:A, 0)), "No Match", VLOOKUP(K511,ADComputer!A:D,4,FALSE))</f>
        <v>CN=Tanya Daly,OU=Users,OU=Irvine,DC=wma-arch,DC=com</v>
      </c>
      <c r="J511" s="27" t="str">
        <f>IF(ISERROR(MATCH($E511,Meraki!A:A, 0)), "No Match", VLOOKUP($E511,Meraki!A:F,4,FALSE))</f>
        <v>HP Z2 Mini G3 Workstation</v>
      </c>
      <c r="K511" s="27" t="str">
        <f>IF(ISERROR(MATCH($E511,Meraki!A:A, 0)), "No Match", VLOOKUP($E511,Meraki!A:F,2,FALSE))</f>
        <v>WS-2763</v>
      </c>
      <c r="L511" s="27" t="str">
        <f>IF(ISERROR(MATCH($C511,Vision!$A:$A, 0)), "No Match", VLOOKUP($C511,Vision!$A:F,2,FALSE))</f>
        <v>Tanya</v>
      </c>
      <c r="M511" s="27" t="str">
        <f>IF(ISERROR(MATCH($C511,Vision!$A:$A, 0)), "No Match", VLOOKUP($C511,Vision!$A:G,3,FALSE))</f>
        <v>Daly</v>
      </c>
      <c r="N511" s="27" t="str">
        <f>IF(ISERROR(MATCH($C511,Vision!$A:$A, 0)), "No Match", VLOOKUP($C511,Vision!$A:H,4,FALSE))</f>
        <v>Nouizi, Ilyes</v>
      </c>
      <c r="O511" s="27" t="str">
        <f>IF(ISERROR(MATCH($C511,Vision!$A:$A, 0)), "No Match", VLOOKUP($C511,Vision!$A:I,5,FALSE))</f>
        <v>Studio-West</v>
      </c>
      <c r="P511" s="27" t="str">
        <f>IF(ISERROR(MATCH($C511,Vision!$A:$A, 0)), "No Match", VLOOKUP($C511,Vision!$A:J,6,FALSE))</f>
        <v>Irvine</v>
      </c>
      <c r="Q511" s="27" t="str">
        <f>IF(ISERROR(MATCH($C511,Vision!$A:$A, 0)), "No Match", VLOOKUP($C511,Vision!$A:K,7,FALSE))</f>
        <v>Production Manager</v>
      </c>
      <c r="R511" s="31">
        <f>IF(ISERROR(MATCH($C511,Vision!$A:$A, 0)), "No Match", VLOOKUP($C511,Vision!$A:L,8,FALSE))</f>
        <v>41745</v>
      </c>
      <c r="S511" s="31"/>
      <c r="T511" s="27" t="str">
        <f t="shared" si="38"/>
        <v>Set-ADComputer -Identity  WS-2763 -Description "Tanya Daly - HP Z2 Mini G3 Workstation"</v>
      </c>
      <c r="U511" s="1" t="str">
        <f t="shared" si="39"/>
        <v>Set-ADComputer -Identity  WS-2763 -Managedby "tdaly"</v>
      </c>
    </row>
    <row r="512" spans="2:21" x14ac:dyDescent="0.25">
      <c r="B512" s="27">
        <f t="shared" si="36"/>
        <v>509</v>
      </c>
      <c r="C512" s="22" t="s">
        <v>717</v>
      </c>
      <c r="D512" s="30" t="str">
        <f>IF(ISERROR(MATCH($C512,ADUser!A:A, 0)), "No Match", VLOOKUP($C512,ADUser!A:C,3,FALSE))</f>
        <v>Tiffany English</v>
      </c>
      <c r="E512" s="27" t="str">
        <f>IF(ISERROR(MATCH($C512,ADUser!A:A, 0)), "No Match", VLOOKUP($C512,ADUser!A:B,2,FALSE))</f>
        <v>tenglish</v>
      </c>
      <c r="F512" s="27" t="str">
        <f>IF(ISERROR(MATCH(K512,ADComputer!A:A, 0)), "No Match", VLOOKUP(K512,ADComputer!A:B,2,FALSE))</f>
        <v>Tiffany English - ThinkPad X1 Carbon 6th</v>
      </c>
      <c r="H512" s="32">
        <f t="shared" si="37"/>
        <v>1</v>
      </c>
      <c r="I512" s="27" t="str">
        <f>IF(ISERROR(MATCH(K512,ADComputer!A:A, 0)), "No Match", VLOOKUP(K512,ADComputer!A:D,4,FALSE))</f>
        <v>CN=Tiffany English,OU=Users,OU=San Diego,DC=wma-arch,DC=com</v>
      </c>
      <c r="J512" s="27" t="str">
        <f>IF(ISERROR(MATCH($E512,Meraki!A:A, 0)), "No Match", VLOOKUP($E512,Meraki!A:F,4,FALSE))</f>
        <v>ThinkPad X1 Carbon 6th</v>
      </c>
      <c r="K512" s="27" t="str">
        <f>IF(ISERROR(MATCH($E512,Meraki!A:A, 0)), "No Match", VLOOKUP($E512,Meraki!A:F,2,FALSE))</f>
        <v>WS-2830</v>
      </c>
      <c r="L512" s="27" t="str">
        <f>IF(ISERROR(MATCH($C512,Vision!$A:$A, 0)), "No Match", VLOOKUP($C512,Vision!$A:F,2,FALSE))</f>
        <v>Tiffany</v>
      </c>
      <c r="M512" s="27" t="str">
        <f>IF(ISERROR(MATCH($C512,Vision!$A:$A, 0)), "No Match", VLOOKUP($C512,Vision!$A:G,3,FALSE))</f>
        <v>Slipka</v>
      </c>
      <c r="N512" s="27" t="str">
        <f>IF(ISERROR(MATCH($C512,Vision!$A:$A, 0)), "No Match", VLOOKUP($C512,Vision!$A:H,4,FALSE))</f>
        <v>Brady, Matthew</v>
      </c>
      <c r="O512" s="27" t="str">
        <f>IF(ISERROR(MATCH($C512,Vision!$A:$A, 0)), "No Match", VLOOKUP($C512,Vision!$A:I,5,FALSE))</f>
        <v>San Diego Administration</v>
      </c>
      <c r="P512" s="27" t="str">
        <f>IF(ISERROR(MATCH($C512,Vision!$A:$A, 0)), "No Match", VLOOKUP($C512,Vision!$A:J,6,FALSE))</f>
        <v>San Diego</v>
      </c>
      <c r="Q512" s="27" t="str">
        <f>IF(ISERROR(MATCH($C512,Vision!$A:$A, 0)), "No Match", VLOOKUP($C512,Vision!$A:K,7,FALSE))</f>
        <v>Principal</v>
      </c>
      <c r="R512" s="31">
        <f>IF(ISERROR(MATCH($C512,Vision!$A:$A, 0)), "No Match", VLOOKUP($C512,Vision!$A:L,8,FALSE))</f>
        <v>37210</v>
      </c>
      <c r="S512" s="31"/>
      <c r="T512" s="27" t="str">
        <f t="shared" si="38"/>
        <v>Set-ADComputer -Identity  WS-2830 -Description "Tiffany English - ThinkPad X1 Carbon 6th"</v>
      </c>
      <c r="U512" s="1" t="str">
        <f t="shared" si="39"/>
        <v>Set-ADComputer -Identity  WS-2830 -Managedby "tenglish"</v>
      </c>
    </row>
    <row r="513" spans="2:21" x14ac:dyDescent="0.25">
      <c r="B513" s="27">
        <f t="shared" si="36"/>
        <v>510</v>
      </c>
      <c r="C513" s="22" t="s">
        <v>5168</v>
      </c>
      <c r="D513" s="30" t="str">
        <f>IF(ISERROR(MATCH($C513,ADUser!A:A, 0)), "No Match", VLOOKUP($C513,ADUser!A:C,3,FALSE))</f>
        <v>Tatyana Epstein</v>
      </c>
      <c r="E513" s="27" t="str">
        <f>IF(ISERROR(MATCH($C513,ADUser!A:A, 0)), "No Match", VLOOKUP($C513,ADUser!A:B,2,FALSE))</f>
        <v>tepstein</v>
      </c>
      <c r="F513" s="27" t="str">
        <f>IF(ISERROR(MATCH(K513,ADComputer!A:A, 0)), "No Match", VLOOKUP(K513,ADComputer!A:B,2,FALSE))</f>
        <v>Tatyana Epstein - P51</v>
      </c>
      <c r="H513" s="32">
        <f t="shared" si="37"/>
        <v>1</v>
      </c>
      <c r="I513" s="27" t="str">
        <f>IF(ISERROR(MATCH(K513,ADComputer!A:A, 0)), "No Match", VLOOKUP(K513,ADComputer!A:D,4,FALSE))</f>
        <v>CN=Tatyana Epstein,OU=Users,OU=New York,DC=wma-arch,DC=com</v>
      </c>
      <c r="J513" s="27" t="str">
        <f>IF(ISERROR(MATCH($E513,Meraki!A:A, 0)), "No Match", VLOOKUP($E513,Meraki!A:F,4,FALSE))</f>
        <v>ThinkPad P51</v>
      </c>
      <c r="K513" s="27" t="str">
        <f>IF(ISERROR(MATCH($E513,Meraki!A:A, 0)), "No Match", VLOOKUP($E513,Meraki!A:F,2,FALSE))</f>
        <v>WS-2603</v>
      </c>
      <c r="L513" s="27" t="str">
        <f>IF(ISERROR(MATCH($C513,Vision!$A:$A, 0)), "No Match", VLOOKUP($C513,Vision!$A:F,2,FALSE))</f>
        <v>Tatyana</v>
      </c>
      <c r="M513" s="27" t="str">
        <f>IF(ISERROR(MATCH($C513,Vision!$A:$A, 0)), "No Match", VLOOKUP($C513,Vision!$A:G,3,FALSE))</f>
        <v>Epstein</v>
      </c>
      <c r="N513" s="27" t="str">
        <f>IF(ISERROR(MATCH($C513,Vision!$A:$A, 0)), "No Match", VLOOKUP($C513,Vision!$A:H,4,FALSE))</f>
        <v>Jones, Anna</v>
      </c>
      <c r="O513" s="27" t="str">
        <f>IF(ISERROR(MATCH($C513,Vision!$A:$A, 0)), "No Match", VLOOKUP($C513,Vision!$A:I,5,FALSE))</f>
        <v>New York Interior Design</v>
      </c>
      <c r="P513" s="27" t="str">
        <f>IF(ISERROR(MATCH($C513,Vision!$A:$A, 0)), "No Match", VLOOKUP($C513,Vision!$A:J,6,FALSE))</f>
        <v>New York</v>
      </c>
      <c r="Q513" s="27" t="str">
        <f>IF(ISERROR(MATCH($C513,Vision!$A:$A, 0)), "No Match", VLOOKUP($C513,Vision!$A:K,7,FALSE))</f>
        <v>Project Manager</v>
      </c>
      <c r="R513" s="31">
        <f>IF(ISERROR(MATCH($C513,Vision!$A:$A, 0)), "No Match", VLOOKUP($C513,Vision!$A:L,8,FALSE))</f>
        <v>43532</v>
      </c>
      <c r="S513" s="31"/>
      <c r="T513" s="27" t="str">
        <f t="shared" si="38"/>
        <v>Set-ADComputer -Identity  WS-2603 -Description "Tatyana Epstein - ThinkPad P51"</v>
      </c>
      <c r="U513" s="1" t="str">
        <f t="shared" si="39"/>
        <v>Set-ADComputer -Identity  WS-2603 -Managedby "tepstein"</v>
      </c>
    </row>
    <row r="514" spans="2:21" hidden="1" x14ac:dyDescent="0.25">
      <c r="B514" s="27">
        <f t="shared" si="36"/>
        <v>511</v>
      </c>
      <c r="C514" s="22" t="s">
        <v>3793</v>
      </c>
      <c r="D514" s="30" t="str">
        <f>IF(ISERROR(MATCH($C514,ADUser!A:A, 0)), "No Match", VLOOKUP($C514,ADUser!A:C,3,FALSE))</f>
        <v>Daniela Villagran</v>
      </c>
      <c r="E514" s="27" t="str">
        <f>IF(ISERROR(MATCH($C514,ADUser!A:A, 0)), "No Match", VLOOKUP($C514,ADUser!A:B,2,FALSE))</f>
        <v>DVillagran</v>
      </c>
      <c r="F514" s="27" t="str">
        <f>IF(ISERROR(MATCH(K514,ADComputer!A:A, 0)), "No Match", VLOOKUP(K514,ADComputer!A:B,2,FALSE))</f>
        <v>Alejandro Nila - Precision T3610</v>
      </c>
      <c r="H514" s="32" t="e">
        <f t="shared" si="37"/>
        <v>#VALUE!</v>
      </c>
      <c r="I514" s="27">
        <f>IF(ISERROR(MATCH(K514,ADComputer!A:A, 0)), "No Match", VLOOKUP(K514,ADComputer!A:D,4,FALSE))</f>
        <v>0</v>
      </c>
      <c r="J514" s="27" t="str">
        <f>IF(ISERROR(MATCH($E514,Meraki!A:A, 0)), "No Match", VLOOKUP($E514,Meraki!A:F,4,FALSE))</f>
        <v>Precision T3610</v>
      </c>
      <c r="K514" s="27" t="str">
        <f>IF(ISERROR(MATCH($E514,Meraki!A:A, 0)), "No Match", VLOOKUP($E514,Meraki!A:F,2,FALSE))</f>
        <v>WS-2009</v>
      </c>
      <c r="L514" s="27" t="str">
        <f>IF(ISERROR(MATCH($C514,Vision!$A:$A, 0)), "No Match", VLOOKUP($C514,Vision!$A:F,2,FALSE))</f>
        <v>Daniela</v>
      </c>
      <c r="M514" s="27" t="str">
        <f>IF(ISERROR(MATCH($C514,Vision!$A:$A, 0)), "No Match", VLOOKUP($C514,Vision!$A:G,3,FALSE))</f>
        <v>Villagran Gonzalez</v>
      </c>
      <c r="N514" s="27" t="str">
        <f>IF(ISERROR(MATCH($C514,Vision!$A:$A, 0)), "No Match", VLOOKUP($C514,Vision!$A:H,4,FALSE))</f>
        <v>Nouizi, Ilyes</v>
      </c>
      <c r="O514" s="27" t="str">
        <f>IF(ISERROR(MATCH($C514,Vision!$A:$A, 0)), "No Match", VLOOKUP($C514,Vision!$A:I,5,FALSE))</f>
        <v>Studio-East</v>
      </c>
      <c r="P514" s="27" t="str">
        <f>IF(ISERROR(MATCH($C514,Vision!$A:$A, 0)), "No Match", VLOOKUP($C514,Vision!$A:J,6,FALSE))</f>
        <v>Mexico City</v>
      </c>
      <c r="Q514" s="27" t="str">
        <f>IF(ISERROR(MATCH($C514,Vision!$A:$A, 0)), "No Match", VLOOKUP($C514,Vision!$A:K,7,FALSE))</f>
        <v>Production Coordinator</v>
      </c>
      <c r="R514" s="31">
        <f>IF(ISERROR(MATCH($C514,Vision!$A:$A, 0)), "No Match", VLOOKUP($C514,Vision!$A:L,8,FALSE))</f>
        <v>43313</v>
      </c>
      <c r="S514" s="31"/>
      <c r="T514" s="27" t="str">
        <f t="shared" si="38"/>
        <v>Set-ADComputer -Identity  WS-2009 -Description "Daniela Villagran - Precision T3610"</v>
      </c>
      <c r="U514" s="1" t="str">
        <f t="shared" si="39"/>
        <v>Set-ADComputer -Identity  WS-2009 -Managedby "DVillagran"</v>
      </c>
    </row>
    <row r="515" spans="2:21" x14ac:dyDescent="0.25">
      <c r="B515" s="27">
        <f t="shared" si="36"/>
        <v>512</v>
      </c>
      <c r="C515" s="22" t="s">
        <v>20</v>
      </c>
      <c r="D515" s="30" t="str">
        <f>IF(ISERROR(MATCH($C515,ADUser!A:A, 0)), "No Match", VLOOKUP($C515,ADUser!A:C,3,FALSE))</f>
        <v>Troy J. Flick</v>
      </c>
      <c r="E515" s="27" t="str">
        <f>IF(ISERROR(MATCH($C515,ADUser!A:A, 0)), "No Match", VLOOKUP($C515,ADUser!A:B,2,FALSE))</f>
        <v>TFlick</v>
      </c>
      <c r="F515" s="27" t="str">
        <f>IF(ISERROR(MATCH(K515,ADComputer!A:A, 0)), "No Match", VLOOKUP(K515,ADComputer!A:B,2,FALSE))</f>
        <v>Troy J. Flick - ThinkPad X1 Extreme</v>
      </c>
      <c r="H515" s="32">
        <f t="shared" si="37"/>
        <v>1</v>
      </c>
      <c r="I515" s="27" t="str">
        <f>IF(ISERROR(MATCH(K515,ADComputer!A:A, 0)), "No Match", VLOOKUP(K515,ADComputer!A:D,4,FALSE))</f>
        <v>CN=Troy J. Flick,OU=Users,OU=Chicago,DC=wma-arch,DC=com</v>
      </c>
      <c r="J515" s="27" t="str">
        <f>IF(ISERROR(MATCH($E515,Meraki!A:A, 0)), "No Match", VLOOKUP($E515,Meraki!A:F,4,FALSE))</f>
        <v>ThinkPad X1 Extreme</v>
      </c>
      <c r="K515" s="27" t="str">
        <f>IF(ISERROR(MATCH($E515,Meraki!A:A, 0)), "No Match", VLOOKUP($E515,Meraki!A:F,2,FALSE))</f>
        <v>WS-3213</v>
      </c>
      <c r="L515" s="27" t="str">
        <f>IF(ISERROR(MATCH($C515,Vision!$A:$A, 0)), "No Match", VLOOKUP($C515,Vision!$A:F,2,FALSE))</f>
        <v>Troy</v>
      </c>
      <c r="M515" s="27" t="str">
        <f>IF(ISERROR(MATCH($C515,Vision!$A:$A, 0)), "No Match", VLOOKUP($C515,Vision!$A:G,3,FALSE))</f>
        <v>Flick</v>
      </c>
      <c r="N515" s="27" t="str">
        <f>IF(ISERROR(MATCH($C515,Vision!$A:$A, 0)), "No Match", VLOOKUP($C515,Vision!$A:H,4,FALSE))</f>
        <v>Tapia, Jinger</v>
      </c>
      <c r="O515" s="27" t="str">
        <f>IF(ISERROR(MATCH($C515,Vision!$A:$A, 0)), "No Match", VLOOKUP($C515,Vision!$A:I,5,FALSE))</f>
        <v>Design Commercial</v>
      </c>
      <c r="P515" s="27" t="str">
        <f>IF(ISERROR(MATCH($C515,Vision!$A:$A, 0)), "No Match", VLOOKUP($C515,Vision!$A:J,6,FALSE))</f>
        <v>Oak Brook</v>
      </c>
      <c r="Q515" s="27" t="str">
        <f>IF(ISERROR(MATCH($C515,Vision!$A:$A, 0)), "No Match", VLOOKUP($C515,Vision!$A:K,7,FALSE))</f>
        <v>Studio Manager, Design</v>
      </c>
      <c r="R515" s="31">
        <f>IF(ISERROR(MATCH($C515,Vision!$A:$A, 0)), "No Match", VLOOKUP($C515,Vision!$A:L,8,FALSE))</f>
        <v>42107</v>
      </c>
      <c r="S515" s="31"/>
      <c r="T515" s="27" t="str">
        <f t="shared" si="38"/>
        <v>Set-ADComputer -Identity  WS-3213 -Description "Troy J. Flick - ThinkPad X1 Extreme"</v>
      </c>
      <c r="U515" s="1" t="str">
        <f t="shared" si="39"/>
        <v>Set-ADComputer -Identity  WS-3213 -Managedby "TFlick"</v>
      </c>
    </row>
    <row r="516" spans="2:21" x14ac:dyDescent="0.25">
      <c r="B516" s="27">
        <f t="shared" ref="B516:B550" si="40">B515+1</f>
        <v>513</v>
      </c>
      <c r="C516" s="22" t="s">
        <v>4950</v>
      </c>
      <c r="D516" s="30" t="str">
        <f>IF(ISERROR(MATCH($C516,ADUser!A:A, 0)), "No Match", VLOOKUP($C516,ADUser!A:C,3,FALSE))</f>
        <v>Tami Green</v>
      </c>
      <c r="E516" s="27" t="str">
        <f>IF(ISERROR(MATCH($C516,ADUser!A:A, 0)), "No Match", VLOOKUP($C516,ADUser!A:B,2,FALSE))</f>
        <v>tgreen</v>
      </c>
      <c r="F516" s="27" t="str">
        <f>IF(ISERROR(MATCH(K516,ADComputer!A:A, 0)), "No Match", VLOOKUP(K516,ADComputer!A:B,2,FALSE))</f>
        <v>Tami Green - HP Z400 Workstation</v>
      </c>
      <c r="H516" s="32">
        <f t="shared" ref="H516:H550" si="41">IF(SEARCH(D516,F516,1),1,0)</f>
        <v>1</v>
      </c>
      <c r="I516" s="27" t="str">
        <f>IF(ISERROR(MATCH(K516,ADComputer!A:A, 0)), "No Match", VLOOKUP(K516,ADComputer!A:D,4,FALSE))</f>
        <v>CN=Tami Green,OU=Users,OU=LA,DC=wma-arch,DC=com</v>
      </c>
      <c r="J516" s="27" t="str">
        <f>IF(ISERROR(MATCH($E516,Meraki!A:A, 0)), "No Match", VLOOKUP($E516,Meraki!A:F,4,FALSE))</f>
        <v>HP Z400 Workstation</v>
      </c>
      <c r="K516" s="27" t="str">
        <f>IF(ISERROR(MATCH($E516,Meraki!A:A, 0)), "No Match", VLOOKUP($E516,Meraki!A:F,2,FALSE))</f>
        <v>WS-1740</v>
      </c>
      <c r="L516" s="27" t="str">
        <f>IF(ISERROR(MATCH($C516,Vision!$A:$A, 0)), "No Match", VLOOKUP($C516,Vision!$A:F,2,FALSE))</f>
        <v>Tami</v>
      </c>
      <c r="M516" s="27" t="str">
        <f>IF(ISERROR(MATCH($C516,Vision!$A:$A, 0)), "No Match", VLOOKUP($C516,Vision!$A:G,3,FALSE))</f>
        <v>Green</v>
      </c>
      <c r="N516" s="27" t="str">
        <f>IF(ISERROR(MATCH($C516,Vision!$A:$A, 0)), "No Match", VLOOKUP($C516,Vision!$A:H,4,FALSE))</f>
        <v>Zaro, Alicia</v>
      </c>
      <c r="O516" s="27" t="str">
        <f>IF(ISERROR(MATCH($C516,Vision!$A:$A, 0)), "No Match", VLOOKUP($C516,Vision!$A:I,5,FALSE))</f>
        <v>Los Angeles Interior Design</v>
      </c>
      <c r="P516" s="27" t="str">
        <f>IF(ISERROR(MATCH($C516,Vision!$A:$A, 0)), "No Match", VLOOKUP($C516,Vision!$A:J,6,FALSE))</f>
        <v>Los Angeles</v>
      </c>
      <c r="Q516" s="27" t="str">
        <f>IF(ISERROR(MATCH($C516,Vision!$A:$A, 0)), "No Match", VLOOKUP($C516,Vision!$A:K,7,FALSE))</f>
        <v>Designer</v>
      </c>
      <c r="R516" s="31">
        <f>IF(ISERROR(MATCH($C516,Vision!$A:$A, 0)), "No Match", VLOOKUP($C516,Vision!$A:L,8,FALSE))</f>
        <v>43402</v>
      </c>
      <c r="S516" s="31"/>
      <c r="T516" s="27" t="str">
        <f t="shared" ref="T516:T550" si="42">CONCATENATE($V$3,K516,$V$4,D516,$V$6,J516,$V$5)</f>
        <v>Set-ADComputer -Identity  WS-1740 -Description "Tami Green - HP Z400 Workstation"</v>
      </c>
      <c r="U516" s="1" t="str">
        <f t="shared" si="39"/>
        <v>Set-ADComputer -Identity  WS-1740 -Managedby "tgreen"</v>
      </c>
    </row>
    <row r="517" spans="2:21" x14ac:dyDescent="0.25">
      <c r="B517" s="27">
        <f t="shared" si="40"/>
        <v>514</v>
      </c>
      <c r="C517" s="22" t="s">
        <v>709</v>
      </c>
      <c r="D517" s="30" t="str">
        <f>IF(ISERROR(MATCH($C517,ADUser!A:A, 0)), "No Match", VLOOKUP($C517,ADUser!A:C,3,FALSE))</f>
        <v>Ted Heisler</v>
      </c>
      <c r="E517" s="27" t="str">
        <f>IF(ISERROR(MATCH($C517,ADUser!A:A, 0)), "No Match", VLOOKUP($C517,ADUser!A:B,2,FALSE))</f>
        <v>THeisler</v>
      </c>
      <c r="F517" s="27" t="str">
        <f>IF(ISERROR(MATCH(K517,ADComputer!A:A, 0)), "No Match", VLOOKUP(K517,ADComputer!A:B,2,FALSE))</f>
        <v>Ted Heisler - ThinkPad X1 Carbon 5th</v>
      </c>
      <c r="H517" s="32">
        <f t="shared" si="41"/>
        <v>1</v>
      </c>
      <c r="I517" s="27" t="str">
        <f>IF(ISERROR(MATCH(K517,ADComputer!A:A, 0)), "No Match", VLOOKUP(K517,ADComputer!A:D,4,FALSE))</f>
        <v>CN=Ted Heisler,OU=Users,OU=Irvine,DC=wma-arch,DC=com</v>
      </c>
      <c r="J517" s="27" t="str">
        <f>IF(ISERROR(MATCH($E517,Meraki!A:A, 0)), "No Match", VLOOKUP($E517,Meraki!A:F,4,FALSE))</f>
        <v>ThinkPad X1 Carbon 5th</v>
      </c>
      <c r="K517" s="27" t="str">
        <f>IF(ISERROR(MATCH($E517,Meraki!A:A, 0)), "No Match", VLOOKUP($E517,Meraki!A:F,2,FALSE))</f>
        <v>WS-2771</v>
      </c>
      <c r="L517" s="27" t="str">
        <f>IF(ISERROR(MATCH($C517,Vision!$A:$A, 0)), "No Match", VLOOKUP($C517,Vision!$A:F,2,FALSE))</f>
        <v>Theodore</v>
      </c>
      <c r="M517" s="27" t="str">
        <f>IF(ISERROR(MATCH($C517,Vision!$A:$A, 0)), "No Match", VLOOKUP($C517,Vision!$A:G,3,FALSE))</f>
        <v>Heisler</v>
      </c>
      <c r="N517" s="27" t="str">
        <f>IF(ISERROR(MATCH($C517,Vision!$A:$A, 0)), "No Match", VLOOKUP($C517,Vision!$A:H,4,FALSE))</f>
        <v>Wink, Kenneth</v>
      </c>
      <c r="O517" s="27" t="str">
        <f>IF(ISERROR(MATCH($C517,Vision!$A:$A, 0)), "No Match", VLOOKUP($C517,Vision!$A:I,5,FALSE))</f>
        <v>Design Interior</v>
      </c>
      <c r="P517" s="27" t="str">
        <f>IF(ISERROR(MATCH($C517,Vision!$A:$A, 0)), "No Match", VLOOKUP($C517,Vision!$A:J,6,FALSE))</f>
        <v>Irvine</v>
      </c>
      <c r="Q517" s="27" t="str">
        <f>IF(ISERROR(MATCH($C517,Vision!$A:$A, 0)), "No Match", VLOOKUP($C517,Vision!$A:K,7,FALSE))</f>
        <v>Vice President, Interior Architecture &amp; Design</v>
      </c>
      <c r="R517" s="31">
        <f>IF(ISERROR(MATCH($C517,Vision!$A:$A, 0)), "No Match", VLOOKUP($C517,Vision!$A:L,8,FALSE))</f>
        <v>34589</v>
      </c>
      <c r="S517" s="31"/>
      <c r="T517" s="27" t="str">
        <f t="shared" si="42"/>
        <v>Set-ADComputer -Identity  WS-2771 -Description "Ted Heisler - ThinkPad X1 Carbon 5th"</v>
      </c>
      <c r="U517" s="1" t="str">
        <f t="shared" si="39"/>
        <v>Set-ADComputer -Identity  WS-2771 -Managedby "THeisler"</v>
      </c>
    </row>
    <row r="518" spans="2:21" x14ac:dyDescent="0.25">
      <c r="B518" s="27">
        <f t="shared" si="40"/>
        <v>515</v>
      </c>
      <c r="C518" s="22" t="s">
        <v>713</v>
      </c>
      <c r="D518" s="30" t="str">
        <f>IF(ISERROR(MATCH($C518,ADUser!A:A, 0)), "No Match", VLOOKUP($C518,ADUser!A:C,3,FALSE))</f>
        <v>Tom Jansen</v>
      </c>
      <c r="E518" s="27" t="str">
        <f>IF(ISERROR(MATCH($C518,ADUser!A:A, 0)), "No Match", VLOOKUP($C518,ADUser!A:B,2,FALSE))</f>
        <v>tjansen</v>
      </c>
      <c r="F518" s="27" t="str">
        <f>IF(ISERROR(MATCH(K518,ADComputer!A:A, 0)), "No Match", VLOOKUP(K518,ADComputer!A:B,2,FALSE))</f>
        <v>Tom Jansen - Surface Pro 4</v>
      </c>
      <c r="H518" s="32">
        <f t="shared" si="41"/>
        <v>1</v>
      </c>
      <c r="I518" s="27" t="str">
        <f>IF(ISERROR(MATCH(K518,ADComputer!A:A, 0)), "No Match", VLOOKUP(K518,ADComputer!A:D,4,FALSE))</f>
        <v>CN=Thomas Jansen,OU=Users,OU=Denver-JS,DC=wma-arch,DC=com</v>
      </c>
      <c r="J518" s="27" t="str">
        <f>IF(ISERROR(MATCH($E518,Meraki!A:A, 0)), "No Match", VLOOKUP($E518,Meraki!A:F,4,FALSE))</f>
        <v>Surface Pro 4</v>
      </c>
      <c r="K518" s="27" t="str">
        <f>IF(ISERROR(MATCH($E518,Meraki!A:A, 0)), "No Match", VLOOKUP($E518,Meraki!A:F,2,FALSE))</f>
        <v>WS-2315</v>
      </c>
      <c r="L518" s="27" t="str">
        <f>IF(ISERROR(MATCH($C518,Vision!$A:$A, 0)), "No Match", VLOOKUP($C518,Vision!$A:F,2,FALSE))</f>
        <v>Thomas</v>
      </c>
      <c r="M518" s="27" t="str">
        <f>IF(ISERROR(MATCH($C518,Vision!$A:$A, 0)), "No Match", VLOOKUP($C518,Vision!$A:G,3,FALSE))</f>
        <v>Jansen</v>
      </c>
      <c r="N518" s="27" t="str">
        <f>IF(ISERROR(MATCH($C518,Vision!$A:$A, 0)), "No Match", VLOOKUP($C518,Vision!$A:H,4,FALSE))</f>
        <v>Todisco, Jay</v>
      </c>
      <c r="O518" s="27" t="str">
        <f>IF(ISERROR(MATCH($C518,Vision!$A:$A, 0)), "No Match", VLOOKUP($C518,Vision!$A:I,5,FALSE))</f>
        <v>Denver Civil Administration</v>
      </c>
      <c r="P518" s="27" t="str">
        <f>IF(ISERROR(MATCH($C518,Vision!$A:$A, 0)), "No Match", VLOOKUP($C518,Vision!$A:J,6,FALSE))</f>
        <v>Denver C.E.</v>
      </c>
      <c r="Q518" s="27" t="str">
        <f>IF(ISERROR(MATCH($C518,Vision!$A:$A, 0)), "No Match", VLOOKUP($C518,Vision!$A:K,7,FALSE))</f>
        <v>Principal</v>
      </c>
      <c r="R518" s="31">
        <f>IF(ISERROR(MATCH($C518,Vision!$A:$A, 0)), "No Match", VLOOKUP($C518,Vision!$A:L,8,FALSE))</f>
        <v>42583</v>
      </c>
      <c r="S518" s="31"/>
      <c r="T518" s="27" t="str">
        <f t="shared" si="42"/>
        <v>Set-ADComputer -Identity  WS-2315 -Description "Tom Jansen - Surface Pro 4"</v>
      </c>
      <c r="U518" s="1" t="str">
        <f t="shared" si="39"/>
        <v>Set-ADComputer -Identity  WS-2315 -Managedby "tjansen"</v>
      </c>
    </row>
    <row r="519" spans="2:21" x14ac:dyDescent="0.25">
      <c r="B519" s="27">
        <f t="shared" si="40"/>
        <v>516</v>
      </c>
      <c r="C519" s="22" t="s">
        <v>4147</v>
      </c>
      <c r="D519" s="30" t="str">
        <f>IF(ISERROR(MATCH($C519,ADUser!A:A, 0)), "No Match", VLOOKUP($C519,ADUser!A:C,3,FALSE))</f>
        <v>Taylor Mack</v>
      </c>
      <c r="E519" s="27" t="str">
        <f>IF(ISERROR(MATCH($C519,ADUser!A:A, 0)), "No Match", VLOOKUP($C519,ADUser!A:B,2,FALSE))</f>
        <v>tmack</v>
      </c>
      <c r="F519" s="27" t="str">
        <f>IF(ISERROR(MATCH(K519,ADComputer!A:A, 0)), "No Match", VLOOKUP(K519,ADComputer!A:B,2,FALSE))</f>
        <v>Taylor Mack - ThinkPad P52</v>
      </c>
      <c r="H519" s="32">
        <f t="shared" si="41"/>
        <v>1</v>
      </c>
      <c r="I519" s="27" t="str">
        <f>IF(ISERROR(MATCH(K519,ADComputer!A:A, 0)), "No Match", VLOOKUP(K519,ADComputer!A:D,4,FALSE))</f>
        <v>CN=Taylor Mack,OU=Users,OU=Chicago-DT,DC=wma-arch,DC=com</v>
      </c>
      <c r="J519" s="27" t="str">
        <f>IF(ISERROR(MATCH($E519,Meraki!A:A, 0)), "No Match", VLOOKUP($E519,Meraki!A:F,4,FALSE))</f>
        <v>ThinkPad P52</v>
      </c>
      <c r="K519" s="27" t="str">
        <f>IF(ISERROR(MATCH($E519,Meraki!A:A, 0)), "No Match", VLOOKUP($E519,Meraki!A:F,2,FALSE))</f>
        <v>WS-2562</v>
      </c>
      <c r="L519" s="27" t="str">
        <f>IF(ISERROR(MATCH($C519,Vision!$A:$A, 0)), "No Match", VLOOKUP($C519,Vision!$A:F,2,FALSE))</f>
        <v>Taylor</v>
      </c>
      <c r="M519" s="27" t="str">
        <f>IF(ISERROR(MATCH($C519,Vision!$A:$A, 0)), "No Match", VLOOKUP($C519,Vision!$A:G,3,FALSE))</f>
        <v>Mack</v>
      </c>
      <c r="N519" s="27" t="str">
        <f>IF(ISERROR(MATCH($C519,Vision!$A:$A, 0)), "No Match", VLOOKUP($C519,Vision!$A:H,4,FALSE))</f>
        <v>Cody, Michael</v>
      </c>
      <c r="O519" s="27" t="str">
        <f>IF(ISERROR(MATCH($C519,Vision!$A:$A, 0)), "No Match", VLOOKUP($C519,Vision!$A:I,5,FALSE))</f>
        <v>Oak Brook Interior Design</v>
      </c>
      <c r="P519" s="27" t="str">
        <f>IF(ISERROR(MATCH($C519,Vision!$A:$A, 0)), "No Match", VLOOKUP($C519,Vision!$A:J,6,FALSE))</f>
        <v>Downtown Chicago</v>
      </c>
      <c r="Q519" s="27" t="str">
        <f>IF(ISERROR(MATCH($C519,Vision!$A:$A, 0)), "No Match", VLOOKUP($C519,Vision!$A:K,7,FALSE))</f>
        <v>Senior Job Captain</v>
      </c>
      <c r="R519" s="31">
        <f>IF(ISERROR(MATCH($C519,Vision!$A:$A, 0)), "No Match", VLOOKUP($C519,Vision!$A:L,8,FALSE))</f>
        <v>43348</v>
      </c>
      <c r="S519" s="31"/>
      <c r="T519" s="27" t="str">
        <f t="shared" si="42"/>
        <v>Set-ADComputer -Identity  WS-2562 -Description "Taylor Mack - ThinkPad P52"</v>
      </c>
      <c r="U519" s="1" t="str">
        <f t="shared" si="39"/>
        <v>Set-ADComputer -Identity  WS-2562 -Managedby "tmack"</v>
      </c>
    </row>
    <row r="520" spans="2:21" x14ac:dyDescent="0.25">
      <c r="B520" s="27">
        <f t="shared" si="40"/>
        <v>517</v>
      </c>
      <c r="C520" s="22" t="s">
        <v>726</v>
      </c>
      <c r="D520" s="30" t="str">
        <f>IF(ISERROR(MATCH($C520,ADUser!A:A, 0)), "No Match", VLOOKUP($C520,ADUser!A:C,3,FALSE))</f>
        <v>Tracy S. Morran</v>
      </c>
      <c r="E520" s="27" t="str">
        <f>IF(ISERROR(MATCH($C520,ADUser!A:A, 0)), "No Match", VLOOKUP($C520,ADUser!A:B,2,FALSE))</f>
        <v>tmorran</v>
      </c>
      <c r="F520" s="27" t="str">
        <f>IF(ISERROR(MATCH(K520,ADComputer!A:A, 0)), "No Match", VLOOKUP(K520,ADComputer!A:B,2,FALSE))</f>
        <v>Tracy S. Morran - ThinkPad P52</v>
      </c>
      <c r="H520" s="32">
        <f t="shared" si="41"/>
        <v>1</v>
      </c>
      <c r="I520" s="27" t="str">
        <f>IF(ISERROR(MATCH(K520,ADComputer!A:A, 0)), "No Match", VLOOKUP(K520,ADComputer!A:D,4,FALSE))</f>
        <v>CN=Tracy S. Morran,OU=Users,OU=San Diego,DC=wma-arch,DC=com</v>
      </c>
      <c r="J520" s="27" t="str">
        <f>IF(ISERROR(MATCH($E520,Meraki!A:A, 0)), "No Match", VLOOKUP($E520,Meraki!A:F,4,FALSE))</f>
        <v>ThinkPad P52</v>
      </c>
      <c r="K520" s="27" t="str">
        <f>IF(ISERROR(MATCH($E520,Meraki!A:A, 0)), "No Match", VLOOKUP($E520,Meraki!A:F,2,FALSE))</f>
        <v>WS-3153</v>
      </c>
      <c r="L520" s="27" t="str">
        <f>IF(ISERROR(MATCH($C520,Vision!$A:$A, 0)), "No Match", VLOOKUP($C520,Vision!$A:F,2,FALSE))</f>
        <v>Tracy</v>
      </c>
      <c r="M520" s="27" t="str">
        <f>IF(ISERROR(MATCH($C520,Vision!$A:$A, 0)), "No Match", VLOOKUP($C520,Vision!$A:G,3,FALSE))</f>
        <v>Morran</v>
      </c>
      <c r="N520" s="27" t="str">
        <f>IF(ISERROR(MATCH($C520,Vision!$A:$A, 0)), "No Match", VLOOKUP($C520,Vision!$A:H,4,FALSE))</f>
        <v>Slipka, Tiffany</v>
      </c>
      <c r="O520" s="27" t="str">
        <f>IF(ISERROR(MATCH($C520,Vision!$A:$A, 0)), "No Match", VLOOKUP($C520,Vision!$A:I,5,FALSE))</f>
        <v>San Diego Interior Design</v>
      </c>
      <c r="P520" s="27" t="str">
        <f>IF(ISERROR(MATCH($C520,Vision!$A:$A, 0)), "No Match", VLOOKUP($C520,Vision!$A:J,6,FALSE))</f>
        <v>San Diego</v>
      </c>
      <c r="Q520" s="27" t="str">
        <f>IF(ISERROR(MATCH($C520,Vision!$A:$A, 0)), "No Match", VLOOKUP($C520,Vision!$A:K,7,FALSE))</f>
        <v>Project Manager</v>
      </c>
      <c r="R520" s="31">
        <f>IF(ISERROR(MATCH($C520,Vision!$A:$A, 0)), "No Match", VLOOKUP($C520,Vision!$A:L,8,FALSE))</f>
        <v>40574</v>
      </c>
      <c r="S520" s="31"/>
      <c r="T520" s="27" t="str">
        <f t="shared" si="42"/>
        <v>Set-ADComputer -Identity  WS-3153 -Description "Tracy S. Morran - ThinkPad P52"</v>
      </c>
      <c r="U520" s="1" t="str">
        <f t="shared" si="39"/>
        <v>Set-ADComputer -Identity  WS-3153 -Managedby "tmorran"</v>
      </c>
    </row>
    <row r="521" spans="2:21" x14ac:dyDescent="0.25">
      <c r="B521" s="27">
        <f t="shared" si="40"/>
        <v>518</v>
      </c>
      <c r="C521" s="22" t="s">
        <v>715</v>
      </c>
      <c r="D521" s="30" t="str">
        <f>IF(ISERROR(MATCH($C521,ADUser!A:A, 0)), "No Match", VLOOKUP($C521,ADUser!A:C,3,FALSE))</f>
        <v>Tom Myers</v>
      </c>
      <c r="E521" s="27" t="str">
        <f>IF(ISERROR(MATCH($C521,ADUser!A:A, 0)), "No Match", VLOOKUP($C521,ADUser!A:B,2,FALSE))</f>
        <v>tmyers</v>
      </c>
      <c r="F521" s="27" t="str">
        <f>IF(ISERROR(MATCH(K521,ADComputer!A:A, 0)), "No Match", VLOOKUP(K521,ADComputer!A:B,2,FALSE))</f>
        <v>Tom Myers - ThinkPad X1 Yoga 2nd</v>
      </c>
      <c r="H521" s="32">
        <f t="shared" si="41"/>
        <v>1</v>
      </c>
      <c r="I521" s="27" t="str">
        <f>IF(ISERROR(MATCH(K521,ADComputer!A:A, 0)), "No Match", VLOOKUP(K521,ADComputer!A:D,4,FALSE))</f>
        <v>CN=Tom Myers,OU=Users,OU=Irvine,DC=wma-arch,DC=com</v>
      </c>
      <c r="J521" s="27" t="str">
        <f>IF(ISERROR(MATCH($E521,Meraki!A:A, 0)), "No Match", VLOOKUP($E521,Meraki!A:F,4,FALSE))</f>
        <v>ThinkPad X1 Yoga 2nd</v>
      </c>
      <c r="K521" s="27" t="str">
        <f>IF(ISERROR(MATCH($E521,Meraki!A:A, 0)), "No Match", VLOOKUP($E521,Meraki!A:F,2,FALSE))</f>
        <v>WS-2781</v>
      </c>
      <c r="L521" s="27" t="str">
        <f>IF(ISERROR(MATCH($C521,Vision!$A:$A, 0)), "No Match", VLOOKUP($C521,Vision!$A:F,2,FALSE))</f>
        <v>Thomas</v>
      </c>
      <c r="M521" s="27" t="str">
        <f>IF(ISERROR(MATCH($C521,Vision!$A:$A, 0)), "No Match", VLOOKUP($C521,Vision!$A:G,3,FALSE))</f>
        <v>Myers</v>
      </c>
      <c r="N521" s="27" t="str">
        <f>IF(ISERROR(MATCH($C521,Vision!$A:$A, 0)), "No Match", VLOOKUP($C521,Vision!$A:H,4,FALSE))</f>
        <v>Wink, Kenneth</v>
      </c>
      <c r="O521" s="27" t="str">
        <f>IF(ISERROR(MATCH($C521,Vision!$A:$A, 0)), "No Match", VLOOKUP($C521,Vision!$A:I,5,FALSE))</f>
        <v>Irvine Administration</v>
      </c>
      <c r="P521" s="27" t="str">
        <f>IF(ISERROR(MATCH($C521,Vision!$A:$A, 0)), "No Match", VLOOKUP($C521,Vision!$A:J,6,FALSE))</f>
        <v>Irvine</v>
      </c>
      <c r="Q521" s="27" t="str">
        <f>IF(ISERROR(MATCH($C521,Vision!$A:$A, 0)), "No Match", VLOOKUP($C521,Vision!$A:K,7,FALSE))</f>
        <v>Regional Vice President</v>
      </c>
      <c r="R521" s="31">
        <f>IF(ISERROR(MATCH($C521,Vision!$A:$A, 0)), "No Match", VLOOKUP($C521,Vision!$A:L,8,FALSE))</f>
        <v>38261</v>
      </c>
      <c r="S521" s="31"/>
      <c r="T521" s="27" t="str">
        <f t="shared" si="42"/>
        <v>Set-ADComputer -Identity  WS-2781 -Description "Tom Myers - ThinkPad X1 Yoga 2nd"</v>
      </c>
      <c r="U521" s="1" t="str">
        <f t="shared" si="39"/>
        <v>Set-ADComputer -Identity  WS-2781 -Managedby "tmyers"</v>
      </c>
    </row>
    <row r="522" spans="2:21" x14ac:dyDescent="0.25">
      <c r="B522" s="27">
        <f t="shared" si="40"/>
        <v>519</v>
      </c>
      <c r="C522" s="22" t="s">
        <v>4100</v>
      </c>
      <c r="D522" s="30" t="str">
        <f>IF(ISERROR(MATCH($C522,ADUser!A:A, 0)), "No Match", VLOOKUP($C522,ADUser!A:C,3,FALSE))</f>
        <v>Tayla Neugarten</v>
      </c>
      <c r="E522" s="27" t="str">
        <f>IF(ISERROR(MATCH($C522,ADUser!A:A, 0)), "No Match", VLOOKUP($C522,ADUser!A:B,2,FALSE))</f>
        <v>tneugarten</v>
      </c>
      <c r="F522" s="27" t="str">
        <f>IF(ISERROR(MATCH(K522,ADComputer!A:A, 0)), "No Match", VLOOKUP(K522,ADComputer!A:B,2,FALSE))</f>
        <v>Tayla Neugarten - Z400</v>
      </c>
      <c r="H522" s="32">
        <f t="shared" si="41"/>
        <v>1</v>
      </c>
      <c r="I522" s="27" t="str">
        <f>IF(ISERROR(MATCH(K522,ADComputer!A:A, 0)), "No Match", VLOOKUP(K522,ADComputer!A:D,4,FALSE))</f>
        <v>CN=Tayla Neugarten,OU=Users,OU=Irvine,DC=wma-arch,DC=com</v>
      </c>
      <c r="J522" s="27" t="str">
        <f>IF(ISERROR(MATCH($E522,Meraki!A:A, 0)), "No Match", VLOOKUP($E522,Meraki!A:F,4,FALSE))</f>
        <v>HP Z400 Workstation</v>
      </c>
      <c r="K522" s="27" t="str">
        <f>IF(ISERROR(MATCH($E522,Meraki!A:A, 0)), "No Match", VLOOKUP($E522,Meraki!A:F,2,FALSE))</f>
        <v>WS-1739</v>
      </c>
      <c r="L522" s="27" t="str">
        <f>IF(ISERROR(MATCH($C522,Vision!$A:$A, 0)), "No Match", VLOOKUP($C522,Vision!$A:F,2,FALSE))</f>
        <v>Tayla</v>
      </c>
      <c r="M522" s="27" t="str">
        <f>IF(ISERROR(MATCH($C522,Vision!$A:$A, 0)), "No Match", VLOOKUP($C522,Vision!$A:G,3,FALSE))</f>
        <v>Neugarten</v>
      </c>
      <c r="N522" s="27" t="str">
        <f>IF(ISERROR(MATCH($C522,Vision!$A:$A, 0)), "No Match", VLOOKUP($C522,Vision!$A:H,4,FALSE))</f>
        <v>Cervantez, Angela</v>
      </c>
      <c r="O522" s="27" t="str">
        <f>IF(ISERROR(MATCH($C522,Vision!$A:$A, 0)), "No Match", VLOOKUP($C522,Vision!$A:I,5,FALSE))</f>
        <v>Corporate Administration</v>
      </c>
      <c r="P522" s="27" t="str">
        <f>IF(ISERROR(MATCH($C522,Vision!$A:$A, 0)), "No Match", VLOOKUP($C522,Vision!$A:J,6,FALSE))</f>
        <v>Irvine</v>
      </c>
      <c r="Q522" s="27" t="str">
        <f>IF(ISERROR(MATCH($C522,Vision!$A:$A, 0)), "No Match", VLOOKUP($C522,Vision!$A:K,7,FALSE))</f>
        <v>Accounting Assistant</v>
      </c>
      <c r="R522" s="31">
        <f>IF(ISERROR(MATCH($C522,Vision!$A:$A, 0)), "No Match", VLOOKUP($C522,Vision!$A:L,8,FALSE))</f>
        <v>43318</v>
      </c>
      <c r="S522" s="31"/>
      <c r="T522" s="27" t="str">
        <f t="shared" si="42"/>
        <v>Set-ADComputer -Identity  WS-1739 -Description "Tayla Neugarten - HP Z400 Workstation"</v>
      </c>
      <c r="U522" s="1" t="str">
        <f t="shared" si="39"/>
        <v>Set-ADComputer -Identity  WS-1739 -Managedby "tneugarten"</v>
      </c>
    </row>
    <row r="523" spans="2:21" x14ac:dyDescent="0.25">
      <c r="B523" s="27">
        <f t="shared" si="40"/>
        <v>520</v>
      </c>
      <c r="C523" s="22" t="s">
        <v>8485</v>
      </c>
      <c r="D523" s="30" t="str">
        <f>IF(ISERROR(MATCH($C523,ADUser!A:A, 0)), "No Match", VLOOKUP($C523,ADUser!A:C,3,FALSE))</f>
        <v>Tatsiana Niaronava</v>
      </c>
      <c r="E523" s="27" t="str">
        <f>IF(ISERROR(MATCH($C523,ADUser!A:A, 0)), "No Match", VLOOKUP($C523,ADUser!A:B,2,FALSE))</f>
        <v>tniaronava</v>
      </c>
      <c r="F523" s="27" t="str">
        <f>IF(ISERROR(MATCH(K523,ADComputer!A:A, 0)), "No Match", VLOOKUP(K523,ADComputer!A:B,2,FALSE))</f>
        <v>Tatsiana Niaronava - X1 Carbon</v>
      </c>
      <c r="H523" s="32">
        <f t="shared" si="41"/>
        <v>1</v>
      </c>
      <c r="I523" s="27" t="str">
        <f>IF(ISERROR(MATCH(K523,ADComputer!A:A, 0)), "No Match", VLOOKUP(K523,ADComputer!A:D,4,FALSE))</f>
        <v>CN=Tatsiana Niaronava,OU=Users,OU=Irvine,DC=wma-arch,DC=com</v>
      </c>
      <c r="J523" s="27" t="str">
        <f>IF(ISERROR(MATCH($E523,Meraki!A:A, 0)), "No Match", VLOOKUP($E523,Meraki!A:F,4,FALSE))</f>
        <v>ThinkPad X1 Carbon 2nd</v>
      </c>
      <c r="K523" s="27" t="str">
        <f>IF(ISERROR(MATCH($E523,Meraki!A:A, 0)), "No Match", VLOOKUP($E523,Meraki!A:F,2,FALSE))</f>
        <v>WS-1991</v>
      </c>
      <c r="L523" s="27" t="str">
        <f>IF(ISERROR(MATCH($C523,Vision!$A:$A, 0)), "No Match", VLOOKUP($C523,Vision!$A:F,2,FALSE))</f>
        <v>No Match</v>
      </c>
      <c r="M523" s="27" t="str">
        <f>IF(ISERROR(MATCH($C523,Vision!$A:$A, 0)), "No Match", VLOOKUP($C523,Vision!$A:G,3,FALSE))</f>
        <v>No Match</v>
      </c>
      <c r="N523" s="27" t="str">
        <f>IF(ISERROR(MATCH($C523,Vision!$A:$A, 0)), "No Match", VLOOKUP($C523,Vision!$A:H,4,FALSE))</f>
        <v>No Match</v>
      </c>
      <c r="O523" s="27" t="str">
        <f>IF(ISERROR(MATCH($C523,Vision!$A:$A, 0)), "No Match", VLOOKUP($C523,Vision!$A:I,5,FALSE))</f>
        <v>No Match</v>
      </c>
      <c r="P523" s="27" t="str">
        <f>IF(ISERROR(MATCH($C523,Vision!$A:$A, 0)), "No Match", VLOOKUP($C523,Vision!$A:J,6,FALSE))</f>
        <v>No Match</v>
      </c>
      <c r="Q523" s="27" t="str">
        <f>IF(ISERROR(MATCH($C523,Vision!$A:$A, 0)), "No Match", VLOOKUP($C523,Vision!$A:K,7,FALSE))</f>
        <v>No Match</v>
      </c>
      <c r="R523" s="31" t="str">
        <f>IF(ISERROR(MATCH($C523,Vision!$A:$A, 0)), "No Match", VLOOKUP($C523,Vision!$A:L,8,FALSE))</f>
        <v>No Match</v>
      </c>
      <c r="S523" s="31"/>
      <c r="T523" s="27" t="str">
        <f t="shared" si="42"/>
        <v>Set-ADComputer -Identity  WS-1991 -Description "Tatsiana Niaronava - ThinkPad X1 Carbon 2nd"</v>
      </c>
      <c r="U523" s="1" t="str">
        <f t="shared" si="39"/>
        <v>Set-ADComputer -Identity  WS-1991 -Managedby "tniaronava"</v>
      </c>
    </row>
    <row r="524" spans="2:21" x14ac:dyDescent="0.25">
      <c r="B524" s="27">
        <f t="shared" si="40"/>
        <v>521</v>
      </c>
      <c r="C524" s="22" t="s">
        <v>4955</v>
      </c>
      <c r="D524" s="30" t="str">
        <f>IF(ISERROR(MATCH($C524,ADUser!A:A, 0)), "No Match", VLOOKUP($C524,ADUser!A:C,3,FALSE))</f>
        <v>Tiffany Ramli</v>
      </c>
      <c r="E524" s="27" t="str">
        <f>IF(ISERROR(MATCH($C524,ADUser!A:A, 0)), "No Match", VLOOKUP($C524,ADUser!A:B,2,FALSE))</f>
        <v>tramli</v>
      </c>
      <c r="F524" s="27" t="str">
        <f>IF(ISERROR(MATCH(K524,ADComputer!A:A, 0)), "No Match", VLOOKUP(K524,ADComputer!A:B,2,FALSE))</f>
        <v>Tiffany Ramli - E550</v>
      </c>
      <c r="H524" s="32">
        <f t="shared" si="41"/>
        <v>1</v>
      </c>
      <c r="I524" s="27" t="str">
        <f>IF(ISERROR(MATCH(K524,ADComputer!A:A, 0)), "No Match", VLOOKUP(K524,ADComputer!A:D,4,FALSE))</f>
        <v>CN=Tiffany Ramli,OU=Users,OU=Irvine,DC=wma-arch,DC=com</v>
      </c>
      <c r="J524" s="27" t="str">
        <f>IF(ISERROR(MATCH($E524,Meraki!A:A, 0)), "No Match", VLOOKUP($E524,Meraki!A:F,4,FALSE))</f>
        <v>ThinkPad E550</v>
      </c>
      <c r="K524" s="27" t="str">
        <f>IF(ISERROR(MATCH($E524,Meraki!A:A, 0)), "No Match", VLOOKUP($E524,Meraki!A:F,2,FALSE))</f>
        <v>WS-2039</v>
      </c>
      <c r="L524" s="27" t="str">
        <f>IF(ISERROR(MATCH($C524,Vision!$A:$A, 0)), "No Match", VLOOKUP($C524,Vision!$A:F,2,FALSE))</f>
        <v>Tiffany</v>
      </c>
      <c r="M524" s="27" t="str">
        <f>IF(ISERROR(MATCH($C524,Vision!$A:$A, 0)), "No Match", VLOOKUP($C524,Vision!$A:G,3,FALSE))</f>
        <v>Ramli</v>
      </c>
      <c r="N524" s="27" t="str">
        <f>IF(ISERROR(MATCH($C524,Vision!$A:$A, 0)), "No Match", VLOOKUP($C524,Vision!$A:H,4,FALSE))</f>
        <v>Phan, Dennis</v>
      </c>
      <c r="O524" s="27" t="str">
        <f>IF(ISERROR(MATCH($C524,Vision!$A:$A, 0)), "No Match", VLOOKUP($C524,Vision!$A:I,5,FALSE))</f>
        <v>Corporate Administration</v>
      </c>
      <c r="P524" s="27" t="str">
        <f>IF(ISERROR(MATCH($C524,Vision!$A:$A, 0)), "No Match", VLOOKUP($C524,Vision!$A:J,6,FALSE))</f>
        <v>Irvine</v>
      </c>
      <c r="Q524" s="27" t="str">
        <f>IF(ISERROR(MATCH($C524,Vision!$A:$A, 0)), "No Match", VLOOKUP($C524,Vision!$A:K,7,FALSE))</f>
        <v>Accounting Clerk</v>
      </c>
      <c r="R524" s="31">
        <f>IF(ISERROR(MATCH($C524,Vision!$A:$A, 0)), "No Match", VLOOKUP($C524,Vision!$A:L,8,FALSE))</f>
        <v>43416</v>
      </c>
      <c r="S524" s="31"/>
      <c r="T524" s="27" t="str">
        <f t="shared" si="42"/>
        <v>Set-ADComputer -Identity  WS-2039 -Description "Tiffany Ramli - ThinkPad E550"</v>
      </c>
      <c r="U524" s="1" t="str">
        <f t="shared" si="39"/>
        <v>Set-ADComputer -Identity  WS-2039 -Managedby "tramli"</v>
      </c>
    </row>
    <row r="525" spans="2:21" x14ac:dyDescent="0.25">
      <c r="B525" s="27">
        <f t="shared" si="40"/>
        <v>522</v>
      </c>
      <c r="C525" s="22" t="s">
        <v>3758</v>
      </c>
      <c r="D525" s="30" t="str">
        <f>IF(ISERROR(MATCH($C525,ADUser!A:A, 0)), "No Match", VLOOKUP($C525,ADUser!A:C,3,FALSE))</f>
        <v>Tessa Robertson</v>
      </c>
      <c r="E525" s="27" t="str">
        <f>IF(ISERROR(MATCH($C525,ADUser!A:A, 0)), "No Match", VLOOKUP($C525,ADUser!A:B,2,FALSE))</f>
        <v>trobertson</v>
      </c>
      <c r="F525" s="27" t="str">
        <f>IF(ISERROR(MATCH(K525,ADComputer!A:A, 0)), "No Match", VLOOKUP(K525,ADComputer!A:B,2,FALSE))</f>
        <v>Tessa Robertson - ThinkPad X1 Extreme</v>
      </c>
      <c r="H525" s="32">
        <f t="shared" si="41"/>
        <v>1</v>
      </c>
      <c r="I525" s="27" t="str">
        <f>IF(ISERROR(MATCH(K525,ADComputer!A:A, 0)), "No Match", VLOOKUP(K525,ADComputer!A:D,4,FALSE))</f>
        <v>CN=Tessa Robertson,OU=Users,OU=New York,DC=wma-arch,DC=com</v>
      </c>
      <c r="J525" s="27" t="str">
        <f>IF(ISERROR(MATCH($E525,Meraki!A:A, 0)), "No Match", VLOOKUP($E525,Meraki!A:F,4,FALSE))</f>
        <v>ThinkPad X1 Extreme</v>
      </c>
      <c r="K525" s="27" t="str">
        <f>IF(ISERROR(MATCH($E525,Meraki!A:A, 0)), "No Match", VLOOKUP($E525,Meraki!A:F,2,FALSE))</f>
        <v>WS-2669</v>
      </c>
      <c r="L525" s="27" t="str">
        <f>IF(ISERROR(MATCH($C525,Vision!$A:$A, 0)), "No Match", VLOOKUP($C525,Vision!$A:F,2,FALSE))</f>
        <v>Tessa</v>
      </c>
      <c r="M525" s="27" t="str">
        <f>IF(ISERROR(MATCH($C525,Vision!$A:$A, 0)), "No Match", VLOOKUP($C525,Vision!$A:G,3,FALSE))</f>
        <v>Robertson</v>
      </c>
      <c r="N525" s="27" t="str">
        <f>IF(ISERROR(MATCH($C525,Vision!$A:$A, 0)), "No Match", VLOOKUP($C525,Vision!$A:H,4,FALSE))</f>
        <v>Groff, Heather</v>
      </c>
      <c r="O525" s="27" t="str">
        <f>IF(ISERROR(MATCH($C525,Vision!$A:$A, 0)), "No Match", VLOOKUP($C525,Vision!$A:I,5,FALSE))</f>
        <v>New York Interior Design</v>
      </c>
      <c r="P525" s="27" t="str">
        <f>IF(ISERROR(MATCH($C525,Vision!$A:$A, 0)), "No Match", VLOOKUP($C525,Vision!$A:J,6,FALSE))</f>
        <v>New York</v>
      </c>
      <c r="Q525" s="27" t="str">
        <f>IF(ISERROR(MATCH($C525,Vision!$A:$A, 0)), "No Match", VLOOKUP($C525,Vision!$A:K,7,FALSE))</f>
        <v>Designer</v>
      </c>
      <c r="R525" s="31">
        <f>IF(ISERROR(MATCH($C525,Vision!$A:$A, 0)), "No Match", VLOOKUP($C525,Vision!$A:L,8,FALSE))</f>
        <v>43243</v>
      </c>
      <c r="S525" s="31"/>
      <c r="T525" s="27" t="str">
        <f t="shared" si="42"/>
        <v>Set-ADComputer -Identity  WS-2669 -Description "Tessa Robertson - ThinkPad X1 Extreme"</v>
      </c>
      <c r="U525" s="1" t="str">
        <f t="shared" si="39"/>
        <v>Set-ADComputer -Identity  WS-2669 -Managedby "trobertson"</v>
      </c>
    </row>
    <row r="526" spans="2:21" x14ac:dyDescent="0.25">
      <c r="B526" s="27">
        <f t="shared" si="40"/>
        <v>523</v>
      </c>
      <c r="C526" s="22" t="s">
        <v>767</v>
      </c>
      <c r="D526" s="30" t="str">
        <f>IF(ISERROR(MATCH($C526,ADUser!A:A, 0)), "No Match", VLOOKUP($C526,ADUser!A:C,3,FALSE))</f>
        <v>Thomas Schneider</v>
      </c>
      <c r="E526" s="27" t="str">
        <f>IF(ISERROR(MATCH($C526,ADUser!A:A, 0)), "No Match", VLOOKUP($C526,ADUser!A:B,2,FALSE))</f>
        <v>TSchneider</v>
      </c>
      <c r="F526" s="27" t="str">
        <f>IF(ISERROR(MATCH(K526,ADComputer!A:A, 0)), "No Match", VLOOKUP(K526,ADComputer!A:B,2,FALSE))</f>
        <v>Thomas Schneider - ThinkPad P50</v>
      </c>
      <c r="H526" s="32">
        <f t="shared" si="41"/>
        <v>1</v>
      </c>
      <c r="I526" s="27" t="str">
        <f>IF(ISERROR(MATCH(K526,ADComputer!A:A, 0)), "No Match", VLOOKUP(K526,ADComputer!A:D,4,FALSE))</f>
        <v>CN=Thomas Schneider,OU=Users,OU=Atlanta,DC=wma-arch,DC=com</v>
      </c>
      <c r="J526" s="27" t="str">
        <f>IF(ISERROR(MATCH($E526,Meraki!A:A, 0)), "No Match", VLOOKUP($E526,Meraki!A:F,4,FALSE))</f>
        <v>ThinkPad P50</v>
      </c>
      <c r="K526" s="27" t="str">
        <f>IF(ISERROR(MATCH($E526,Meraki!A:A, 0)), "No Match", VLOOKUP($E526,Meraki!A:F,2,FALSE))</f>
        <v>WS-2171</v>
      </c>
      <c r="L526" s="27" t="str">
        <f>IF(ISERROR(MATCH($C526,Vision!$A:$A, 0)), "No Match", VLOOKUP($C526,Vision!$A:F,2,FALSE))</f>
        <v>Thomas</v>
      </c>
      <c r="M526" s="27" t="str">
        <f>IF(ISERROR(MATCH($C526,Vision!$A:$A, 0)), "No Match", VLOOKUP($C526,Vision!$A:G,3,FALSE))</f>
        <v>Schneider</v>
      </c>
      <c r="N526" s="27" t="str">
        <f>IF(ISERROR(MATCH($C526,Vision!$A:$A, 0)), "No Match", VLOOKUP($C526,Vision!$A:H,4,FALSE))</f>
        <v>Dooley, Anthony</v>
      </c>
      <c r="O526" s="27" t="str">
        <f>IF(ISERROR(MATCH($C526,Vision!$A:$A, 0)), "No Match", VLOOKUP($C526,Vision!$A:I,5,FALSE))</f>
        <v>Atlanta Commercial</v>
      </c>
      <c r="P526" s="27" t="str">
        <f>IF(ISERROR(MATCH($C526,Vision!$A:$A, 0)), "No Match", VLOOKUP($C526,Vision!$A:J,6,FALSE))</f>
        <v>Atlanta</v>
      </c>
      <c r="Q526" s="27" t="str">
        <f>IF(ISERROR(MATCH($C526,Vision!$A:$A, 0)), "No Match", VLOOKUP($C526,Vision!$A:K,7,FALSE))</f>
        <v>Project Manager</v>
      </c>
      <c r="R526" s="31">
        <f>IF(ISERROR(MATCH($C526,Vision!$A:$A, 0)), "No Match", VLOOKUP($C526,Vision!$A:L,8,FALSE))</f>
        <v>42856</v>
      </c>
      <c r="S526" s="31"/>
      <c r="T526" s="27" t="str">
        <f t="shared" si="42"/>
        <v>Set-ADComputer -Identity  WS-2171 -Description "Thomas Schneider - ThinkPad P50"</v>
      </c>
      <c r="U526" s="1" t="str">
        <f t="shared" si="39"/>
        <v>Set-ADComputer -Identity  WS-2171 -Managedby "TSchneider"</v>
      </c>
    </row>
    <row r="527" spans="2:21" x14ac:dyDescent="0.25">
      <c r="B527" s="27">
        <f t="shared" si="40"/>
        <v>524</v>
      </c>
      <c r="C527" s="22" t="s">
        <v>723</v>
      </c>
      <c r="D527" s="30" t="str">
        <f>IF(ISERROR(MATCH($C527,ADUser!A:A, 0)), "No Match", VLOOKUP($C527,ADUser!A:C,3,FALSE))</f>
        <v>Tobin Sloane</v>
      </c>
      <c r="E527" s="27" t="str">
        <f>IF(ISERROR(MATCH($C527,ADUser!A:A, 0)), "No Match", VLOOKUP($C527,ADUser!A:B,2,FALSE))</f>
        <v>tsloane</v>
      </c>
      <c r="F527" s="27" t="str">
        <f>IF(ISERROR(MATCH(K527,ADComputer!A:A, 0)), "No Match", VLOOKUP(K527,ADComputer!A:B,2,FALSE))</f>
        <v>Tobin Sloane - X1 Carbon</v>
      </c>
      <c r="H527" s="32">
        <f t="shared" si="41"/>
        <v>1</v>
      </c>
      <c r="I527" s="27" t="str">
        <f>IF(ISERROR(MATCH(K527,ADComputer!A:A, 0)), "No Match", VLOOKUP(K527,ADComputer!A:D,4,FALSE))</f>
        <v>CN=Tobin Sloane,OU=Users,OU=Irvine,DC=wma-arch,DC=com</v>
      </c>
      <c r="J527" s="27" t="str">
        <f>IF(ISERROR(MATCH($E527,Meraki!A:A, 0)), "No Match", VLOOKUP($E527,Meraki!A:F,4,FALSE))</f>
        <v>ThinkPad X1 Carbon 5th</v>
      </c>
      <c r="K527" s="27" t="str">
        <f>IF(ISERROR(MATCH($E527,Meraki!A:A, 0)), "No Match", VLOOKUP($E527,Meraki!A:F,2,FALSE))</f>
        <v>WS-2794</v>
      </c>
      <c r="L527" s="27" t="str">
        <f>IF(ISERROR(MATCH($C527,Vision!$A:$A, 0)), "No Match", VLOOKUP($C527,Vision!$A:F,2,FALSE))</f>
        <v>Tobin</v>
      </c>
      <c r="M527" s="27" t="str">
        <f>IF(ISERROR(MATCH($C527,Vision!$A:$A, 0)), "No Match", VLOOKUP($C527,Vision!$A:G,3,FALSE))</f>
        <v>Sloane</v>
      </c>
      <c r="N527" s="27" t="str">
        <f>IF(ISERROR(MATCH($C527,Vision!$A:$A, 0)), "No Match", VLOOKUP($C527,Vision!$A:H,4,FALSE))</f>
        <v>Armstrong, Lawrence</v>
      </c>
      <c r="O527" s="27" t="str">
        <f>IF(ISERROR(MATCH($C527,Vision!$A:$A, 0)), "No Match", VLOOKUP($C527,Vision!$A:I,5,FALSE))</f>
        <v>Corporate Administration</v>
      </c>
      <c r="P527" s="27" t="str">
        <f>IF(ISERROR(MATCH($C527,Vision!$A:$A, 0)), "No Match", VLOOKUP($C527,Vision!$A:J,6,FALSE))</f>
        <v>Irvine</v>
      </c>
      <c r="Q527" s="27" t="str">
        <f>IF(ISERROR(MATCH($C527,Vision!$A:$A, 0)), "No Match", VLOOKUP($C527,Vision!$A:K,7,FALSE))</f>
        <v>CFO</v>
      </c>
      <c r="R527" s="31">
        <f>IF(ISERROR(MATCH($C527,Vision!$A:$A, 0)), "No Match", VLOOKUP($C527,Vision!$A:L,8,FALSE))</f>
        <v>38139</v>
      </c>
      <c r="S527" s="31"/>
      <c r="T527" s="27" t="str">
        <f t="shared" si="42"/>
        <v>Set-ADComputer -Identity  WS-2794 -Description "Tobin Sloane - ThinkPad X1 Carbon 5th"</v>
      </c>
      <c r="U527" s="1" t="str">
        <f t="shared" si="39"/>
        <v>Set-ADComputer -Identity  WS-2794 -Managedby "tsloane"</v>
      </c>
    </row>
    <row r="528" spans="2:21" x14ac:dyDescent="0.25">
      <c r="B528" s="27">
        <f t="shared" si="40"/>
        <v>525</v>
      </c>
      <c r="C528" s="22" t="s">
        <v>711</v>
      </c>
      <c r="D528" s="30" t="str">
        <f>IF(ISERROR(MATCH($C528,ADUser!A:A, 0)), "No Match", VLOOKUP($C528,ADUser!A:C,3,FALSE))</f>
        <v>Ted Swan</v>
      </c>
      <c r="E528" s="27" t="str">
        <f>IF(ISERROR(MATCH($C528,ADUser!A:A, 0)), "No Match", VLOOKUP($C528,ADUser!A:B,2,FALSE))</f>
        <v>tswan</v>
      </c>
      <c r="F528" s="27" t="str">
        <f>IF(ISERROR(MATCH(K528,ADComputer!A:A, 0)), "No Match", VLOOKUP(K528,ADComputer!A:B,2,FALSE))</f>
        <v>Ted Swan - ThinkPad P52s</v>
      </c>
      <c r="H528" s="32">
        <f t="shared" si="41"/>
        <v>1</v>
      </c>
      <c r="I528" s="27" t="str">
        <f>IF(ISERROR(MATCH(K528,ADComputer!A:A, 0)), "No Match", VLOOKUP(K528,ADComputer!A:D,4,FALSE))</f>
        <v>CN=Ted Swan,OU=Users,OU=Denver-JS,DC=wma-arch,DC=com</v>
      </c>
      <c r="J528" s="27" t="str">
        <f>IF(ISERROR(MATCH($E528,Meraki!A:A, 0)), "No Match", VLOOKUP($E528,Meraki!A:F,4,FALSE))</f>
        <v>ThinkPad P52s</v>
      </c>
      <c r="K528" s="27" t="str">
        <f>IF(ISERROR(MATCH($E528,Meraki!A:A, 0)), "No Match", VLOOKUP($E528,Meraki!A:F,2,FALSE))</f>
        <v>WS-2849</v>
      </c>
      <c r="L528" s="27" t="str">
        <f>IF(ISERROR(MATCH($C528,Vision!$A:$A, 0)), "No Match", VLOOKUP($C528,Vision!$A:F,2,FALSE))</f>
        <v>Theodore</v>
      </c>
      <c r="M528" s="27" t="str">
        <f>IF(ISERROR(MATCH($C528,Vision!$A:$A, 0)), "No Match", VLOOKUP($C528,Vision!$A:G,3,FALSE))</f>
        <v>Swan</v>
      </c>
      <c r="N528" s="27" t="str">
        <f>IF(ISERROR(MATCH($C528,Vision!$A:$A, 0)), "No Match", VLOOKUP($C528,Vision!$A:H,4,FALSE))</f>
        <v>Strawn, Chris</v>
      </c>
      <c r="O528" s="27" t="str">
        <f>IF(ISERROR(MATCH($C528,Vision!$A:$A, 0)), "No Match", VLOOKUP($C528,Vision!$A:I,5,FALSE))</f>
        <v>Denver Civil Engineering</v>
      </c>
      <c r="P528" s="27" t="str">
        <f>IF(ISERROR(MATCH($C528,Vision!$A:$A, 0)), "No Match", VLOOKUP($C528,Vision!$A:J,6,FALSE))</f>
        <v>Denver C.E.</v>
      </c>
      <c r="Q528" s="27" t="str">
        <f>IF(ISERROR(MATCH($C528,Vision!$A:$A, 0)), "No Match", VLOOKUP($C528,Vision!$A:K,7,FALSE))</f>
        <v>Director, Civil Engineering</v>
      </c>
      <c r="R528" s="31">
        <f>IF(ISERROR(MATCH($C528,Vision!$A:$A, 0)), "No Match", VLOOKUP($C528,Vision!$A:L,8,FALSE))</f>
        <v>42583</v>
      </c>
      <c r="S528" s="31"/>
      <c r="T528" s="27" t="str">
        <f t="shared" si="42"/>
        <v>Set-ADComputer -Identity  WS-2849 -Description "Ted Swan - ThinkPad P52s"</v>
      </c>
      <c r="U528" s="1" t="str">
        <f t="shared" si="39"/>
        <v>Set-ADComputer -Identity  WS-2849 -Managedby "tswan"</v>
      </c>
    </row>
    <row r="529" spans="2:21" x14ac:dyDescent="0.25">
      <c r="B529" s="27">
        <f t="shared" si="40"/>
        <v>526</v>
      </c>
      <c r="C529" s="22" t="s">
        <v>3480</v>
      </c>
      <c r="D529" s="30" t="str">
        <f>IF(ISERROR(MATCH($C529,ADUser!A:A, 0)), "No Match", VLOOKUP($C529,ADUser!A:C,3,FALSE))</f>
        <v>TuAnh Nguyen</v>
      </c>
      <c r="E529" s="27" t="str">
        <f>IF(ISERROR(MATCH($C529,ADUser!A:A, 0)), "No Match", VLOOKUP($C529,ADUser!A:B,2,FALSE))</f>
        <v>tunguyen</v>
      </c>
      <c r="F529" s="27" t="str">
        <f>IF(ISERROR(MATCH(K529,ADComputer!A:A, 0)), "No Match", VLOOKUP(K529,ADComputer!A:B,2,FALSE))</f>
        <v>TuAnh Nguyen - ThinkPad P50</v>
      </c>
      <c r="H529" s="32">
        <f t="shared" si="41"/>
        <v>1</v>
      </c>
      <c r="I529" s="27" t="str">
        <f>IF(ISERROR(MATCH(K529,ADComputer!A:A, 0)), "No Match", VLOOKUP(K529,ADComputer!A:D,4,FALSE))</f>
        <v>CN=TuAnh Nguyen,OU=Users,OU=Northern California,DC=wma-arch,DC=com</v>
      </c>
      <c r="J529" s="27" t="str">
        <f>IF(ISERROR(MATCH($E529,Meraki!A:A, 0)), "No Match", VLOOKUP($E529,Meraki!A:F,4,FALSE))</f>
        <v>ThinkPad P50</v>
      </c>
      <c r="K529" s="27" t="str">
        <f>IF(ISERROR(MATCH($E529,Meraki!A:A, 0)), "No Match", VLOOKUP($E529,Meraki!A:F,2,FALSE))</f>
        <v>WS-2216</v>
      </c>
      <c r="L529" s="27" t="str">
        <f>IF(ISERROR(MATCH($C529,Vision!$A:$A, 0)), "No Match", VLOOKUP($C529,Vision!$A:F,2,FALSE))</f>
        <v>TuAnh</v>
      </c>
      <c r="M529" s="27" t="str">
        <f>IF(ISERROR(MATCH($C529,Vision!$A:$A, 0)), "No Match", VLOOKUP($C529,Vision!$A:G,3,FALSE))</f>
        <v>Nguyen</v>
      </c>
      <c r="N529" s="27" t="str">
        <f>IF(ISERROR(MATCH($C529,Vision!$A:$A, 0)), "No Match", VLOOKUP($C529,Vision!$A:H,4,FALSE))</f>
        <v>Leanos, Kelly</v>
      </c>
      <c r="O529" s="27" t="str">
        <f>IF(ISERROR(MATCH($C529,Vision!$A:$A, 0)), "No Match", VLOOKUP($C529,Vision!$A:I,5,FALSE))</f>
        <v>Pleasanton Interior Design</v>
      </c>
      <c r="P529" s="27" t="str">
        <f>IF(ISERROR(MATCH($C529,Vision!$A:$A, 0)), "No Match", VLOOKUP($C529,Vision!$A:J,6,FALSE))</f>
        <v>Pleasanton</v>
      </c>
      <c r="Q529" s="27" t="str">
        <f>IF(ISERROR(MATCH($C529,Vision!$A:$A, 0)), "No Match", VLOOKUP($C529,Vision!$A:K,7,FALSE))</f>
        <v>Senior Interior Designer</v>
      </c>
      <c r="R529" s="31">
        <f>IF(ISERROR(MATCH($C529,Vision!$A:$A, 0)), "No Match", VLOOKUP($C529,Vision!$A:L,8,FALSE))</f>
        <v>43192</v>
      </c>
      <c r="S529" s="31"/>
      <c r="T529" s="27" t="str">
        <f t="shared" si="42"/>
        <v>Set-ADComputer -Identity  WS-2216 -Description "TuAnh Nguyen - ThinkPad P50"</v>
      </c>
      <c r="U529" s="1" t="str">
        <f t="shared" si="39"/>
        <v>Set-ADComputer -Identity  WS-2216 -Managedby "tunguyen"</v>
      </c>
    </row>
    <row r="530" spans="2:21" x14ac:dyDescent="0.25">
      <c r="B530" s="27">
        <f t="shared" si="40"/>
        <v>527</v>
      </c>
      <c r="C530" s="22" t="s">
        <v>102</v>
      </c>
      <c r="D530" s="30" t="str">
        <f>IF(ISERROR(MATCH($C530,ADUser!A:A, 0)), "No Match", VLOOKUP($C530,ADUser!A:C,3,FALSE))</f>
        <v>Thomas Wallen</v>
      </c>
      <c r="E530" s="27" t="str">
        <f>IF(ISERROR(MATCH($C530,ADUser!A:A, 0)), "No Match", VLOOKUP($C530,ADUser!A:B,2,FALSE))</f>
        <v>TWallen</v>
      </c>
      <c r="F530" s="27" t="str">
        <f>IF(ISERROR(MATCH(K530,ADComputer!A:A, 0)), "No Match", VLOOKUP(K530,ADComputer!A:B,2,FALSE))</f>
        <v>Thomas Wallen - ThinkPad X1 Carbon 4th</v>
      </c>
      <c r="H530" s="32">
        <f t="shared" si="41"/>
        <v>1</v>
      </c>
      <c r="I530" s="27" t="str">
        <f>IF(ISERROR(MATCH(K530,ADComputer!A:A, 0)), "No Match", VLOOKUP(K530,ADComputer!A:D,4,FALSE))</f>
        <v>CN=Thomas Wallen,OU=Users,OU=Irvine,DC=wma-arch,DC=com</v>
      </c>
      <c r="J530" s="27" t="str">
        <f>IF(ISERROR(MATCH($E530,Meraki!A:A, 0)), "No Match", VLOOKUP($E530,Meraki!A:F,4,FALSE))</f>
        <v>ThinkPad X1 Carbon 4th</v>
      </c>
      <c r="K530" s="27" t="str">
        <f>IF(ISERROR(MATCH($E530,Meraki!A:A, 0)), "No Match", VLOOKUP($E530,Meraki!A:F,2,FALSE))</f>
        <v>WS-2255</v>
      </c>
      <c r="L530" s="27" t="str">
        <f>IF(ISERROR(MATCH($C530,Vision!$A:$A, 0)), "No Match", VLOOKUP($C530,Vision!$A:F,2,FALSE))</f>
        <v>Thomas</v>
      </c>
      <c r="M530" s="27" t="str">
        <f>IF(ISERROR(MATCH($C530,Vision!$A:$A, 0)), "No Match", VLOOKUP($C530,Vision!$A:G,3,FALSE))</f>
        <v>Wallen</v>
      </c>
      <c r="N530" s="27" t="str">
        <f>IF(ISERROR(MATCH($C530,Vision!$A:$A, 0)), "No Match", VLOOKUP($C530,Vision!$A:H,4,FALSE))</f>
        <v>Teenor, Kelly</v>
      </c>
      <c r="O530" s="27" t="str">
        <f>IF(ISERROR(MATCH($C530,Vision!$A:$A, 0)), "No Match", VLOOKUP($C530,Vision!$A:I,5,FALSE))</f>
        <v>Corporate Administration</v>
      </c>
      <c r="P530" s="27" t="str">
        <f>IF(ISERROR(MATCH($C530,Vision!$A:$A, 0)), "No Match", VLOOKUP($C530,Vision!$A:J,6,FALSE))</f>
        <v>Irvine</v>
      </c>
      <c r="Q530" s="27" t="str">
        <f>IF(ISERROR(MATCH($C530,Vision!$A:$A, 0)), "No Match", VLOOKUP($C530,Vision!$A:K,7,FALSE))</f>
        <v>Marketing Coordinator</v>
      </c>
      <c r="R530" s="31">
        <f>IF(ISERROR(MATCH($C530,Vision!$A:$A, 0)), "No Match", VLOOKUP($C530,Vision!$A:L,8,FALSE))</f>
        <v>42577</v>
      </c>
      <c r="S530" s="31"/>
      <c r="T530" s="27" t="str">
        <f t="shared" si="42"/>
        <v>Set-ADComputer -Identity  WS-2255 -Description "Thomas Wallen - ThinkPad X1 Carbon 4th"</v>
      </c>
      <c r="U530" s="1" t="str">
        <f t="shared" si="39"/>
        <v>Set-ADComputer -Identity  WS-2255 -Managedby "TWallen"</v>
      </c>
    </row>
    <row r="531" spans="2:21" x14ac:dyDescent="0.25">
      <c r="B531" s="27">
        <f t="shared" si="40"/>
        <v>528</v>
      </c>
      <c r="C531" s="22" t="s">
        <v>3779</v>
      </c>
      <c r="D531" s="30" t="str">
        <f>IF(ISERROR(MATCH($C531,ADUser!A:A, 0)), "No Match", VLOOKUP($C531,ADUser!A:C,3,FALSE))</f>
        <v>Trevor Wells</v>
      </c>
      <c r="E531" s="27" t="str">
        <f>IF(ISERROR(MATCH($C531,ADUser!A:A, 0)), "No Match", VLOOKUP($C531,ADUser!A:B,2,FALSE))</f>
        <v>twells</v>
      </c>
      <c r="F531" s="27" t="str">
        <f>IF(ISERROR(MATCH(K531,ADComputer!A:A, 0)), "No Match", VLOOKUP(K531,ADComputer!A:B,2,FALSE))</f>
        <v>Trevor Wells - P51</v>
      </c>
      <c r="H531" s="32">
        <f t="shared" si="41"/>
        <v>1</v>
      </c>
      <c r="I531" s="27" t="str">
        <f>IF(ISERROR(MATCH(K531,ADComputer!A:A, 0)), "No Match", VLOOKUP(K531,ADComputer!A:D,4,FALSE))</f>
        <v>CN=Trevor Wells,OU=Users,OU=San Diego,DC=wma-arch,DC=com</v>
      </c>
      <c r="J531" s="27" t="str">
        <f>IF(ISERROR(MATCH($E531,Meraki!A:A, 0)), "No Match", VLOOKUP($E531,Meraki!A:F,4,FALSE))</f>
        <v>ThinkPad P51</v>
      </c>
      <c r="K531" s="27" t="str">
        <f>IF(ISERROR(MATCH($E531,Meraki!A:A, 0)), "No Match", VLOOKUP($E531,Meraki!A:F,2,FALSE))</f>
        <v>WS-2602</v>
      </c>
      <c r="L531" s="27" t="str">
        <f>IF(ISERROR(MATCH($C531,Vision!$A:$A, 0)), "No Match", VLOOKUP($C531,Vision!$A:F,2,FALSE))</f>
        <v>Trevor</v>
      </c>
      <c r="M531" s="27" t="str">
        <f>IF(ISERROR(MATCH($C531,Vision!$A:$A, 0)), "No Match", VLOOKUP($C531,Vision!$A:G,3,FALSE))</f>
        <v>Wells</v>
      </c>
      <c r="N531" s="27" t="str">
        <f>IF(ISERROR(MATCH($C531,Vision!$A:$A, 0)), "No Match", VLOOKUP($C531,Vision!$A:H,4,FALSE))</f>
        <v>Slipka, Tiffany</v>
      </c>
      <c r="O531" s="27" t="str">
        <f>IF(ISERROR(MATCH($C531,Vision!$A:$A, 0)), "No Match", VLOOKUP($C531,Vision!$A:I,5,FALSE))</f>
        <v>San Diego Technology</v>
      </c>
      <c r="P531" s="27" t="str">
        <f>IF(ISERROR(MATCH($C531,Vision!$A:$A, 0)), "No Match", VLOOKUP($C531,Vision!$A:J,6,FALSE))</f>
        <v>San Diego</v>
      </c>
      <c r="Q531" s="27" t="str">
        <f>IF(ISERROR(MATCH($C531,Vision!$A:$A, 0)), "No Match", VLOOKUP($C531,Vision!$A:K,7,FALSE))</f>
        <v>Studio Manager, Science &amp; Technology</v>
      </c>
      <c r="R531" s="31">
        <f>IF(ISERROR(MATCH($C531,Vision!$A:$A, 0)), "No Match", VLOOKUP($C531,Vision!$A:L,8,FALSE))</f>
        <v>43252</v>
      </c>
      <c r="S531" s="31"/>
      <c r="T531" s="27" t="str">
        <f t="shared" si="42"/>
        <v>Set-ADComputer -Identity  WS-2602 -Description "Trevor Wells - ThinkPad P51"</v>
      </c>
      <c r="U531" s="1" t="str">
        <f t="shared" si="39"/>
        <v>Set-ADComputer -Identity  WS-2602 -Managedby "twells"</v>
      </c>
    </row>
    <row r="532" spans="2:21" x14ac:dyDescent="0.25">
      <c r="B532" s="27">
        <f t="shared" si="40"/>
        <v>529</v>
      </c>
      <c r="C532" s="22" t="s">
        <v>706</v>
      </c>
      <c r="D532" s="30" t="str">
        <f>IF(ISERROR(MATCH($C532,ADUser!A:A, 0)), "No Match", VLOOKUP($C532,ADUser!A:C,3,FALSE))</f>
        <v>Taylor Wilson</v>
      </c>
      <c r="E532" s="27" t="str">
        <f>IF(ISERROR(MATCH($C532,ADUser!A:A, 0)), "No Match", VLOOKUP($C532,ADUser!A:B,2,FALSE))</f>
        <v>TWilson</v>
      </c>
      <c r="F532" s="27" t="str">
        <f>IF(ISERROR(MATCH(K532,ADComputer!A:A, 0)), "No Match", VLOOKUP(K532,ADComputer!A:B,2,FALSE))</f>
        <v>Taylor Wilson - HP Z2 Mini G3 Workstation</v>
      </c>
      <c r="H532" s="32">
        <f t="shared" si="41"/>
        <v>1</v>
      </c>
      <c r="I532" s="27" t="str">
        <f>IF(ISERROR(MATCH(K532,ADComputer!A:A, 0)), "No Match", VLOOKUP(K532,ADComputer!A:D,4,FALSE))</f>
        <v>CN=Taylor Wilson,OU=Users,OU=San Diego,DC=wma-arch,DC=com</v>
      </c>
      <c r="J532" s="27" t="str">
        <f>IF(ISERROR(MATCH($E532,Meraki!A:A, 0)), "No Match", VLOOKUP($E532,Meraki!A:F,4,FALSE))</f>
        <v>HP Z2 Mini G3 Workstation</v>
      </c>
      <c r="K532" s="27" t="str">
        <f>IF(ISERROR(MATCH($E532,Meraki!A:A, 0)), "No Match", VLOOKUP($E532,Meraki!A:F,2,FALSE))</f>
        <v>WS-2426</v>
      </c>
      <c r="L532" s="27" t="str">
        <f>IF(ISERROR(MATCH($C532,Vision!$A:$A, 0)), "No Match", VLOOKUP($C532,Vision!$A:F,2,FALSE))</f>
        <v>Taylor</v>
      </c>
      <c r="M532" s="27" t="str">
        <f>IF(ISERROR(MATCH($C532,Vision!$A:$A, 0)), "No Match", VLOOKUP($C532,Vision!$A:G,3,FALSE))</f>
        <v>Wilson</v>
      </c>
      <c r="N532" s="27" t="str">
        <f>IF(ISERROR(MATCH($C532,Vision!$A:$A, 0)), "No Match", VLOOKUP($C532,Vision!$A:H,4,FALSE))</f>
        <v>Dean, Nathan</v>
      </c>
      <c r="O532" s="27" t="str">
        <f>IF(ISERROR(MATCH($C532,Vision!$A:$A, 0)), "No Match", VLOOKUP($C532,Vision!$A:I,5,FALSE))</f>
        <v>San Diego Interior Design</v>
      </c>
      <c r="P532" s="27" t="str">
        <f>IF(ISERROR(MATCH($C532,Vision!$A:$A, 0)), "No Match", VLOOKUP($C532,Vision!$A:J,6,FALSE))</f>
        <v>San Diego</v>
      </c>
      <c r="Q532" s="27" t="str">
        <f>IF(ISERROR(MATCH($C532,Vision!$A:$A, 0)), "No Match", VLOOKUP($C532,Vision!$A:K,7,FALSE))</f>
        <v>Designer</v>
      </c>
      <c r="R532" s="31">
        <f>IF(ISERROR(MATCH($C532,Vision!$A:$A, 0)), "No Match", VLOOKUP($C532,Vision!$A:L,8,FALSE))</f>
        <v>42787</v>
      </c>
      <c r="S532" s="31"/>
      <c r="T532" s="27" t="str">
        <f t="shared" si="42"/>
        <v>Set-ADComputer -Identity  WS-2426 -Description "Taylor Wilson - HP Z2 Mini G3 Workstation"</v>
      </c>
      <c r="U532" s="1" t="str">
        <f t="shared" si="39"/>
        <v>Set-ADComputer -Identity  WS-2426 -Managedby "TWilson"</v>
      </c>
    </row>
    <row r="533" spans="2:21" x14ac:dyDescent="0.25">
      <c r="B533" s="27">
        <f t="shared" si="40"/>
        <v>530</v>
      </c>
      <c r="C533" s="22" t="s">
        <v>3484</v>
      </c>
      <c r="D533" s="30" t="str">
        <f>IF(ISERROR(MATCH($C533,ADUser!A:A, 0)), "No Match", VLOOKUP($C533,ADUser!A:C,3,FALSE))</f>
        <v>Velveth Alarcon</v>
      </c>
      <c r="E533" s="27" t="str">
        <f>IF(ISERROR(MATCH($C533,ADUser!A:A, 0)), "No Match", VLOOKUP($C533,ADUser!A:B,2,FALSE))</f>
        <v>valarcon</v>
      </c>
      <c r="F533" s="27" t="str">
        <f>IF(ISERROR(MATCH(K533,ADComputer!A:A, 0)), "No Match", VLOOKUP(K533,ADComputer!A:B,2,FALSE))</f>
        <v>Velveth Alarcon - ThinkStation S30</v>
      </c>
      <c r="H533" s="32">
        <f t="shared" si="41"/>
        <v>1</v>
      </c>
      <c r="I533" s="27" t="str">
        <f>IF(ISERROR(MATCH(K533,ADComputer!A:A, 0)), "No Match", VLOOKUP(K533,ADComputer!A:D,4,FALSE))</f>
        <v>CN=Velveth Alarcon,OU=Users,OU=Irvine,DC=wma-arch,DC=com</v>
      </c>
      <c r="J533" s="27" t="str">
        <f>IF(ISERROR(MATCH($E533,Meraki!A:A, 0)), "No Match", VLOOKUP($E533,Meraki!A:F,4,FALSE))</f>
        <v>ThinkStation S30</v>
      </c>
      <c r="K533" s="27" t="str">
        <f>IF(ISERROR(MATCH($E533,Meraki!A:A, 0)), "No Match", VLOOKUP($E533,Meraki!A:F,2,FALSE))</f>
        <v>WS-2030</v>
      </c>
      <c r="L533" s="27" t="str">
        <f>IF(ISERROR(MATCH($C533,Vision!$A:$A, 0)), "No Match", VLOOKUP($C533,Vision!$A:F,2,FALSE))</f>
        <v>Velveth</v>
      </c>
      <c r="M533" s="27" t="str">
        <f>IF(ISERROR(MATCH($C533,Vision!$A:$A, 0)), "No Match", VLOOKUP($C533,Vision!$A:G,3,FALSE))</f>
        <v>Alarcon</v>
      </c>
      <c r="N533" s="27" t="str">
        <f>IF(ISERROR(MATCH($C533,Vision!$A:$A, 0)), "No Match", VLOOKUP($C533,Vision!$A:H,4,FALSE))</f>
        <v>Grbic, Mary</v>
      </c>
      <c r="O533" s="27" t="str">
        <f>IF(ISERROR(MATCH($C533,Vision!$A:$A, 0)), "No Match", VLOOKUP($C533,Vision!$A:I,5,FALSE))</f>
        <v>Irvine Interior Design</v>
      </c>
      <c r="P533" s="27" t="str">
        <f>IF(ISERROR(MATCH($C533,Vision!$A:$A, 0)), "No Match", VLOOKUP($C533,Vision!$A:J,6,FALSE))</f>
        <v>Irvine</v>
      </c>
      <c r="Q533" s="27" t="str">
        <f>IF(ISERROR(MATCH($C533,Vision!$A:$A, 0)), "No Match", VLOOKUP($C533,Vision!$A:K,7,FALSE))</f>
        <v>Intern</v>
      </c>
      <c r="R533" s="31">
        <f>IF(ISERROR(MATCH($C533,Vision!$A:$A, 0)), "No Match", VLOOKUP($C533,Vision!$A:L,8,FALSE))</f>
        <v>43213</v>
      </c>
      <c r="S533" s="31"/>
      <c r="T533" s="27" t="str">
        <f t="shared" si="42"/>
        <v>Set-ADComputer -Identity  WS-2030 -Description "Velveth Alarcon - ThinkStation S30"</v>
      </c>
      <c r="U533" s="1" t="str">
        <f t="shared" ref="U533" si="43">CONCATENATE($V$3,K533,$W$4,E533,$V$5)</f>
        <v>Set-ADComputer -Identity  WS-2030 -Managedby "valarcon"</v>
      </c>
    </row>
    <row r="534" spans="2:21" x14ac:dyDescent="0.25">
      <c r="B534" s="27">
        <f t="shared" si="40"/>
        <v>531</v>
      </c>
      <c r="C534" s="22" t="s">
        <v>846</v>
      </c>
      <c r="D534" s="30" t="str">
        <f>IF(ISERROR(MATCH($C534,ADUser!A:A, 0)), "No Match", VLOOKUP($C534,ADUser!A:C,3,FALSE))</f>
        <v>Vassanti Bribiesca</v>
      </c>
      <c r="E534" s="27" t="str">
        <f>IF(ISERROR(MATCH($C534,ADUser!A:A, 0)), "No Match", VLOOKUP($C534,ADUser!A:B,2,FALSE))</f>
        <v>vbribiesca</v>
      </c>
      <c r="F534" s="27" t="str">
        <f>IF(ISERROR(MATCH(K534,ADComputer!A:A, 0)), "No Match", VLOOKUP(K534,ADComputer!A:B,2,FALSE))</f>
        <v>Vassanti Bribiesca - ThinkPad P52</v>
      </c>
      <c r="H534" s="32">
        <f t="shared" si="41"/>
        <v>1</v>
      </c>
      <c r="I534" s="27" t="str">
        <f>IF(ISERROR(MATCH(K534,ADComputer!A:A, 0)), "No Match", VLOOKUP(K534,ADComputer!A:D,4,FALSE))</f>
        <v>CN=Vassanti Bribiesca,OU=Users,OU=Denver,DC=wma-arch,DC=com</v>
      </c>
      <c r="J534" s="27" t="str">
        <f>IF(ISERROR(MATCH($E534,Meraki!A:A, 0)), "No Match", VLOOKUP($E534,Meraki!A:F,4,FALSE))</f>
        <v>ThinkPad P52</v>
      </c>
      <c r="K534" s="27" t="str">
        <f>IF(ISERROR(MATCH($E534,Meraki!A:A, 0)), "No Match", VLOOKUP($E534,Meraki!A:F,2,FALSE))</f>
        <v>WS-2736</v>
      </c>
      <c r="L534" s="27" t="str">
        <f>IF(ISERROR(MATCH($C534,Vision!$A:$A, 0)), "No Match", VLOOKUP($C534,Vision!$A:F,2,FALSE))</f>
        <v>Vassanti</v>
      </c>
      <c r="M534" s="27" t="str">
        <f>IF(ISERROR(MATCH($C534,Vision!$A:$A, 0)), "No Match", VLOOKUP($C534,Vision!$A:G,3,FALSE))</f>
        <v>Bribiesca</v>
      </c>
      <c r="N534" s="27" t="str">
        <f>IF(ISERROR(MATCH($C534,Vision!$A:$A, 0)), "No Match", VLOOKUP($C534,Vision!$A:H,4,FALSE))</f>
        <v>Quintero, B Catherine</v>
      </c>
      <c r="O534" s="27" t="str">
        <f>IF(ISERROR(MATCH($C534,Vision!$A:$A, 0)), "No Match", VLOOKUP($C534,Vision!$A:I,5,FALSE))</f>
        <v>Downtown Denver Interior Design</v>
      </c>
      <c r="P534" s="27" t="str">
        <f>IF(ISERROR(MATCH($C534,Vision!$A:$A, 0)), "No Match", VLOOKUP($C534,Vision!$A:J,6,FALSE))</f>
        <v>Downtown Denver</v>
      </c>
      <c r="Q534" s="27" t="str">
        <f>IF(ISERROR(MATCH($C534,Vision!$A:$A, 0)), "No Match", VLOOKUP($C534,Vision!$A:K,7,FALSE))</f>
        <v>Project Manager</v>
      </c>
      <c r="R534" s="31">
        <f>IF(ISERROR(MATCH($C534,Vision!$A:$A, 0)), "No Match", VLOOKUP($C534,Vision!$A:L,8,FALSE))</f>
        <v>42963</v>
      </c>
      <c r="S534" s="31"/>
      <c r="T534" s="27" t="str">
        <f t="shared" si="42"/>
        <v>Set-ADComputer -Identity  WS-2736 -Description "Vassanti Bribiesca - ThinkPad P52"</v>
      </c>
    </row>
    <row r="535" spans="2:21" x14ac:dyDescent="0.25">
      <c r="B535" s="27">
        <f t="shared" si="40"/>
        <v>532</v>
      </c>
      <c r="C535" s="22" t="s">
        <v>734</v>
      </c>
      <c r="D535" s="30" t="str">
        <f>IF(ISERROR(MATCH($C535,ADUser!A:A, 0)), "No Match", VLOOKUP($C535,ADUser!A:C,3,FALSE))</f>
        <v>Victor Colmenares</v>
      </c>
      <c r="E535" s="27" t="str">
        <f>IF(ISERROR(MATCH($C535,ADUser!A:A, 0)), "No Match", VLOOKUP($C535,ADUser!A:B,2,FALSE))</f>
        <v>vcolmenares</v>
      </c>
      <c r="F535" s="27" t="str">
        <f>IF(ISERROR(MATCH(K535,ADComputer!A:A, 0)), "No Match", VLOOKUP(K535,ADComputer!A:B,2,FALSE))</f>
        <v>Victor Colmenares - HP Z2 Mini G3 Workstation</v>
      </c>
      <c r="H535" s="32">
        <f t="shared" si="41"/>
        <v>1</v>
      </c>
      <c r="I535" s="27" t="str">
        <f>IF(ISERROR(MATCH(K535,ADComputer!A:A, 0)), "No Match", VLOOKUP(K535,ADComputer!A:D,4,FALSE))</f>
        <v>CN=Victor Colmenares,OU=Users,OU=Panama,DC=wma-arch,DC=com</v>
      </c>
      <c r="J535" s="27" t="str">
        <f>IF(ISERROR(MATCH($E535,Meraki!A:A, 0)), "No Match", VLOOKUP($E535,Meraki!A:F,4,FALSE))</f>
        <v>HP Z2 Mini G3 Workstation</v>
      </c>
      <c r="K535" s="27" t="str">
        <f>IF(ISERROR(MATCH($E535,Meraki!A:A, 0)), "No Match", VLOOKUP($E535,Meraki!A:F,2,FALSE))</f>
        <v>WS-2758</v>
      </c>
      <c r="L535" s="27" t="str">
        <f>IF(ISERROR(MATCH($C535,Vision!$A:$A, 0)), "No Match", VLOOKUP($C535,Vision!$A:F,2,FALSE))</f>
        <v>Victor</v>
      </c>
      <c r="M535" s="27" t="str">
        <f>IF(ISERROR(MATCH($C535,Vision!$A:$A, 0)), "No Match", VLOOKUP($C535,Vision!$A:G,3,FALSE))</f>
        <v>Colmenares</v>
      </c>
      <c r="N535" s="27" t="str">
        <f>IF(ISERROR(MATCH($C535,Vision!$A:$A, 0)), "No Match", VLOOKUP($C535,Vision!$A:H,4,FALSE))</f>
        <v>Nouizi, Ilyes</v>
      </c>
      <c r="O535" s="27" t="str">
        <f>IF(ISERROR(MATCH($C535,Vision!$A:$A, 0)), "No Match", VLOOKUP($C535,Vision!$A:I,5,FALSE))</f>
        <v>Studio-West</v>
      </c>
      <c r="P535" s="27" t="str">
        <f>IF(ISERROR(MATCH($C535,Vision!$A:$A, 0)), "No Match", VLOOKUP($C535,Vision!$A:J,6,FALSE))</f>
        <v>Panama</v>
      </c>
      <c r="Q535" s="27" t="str">
        <f>IF(ISERROR(MATCH($C535,Vision!$A:$A, 0)), "No Match", VLOOKUP($C535,Vision!$A:K,7,FALSE))</f>
        <v>Senior Production Coordinator</v>
      </c>
      <c r="R535" s="31">
        <f>IF(ISERROR(MATCH($C535,Vision!$A:$A, 0)), "No Match", VLOOKUP($C535,Vision!$A:L,8,FALSE))</f>
        <v>41351</v>
      </c>
      <c r="S535" s="31"/>
      <c r="T535" s="27" t="str">
        <f t="shared" si="42"/>
        <v>Set-ADComputer -Identity  WS-2758 -Description "Victor Colmenares - HP Z2 Mini G3 Workstation"</v>
      </c>
      <c r="U535" s="1" t="str">
        <f t="shared" ref="U535:U549" si="44">CONCATENATE($V$3,K535,$W$4,E535,$V$5)</f>
        <v>Set-ADComputer -Identity  WS-2758 -Managedby "vcolmenares"</v>
      </c>
    </row>
    <row r="536" spans="2:21" x14ac:dyDescent="0.25">
      <c r="B536" s="27">
        <f t="shared" si="40"/>
        <v>533</v>
      </c>
      <c r="C536" s="22" t="s">
        <v>738</v>
      </c>
      <c r="D536" s="30" t="str">
        <f>IF(ISERROR(MATCH($C536,ADUser!A:A, 0)), "No Match", VLOOKUP($C536,ADUser!A:C,3,FALSE))</f>
        <v>Vy Dang</v>
      </c>
      <c r="E536" s="27" t="str">
        <f>IF(ISERROR(MATCH($C536,ADUser!A:A, 0)), "No Match", VLOOKUP($C536,ADUser!A:B,2,FALSE))</f>
        <v>vdang</v>
      </c>
      <c r="F536" s="27" t="str">
        <f>IF(ISERROR(MATCH(K536,ADComputer!A:A, 0)), "No Match", VLOOKUP(K536,ADComputer!A:B,2,FALSE))</f>
        <v>Vy Dang - ThinkPad P52</v>
      </c>
      <c r="H536" s="32">
        <f t="shared" si="41"/>
        <v>1</v>
      </c>
      <c r="I536" s="27" t="str">
        <f>IF(ISERROR(MATCH(K536,ADComputer!A:A, 0)), "No Match", VLOOKUP(K536,ADComputer!A:D,4,FALSE))</f>
        <v>CN=Vy Dang,OU=Users,OU=Irvine,DC=wma-arch,DC=com</v>
      </c>
      <c r="J536" s="27" t="str">
        <f>IF(ISERROR(MATCH($E536,Meraki!A:A, 0)), "No Match", VLOOKUP($E536,Meraki!A:F,4,FALSE))</f>
        <v>ThinkPad P52</v>
      </c>
      <c r="K536" s="27" t="str">
        <f>IF(ISERROR(MATCH($E536,Meraki!A:A, 0)), "No Match", VLOOKUP($E536,Meraki!A:F,2,FALSE))</f>
        <v>WS-3176</v>
      </c>
      <c r="L536" s="27" t="str">
        <f>IF(ISERROR(MATCH($C536,Vision!$A:$A, 0)), "No Match", VLOOKUP($C536,Vision!$A:F,2,FALSE))</f>
        <v>Vy</v>
      </c>
      <c r="M536" s="27" t="str">
        <f>IF(ISERROR(MATCH($C536,Vision!$A:$A, 0)), "No Match", VLOOKUP($C536,Vision!$A:G,3,FALSE))</f>
        <v>Dang</v>
      </c>
      <c r="N536" s="27" t="str">
        <f>IF(ISERROR(MATCH($C536,Vision!$A:$A, 0)), "No Match", VLOOKUP($C536,Vision!$A:H,4,FALSE))</f>
        <v>Nouizi, Ilyes</v>
      </c>
      <c r="O536" s="27" t="str">
        <f>IF(ISERROR(MATCH($C536,Vision!$A:$A, 0)), "No Match", VLOOKUP($C536,Vision!$A:I,5,FALSE))</f>
        <v>Studio-West</v>
      </c>
      <c r="P536" s="27" t="str">
        <f>IF(ISERROR(MATCH($C536,Vision!$A:$A, 0)), "No Match", VLOOKUP($C536,Vision!$A:J,6,FALSE))</f>
        <v>Irvine</v>
      </c>
      <c r="Q536" s="27" t="str">
        <f>IF(ISERROR(MATCH($C536,Vision!$A:$A, 0)), "No Match", VLOOKUP($C536,Vision!$A:K,7,FALSE))</f>
        <v>Senior Production Coordinator</v>
      </c>
      <c r="R536" s="31">
        <f>IF(ISERROR(MATCH($C536,Vision!$A:$A, 0)), "No Match", VLOOKUP($C536,Vision!$A:L,8,FALSE))</f>
        <v>42751</v>
      </c>
      <c r="S536" s="31"/>
      <c r="T536" s="27" t="str">
        <f t="shared" si="42"/>
        <v>Set-ADComputer -Identity  WS-3176 -Description "Vy Dang - ThinkPad P52"</v>
      </c>
      <c r="U536" s="1" t="str">
        <f t="shared" si="44"/>
        <v>Set-ADComputer -Identity  WS-3176 -Managedby "vdang"</v>
      </c>
    </row>
    <row r="537" spans="2:21" x14ac:dyDescent="0.25">
      <c r="B537" s="27">
        <f t="shared" si="40"/>
        <v>534</v>
      </c>
      <c r="C537" s="22" t="s">
        <v>3884</v>
      </c>
      <c r="D537" s="30" t="str">
        <f>IF(ISERROR(MATCH($C537,ADUser!A:A, 0)), "No Match", VLOOKUP($C537,ADUser!A:C,3,FALSE))</f>
        <v>Vi Madrazo</v>
      </c>
      <c r="E537" s="27" t="str">
        <f>IF(ISERROR(MATCH($C537,ADUser!A:A, 0)), "No Match", VLOOKUP($C537,ADUser!A:B,2,FALSE))</f>
        <v>vmadrazo</v>
      </c>
      <c r="F537" s="27" t="str">
        <f>IF(ISERROR(MATCH(K537,ADComputer!A:A, 0)), "No Match", VLOOKUP(K537,ADComputer!A:B,2,FALSE))</f>
        <v>NJY Resource Computer - P500</v>
      </c>
      <c r="H537" s="32" t="e">
        <f t="shared" si="41"/>
        <v>#VALUE!</v>
      </c>
      <c r="I537" s="27">
        <f>IF(ISERROR(MATCH(K537,ADComputer!A:A, 0)), "No Match", VLOOKUP(K537,ADComputer!A:D,4,FALSE))</f>
        <v>0</v>
      </c>
      <c r="J537" s="27" t="str">
        <f>IF(ISERROR(MATCH($E537,Meraki!A:A, 0)), "No Match", VLOOKUP($E537,Meraki!A:F,4,FALSE))</f>
        <v>ThinkStation P500</v>
      </c>
      <c r="K537" s="27" t="str">
        <f>IF(ISERROR(MATCH($E537,Meraki!A:A, 0)), "No Match", VLOOKUP($E537,Meraki!A:F,2,FALSE))</f>
        <v>WS-2141</v>
      </c>
      <c r="L537" s="27" t="str">
        <f>IF(ISERROR(MATCH($C537,Vision!$A:$A, 0)), "No Match", VLOOKUP($C537,Vision!$A:F,2,FALSE))</f>
        <v>Vi</v>
      </c>
      <c r="M537" s="27" t="str">
        <f>IF(ISERROR(MATCH($C537,Vision!$A:$A, 0)), "No Match", VLOOKUP($C537,Vision!$A:G,3,FALSE))</f>
        <v>Madrazo</v>
      </c>
      <c r="N537" s="27" t="str">
        <f>IF(ISERROR(MATCH($C537,Vision!$A:$A, 0)), "No Match", VLOOKUP($C537,Vision!$A:H,4,FALSE))</f>
        <v>Mayer, Edward</v>
      </c>
      <c r="O537" s="27" t="str">
        <f>IF(ISERROR(MATCH($C537,Vision!$A:$A, 0)), "No Match", VLOOKUP($C537,Vision!$A:I,5,FALSE))</f>
        <v>New Jersey Commercial</v>
      </c>
      <c r="P537" s="27" t="str">
        <f>IF(ISERROR(MATCH($C537,Vision!$A:$A, 0)), "No Match", VLOOKUP($C537,Vision!$A:J,6,FALSE))</f>
        <v>New Jersey</v>
      </c>
      <c r="Q537" s="27" t="str">
        <f>IF(ISERROR(MATCH($C537,Vision!$A:$A, 0)), "No Match", VLOOKUP($C537,Vision!$A:K,7,FALSE))</f>
        <v>Intern</v>
      </c>
      <c r="R537" s="31">
        <f>IF(ISERROR(MATCH($C537,Vision!$A:$A, 0)), "No Match", VLOOKUP($C537,Vision!$A:L,8,FALSE))</f>
        <v>43276</v>
      </c>
      <c r="S537" s="31"/>
      <c r="T537" s="27" t="str">
        <f t="shared" si="42"/>
        <v>Set-ADComputer -Identity  WS-2141 -Description "Vi Madrazo - ThinkStation P500"</v>
      </c>
      <c r="U537" s="1" t="str">
        <f t="shared" si="44"/>
        <v>Set-ADComputer -Identity  WS-2141 -Managedby "vmadrazo"</v>
      </c>
    </row>
    <row r="538" spans="2:21" x14ac:dyDescent="0.25">
      <c r="B538" s="27">
        <f t="shared" si="40"/>
        <v>535</v>
      </c>
      <c r="C538" s="22" t="s">
        <v>3456</v>
      </c>
      <c r="D538" s="30" t="str">
        <f>IF(ISERROR(MATCH($C538,ADUser!A:A, 0)), "No Match", VLOOKUP($C538,ADUser!A:C,3,FALSE))</f>
        <v>Vincent Massaro</v>
      </c>
      <c r="E538" s="27" t="str">
        <f>IF(ISERROR(MATCH($C538,ADUser!A:A, 0)), "No Match", VLOOKUP($C538,ADUser!A:B,2,FALSE))</f>
        <v>vmassaro</v>
      </c>
      <c r="F538" s="27" t="str">
        <f>IF(ISERROR(MATCH(K538,ADComputer!A:A, 0)), "No Match", VLOOKUP(K538,ADComputer!A:B,2,FALSE))</f>
        <v>Vincent Massaro - ThinkPad W541</v>
      </c>
      <c r="H538" s="32">
        <f t="shared" si="41"/>
        <v>1</v>
      </c>
      <c r="I538" s="27" t="str">
        <f>IF(ISERROR(MATCH(K538,ADComputer!A:A, 0)), "No Match", VLOOKUP(K538,ADComputer!A:D,4,FALSE))</f>
        <v>CN=Vincent Massaro Jr.,OU=Users,OU=Irvine,DC=wma-arch,DC=com</v>
      </c>
      <c r="J538" s="27" t="str">
        <f>IF(ISERROR(MATCH($E538,Meraki!A:A, 0)), "No Match", VLOOKUP($E538,Meraki!A:F,4,FALSE))</f>
        <v>ThinkPad W541</v>
      </c>
      <c r="K538" s="27" t="str">
        <f>IF(ISERROR(MATCH($E538,Meraki!A:A, 0)), "No Match", VLOOKUP($E538,Meraki!A:F,2,FALSE))</f>
        <v>WS-2091</v>
      </c>
      <c r="L538" s="27" t="str">
        <f>IF(ISERROR(MATCH($C538,Vision!$A:$A, 0)), "No Match", VLOOKUP($C538,Vision!$A:F,2,FALSE))</f>
        <v>Vincent</v>
      </c>
      <c r="M538" s="27" t="str">
        <f>IF(ISERROR(MATCH($C538,Vision!$A:$A, 0)), "No Match", VLOOKUP($C538,Vision!$A:G,3,FALSE))</f>
        <v>Massaro</v>
      </c>
      <c r="N538" s="27" t="str">
        <f>IF(ISERROR(MATCH($C538,Vision!$A:$A, 0)), "No Match", VLOOKUP($C538,Vision!$A:H,4,FALSE))</f>
        <v>Petersen, Michael</v>
      </c>
      <c r="O538" s="27" t="str">
        <f>IF(ISERROR(MATCH($C538,Vision!$A:$A, 0)), "No Match", VLOOKUP($C538,Vision!$A:I,5,FALSE))</f>
        <v>Irvine Technology</v>
      </c>
      <c r="P538" s="27" t="str">
        <f>IF(ISERROR(MATCH($C538,Vision!$A:$A, 0)), "No Match", VLOOKUP($C538,Vision!$A:J,6,FALSE))</f>
        <v>Irvine</v>
      </c>
      <c r="Q538" s="27" t="str">
        <f>IF(ISERROR(MATCH($C538,Vision!$A:$A, 0)), "No Match", VLOOKUP($C538,Vision!$A:K,7,FALSE))</f>
        <v>Job Captain</v>
      </c>
      <c r="R538" s="31">
        <f>IF(ISERROR(MATCH($C538,Vision!$A:$A, 0)), "No Match", VLOOKUP($C538,Vision!$A:L,8,FALSE))</f>
        <v>43143</v>
      </c>
      <c r="S538" s="31"/>
      <c r="T538" s="27" t="str">
        <f t="shared" si="42"/>
        <v>Set-ADComputer -Identity  WS-2091 -Description "Vincent Massaro - ThinkPad W541"</v>
      </c>
      <c r="U538" s="1" t="str">
        <f t="shared" si="44"/>
        <v>Set-ADComputer -Identity  WS-2091 -Managedby "vmassaro"</v>
      </c>
    </row>
    <row r="539" spans="2:21" x14ac:dyDescent="0.25">
      <c r="B539" s="27">
        <f t="shared" si="40"/>
        <v>536</v>
      </c>
      <c r="C539" s="22" t="s">
        <v>4869</v>
      </c>
      <c r="D539" s="30" t="str">
        <f>IF(ISERROR(MATCH($C539,ADUser!A:A, 0)), "No Match", VLOOKUP($C539,ADUser!A:C,3,FALSE))</f>
        <v>Wayne Bastrup</v>
      </c>
      <c r="E539" s="27" t="str">
        <f>IF(ISERROR(MATCH($C539,ADUser!A:A, 0)), "No Match", VLOOKUP($C539,ADUser!A:B,2,FALSE))</f>
        <v>wbastrup</v>
      </c>
      <c r="F539" s="27" t="str">
        <f>IF(ISERROR(MATCH(K539,ADComputer!A:A, 0)), "No Match", VLOOKUP(K539,ADComputer!A:B,2,FALSE))</f>
        <v>Wayne Bastrup - P52</v>
      </c>
      <c r="H539" s="32">
        <f t="shared" si="41"/>
        <v>1</v>
      </c>
      <c r="I539" s="27" t="str">
        <f>IF(ISERROR(MATCH(K539,ADComputer!A:A, 0)), "No Match", VLOOKUP(K539,ADComputer!A:D,4,FALSE))</f>
        <v>CN=Wayne Bastrup,OU=Users,OU=LA,DC=wma-arch,DC=com</v>
      </c>
      <c r="J539" s="27" t="str">
        <f>IF(ISERROR(MATCH($E539,Meraki!A:A, 0)), "No Match", VLOOKUP($E539,Meraki!A:F,4,FALSE))</f>
        <v>ThinkPad P52</v>
      </c>
      <c r="K539" s="27" t="str">
        <f>IF(ISERROR(MATCH($E539,Meraki!A:A, 0)), "No Match", VLOOKUP($E539,Meraki!A:F,2,FALSE))</f>
        <v>WS-2884</v>
      </c>
      <c r="L539" s="27" t="str">
        <f>IF(ISERROR(MATCH($C539,Vision!$A:$A, 0)), "No Match", VLOOKUP($C539,Vision!$A:F,2,FALSE))</f>
        <v>Wayne</v>
      </c>
      <c r="M539" s="27" t="str">
        <f>IF(ISERROR(MATCH($C539,Vision!$A:$A, 0)), "No Match", VLOOKUP($C539,Vision!$A:G,3,FALSE))</f>
        <v>Bastrup</v>
      </c>
      <c r="N539" s="27" t="str">
        <f>IF(ISERROR(MATCH($C539,Vision!$A:$A, 0)), "No Match", VLOOKUP($C539,Vision!$A:H,4,FALSE))</f>
        <v>Arial, Kimberly</v>
      </c>
      <c r="O539" s="27" t="str">
        <f>IF(ISERROR(MATCH($C539,Vision!$A:$A, 0)), "No Match", VLOOKUP($C539,Vision!$A:I,5,FALSE))</f>
        <v>Studio-West</v>
      </c>
      <c r="P539" s="27" t="str">
        <f>IF(ISERROR(MATCH($C539,Vision!$A:$A, 0)), "No Match", VLOOKUP($C539,Vision!$A:J,6,FALSE))</f>
        <v>Los Angeles</v>
      </c>
      <c r="Q539" s="27" t="str">
        <f>IF(ISERROR(MATCH($C539,Vision!$A:$A, 0)), "No Match", VLOOKUP($C539,Vision!$A:K,7,FALSE))</f>
        <v>Project Manager</v>
      </c>
      <c r="R539" s="31">
        <f>IF(ISERROR(MATCH($C539,Vision!$A:$A, 0)), "No Match", VLOOKUP($C539,Vision!$A:L,8,FALSE))</f>
        <v>43367</v>
      </c>
      <c r="S539" s="31"/>
      <c r="T539" s="27" t="str">
        <f t="shared" si="42"/>
        <v>Set-ADComputer -Identity  WS-2884 -Description "Wayne Bastrup - ThinkPad P52"</v>
      </c>
      <c r="U539" s="1" t="str">
        <f t="shared" si="44"/>
        <v>Set-ADComputer -Identity  WS-2884 -Managedby "wbastrup"</v>
      </c>
    </row>
    <row r="540" spans="2:21" x14ac:dyDescent="0.25">
      <c r="B540" s="27">
        <f t="shared" si="40"/>
        <v>537</v>
      </c>
      <c r="C540" s="22" t="s">
        <v>26</v>
      </c>
      <c r="D540" s="30" t="str">
        <f>IF(ISERROR(MATCH($C540,ADUser!A:A, 0)), "No Match", VLOOKUP($C540,ADUser!A:C,3,FALSE))</f>
        <v>Wendys Guardia</v>
      </c>
      <c r="E540" s="27" t="str">
        <f>IF(ISERROR(MATCH($C540,ADUser!A:A, 0)), "No Match", VLOOKUP($C540,ADUser!A:B,2,FALSE))</f>
        <v>wguardia</v>
      </c>
      <c r="F540" s="27" t="str">
        <f>IF(ISERROR(MATCH(K540,ADComputer!A:A, 0)), "No Match", VLOOKUP(K540,ADComputer!A:B,2,FALSE))</f>
        <v>Wendys Guardia - ThinkPad P52</v>
      </c>
      <c r="H540" s="32">
        <f t="shared" si="41"/>
        <v>1</v>
      </c>
      <c r="I540" s="27" t="str">
        <f>IF(ISERROR(MATCH(K540,ADComputer!A:A, 0)), "No Match", VLOOKUP(K540,ADComputer!A:D,4,FALSE))</f>
        <v>CN=Wendys Guardia,OU=Users,OU=Panama,DC=wma-arch,DC=com</v>
      </c>
      <c r="J540" s="27" t="str">
        <f>IF(ISERROR(MATCH($E540,Meraki!A:A, 0)), "No Match", VLOOKUP($E540,Meraki!A:F,4,FALSE))</f>
        <v>ThinkPad P52</v>
      </c>
      <c r="K540" s="27" t="str">
        <f>IF(ISERROR(MATCH($E540,Meraki!A:A, 0)), "No Match", VLOOKUP($E540,Meraki!A:F,2,FALSE))</f>
        <v>WS-2880</v>
      </c>
      <c r="L540" s="27" t="str">
        <f>IF(ISERROR(MATCH($C540,Vision!$A:$A, 0)), "No Match", VLOOKUP($C540,Vision!$A:F,2,FALSE))</f>
        <v>Wendys</v>
      </c>
      <c r="M540" s="27" t="str">
        <f>IF(ISERROR(MATCH($C540,Vision!$A:$A, 0)), "No Match", VLOOKUP($C540,Vision!$A:G,3,FALSE))</f>
        <v>Guardia</v>
      </c>
      <c r="N540" s="27" t="str">
        <f>IF(ISERROR(MATCH($C540,Vision!$A:$A, 0)), "No Match", VLOOKUP($C540,Vision!$A:H,4,FALSE))</f>
        <v>Cervantez, Angela</v>
      </c>
      <c r="O540" s="27" t="str">
        <f>IF(ISERROR(MATCH($C540,Vision!$A:$A, 0)), "No Match", VLOOKUP($C540,Vision!$A:I,5,FALSE))</f>
        <v>Corporate Administration</v>
      </c>
      <c r="P540" s="27" t="str">
        <f>IF(ISERROR(MATCH($C540,Vision!$A:$A, 0)), "No Match", VLOOKUP($C540,Vision!$A:J,6,FALSE))</f>
        <v>Panama</v>
      </c>
      <c r="Q540" s="27" t="str">
        <f>IF(ISERROR(MATCH($C540,Vision!$A:$A, 0)), "No Match", VLOOKUP($C540,Vision!$A:K,7,FALSE))</f>
        <v>Accounting Assistant</v>
      </c>
      <c r="R540" s="31">
        <f>IF(ISERROR(MATCH($C540,Vision!$A:$A, 0)), "No Match", VLOOKUP($C540,Vision!$A:L,8,FALSE))</f>
        <v>41785</v>
      </c>
      <c r="S540" s="31"/>
      <c r="T540" s="27" t="str">
        <f t="shared" si="42"/>
        <v>Set-ADComputer -Identity  WS-2880 -Description "Wendys Guardia - ThinkPad P52"</v>
      </c>
      <c r="U540" s="1" t="str">
        <f t="shared" si="44"/>
        <v>Set-ADComputer -Identity  WS-2880 -Managedby "wguardia"</v>
      </c>
    </row>
    <row r="541" spans="2:21" x14ac:dyDescent="0.25">
      <c r="B541" s="27">
        <f t="shared" si="40"/>
        <v>538</v>
      </c>
      <c r="C541" s="22" t="s">
        <v>741</v>
      </c>
      <c r="D541" s="30" t="str">
        <f>IF(ISERROR(MATCH($C541,ADUser!A:A, 0)), "No Match", VLOOKUP($C541,ADUser!A:C,3,FALSE))</f>
        <v>Wayne Lin</v>
      </c>
      <c r="E541" s="27" t="str">
        <f>IF(ISERROR(MATCH($C541,ADUser!A:A, 0)), "No Match", VLOOKUP($C541,ADUser!A:B,2,FALSE))</f>
        <v>WLin</v>
      </c>
      <c r="F541" s="27" t="str">
        <f>IF(ISERROR(MATCH(K541,ADComputer!A:A, 0)), "No Match", VLOOKUP(K541,ADComputer!A:B,2,FALSE))</f>
        <v>Wayne Lin - ThinkPad W540</v>
      </c>
      <c r="H541" s="32">
        <f t="shared" si="41"/>
        <v>1</v>
      </c>
      <c r="I541" s="27" t="str">
        <f>IF(ISERROR(MATCH(K541,ADComputer!A:A, 0)), "No Match", VLOOKUP(K541,ADComputer!A:D,4,FALSE))</f>
        <v>CN=Wayne Lin,OU=Users,OU=LA,DC=wma-arch,DC=com</v>
      </c>
      <c r="J541" s="27" t="str">
        <f>IF(ISERROR(MATCH($E541,Meraki!A:A, 0)), "No Match", VLOOKUP($E541,Meraki!A:F,4,FALSE))</f>
        <v>ThinkPad W540</v>
      </c>
      <c r="K541" s="27" t="str">
        <f>IF(ISERROR(MATCH($E541,Meraki!A:A, 0)), "No Match", VLOOKUP($E541,Meraki!A:F,2,FALSE))</f>
        <v>WS-2019</v>
      </c>
      <c r="L541" s="27" t="str">
        <f>IF(ISERROR(MATCH($C541,Vision!$A:$A, 0)), "No Match", VLOOKUP($C541,Vision!$A:F,2,FALSE))</f>
        <v>Wayne</v>
      </c>
      <c r="M541" s="27" t="str">
        <f>IF(ISERROR(MATCH($C541,Vision!$A:$A, 0)), "No Match", VLOOKUP($C541,Vision!$A:G,3,FALSE))</f>
        <v>Lin</v>
      </c>
      <c r="N541" s="27" t="str">
        <f>IF(ISERROR(MATCH($C541,Vision!$A:$A, 0)), "No Match", VLOOKUP($C541,Vision!$A:H,4,FALSE))</f>
        <v>Madani, Radwan</v>
      </c>
      <c r="O541" s="27" t="str">
        <f>IF(ISERROR(MATCH($C541,Vision!$A:$A, 0)), "No Match", VLOOKUP($C541,Vision!$A:I,5,FALSE))</f>
        <v>Los Angeles Commercial</v>
      </c>
      <c r="P541" s="27" t="str">
        <f>IF(ISERROR(MATCH($C541,Vision!$A:$A, 0)), "No Match", VLOOKUP($C541,Vision!$A:J,6,FALSE))</f>
        <v>Los Angeles</v>
      </c>
      <c r="Q541" s="27" t="str">
        <f>IF(ISERROR(MATCH($C541,Vision!$A:$A, 0)), "No Match", VLOOKUP($C541,Vision!$A:K,7,FALSE))</f>
        <v>Senior Job Captain</v>
      </c>
      <c r="R541" s="31">
        <f>IF(ISERROR(MATCH($C541,Vision!$A:$A, 0)), "No Match", VLOOKUP($C541,Vision!$A:L,8,FALSE))</f>
        <v>42317</v>
      </c>
      <c r="S541" s="31"/>
      <c r="T541" s="27" t="str">
        <f t="shared" si="42"/>
        <v>Set-ADComputer -Identity  WS-2019 -Description "Wayne Lin - ThinkPad W540"</v>
      </c>
      <c r="U541" s="1" t="str">
        <f t="shared" si="44"/>
        <v>Set-ADComputer -Identity  WS-2019 -Managedby "WLin"</v>
      </c>
    </row>
    <row r="542" spans="2:21" x14ac:dyDescent="0.25">
      <c r="B542" s="27">
        <f t="shared" si="40"/>
        <v>539</v>
      </c>
      <c r="C542" s="22" t="s">
        <v>4938</v>
      </c>
      <c r="D542" s="30" t="str">
        <f>IF(ISERROR(MATCH($C542,ADUser!A:A, 0)), "No Match", VLOOKUP($C542,ADUser!A:C,3,FALSE))</f>
        <v>Jonathan Zhou</v>
      </c>
      <c r="E542" s="27" t="str">
        <f>IF(ISERROR(MATCH($C542,ADUser!A:A, 0)), "No Match", VLOOKUP($C542,ADUser!A:B,2,FALSE))</f>
        <v>xzhou</v>
      </c>
      <c r="F542" s="27" t="str">
        <f>IF(ISERROR(MATCH(K542,ADComputer!A:A, 0)), "No Match", VLOOKUP(K542,ADComputer!A:B,2,FALSE))</f>
        <v>Jonathan Zhou - ThinkStation P510</v>
      </c>
      <c r="H542" s="32">
        <f t="shared" si="41"/>
        <v>1</v>
      </c>
      <c r="I542" s="27" t="str">
        <f>IF(ISERROR(MATCH(K542,ADComputer!A:A, 0)), "No Match", VLOOKUP(K542,ADComputer!A:D,4,FALSE))</f>
        <v>CN=Xingyi Zhou,OU=Users,OU=Toronto,DC=wma-arch,DC=com</v>
      </c>
      <c r="J542" s="27" t="str">
        <f>IF(ISERROR(MATCH($E542,Meraki!A:A, 0)), "No Match", VLOOKUP($E542,Meraki!A:F,4,FALSE))</f>
        <v>ThinkStation P510</v>
      </c>
      <c r="K542" s="27" t="str">
        <f>IF(ISERROR(MATCH($E542,Meraki!A:A, 0)), "No Match", VLOOKUP($E542,Meraki!A:F,2,FALSE))</f>
        <v>WS-2233</v>
      </c>
      <c r="L542" s="27" t="str">
        <f>IF(ISERROR(MATCH($C542,Vision!$A:$A, 0)), "No Match", VLOOKUP($C542,Vision!$A:F,2,FALSE))</f>
        <v>Xingyi</v>
      </c>
      <c r="M542" s="27" t="str">
        <f>IF(ISERROR(MATCH($C542,Vision!$A:$A, 0)), "No Match", VLOOKUP($C542,Vision!$A:G,3,FALSE))</f>
        <v>Zhou</v>
      </c>
      <c r="N542" s="27" t="str">
        <f>IF(ISERROR(MATCH($C542,Vision!$A:$A, 0)), "No Match", VLOOKUP($C542,Vision!$A:H,4,FALSE))</f>
        <v>Di Roma, Frank</v>
      </c>
      <c r="O542" s="27" t="str">
        <f>IF(ISERROR(MATCH($C542,Vision!$A:$A, 0)), "No Match", VLOOKUP($C542,Vision!$A:I,5,FALSE))</f>
        <v>Toronto Commercial</v>
      </c>
      <c r="P542" s="27" t="str">
        <f>IF(ISERROR(MATCH($C542,Vision!$A:$A, 0)), "No Match", VLOOKUP($C542,Vision!$A:J,6,FALSE))</f>
        <v>Toronto</v>
      </c>
      <c r="Q542" s="27" t="str">
        <f>IF(ISERROR(MATCH($C542,Vision!$A:$A, 0)), "No Match", VLOOKUP($C542,Vision!$A:K,7,FALSE))</f>
        <v>Job Captain</v>
      </c>
      <c r="R542" s="31">
        <f>IF(ISERROR(MATCH($C542,Vision!$A:$A, 0)), "No Match", VLOOKUP($C542,Vision!$A:L,8,FALSE))</f>
        <v>43395</v>
      </c>
      <c r="S542" s="31"/>
      <c r="T542" s="27" t="str">
        <f t="shared" si="42"/>
        <v>Set-ADComputer -Identity  WS-2233 -Description "Jonathan Zhou - ThinkStation P510"</v>
      </c>
      <c r="U542" s="1" t="str">
        <f t="shared" si="44"/>
        <v>Set-ADComputer -Identity  WS-2233 -Managedby "xzhou"</v>
      </c>
    </row>
    <row r="543" spans="2:21" x14ac:dyDescent="0.25">
      <c r="B543" s="27">
        <f t="shared" si="40"/>
        <v>540</v>
      </c>
      <c r="C543" s="22" t="s">
        <v>744</v>
      </c>
      <c r="D543" s="30" t="str">
        <f>IF(ISERROR(MATCH($C543,ADUser!A:A, 0)), "No Match", VLOOKUP($C543,ADUser!A:C,3,FALSE))</f>
        <v>Yamel Grijalva</v>
      </c>
      <c r="E543" s="27" t="str">
        <f>IF(ISERROR(MATCH($C543,ADUser!A:A, 0)), "No Match", VLOOKUP($C543,ADUser!A:B,2,FALSE))</f>
        <v>ygrijalva</v>
      </c>
      <c r="F543" s="27" t="str">
        <f>IF(ISERROR(MATCH(K543,ADComputer!A:A, 0)), "No Match", VLOOKUP(K543,ADComputer!A:B,2,FALSE))</f>
        <v>Yamel Grijalva - ThinkPad W530</v>
      </c>
      <c r="H543" s="32">
        <f t="shared" si="41"/>
        <v>1</v>
      </c>
      <c r="I543" s="27" t="str">
        <f>IF(ISERROR(MATCH(K543,ADComputer!A:A, 0)), "No Match", VLOOKUP(K543,ADComputer!A:D,4,FALSE))</f>
        <v>CN=Yamel Grijalva,OU=Users,OU=San Diego-Downtown,DC=wma-arch,DC=com</v>
      </c>
      <c r="J543" s="27" t="str">
        <f>IF(ISERROR(MATCH($E543,Meraki!A:A, 0)), "No Match", VLOOKUP($E543,Meraki!A:F,4,FALSE))</f>
        <v>ThinkPad W530</v>
      </c>
      <c r="K543" s="27" t="str">
        <f>IF(ISERROR(MATCH($E543,Meraki!A:A, 0)), "No Match", VLOOKUP($E543,Meraki!A:F,2,FALSE))</f>
        <v>WS-1874</v>
      </c>
      <c r="L543" s="27" t="str">
        <f>IF(ISERROR(MATCH($C543,Vision!$A:$A, 0)), "No Match", VLOOKUP($C543,Vision!$A:F,2,FALSE))</f>
        <v>Yamel</v>
      </c>
      <c r="M543" s="27" t="str">
        <f>IF(ISERROR(MATCH($C543,Vision!$A:$A, 0)), "No Match", VLOOKUP($C543,Vision!$A:G,3,FALSE))</f>
        <v>Grijalva</v>
      </c>
      <c r="N543" s="27" t="str">
        <f>IF(ISERROR(MATCH($C543,Vision!$A:$A, 0)), "No Match", VLOOKUP($C543,Vision!$A:H,4,FALSE))</f>
        <v>Hughes, Catharine</v>
      </c>
      <c r="O543" s="27" t="str">
        <f>IF(ISERROR(MATCH($C543,Vision!$A:$A, 0)), "No Match", VLOOKUP($C543,Vision!$A:I,5,FALSE))</f>
        <v>Downtown San Diego Interior Design</v>
      </c>
      <c r="P543" s="27" t="str">
        <f>IF(ISERROR(MATCH($C543,Vision!$A:$A, 0)), "No Match", VLOOKUP($C543,Vision!$A:J,6,FALSE))</f>
        <v>Downtown San Diego</v>
      </c>
      <c r="Q543" s="27" t="str">
        <f>IF(ISERROR(MATCH($C543,Vision!$A:$A, 0)), "No Match", VLOOKUP($C543,Vision!$A:K,7,FALSE))</f>
        <v>Designer</v>
      </c>
      <c r="R543" s="31">
        <f>IF(ISERROR(MATCH($C543,Vision!$A:$A, 0)), "No Match", VLOOKUP($C543,Vision!$A:L,8,FALSE))</f>
        <v>43236</v>
      </c>
      <c r="S543" s="31"/>
      <c r="T543" s="27" t="str">
        <f t="shared" si="42"/>
        <v>Set-ADComputer -Identity  WS-1874 -Description "Yamel Grijalva - ThinkPad W530"</v>
      </c>
      <c r="U543" s="1" t="str">
        <f t="shared" si="44"/>
        <v>Set-ADComputer -Identity  WS-1874 -Managedby "ygrijalva"</v>
      </c>
    </row>
    <row r="544" spans="2:21" x14ac:dyDescent="0.25">
      <c r="B544" s="27">
        <f t="shared" si="40"/>
        <v>541</v>
      </c>
      <c r="C544" s="22" t="s">
        <v>748</v>
      </c>
      <c r="D544" s="30" t="str">
        <f>IF(ISERROR(MATCH($C544,ADUser!A:A, 0)), "No Match", VLOOKUP($C544,ADUser!A:C,3,FALSE))</f>
        <v>Zachary Barton</v>
      </c>
      <c r="E544" s="27" t="str">
        <f>IF(ISERROR(MATCH($C544,ADUser!A:A, 0)), "No Match", VLOOKUP($C544,ADUser!A:B,2,FALSE))</f>
        <v>ZBarton</v>
      </c>
      <c r="F544" s="27" t="str">
        <f>IF(ISERROR(MATCH(K544,ADComputer!A:A, 0)), "No Match", VLOOKUP(K544,ADComputer!A:B,2,FALSE))</f>
        <v>Zachary Barton - ThinkPad P51</v>
      </c>
      <c r="H544" s="32">
        <f t="shared" si="41"/>
        <v>1</v>
      </c>
      <c r="I544" s="27" t="str">
        <f>IF(ISERROR(MATCH(K544,ADComputer!A:A, 0)), "No Match", VLOOKUP(K544,ADComputer!A:D,4,FALSE))</f>
        <v>CN=Zachary Barton,OU=Users,OU=Phoenix,DC=wma-arch,DC=com</v>
      </c>
      <c r="J544" s="27" t="str">
        <f>IF(ISERROR(MATCH($E544,Meraki!A:A, 0)), "No Match", VLOOKUP($E544,Meraki!A:F,4,FALSE))</f>
        <v>ThinkPad P51</v>
      </c>
      <c r="K544" s="27" t="str">
        <f>IF(ISERROR(MATCH($E544,Meraki!A:A, 0)), "No Match", VLOOKUP($E544,Meraki!A:F,2,FALSE))</f>
        <v>WS-2764</v>
      </c>
      <c r="L544" s="27" t="str">
        <f>IF(ISERROR(MATCH($C544,Vision!$A:$A, 0)), "No Match", VLOOKUP($C544,Vision!$A:F,2,FALSE))</f>
        <v>Zachary</v>
      </c>
      <c r="M544" s="27" t="str">
        <f>IF(ISERROR(MATCH($C544,Vision!$A:$A, 0)), "No Match", VLOOKUP($C544,Vision!$A:G,3,FALSE))</f>
        <v>Barton</v>
      </c>
      <c r="N544" s="27" t="str">
        <f>IF(ISERROR(MATCH($C544,Vision!$A:$A, 0)), "No Match", VLOOKUP($C544,Vision!$A:H,4,FALSE))</f>
        <v>Evernham, Kevin</v>
      </c>
      <c r="O544" s="27" t="str">
        <f>IF(ISERROR(MATCH($C544,Vision!$A:$A, 0)), "No Match", VLOOKUP($C544,Vision!$A:I,5,FALSE))</f>
        <v>Phoenix Commercial</v>
      </c>
      <c r="P544" s="27" t="str">
        <f>IF(ISERROR(MATCH($C544,Vision!$A:$A, 0)), "No Match", VLOOKUP($C544,Vision!$A:J,6,FALSE))</f>
        <v>Phoenix</v>
      </c>
      <c r="Q544" s="27" t="str">
        <f>IF(ISERROR(MATCH($C544,Vision!$A:$A, 0)), "No Match", VLOOKUP($C544,Vision!$A:K,7,FALSE))</f>
        <v>Production Coordinator</v>
      </c>
      <c r="R544" s="31">
        <f>IF(ISERROR(MATCH($C544,Vision!$A:$A, 0)), "No Match", VLOOKUP($C544,Vision!$A:L,8,FALSE))</f>
        <v>42709</v>
      </c>
      <c r="S544" s="31"/>
      <c r="T544" s="27" t="str">
        <f t="shared" si="42"/>
        <v>Set-ADComputer -Identity  WS-2764 -Description "Zachary Barton - ThinkPad P51"</v>
      </c>
      <c r="U544" s="1" t="str">
        <f t="shared" si="44"/>
        <v>Set-ADComputer -Identity  WS-2764 -Managedby "ZBarton"</v>
      </c>
    </row>
    <row r="545" spans="2:21" x14ac:dyDescent="0.25">
      <c r="B545" s="27">
        <f t="shared" si="40"/>
        <v>542</v>
      </c>
      <c r="C545" s="22" t="s">
        <v>3786</v>
      </c>
      <c r="D545" s="30" t="str">
        <f>IF(ISERROR(MATCH($C545,ADUser!A:A, 0)), "No Match", VLOOKUP($C545,ADUser!A:C,3,FALSE))</f>
        <v>Zeenat Insaf</v>
      </c>
      <c r="E545" s="27" t="str">
        <f>IF(ISERROR(MATCH($C545,ADUser!A:A, 0)), "No Match", VLOOKUP($C545,ADUser!A:B,2,FALSE))</f>
        <v>zinsaf</v>
      </c>
      <c r="F545" s="27" t="str">
        <f>IF(ISERROR(MATCH(K545,ADComputer!A:A, 0)), "No Match", VLOOKUP(K545,ADComputer!A:B,2,FALSE))</f>
        <v>Zeenat Insaf - ThinkPad P51</v>
      </c>
      <c r="H545" s="32">
        <f t="shared" si="41"/>
        <v>1</v>
      </c>
      <c r="I545" s="27" t="str">
        <f>IF(ISERROR(MATCH(K545,ADComputer!A:A, 0)), "No Match", VLOOKUP(K545,ADComputer!A:D,4,FALSE))</f>
        <v>CN=Zeenat Insaf,OU=Users,OU=New York,DC=wma-arch,DC=com</v>
      </c>
      <c r="J545" s="27" t="str">
        <f>IF(ISERROR(MATCH($E545,Meraki!A:A, 0)), "No Match", VLOOKUP($E545,Meraki!A:F,4,FALSE))</f>
        <v>ThinkPad P51</v>
      </c>
      <c r="K545" s="27" t="str">
        <f>IF(ISERROR(MATCH($E545,Meraki!A:A, 0)), "No Match", VLOOKUP($E545,Meraki!A:F,2,FALSE))</f>
        <v>WS-2652</v>
      </c>
      <c r="L545" s="27" t="str">
        <f>IF(ISERROR(MATCH($C545,Vision!$A:$A, 0)), "No Match", VLOOKUP($C545,Vision!$A:F,2,FALSE))</f>
        <v>Zeenat</v>
      </c>
      <c r="M545" s="27" t="str">
        <f>IF(ISERROR(MATCH($C545,Vision!$A:$A, 0)), "No Match", VLOOKUP($C545,Vision!$A:G,3,FALSE))</f>
        <v>Insaf</v>
      </c>
      <c r="N545" s="27" t="str">
        <f>IF(ISERROR(MATCH($C545,Vision!$A:$A, 0)), "No Match", VLOOKUP($C545,Vision!$A:H,4,FALSE))</f>
        <v>Melo, Damian</v>
      </c>
      <c r="O545" s="27" t="str">
        <f>IF(ISERROR(MATCH($C545,Vision!$A:$A, 0)), "No Match", VLOOKUP($C545,Vision!$A:I,5,FALSE))</f>
        <v>New York Interior Design</v>
      </c>
      <c r="P545" s="27" t="str">
        <f>IF(ISERROR(MATCH($C545,Vision!$A:$A, 0)), "No Match", VLOOKUP($C545,Vision!$A:J,6,FALSE))</f>
        <v>New York</v>
      </c>
      <c r="Q545" s="27" t="str">
        <f>IF(ISERROR(MATCH($C545,Vision!$A:$A, 0)), "No Match", VLOOKUP($C545,Vision!$A:K,7,FALSE))</f>
        <v>Project Manager</v>
      </c>
      <c r="R545" s="31">
        <f>IF(ISERROR(MATCH($C545,Vision!$A:$A, 0)), "No Match", VLOOKUP($C545,Vision!$A:L,8,FALSE))</f>
        <v>43269</v>
      </c>
      <c r="S545" s="31"/>
      <c r="T545" s="27" t="str">
        <f t="shared" si="42"/>
        <v>Set-ADComputer -Identity  WS-2652 -Description "Zeenat Insaf - ThinkPad P51"</v>
      </c>
      <c r="U545" s="1" t="str">
        <f t="shared" si="44"/>
        <v>Set-ADComputer -Identity  WS-2652 -Managedby "zinsaf"</v>
      </c>
    </row>
    <row r="546" spans="2:21" x14ac:dyDescent="0.25">
      <c r="B546" s="27">
        <f t="shared" si="40"/>
        <v>543</v>
      </c>
      <c r="C546" s="22" t="s">
        <v>751</v>
      </c>
      <c r="D546" s="30" t="str">
        <f>IF(ISERROR(MATCH($C546,ADUser!A:A, 0)), "No Match", VLOOKUP($C546,ADUser!A:C,3,FALSE))</f>
        <v>Zeshan Malik</v>
      </c>
      <c r="E546" s="27" t="str">
        <f>IF(ISERROR(MATCH($C546,ADUser!A:A, 0)), "No Match", VLOOKUP($C546,ADUser!A:B,2,FALSE))</f>
        <v>zmalik</v>
      </c>
      <c r="F546" s="27" t="str">
        <f>IF(ISERROR(MATCH(K546,ADComputer!A:A, 0)), "No Match", VLOOKUP(K546,ADComputer!A:B,2,FALSE))</f>
        <v>Zeshan Malik - W540</v>
      </c>
      <c r="H546" s="32">
        <f t="shared" si="41"/>
        <v>1</v>
      </c>
      <c r="I546" s="27" t="str">
        <f>IF(ISERROR(MATCH(K546,ADComputer!A:A, 0)), "No Match", VLOOKUP(K546,ADComputer!A:D,4,FALSE))</f>
        <v>CN=Zeshan Malik,OU=Users,OU=New Jersey,DC=wma-arch,DC=com</v>
      </c>
      <c r="J546" s="27" t="str">
        <f>IF(ISERROR(MATCH($E546,Meraki!A:A, 0)), "No Match", VLOOKUP($E546,Meraki!A:F,4,FALSE))</f>
        <v>ThinkPad W540</v>
      </c>
      <c r="K546" s="27" t="str">
        <f>IF(ISERROR(MATCH($E546,Meraki!A:A, 0)), "No Match", VLOOKUP($E546,Meraki!A:F,2,FALSE))</f>
        <v>WS-2041</v>
      </c>
      <c r="L546" s="27" t="str">
        <f>IF(ISERROR(MATCH($C546,Vision!$A:$A, 0)), "No Match", VLOOKUP($C546,Vision!$A:F,2,FALSE))</f>
        <v>Zeshan</v>
      </c>
      <c r="M546" s="27" t="str">
        <f>IF(ISERROR(MATCH($C546,Vision!$A:$A, 0)), "No Match", VLOOKUP($C546,Vision!$A:G,3,FALSE))</f>
        <v>Malik</v>
      </c>
      <c r="N546" s="27" t="str">
        <f>IF(ISERROR(MATCH($C546,Vision!$A:$A, 0)), "No Match", VLOOKUP($C546,Vision!$A:H,4,FALSE))</f>
        <v>Bennett, Michael</v>
      </c>
      <c r="O546" s="27" t="str">
        <f>IF(ISERROR(MATCH($C546,Vision!$A:$A, 0)), "No Match", VLOOKUP($C546,Vision!$A:I,5,FALSE))</f>
        <v>New Jersey Commercial</v>
      </c>
      <c r="P546" s="27" t="str">
        <f>IF(ISERROR(MATCH($C546,Vision!$A:$A, 0)), "No Match", VLOOKUP($C546,Vision!$A:J,6,FALSE))</f>
        <v>New Jersey</v>
      </c>
      <c r="Q546" s="27" t="str">
        <f>IF(ISERROR(MATCH($C546,Vision!$A:$A, 0)), "No Match", VLOOKUP($C546,Vision!$A:K,7,FALSE))</f>
        <v>Senior Project Manager</v>
      </c>
      <c r="R546" s="31">
        <f>IF(ISERROR(MATCH($C546,Vision!$A:$A, 0)), "No Match", VLOOKUP($C546,Vision!$A:L,8,FALSE))</f>
        <v>41786</v>
      </c>
      <c r="S546" s="31"/>
      <c r="T546" s="27" t="str">
        <f t="shared" si="42"/>
        <v>Set-ADComputer -Identity  WS-2041 -Description "Zeshan Malik - ThinkPad W540"</v>
      </c>
      <c r="U546" s="1" t="str">
        <f t="shared" si="44"/>
        <v>Set-ADComputer -Identity  WS-2041 -Managedby "zmalik"</v>
      </c>
    </row>
    <row r="547" spans="2:21" x14ac:dyDescent="0.25">
      <c r="B547" s="27">
        <f t="shared" si="40"/>
        <v>544</v>
      </c>
      <c r="C547" s="22" t="s">
        <v>3768</v>
      </c>
      <c r="D547" s="30" t="str">
        <f>IF(ISERROR(MATCH($C547,ADUser!A:A, 0)), "No Match", VLOOKUP($C547,ADUser!A:C,3,FALSE))</f>
        <v>Zach Motsinger</v>
      </c>
      <c r="E547" s="27" t="str">
        <f>IF(ISERROR(MATCH($C547,ADUser!A:A, 0)), "No Match", VLOOKUP($C547,ADUser!A:B,2,FALSE))</f>
        <v>zmotsinger</v>
      </c>
      <c r="F547" s="27" t="str">
        <f>IF(ISERROR(MATCH(K547,ADComputer!A:A, 0)), "No Match", VLOOKUP(K547,ADComputer!A:B,2,FALSE))</f>
        <v>Zach Motsinger - ThinkPad W540</v>
      </c>
      <c r="H547" s="32">
        <f t="shared" si="41"/>
        <v>1</v>
      </c>
      <c r="I547" s="27" t="str">
        <f>IF(ISERROR(MATCH(K547,ADComputer!A:A, 0)), "No Match", VLOOKUP(K547,ADComputer!A:D,4,FALSE))</f>
        <v>CN=Zach Motsinger,OU=Users,OU=Houston,DC=wma-arch,DC=com</v>
      </c>
      <c r="J547" s="27" t="str">
        <f>IF(ISERROR(MATCH($E547,Meraki!A:A, 0)), "No Match", VLOOKUP($E547,Meraki!A:F,4,FALSE))</f>
        <v>ThinkPad W540</v>
      </c>
      <c r="K547" s="27" t="str">
        <f>IF(ISERROR(MATCH($E547,Meraki!A:A, 0)), "No Match", VLOOKUP($E547,Meraki!A:F,2,FALSE))</f>
        <v>WS-1971</v>
      </c>
      <c r="L547" s="27" t="str">
        <f>IF(ISERROR(MATCH($C547,Vision!$A:$A, 0)), "No Match", VLOOKUP($C547,Vision!$A:F,2,FALSE))</f>
        <v>Zachary</v>
      </c>
      <c r="M547" s="27" t="str">
        <f>IF(ISERROR(MATCH($C547,Vision!$A:$A, 0)), "No Match", VLOOKUP($C547,Vision!$A:G,3,FALSE))</f>
        <v>Motsinger</v>
      </c>
      <c r="N547" s="27" t="str">
        <f>IF(ISERROR(MATCH($C547,Vision!$A:$A, 0)), "No Match", VLOOKUP($C547,Vision!$A:H,4,FALSE))</f>
        <v>Griffin, Heather</v>
      </c>
      <c r="O547" s="27" t="str">
        <f>IF(ISERROR(MATCH($C547,Vision!$A:$A, 0)), "No Match", VLOOKUP($C547,Vision!$A:I,5,FALSE))</f>
        <v>Houston Commercial</v>
      </c>
      <c r="P547" s="27" t="str">
        <f>IF(ISERROR(MATCH($C547,Vision!$A:$A, 0)), "No Match", VLOOKUP($C547,Vision!$A:J,6,FALSE))</f>
        <v>Houston</v>
      </c>
      <c r="Q547" s="27" t="str">
        <f>IF(ISERROR(MATCH($C547,Vision!$A:$A, 0)), "No Match", VLOOKUP($C547,Vision!$A:K,7,FALSE))</f>
        <v>Intern</v>
      </c>
      <c r="R547" s="31">
        <f>IF(ISERROR(MATCH($C547,Vision!$A:$A, 0)), "No Match", VLOOKUP($C547,Vision!$A:L,8,FALSE))</f>
        <v>43241</v>
      </c>
      <c r="S547" s="31"/>
      <c r="T547" s="27" t="str">
        <f t="shared" si="42"/>
        <v>Set-ADComputer -Identity  WS-1971 -Description "Zach Motsinger - ThinkPad W540"</v>
      </c>
      <c r="U547" s="1" t="str">
        <f t="shared" si="44"/>
        <v>Set-ADComputer -Identity  WS-1971 -Managedby "zmotsinger"</v>
      </c>
    </row>
    <row r="548" spans="2:21" x14ac:dyDescent="0.25">
      <c r="B548" s="27">
        <f t="shared" si="40"/>
        <v>545</v>
      </c>
      <c r="C548" s="22" t="s">
        <v>814</v>
      </c>
      <c r="D548" s="30" t="str">
        <f>IF(ISERROR(MATCH($C548,ADUser!A:A, 0)), "No Match", VLOOKUP($C548,ADUser!A:C,3,FALSE))</f>
        <v>Zachary Peterson</v>
      </c>
      <c r="E548" s="27" t="str">
        <f>IF(ISERROR(MATCH($C548,ADUser!A:A, 0)), "No Match", VLOOKUP($C548,ADUser!A:B,2,FALSE))</f>
        <v>zpeterson</v>
      </c>
      <c r="F548" s="27" t="str">
        <f>IF(ISERROR(MATCH(K548,ADComputer!A:A, 0)), "No Match", VLOOKUP(K548,ADComputer!A:B,2,FALSE))</f>
        <v>Zachary Peterson - ThinkStation P510</v>
      </c>
      <c r="H548" s="32">
        <f t="shared" si="41"/>
        <v>1</v>
      </c>
      <c r="I548" s="27" t="str">
        <f>IF(ISERROR(MATCH(K548,ADComputer!A:A, 0)), "No Match", VLOOKUP(K548,ADComputer!A:D,4,FALSE))</f>
        <v>CN=Zachary Peterson,OU=Users,OU=Northern California,DC=wma-arch,DC=com</v>
      </c>
      <c r="J548" s="27" t="str">
        <f>IF(ISERROR(MATCH($E548,Meraki!A:A, 0)), "No Match", VLOOKUP($E548,Meraki!A:F,4,FALSE))</f>
        <v>ThinkStation P510</v>
      </c>
      <c r="K548" s="27" t="str">
        <f>IF(ISERROR(MATCH($E548,Meraki!A:A, 0)), "No Match", VLOOKUP($E548,Meraki!A:F,2,FALSE))</f>
        <v>WS-2466</v>
      </c>
      <c r="L548" s="27" t="str">
        <f>IF(ISERROR(MATCH($C548,Vision!$A:$A, 0)), "No Match", VLOOKUP($C548,Vision!$A:F,2,FALSE))</f>
        <v>Zachary</v>
      </c>
      <c r="M548" s="27" t="str">
        <f>IF(ISERROR(MATCH($C548,Vision!$A:$A, 0)), "No Match", VLOOKUP($C548,Vision!$A:G,3,FALSE))</f>
        <v>Peterson</v>
      </c>
      <c r="N548" s="27" t="str">
        <f>IF(ISERROR(MATCH($C548,Vision!$A:$A, 0)), "No Match", VLOOKUP($C548,Vision!$A:H,4,FALSE))</f>
        <v>Terry, James</v>
      </c>
      <c r="O548" s="27" t="str">
        <f>IF(ISERROR(MATCH($C548,Vision!$A:$A, 0)), "No Match", VLOOKUP($C548,Vision!$A:I,5,FALSE))</f>
        <v>Pleasanton Commercial</v>
      </c>
      <c r="P548" s="27" t="str">
        <f>IF(ISERROR(MATCH($C548,Vision!$A:$A, 0)), "No Match", VLOOKUP($C548,Vision!$A:J,6,FALSE))</f>
        <v>Pleasanton</v>
      </c>
      <c r="Q548" s="27" t="str">
        <f>IF(ISERROR(MATCH($C548,Vision!$A:$A, 0)), "No Match", VLOOKUP($C548,Vision!$A:K,7,FALSE))</f>
        <v>Job Captain</v>
      </c>
      <c r="R548" s="31">
        <f>IF(ISERROR(MATCH($C548,Vision!$A:$A, 0)), "No Match", VLOOKUP($C548,Vision!$A:L,8,FALSE))</f>
        <v>42912</v>
      </c>
      <c r="S548" s="31"/>
      <c r="T548" s="27" t="str">
        <f t="shared" si="42"/>
        <v>Set-ADComputer -Identity  WS-2466 -Description "Zachary Peterson - ThinkStation P510"</v>
      </c>
      <c r="U548" s="1" t="str">
        <f t="shared" si="44"/>
        <v>Set-ADComputer -Identity  WS-2466 -Managedby "zpeterson"</v>
      </c>
    </row>
    <row r="549" spans="2:21" x14ac:dyDescent="0.25">
      <c r="B549" s="27">
        <f t="shared" si="40"/>
        <v>546</v>
      </c>
      <c r="C549" s="22" t="s">
        <v>6323</v>
      </c>
      <c r="D549" s="30" t="str">
        <f>IF(ISERROR(MATCH($C549,ADUser!A:A, 0)), "No Match", VLOOKUP($C549,ADUser!A:C,3,FALSE))</f>
        <v>Zinayda Reyes</v>
      </c>
      <c r="E549" s="27" t="str">
        <f>IF(ISERROR(MATCH($C549,ADUser!A:A, 0)), "No Match", VLOOKUP($C549,ADUser!A:B,2,FALSE))</f>
        <v>zreyes</v>
      </c>
      <c r="F549" s="27" t="str">
        <f>IF(ISERROR(MATCH(K549,ADComputer!A:A, 0)), "No Match", VLOOKUP(K549,ADComputer!A:B,2,FALSE))</f>
        <v>Zinayda Reyes - X1 Extreme</v>
      </c>
      <c r="H549" s="32">
        <f t="shared" si="41"/>
        <v>1</v>
      </c>
      <c r="I549" s="27" t="str">
        <f>IF(ISERROR(MATCH(K549,ADComputer!A:A, 0)), "No Match", VLOOKUP(K549,ADComputer!A:D,4,FALSE))</f>
        <v>CN=Zinayda Reyes,OU=Users,OU=LA,DC=wma-arch,DC=com</v>
      </c>
      <c r="J549" s="27" t="str">
        <f>IF(ISERROR(MATCH($E549,Meraki!A:A, 0)), "No Match", VLOOKUP($E549,Meraki!A:F,4,FALSE))</f>
        <v>ThinkPad X1 Extreme</v>
      </c>
      <c r="K549" s="27" t="str">
        <f>IF(ISERROR(MATCH($E549,Meraki!A:A, 0)), "No Match", VLOOKUP($E549,Meraki!A:F,2,FALSE))</f>
        <v>WS-3206</v>
      </c>
      <c r="L549" s="27" t="str">
        <f>IF(ISERROR(MATCH($C549,Vision!$A:$A, 0)), "No Match", VLOOKUP($C549,Vision!$A:F,2,FALSE))</f>
        <v>Zinayda</v>
      </c>
      <c r="M549" s="27" t="str">
        <f>IF(ISERROR(MATCH($C549,Vision!$A:$A, 0)), "No Match", VLOOKUP($C549,Vision!$A:G,3,FALSE))</f>
        <v>Reyes</v>
      </c>
      <c r="N549" s="27" t="str">
        <f>IF(ISERROR(MATCH($C549,Vision!$A:$A, 0)), "No Match", VLOOKUP($C549,Vision!$A:H,4,FALSE))</f>
        <v>Madani, Radwan</v>
      </c>
      <c r="O549" s="27" t="str">
        <f>IF(ISERROR(MATCH($C549,Vision!$A:$A, 0)), "No Match", VLOOKUP($C549,Vision!$A:I,5,FALSE))</f>
        <v>Los Angeles Commercial</v>
      </c>
      <c r="P549" s="27" t="str">
        <f>IF(ISERROR(MATCH($C549,Vision!$A:$A, 0)), "No Match", VLOOKUP($C549,Vision!$A:J,6,FALSE))</f>
        <v>Los Angeles</v>
      </c>
      <c r="Q549" s="27" t="str">
        <f>IF(ISERROR(MATCH($C549,Vision!$A:$A, 0)), "No Match", VLOOKUP($C549,Vision!$A:K,7,FALSE))</f>
        <v>Project Architect</v>
      </c>
      <c r="R549" s="31">
        <f>IF(ISERROR(MATCH($C549,Vision!$A:$A, 0)), "No Match", VLOOKUP($C549,Vision!$A:L,8,FALSE))</f>
        <v>0</v>
      </c>
      <c r="S549" s="31"/>
      <c r="T549" s="27" t="str">
        <f t="shared" si="42"/>
        <v>Set-ADComputer -Identity  WS-3206 -Description "Zinayda Reyes - ThinkPad X1 Extreme"</v>
      </c>
      <c r="U549" s="1" t="str">
        <f t="shared" si="44"/>
        <v>Set-ADComputer -Identity  WS-3206 -Managedby "zreyes"</v>
      </c>
    </row>
    <row r="550" spans="2:21" x14ac:dyDescent="0.25">
      <c r="B550" s="27">
        <f t="shared" si="40"/>
        <v>547</v>
      </c>
      <c r="C550" s="33"/>
      <c r="D550" s="30" t="str">
        <f>IF(ISERROR(MATCH($C550,ADUser!A:A, 0)), "No Match", VLOOKUP($C550,ADUser!A:C,3,FALSE))</f>
        <v>No Match</v>
      </c>
      <c r="E550" s="27" t="str">
        <f>IF(ISERROR(MATCH($C550,ADUser!A:A, 0)), "No Match", VLOOKUP($C550,ADUser!A:B,2,FALSE))</f>
        <v>No Match</v>
      </c>
      <c r="F550" s="27" t="str">
        <f>IF(ISERROR(MATCH(K550,ADComputer!A:A, 0)), "No Match", VLOOKUP(K550,ADComputer!A:B,2,FALSE))</f>
        <v>No Match</v>
      </c>
      <c r="H550" s="32">
        <f t="shared" si="41"/>
        <v>1</v>
      </c>
      <c r="J550" s="27" t="str">
        <f>IF(ISERROR(MATCH($E550,Meraki!A:A, 0)), "No Match", VLOOKUP($E550,Meraki!A:F,4,FALSE))</f>
        <v>No Match</v>
      </c>
      <c r="K550" s="27" t="str">
        <f>IF(ISERROR(MATCH($E550,Meraki!A:A, 0)), "No Match", VLOOKUP($E550,Meraki!A:F,2,FALSE))</f>
        <v>No Match</v>
      </c>
      <c r="L550" s="27" t="str">
        <f>IF(ISERROR(MATCH($C550,Vision!$A:$A, 0)), "No Match", VLOOKUP($C550,Vision!$A:F,2,FALSE))</f>
        <v>No Match</v>
      </c>
      <c r="M550" s="27" t="str">
        <f>IF(ISERROR(MATCH($C550,Vision!$A:$A, 0)), "No Match", VLOOKUP($C550,Vision!$A:G,3,FALSE))</f>
        <v>No Match</v>
      </c>
      <c r="N550" s="27" t="str">
        <f>IF(ISERROR(MATCH($C550,Vision!$A:$A, 0)), "No Match", VLOOKUP($C550,Vision!$A:H,4,FALSE))</f>
        <v>No Match</v>
      </c>
      <c r="O550" s="27" t="str">
        <f>IF(ISERROR(MATCH($C550,Vision!$A:$A, 0)), "No Match", VLOOKUP($C550,Vision!$A:I,5,FALSE))</f>
        <v>No Match</v>
      </c>
      <c r="P550" s="27" t="str">
        <f>IF(ISERROR(MATCH($C550,Vision!$A:$A, 0)), "No Match", VLOOKUP($C550,Vision!$A:J,6,FALSE))</f>
        <v>No Match</v>
      </c>
      <c r="T550" s="27" t="str">
        <f t="shared" si="42"/>
        <v>Set-ADComputer -Identity  No Match -Description "No Match - No Match"</v>
      </c>
    </row>
    <row r="551" spans="2:21" x14ac:dyDescent="0.25">
      <c r="B551" s="27"/>
    </row>
    <row r="552" spans="2:21" x14ac:dyDescent="0.25">
      <c r="B552" s="27"/>
    </row>
    <row r="553" spans="2:21" x14ac:dyDescent="0.25">
      <c r="B553" s="27"/>
    </row>
    <row r="554" spans="2:21" x14ac:dyDescent="0.25">
      <c r="B554" s="27"/>
    </row>
    <row r="555" spans="2:21" x14ac:dyDescent="0.25">
      <c r="B555" s="27"/>
    </row>
    <row r="564" spans="20:20" x14ac:dyDescent="0.25">
      <c r="T564" s="27" t="s">
        <v>10454</v>
      </c>
    </row>
    <row r="565" spans="20:20" x14ac:dyDescent="0.25">
      <c r="T565" s="27" t="s">
        <v>10455</v>
      </c>
    </row>
    <row r="566" spans="20:20" x14ac:dyDescent="0.25">
      <c r="T566" s="27" t="s">
        <v>10456</v>
      </c>
    </row>
    <row r="567" spans="20:20" x14ac:dyDescent="0.25">
      <c r="T567" s="27" t="s">
        <v>10457</v>
      </c>
    </row>
    <row r="568" spans="20:20" x14ac:dyDescent="0.25">
      <c r="T568" s="27" t="s">
        <v>10458</v>
      </c>
    </row>
  </sheetData>
  <autoFilter ref="B3:T550" xr:uid="{3D45CB14-6BE3-4E83-848F-33AF6E965DBF}">
    <filterColumn colId="14">
      <filters>
        <filter val="Atlanta"/>
        <filter val="Denver C.E."/>
        <filter val="Downtown Chicago"/>
        <filter val="Downtown Denver"/>
        <filter val="Downtown San Diego"/>
        <filter val="Houston"/>
        <filter val="Irvine"/>
        <filter val="Los Angeles"/>
        <filter val="Miami"/>
        <filter val="New Jersey"/>
        <filter val="New York"/>
        <filter val="No Match"/>
        <filter val="Oak Brook"/>
        <filter val="Panama"/>
        <filter val="Phoenix"/>
        <filter val="Pleasanton"/>
        <filter val="Princeton"/>
        <filter val="San Diego"/>
        <filter val="San Francisco"/>
        <filter val="Seattle"/>
        <filter val="Toronto"/>
      </filters>
    </filterColumn>
    <sortState ref="B4:T550">
      <sortCondition ref="C3:C550"/>
    </sortState>
  </autoFilter>
  <sortState ref="Z5:AE157">
    <sortCondition ref="Z4"/>
  </sortState>
  <mergeCells count="2">
    <mergeCell ref="AQ2:BA3"/>
    <mergeCell ref="AG2:AL3"/>
  </mergeCells>
  <conditionalFormatting sqref="C551:D1048576 C117:C118 C1:D4 C72:C73 C5:C69 C75:C115 C411:C550 D5:D550">
    <cfRule type="duplicateValues" dxfId="7" priority="14"/>
  </conditionalFormatting>
  <conditionalFormatting sqref="C551:D1048576 C1:D4 C72:C73 C117:C120 C131:C143 C5:C69 C75:C115 C122:C129 C145:C550 D5:D550">
    <cfRule type="duplicateValues" dxfId="6" priority="13"/>
  </conditionalFormatting>
  <conditionalFormatting sqref="C216">
    <cfRule type="duplicateValues" dxfId="5" priority="12"/>
  </conditionalFormatting>
  <conditionalFormatting sqref="C551:D1048576 C1:D4 C72:C73 C5:C69 C75:C120 C122:C129 C131:C550 D5:D550">
    <cfRule type="duplicateValues" dxfId="4" priority="11"/>
  </conditionalFormatting>
  <conditionalFormatting sqref="C551:D1048576 C1:D4 C5:C69 C71:C73 C75:C129 C131:C550 D5:D550">
    <cfRule type="duplicateValues" dxfId="3" priority="10"/>
  </conditionalFormatting>
  <conditionalFormatting sqref="C70">
    <cfRule type="duplicateValues" dxfId="2" priority="3"/>
  </conditionalFormatting>
  <conditionalFormatting sqref="C70">
    <cfRule type="duplicateValues" dxfId="1" priority="2"/>
  </conditionalFormatting>
  <conditionalFormatting sqref="C70">
    <cfRule type="duplicateValues" dxfId="0" priority="1"/>
  </conditionalFormatting>
  <pageMargins left="0.7" right="0.7" top="0.75" bottom="0.75" header="0.3" footer="0.3"/>
  <pageSetup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4294" r:id="rId4" name="Control 198">
          <controlPr defaultSize="0" r:id="rId5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94" r:id="rId4" name="Control 198"/>
      </mc:Fallback>
    </mc:AlternateContent>
    <mc:AlternateContent xmlns:mc="http://schemas.openxmlformats.org/markup-compatibility/2006">
      <mc:Choice Requires="x14">
        <control shapeId="4293" r:id="rId6" name="Control 197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93" r:id="rId6" name="Control 197"/>
      </mc:Fallback>
    </mc:AlternateContent>
    <mc:AlternateContent xmlns:mc="http://schemas.openxmlformats.org/markup-compatibility/2006">
      <mc:Choice Requires="x14">
        <control shapeId="4292" r:id="rId8" name="Control 196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92" r:id="rId8" name="Control 196"/>
      </mc:Fallback>
    </mc:AlternateContent>
    <mc:AlternateContent xmlns:mc="http://schemas.openxmlformats.org/markup-compatibility/2006">
      <mc:Choice Requires="x14">
        <control shapeId="4291" r:id="rId9" name="Control 195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91" r:id="rId9" name="Control 195"/>
      </mc:Fallback>
    </mc:AlternateContent>
    <mc:AlternateContent xmlns:mc="http://schemas.openxmlformats.org/markup-compatibility/2006">
      <mc:Choice Requires="x14">
        <control shapeId="4290" r:id="rId10" name="Control 194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90" r:id="rId10" name="Control 194"/>
      </mc:Fallback>
    </mc:AlternateContent>
    <mc:AlternateContent xmlns:mc="http://schemas.openxmlformats.org/markup-compatibility/2006">
      <mc:Choice Requires="x14">
        <control shapeId="4289" r:id="rId11" name="Control 193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9" r:id="rId11" name="Control 193"/>
      </mc:Fallback>
    </mc:AlternateContent>
    <mc:AlternateContent xmlns:mc="http://schemas.openxmlformats.org/markup-compatibility/2006">
      <mc:Choice Requires="x14">
        <control shapeId="4288" r:id="rId12" name="Control 192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8" r:id="rId12" name="Control 192"/>
      </mc:Fallback>
    </mc:AlternateContent>
    <mc:AlternateContent xmlns:mc="http://schemas.openxmlformats.org/markup-compatibility/2006">
      <mc:Choice Requires="x14">
        <control shapeId="4287" r:id="rId13" name="Control 191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7" r:id="rId13" name="Control 191"/>
      </mc:Fallback>
    </mc:AlternateContent>
    <mc:AlternateContent xmlns:mc="http://schemas.openxmlformats.org/markup-compatibility/2006">
      <mc:Choice Requires="x14">
        <control shapeId="4286" r:id="rId14" name="Control 190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6" r:id="rId14" name="Control 190"/>
      </mc:Fallback>
    </mc:AlternateContent>
    <mc:AlternateContent xmlns:mc="http://schemas.openxmlformats.org/markup-compatibility/2006">
      <mc:Choice Requires="x14">
        <control shapeId="4285" r:id="rId15" name="Control 189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5" r:id="rId15" name="Control 189"/>
      </mc:Fallback>
    </mc:AlternateContent>
    <mc:AlternateContent xmlns:mc="http://schemas.openxmlformats.org/markup-compatibility/2006">
      <mc:Choice Requires="x14">
        <control shapeId="4284" r:id="rId16" name="Control 188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4" r:id="rId16" name="Control 188"/>
      </mc:Fallback>
    </mc:AlternateContent>
    <mc:AlternateContent xmlns:mc="http://schemas.openxmlformats.org/markup-compatibility/2006">
      <mc:Choice Requires="x14">
        <control shapeId="4283" r:id="rId17" name="Control 187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3" r:id="rId17" name="Control 187"/>
      </mc:Fallback>
    </mc:AlternateContent>
    <mc:AlternateContent xmlns:mc="http://schemas.openxmlformats.org/markup-compatibility/2006">
      <mc:Choice Requires="x14">
        <control shapeId="4282" r:id="rId18" name="Control 186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2" r:id="rId18" name="Control 186"/>
      </mc:Fallback>
    </mc:AlternateContent>
    <mc:AlternateContent xmlns:mc="http://schemas.openxmlformats.org/markup-compatibility/2006">
      <mc:Choice Requires="x14">
        <control shapeId="4281" r:id="rId19" name="Control 185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1" r:id="rId19" name="Control 185"/>
      </mc:Fallback>
    </mc:AlternateContent>
    <mc:AlternateContent xmlns:mc="http://schemas.openxmlformats.org/markup-compatibility/2006">
      <mc:Choice Requires="x14">
        <control shapeId="4280" r:id="rId20" name="Control 184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0" r:id="rId20" name="Control 184"/>
      </mc:Fallback>
    </mc:AlternateContent>
    <mc:AlternateContent xmlns:mc="http://schemas.openxmlformats.org/markup-compatibility/2006">
      <mc:Choice Requires="x14">
        <control shapeId="4279" r:id="rId21" name="Control 183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9" r:id="rId21" name="Control 183"/>
      </mc:Fallback>
    </mc:AlternateContent>
    <mc:AlternateContent xmlns:mc="http://schemas.openxmlformats.org/markup-compatibility/2006">
      <mc:Choice Requires="x14">
        <control shapeId="4278" r:id="rId22" name="Control 182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8" r:id="rId22" name="Control 182"/>
      </mc:Fallback>
    </mc:AlternateContent>
    <mc:AlternateContent xmlns:mc="http://schemas.openxmlformats.org/markup-compatibility/2006">
      <mc:Choice Requires="x14">
        <control shapeId="4277" r:id="rId23" name="Control 181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7" r:id="rId23" name="Control 181"/>
      </mc:Fallback>
    </mc:AlternateContent>
    <mc:AlternateContent xmlns:mc="http://schemas.openxmlformats.org/markup-compatibility/2006">
      <mc:Choice Requires="x14">
        <control shapeId="4276" r:id="rId24" name="Control 180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6" r:id="rId24" name="Control 180"/>
      </mc:Fallback>
    </mc:AlternateContent>
    <mc:AlternateContent xmlns:mc="http://schemas.openxmlformats.org/markup-compatibility/2006">
      <mc:Choice Requires="x14">
        <control shapeId="4275" r:id="rId25" name="Control 179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5" r:id="rId25" name="Control 179"/>
      </mc:Fallback>
    </mc:AlternateContent>
    <mc:AlternateContent xmlns:mc="http://schemas.openxmlformats.org/markup-compatibility/2006">
      <mc:Choice Requires="x14">
        <control shapeId="4274" r:id="rId26" name="Control 178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4" r:id="rId26" name="Control 178"/>
      </mc:Fallback>
    </mc:AlternateContent>
    <mc:AlternateContent xmlns:mc="http://schemas.openxmlformats.org/markup-compatibility/2006">
      <mc:Choice Requires="x14">
        <control shapeId="4273" r:id="rId27" name="Control 177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3" r:id="rId27" name="Control 177"/>
      </mc:Fallback>
    </mc:AlternateContent>
    <mc:AlternateContent xmlns:mc="http://schemas.openxmlformats.org/markup-compatibility/2006">
      <mc:Choice Requires="x14">
        <control shapeId="4272" r:id="rId28" name="Control 176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2" r:id="rId28" name="Control 176"/>
      </mc:Fallback>
    </mc:AlternateContent>
    <mc:AlternateContent xmlns:mc="http://schemas.openxmlformats.org/markup-compatibility/2006">
      <mc:Choice Requires="x14">
        <control shapeId="4271" r:id="rId29" name="Control 175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1" r:id="rId29" name="Control 175"/>
      </mc:Fallback>
    </mc:AlternateContent>
    <mc:AlternateContent xmlns:mc="http://schemas.openxmlformats.org/markup-compatibility/2006">
      <mc:Choice Requires="x14">
        <control shapeId="4270" r:id="rId30" name="Control 174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0" r:id="rId30" name="Control 174"/>
      </mc:Fallback>
    </mc:AlternateContent>
    <mc:AlternateContent xmlns:mc="http://schemas.openxmlformats.org/markup-compatibility/2006">
      <mc:Choice Requires="x14">
        <control shapeId="4269" r:id="rId31" name="Control 173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9" r:id="rId31" name="Control 173"/>
      </mc:Fallback>
    </mc:AlternateContent>
    <mc:AlternateContent xmlns:mc="http://schemas.openxmlformats.org/markup-compatibility/2006">
      <mc:Choice Requires="x14">
        <control shapeId="4268" r:id="rId32" name="Control 172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8" r:id="rId32" name="Control 172"/>
      </mc:Fallback>
    </mc:AlternateContent>
    <mc:AlternateContent xmlns:mc="http://schemas.openxmlformats.org/markup-compatibility/2006">
      <mc:Choice Requires="x14">
        <control shapeId="4267" r:id="rId33" name="Control 171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7" r:id="rId33" name="Control 171"/>
      </mc:Fallback>
    </mc:AlternateContent>
    <mc:AlternateContent xmlns:mc="http://schemas.openxmlformats.org/markup-compatibility/2006">
      <mc:Choice Requires="x14">
        <control shapeId="4266" r:id="rId34" name="Control 170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6" r:id="rId34" name="Control 170"/>
      </mc:Fallback>
    </mc:AlternateContent>
    <mc:AlternateContent xmlns:mc="http://schemas.openxmlformats.org/markup-compatibility/2006">
      <mc:Choice Requires="x14">
        <control shapeId="4265" r:id="rId35" name="Control 169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5" r:id="rId35" name="Control 169"/>
      </mc:Fallback>
    </mc:AlternateContent>
    <mc:AlternateContent xmlns:mc="http://schemas.openxmlformats.org/markup-compatibility/2006">
      <mc:Choice Requires="x14">
        <control shapeId="4264" r:id="rId36" name="Control 168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4" r:id="rId36" name="Control 168"/>
      </mc:Fallback>
    </mc:AlternateContent>
    <mc:AlternateContent xmlns:mc="http://schemas.openxmlformats.org/markup-compatibility/2006">
      <mc:Choice Requires="x14">
        <control shapeId="4263" r:id="rId37" name="Control 167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3" r:id="rId37" name="Control 167"/>
      </mc:Fallback>
    </mc:AlternateContent>
    <mc:AlternateContent xmlns:mc="http://schemas.openxmlformats.org/markup-compatibility/2006">
      <mc:Choice Requires="x14">
        <control shapeId="4262" r:id="rId38" name="Control 166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2" r:id="rId38" name="Control 166"/>
      </mc:Fallback>
    </mc:AlternateContent>
    <mc:AlternateContent xmlns:mc="http://schemas.openxmlformats.org/markup-compatibility/2006">
      <mc:Choice Requires="x14">
        <control shapeId="4261" r:id="rId39" name="Control 165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1" r:id="rId39" name="Control 165"/>
      </mc:Fallback>
    </mc:AlternateContent>
    <mc:AlternateContent xmlns:mc="http://schemas.openxmlformats.org/markup-compatibility/2006">
      <mc:Choice Requires="x14">
        <control shapeId="4260" r:id="rId40" name="Control 164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0" r:id="rId40" name="Control 164"/>
      </mc:Fallback>
    </mc:AlternateContent>
    <mc:AlternateContent xmlns:mc="http://schemas.openxmlformats.org/markup-compatibility/2006">
      <mc:Choice Requires="x14">
        <control shapeId="4259" r:id="rId41" name="Control 163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9" r:id="rId41" name="Control 163"/>
      </mc:Fallback>
    </mc:AlternateContent>
    <mc:AlternateContent xmlns:mc="http://schemas.openxmlformats.org/markup-compatibility/2006">
      <mc:Choice Requires="x14">
        <control shapeId="4258" r:id="rId42" name="Control 162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8" r:id="rId42" name="Control 162"/>
      </mc:Fallback>
    </mc:AlternateContent>
    <mc:AlternateContent xmlns:mc="http://schemas.openxmlformats.org/markup-compatibility/2006">
      <mc:Choice Requires="x14">
        <control shapeId="4257" r:id="rId43" name="Control 161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7" r:id="rId43" name="Control 161"/>
      </mc:Fallback>
    </mc:AlternateContent>
    <mc:AlternateContent xmlns:mc="http://schemas.openxmlformats.org/markup-compatibility/2006">
      <mc:Choice Requires="x14">
        <control shapeId="4256" r:id="rId44" name="Control 160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6" r:id="rId44" name="Control 160"/>
      </mc:Fallback>
    </mc:AlternateContent>
    <mc:AlternateContent xmlns:mc="http://schemas.openxmlformats.org/markup-compatibility/2006">
      <mc:Choice Requires="x14">
        <control shapeId="4255" r:id="rId45" name="Control 159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5" r:id="rId45" name="Control 159"/>
      </mc:Fallback>
    </mc:AlternateContent>
    <mc:AlternateContent xmlns:mc="http://schemas.openxmlformats.org/markup-compatibility/2006">
      <mc:Choice Requires="x14">
        <control shapeId="4254" r:id="rId46" name="Control 158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4" r:id="rId46" name="Control 158"/>
      </mc:Fallback>
    </mc:AlternateContent>
    <mc:AlternateContent xmlns:mc="http://schemas.openxmlformats.org/markup-compatibility/2006">
      <mc:Choice Requires="x14">
        <control shapeId="4253" r:id="rId47" name="Control 157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3" r:id="rId47" name="Control 157"/>
      </mc:Fallback>
    </mc:AlternateContent>
    <mc:AlternateContent xmlns:mc="http://schemas.openxmlformats.org/markup-compatibility/2006">
      <mc:Choice Requires="x14">
        <control shapeId="4252" r:id="rId48" name="Control 156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2" r:id="rId48" name="Control 156"/>
      </mc:Fallback>
    </mc:AlternateContent>
    <mc:AlternateContent xmlns:mc="http://schemas.openxmlformats.org/markup-compatibility/2006">
      <mc:Choice Requires="x14">
        <control shapeId="4251" r:id="rId49" name="Control 155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1" r:id="rId49" name="Control 155"/>
      </mc:Fallback>
    </mc:AlternateContent>
    <mc:AlternateContent xmlns:mc="http://schemas.openxmlformats.org/markup-compatibility/2006">
      <mc:Choice Requires="x14">
        <control shapeId="4250" r:id="rId50" name="Control 154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0" r:id="rId50" name="Control 154"/>
      </mc:Fallback>
    </mc:AlternateContent>
    <mc:AlternateContent xmlns:mc="http://schemas.openxmlformats.org/markup-compatibility/2006">
      <mc:Choice Requires="x14">
        <control shapeId="4249" r:id="rId51" name="Control 153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9" r:id="rId51" name="Control 153"/>
      </mc:Fallback>
    </mc:AlternateContent>
    <mc:AlternateContent xmlns:mc="http://schemas.openxmlformats.org/markup-compatibility/2006">
      <mc:Choice Requires="x14">
        <control shapeId="4248" r:id="rId52" name="Control 152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8" r:id="rId52" name="Control 152"/>
      </mc:Fallback>
    </mc:AlternateContent>
    <mc:AlternateContent xmlns:mc="http://schemas.openxmlformats.org/markup-compatibility/2006">
      <mc:Choice Requires="x14">
        <control shapeId="4247" r:id="rId53" name="Control 151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7" r:id="rId53" name="Control 151"/>
      </mc:Fallback>
    </mc:AlternateContent>
    <mc:AlternateContent xmlns:mc="http://schemas.openxmlformats.org/markup-compatibility/2006">
      <mc:Choice Requires="x14">
        <control shapeId="4246" r:id="rId54" name="Control 150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6" r:id="rId54" name="Control 150"/>
      </mc:Fallback>
    </mc:AlternateContent>
    <mc:AlternateContent xmlns:mc="http://schemas.openxmlformats.org/markup-compatibility/2006">
      <mc:Choice Requires="x14">
        <control shapeId="4245" r:id="rId55" name="Control 149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5" r:id="rId55" name="Control 149"/>
      </mc:Fallback>
    </mc:AlternateContent>
    <mc:AlternateContent xmlns:mc="http://schemas.openxmlformats.org/markup-compatibility/2006">
      <mc:Choice Requires="x14">
        <control shapeId="4244" r:id="rId56" name="Control 148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4" r:id="rId56" name="Control 148"/>
      </mc:Fallback>
    </mc:AlternateContent>
    <mc:AlternateContent xmlns:mc="http://schemas.openxmlformats.org/markup-compatibility/2006">
      <mc:Choice Requires="x14">
        <control shapeId="4243" r:id="rId57" name="Control 147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3" r:id="rId57" name="Control 147"/>
      </mc:Fallback>
    </mc:AlternateContent>
    <mc:AlternateContent xmlns:mc="http://schemas.openxmlformats.org/markup-compatibility/2006">
      <mc:Choice Requires="x14">
        <control shapeId="4242" r:id="rId58" name="Control 146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2" r:id="rId58" name="Control 146"/>
      </mc:Fallback>
    </mc:AlternateContent>
    <mc:AlternateContent xmlns:mc="http://schemas.openxmlformats.org/markup-compatibility/2006">
      <mc:Choice Requires="x14">
        <control shapeId="4241" r:id="rId59" name="Control 145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1" r:id="rId59" name="Control 145"/>
      </mc:Fallback>
    </mc:AlternateContent>
    <mc:AlternateContent xmlns:mc="http://schemas.openxmlformats.org/markup-compatibility/2006">
      <mc:Choice Requires="x14">
        <control shapeId="4240" r:id="rId60" name="Control 144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0" r:id="rId60" name="Control 144"/>
      </mc:Fallback>
    </mc:AlternateContent>
    <mc:AlternateContent xmlns:mc="http://schemas.openxmlformats.org/markup-compatibility/2006">
      <mc:Choice Requires="x14">
        <control shapeId="4239" r:id="rId61" name="Control 143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9" r:id="rId61" name="Control 143"/>
      </mc:Fallback>
    </mc:AlternateContent>
    <mc:AlternateContent xmlns:mc="http://schemas.openxmlformats.org/markup-compatibility/2006">
      <mc:Choice Requires="x14">
        <control shapeId="4238" r:id="rId62" name="Control 142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8" r:id="rId62" name="Control 142"/>
      </mc:Fallback>
    </mc:AlternateContent>
    <mc:AlternateContent xmlns:mc="http://schemas.openxmlformats.org/markup-compatibility/2006">
      <mc:Choice Requires="x14">
        <control shapeId="4237" r:id="rId63" name="Control 141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7" r:id="rId63" name="Control 141"/>
      </mc:Fallback>
    </mc:AlternateContent>
    <mc:AlternateContent xmlns:mc="http://schemas.openxmlformats.org/markup-compatibility/2006">
      <mc:Choice Requires="x14">
        <control shapeId="4236" r:id="rId64" name="Control 140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6" r:id="rId64" name="Control 140"/>
      </mc:Fallback>
    </mc:AlternateContent>
    <mc:AlternateContent xmlns:mc="http://schemas.openxmlformats.org/markup-compatibility/2006">
      <mc:Choice Requires="x14">
        <control shapeId="4235" r:id="rId65" name="Control 139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5" r:id="rId65" name="Control 139"/>
      </mc:Fallback>
    </mc:AlternateContent>
    <mc:AlternateContent xmlns:mc="http://schemas.openxmlformats.org/markup-compatibility/2006">
      <mc:Choice Requires="x14">
        <control shapeId="4234" r:id="rId66" name="Control 138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4" r:id="rId66" name="Control 138"/>
      </mc:Fallback>
    </mc:AlternateContent>
    <mc:AlternateContent xmlns:mc="http://schemas.openxmlformats.org/markup-compatibility/2006">
      <mc:Choice Requires="x14">
        <control shapeId="4233" r:id="rId67" name="Control 137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3" r:id="rId67" name="Control 137"/>
      </mc:Fallback>
    </mc:AlternateContent>
    <mc:AlternateContent xmlns:mc="http://schemas.openxmlformats.org/markup-compatibility/2006">
      <mc:Choice Requires="x14">
        <control shapeId="4232" r:id="rId68" name="Control 136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2" r:id="rId68" name="Control 136"/>
      </mc:Fallback>
    </mc:AlternateContent>
    <mc:AlternateContent xmlns:mc="http://schemas.openxmlformats.org/markup-compatibility/2006">
      <mc:Choice Requires="x14">
        <control shapeId="4231" r:id="rId69" name="Control 135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1" r:id="rId69" name="Control 135"/>
      </mc:Fallback>
    </mc:AlternateContent>
    <mc:AlternateContent xmlns:mc="http://schemas.openxmlformats.org/markup-compatibility/2006">
      <mc:Choice Requires="x14">
        <control shapeId="4230" r:id="rId70" name="Control 134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0" r:id="rId70" name="Control 134"/>
      </mc:Fallback>
    </mc:AlternateContent>
    <mc:AlternateContent xmlns:mc="http://schemas.openxmlformats.org/markup-compatibility/2006">
      <mc:Choice Requires="x14">
        <control shapeId="4229" r:id="rId71" name="Control 133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9" r:id="rId71" name="Control 133"/>
      </mc:Fallback>
    </mc:AlternateContent>
    <mc:AlternateContent xmlns:mc="http://schemas.openxmlformats.org/markup-compatibility/2006">
      <mc:Choice Requires="x14">
        <control shapeId="4228" r:id="rId72" name="Control 132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8" r:id="rId72" name="Control 132"/>
      </mc:Fallback>
    </mc:AlternateContent>
    <mc:AlternateContent xmlns:mc="http://schemas.openxmlformats.org/markup-compatibility/2006">
      <mc:Choice Requires="x14">
        <control shapeId="4227" r:id="rId73" name="Control 131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7" r:id="rId73" name="Control 131"/>
      </mc:Fallback>
    </mc:AlternateContent>
    <mc:AlternateContent xmlns:mc="http://schemas.openxmlformats.org/markup-compatibility/2006">
      <mc:Choice Requires="x14">
        <control shapeId="4226" r:id="rId74" name="Control 130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6" r:id="rId74" name="Control 130"/>
      </mc:Fallback>
    </mc:AlternateContent>
    <mc:AlternateContent xmlns:mc="http://schemas.openxmlformats.org/markup-compatibility/2006">
      <mc:Choice Requires="x14">
        <control shapeId="4225" r:id="rId75" name="Control 129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5" r:id="rId75" name="Control 129"/>
      </mc:Fallback>
    </mc:AlternateContent>
    <mc:AlternateContent xmlns:mc="http://schemas.openxmlformats.org/markup-compatibility/2006">
      <mc:Choice Requires="x14">
        <control shapeId="4224" r:id="rId76" name="Control 128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4" r:id="rId76" name="Control 128"/>
      </mc:Fallback>
    </mc:AlternateContent>
    <mc:AlternateContent xmlns:mc="http://schemas.openxmlformats.org/markup-compatibility/2006">
      <mc:Choice Requires="x14">
        <control shapeId="4223" r:id="rId77" name="Control 127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3" r:id="rId77" name="Control 127"/>
      </mc:Fallback>
    </mc:AlternateContent>
    <mc:AlternateContent xmlns:mc="http://schemas.openxmlformats.org/markup-compatibility/2006">
      <mc:Choice Requires="x14">
        <control shapeId="4222" r:id="rId78" name="Control 126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2" r:id="rId78" name="Control 126"/>
      </mc:Fallback>
    </mc:AlternateContent>
    <mc:AlternateContent xmlns:mc="http://schemas.openxmlformats.org/markup-compatibility/2006">
      <mc:Choice Requires="x14">
        <control shapeId="4221" r:id="rId79" name="Control 125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1" r:id="rId79" name="Control 125"/>
      </mc:Fallback>
    </mc:AlternateContent>
    <mc:AlternateContent xmlns:mc="http://schemas.openxmlformats.org/markup-compatibility/2006">
      <mc:Choice Requires="x14">
        <control shapeId="4220" r:id="rId80" name="Control 124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0" r:id="rId80" name="Control 124"/>
      </mc:Fallback>
    </mc:AlternateContent>
    <mc:AlternateContent xmlns:mc="http://schemas.openxmlformats.org/markup-compatibility/2006">
      <mc:Choice Requires="x14">
        <control shapeId="4219" r:id="rId81" name="Control 123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9" r:id="rId81" name="Control 123"/>
      </mc:Fallback>
    </mc:AlternateContent>
    <mc:AlternateContent xmlns:mc="http://schemas.openxmlformats.org/markup-compatibility/2006">
      <mc:Choice Requires="x14">
        <control shapeId="4218" r:id="rId82" name="Control 122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8" r:id="rId82" name="Control 122"/>
      </mc:Fallback>
    </mc:AlternateContent>
    <mc:AlternateContent xmlns:mc="http://schemas.openxmlformats.org/markup-compatibility/2006">
      <mc:Choice Requires="x14">
        <control shapeId="4217" r:id="rId83" name="Control 121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7" r:id="rId83" name="Control 121"/>
      </mc:Fallback>
    </mc:AlternateContent>
    <mc:AlternateContent xmlns:mc="http://schemas.openxmlformats.org/markup-compatibility/2006">
      <mc:Choice Requires="x14">
        <control shapeId="4216" r:id="rId84" name="Control 120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6" r:id="rId84" name="Control 120"/>
      </mc:Fallback>
    </mc:AlternateContent>
    <mc:AlternateContent xmlns:mc="http://schemas.openxmlformats.org/markup-compatibility/2006">
      <mc:Choice Requires="x14">
        <control shapeId="4215" r:id="rId85" name="Control 119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5" r:id="rId85" name="Control 119"/>
      </mc:Fallback>
    </mc:AlternateContent>
    <mc:AlternateContent xmlns:mc="http://schemas.openxmlformats.org/markup-compatibility/2006">
      <mc:Choice Requires="x14">
        <control shapeId="4214" r:id="rId86" name="Control 118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4" r:id="rId86" name="Control 118"/>
      </mc:Fallback>
    </mc:AlternateContent>
    <mc:AlternateContent xmlns:mc="http://schemas.openxmlformats.org/markup-compatibility/2006">
      <mc:Choice Requires="x14">
        <control shapeId="4213" r:id="rId87" name="Control 117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3" r:id="rId87" name="Control 117"/>
      </mc:Fallback>
    </mc:AlternateContent>
    <mc:AlternateContent xmlns:mc="http://schemas.openxmlformats.org/markup-compatibility/2006">
      <mc:Choice Requires="x14">
        <control shapeId="4212" r:id="rId88" name="Control 116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2" r:id="rId88" name="Control 116"/>
      </mc:Fallback>
    </mc:AlternateContent>
    <mc:AlternateContent xmlns:mc="http://schemas.openxmlformats.org/markup-compatibility/2006">
      <mc:Choice Requires="x14">
        <control shapeId="4211" r:id="rId89" name="Control 115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1" r:id="rId89" name="Control 115"/>
      </mc:Fallback>
    </mc:AlternateContent>
    <mc:AlternateContent xmlns:mc="http://schemas.openxmlformats.org/markup-compatibility/2006">
      <mc:Choice Requires="x14">
        <control shapeId="4210" r:id="rId90" name="Control 114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0" r:id="rId90" name="Control 114"/>
      </mc:Fallback>
    </mc:AlternateContent>
    <mc:AlternateContent xmlns:mc="http://schemas.openxmlformats.org/markup-compatibility/2006">
      <mc:Choice Requires="x14">
        <control shapeId="4209" r:id="rId91" name="Control 113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9" r:id="rId91" name="Control 113"/>
      </mc:Fallback>
    </mc:AlternateContent>
    <mc:AlternateContent xmlns:mc="http://schemas.openxmlformats.org/markup-compatibility/2006">
      <mc:Choice Requires="x14">
        <control shapeId="4208" r:id="rId92" name="Control 112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8" r:id="rId92" name="Control 112"/>
      </mc:Fallback>
    </mc:AlternateContent>
    <mc:AlternateContent xmlns:mc="http://schemas.openxmlformats.org/markup-compatibility/2006">
      <mc:Choice Requires="x14">
        <control shapeId="4207" r:id="rId93" name="Control 111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7" r:id="rId93" name="Control 111"/>
      </mc:Fallback>
    </mc:AlternateContent>
    <mc:AlternateContent xmlns:mc="http://schemas.openxmlformats.org/markup-compatibility/2006">
      <mc:Choice Requires="x14">
        <control shapeId="4206" r:id="rId94" name="Control 110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6" r:id="rId94" name="Control 110"/>
      </mc:Fallback>
    </mc:AlternateContent>
    <mc:AlternateContent xmlns:mc="http://schemas.openxmlformats.org/markup-compatibility/2006">
      <mc:Choice Requires="x14">
        <control shapeId="4205" r:id="rId95" name="Control 109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5" r:id="rId95" name="Control 109"/>
      </mc:Fallback>
    </mc:AlternateContent>
    <mc:AlternateContent xmlns:mc="http://schemas.openxmlformats.org/markup-compatibility/2006">
      <mc:Choice Requires="x14">
        <control shapeId="4204" r:id="rId96" name="Control 108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4" r:id="rId96" name="Control 108"/>
      </mc:Fallback>
    </mc:AlternateContent>
    <mc:AlternateContent xmlns:mc="http://schemas.openxmlformats.org/markup-compatibility/2006">
      <mc:Choice Requires="x14">
        <control shapeId="4203" r:id="rId97" name="Control 107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3" r:id="rId97" name="Control 107"/>
      </mc:Fallback>
    </mc:AlternateContent>
    <mc:AlternateContent xmlns:mc="http://schemas.openxmlformats.org/markup-compatibility/2006">
      <mc:Choice Requires="x14">
        <control shapeId="4202" r:id="rId98" name="Control 106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2" r:id="rId98" name="Control 106"/>
      </mc:Fallback>
    </mc:AlternateContent>
    <mc:AlternateContent xmlns:mc="http://schemas.openxmlformats.org/markup-compatibility/2006">
      <mc:Choice Requires="x14">
        <control shapeId="4201" r:id="rId99" name="Control 105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1" r:id="rId99" name="Control 105"/>
      </mc:Fallback>
    </mc:AlternateContent>
    <mc:AlternateContent xmlns:mc="http://schemas.openxmlformats.org/markup-compatibility/2006">
      <mc:Choice Requires="x14">
        <control shapeId="4200" r:id="rId100" name="Control 104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0" r:id="rId100" name="Control 104"/>
      </mc:Fallback>
    </mc:AlternateContent>
    <mc:AlternateContent xmlns:mc="http://schemas.openxmlformats.org/markup-compatibility/2006">
      <mc:Choice Requires="x14">
        <control shapeId="4199" r:id="rId101" name="Control 103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199" r:id="rId101" name="Control 103"/>
      </mc:Fallback>
    </mc:AlternateContent>
    <mc:AlternateContent xmlns:mc="http://schemas.openxmlformats.org/markup-compatibility/2006">
      <mc:Choice Requires="x14">
        <control shapeId="4198" r:id="rId102" name="Control 102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198" r:id="rId102" name="Control 102"/>
      </mc:Fallback>
    </mc:AlternateContent>
    <mc:AlternateContent xmlns:mc="http://schemas.openxmlformats.org/markup-compatibility/2006">
      <mc:Choice Requires="x14">
        <control shapeId="4197" r:id="rId103" name="Control 101">
          <controlPr defaultSize="0" r:id="rId7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197" r:id="rId103" name="Control 101"/>
      </mc:Fallback>
    </mc:AlternateContent>
    <mc:AlternateContent xmlns:mc="http://schemas.openxmlformats.org/markup-compatibility/2006">
      <mc:Choice Requires="x14">
        <control shapeId="4196" r:id="rId104" name="Control 100">
          <controlPr defaultSize="0" r:id="rId5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196" r:id="rId104" name="Control 10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9"/>
  <sheetViews>
    <sheetView zoomScale="70" zoomScaleNormal="100" workbookViewId="0">
      <selection activeCell="B8" sqref="B8"/>
    </sheetView>
  </sheetViews>
  <sheetFormatPr defaultColWidth="9.140625" defaultRowHeight="15" x14ac:dyDescent="0.25"/>
  <cols>
    <col min="1" max="1" width="28.5703125" customWidth="1"/>
    <col min="2" max="2" width="11.5703125" bestFit="1" customWidth="1"/>
    <col min="3" max="3" width="19.140625" customWidth="1"/>
    <col min="4" max="6" width="28.5703125" customWidth="1"/>
    <col min="7" max="7" width="21.85546875" customWidth="1"/>
    <col min="8" max="8" width="14.42578125" bestFit="1" customWidth="1"/>
    <col min="9" max="9" width="15.7109375" bestFit="1" customWidth="1"/>
  </cols>
  <sheetData>
    <row r="1" spans="1:11" ht="27" customHeight="1" x14ac:dyDescent="0.25">
      <c r="I1" s="18"/>
      <c r="K1" s="17"/>
    </row>
    <row r="2" spans="1:11" x14ac:dyDescent="0.25">
      <c r="I2" s="18"/>
      <c r="K2" s="17"/>
    </row>
    <row r="3" spans="1:11" x14ac:dyDescent="0.25">
      <c r="I3" s="18"/>
      <c r="K3" s="17"/>
    </row>
    <row r="4" spans="1:11" x14ac:dyDescent="0.25">
      <c r="A4" s="1"/>
      <c r="B4" s="36" t="s">
        <v>128</v>
      </c>
      <c r="C4" s="36"/>
      <c r="D4" s="36"/>
      <c r="E4" s="36"/>
      <c r="F4" s="36"/>
      <c r="G4" s="36"/>
      <c r="H4" s="36"/>
      <c r="I4" s="36"/>
      <c r="J4" s="36"/>
      <c r="K4" s="36"/>
    </row>
    <row r="5" spans="1:11" x14ac:dyDescent="0.25">
      <c r="A5" s="1"/>
      <c r="B5" s="9"/>
      <c r="C5" s="9" t="s">
        <v>138</v>
      </c>
      <c r="D5" s="9"/>
      <c r="E5" s="9"/>
      <c r="F5" s="9"/>
      <c r="G5" s="9"/>
      <c r="H5" s="9"/>
      <c r="I5" s="9"/>
      <c r="J5" s="1"/>
      <c r="K5" s="5" t="s">
        <v>107</v>
      </c>
    </row>
    <row r="6" spans="1:11" x14ac:dyDescent="0.25">
      <c r="A6" s="10"/>
      <c r="B6" s="10"/>
      <c r="C6" s="10"/>
      <c r="D6" s="10"/>
      <c r="E6" s="10"/>
      <c r="F6" s="10"/>
      <c r="G6" s="10"/>
      <c r="H6" s="10"/>
      <c r="I6" s="9"/>
      <c r="K6" s="15">
        <f>B8+B11+B14+B17+B20+B23+B26+B29+B32+B35+B38+B41+B44+B47+B50+B53+B56+B59+B62+B65+B68</f>
        <v>123</v>
      </c>
    </row>
    <row r="7" spans="1:11" x14ac:dyDescent="0.25">
      <c r="A7" s="7"/>
      <c r="B7" s="5" t="s">
        <v>132</v>
      </c>
      <c r="C7" s="5" t="s">
        <v>133</v>
      </c>
      <c r="D7" s="5" t="s">
        <v>126</v>
      </c>
      <c r="E7" s="5" t="s">
        <v>127</v>
      </c>
      <c r="F7" s="5" t="s">
        <v>129</v>
      </c>
      <c r="G7" s="5" t="s">
        <v>131</v>
      </c>
      <c r="H7" s="5" t="s">
        <v>758</v>
      </c>
      <c r="I7" s="5" t="s">
        <v>130</v>
      </c>
      <c r="J7" s="17"/>
      <c r="K7" s="6"/>
    </row>
    <row r="8" spans="1:11" x14ac:dyDescent="0.25">
      <c r="A8" s="5" t="s">
        <v>68</v>
      </c>
      <c r="B8" s="8">
        <f>COUNTIF(team!$P$4:$P$126,A8)</f>
        <v>40</v>
      </c>
      <c r="C8" s="8">
        <f>COUNTIFS(team!$O:$O,$K$13,team!$P:$P,A8)+COUNTIFS(team!$O:$O,$K$14,team!$P:$P,A8)+COUNTIFS(team!$O:$O,$K$15,team!$P:$P,A8)+COUNTIFS(team!$O:$O,$K$16,team!$P:$P,A8)+COUNTIFS(team!$O:$O,$K$17,team!$P:$P,A8)+COUNTIFS(team!$O:$O,$K$18,team!$P:$P,A8)</f>
        <v>78</v>
      </c>
      <c r="D8" s="8">
        <f>B8-C8</f>
        <v>-38</v>
      </c>
      <c r="E8" s="15">
        <f>IF(G8&lt;15,2,(QUOTIENT(G8,5)))</f>
        <v>17</v>
      </c>
      <c r="F8" s="8">
        <f>E8-D8+A9</f>
        <v>55</v>
      </c>
      <c r="G8" s="8">
        <f>I8-C8-H8</f>
        <v>89</v>
      </c>
      <c r="H8" s="7"/>
      <c r="I8" s="8">
        <f>COUNTIF(Vision!F:F,'Seat Counts'!A8)</f>
        <v>167</v>
      </c>
      <c r="J8" s="17"/>
      <c r="K8" s="5" t="s">
        <v>91</v>
      </c>
    </row>
    <row r="9" spans="1:11" x14ac:dyDescent="0.25">
      <c r="A9" s="7"/>
      <c r="B9" s="8"/>
      <c r="C9" s="8"/>
      <c r="D9" s="8"/>
      <c r="E9" s="15"/>
      <c r="F9" s="8"/>
      <c r="G9" s="8"/>
      <c r="H9" s="8"/>
      <c r="I9" s="8"/>
      <c r="J9" s="17"/>
      <c r="K9" s="15">
        <f>MAX(team!B:B)</f>
        <v>547</v>
      </c>
    </row>
    <row r="10" spans="1:11" x14ac:dyDescent="0.25">
      <c r="A10" s="7"/>
      <c r="B10" s="8"/>
      <c r="C10" s="8"/>
      <c r="D10" s="8"/>
      <c r="E10" s="15"/>
      <c r="F10" s="8"/>
      <c r="G10" s="8"/>
      <c r="H10" s="8"/>
      <c r="I10" s="8"/>
      <c r="J10" s="17"/>
      <c r="K10" s="17"/>
    </row>
    <row r="11" spans="1:11" x14ac:dyDescent="0.25">
      <c r="A11" s="5" t="s">
        <v>70</v>
      </c>
      <c r="B11" s="8">
        <f>COUNTIF(team!$P$4:$P$126,A11)</f>
        <v>12</v>
      </c>
      <c r="C11" s="8">
        <f>COUNTIFS(team!$O:$O,$K$13,team!$P:$P,A11)+COUNTIFS(team!$O:$O,$K$14,team!$P:$P,A11)+COUNTIFS(team!$O:$O,$K$15,team!$P:$P,A11)+COUNTIFS(team!$O:$O,$K$16,team!$P:$P,A11)+COUNTIFS(team!$O:$O,$K$17,team!$P:$P,A11)+COUNTIFS(team!$O:$O,$K$18,team!$P:$P,A11)</f>
        <v>2</v>
      </c>
      <c r="D11" s="8">
        <f>B11-C11</f>
        <v>10</v>
      </c>
      <c r="E11" s="15">
        <f>IF(G11&lt;15,2,(QUOTIENT(G11,3)))+A12</f>
        <v>13</v>
      </c>
      <c r="F11" s="8">
        <f>E11-D11</f>
        <v>3</v>
      </c>
      <c r="G11" s="8">
        <f>I11-C11-H11</f>
        <v>39</v>
      </c>
      <c r="H11" s="8">
        <v>1</v>
      </c>
      <c r="I11" s="8">
        <f>COUNTIF(Vision!F:F,'Seat Counts'!A11)</f>
        <v>42</v>
      </c>
      <c r="J11" s="17"/>
      <c r="K11" s="17"/>
    </row>
    <row r="12" spans="1:11" x14ac:dyDescent="0.25">
      <c r="A12" s="15"/>
      <c r="B12" s="8"/>
      <c r="C12" s="8"/>
      <c r="D12" s="8"/>
      <c r="E12" s="15"/>
      <c r="F12" s="8"/>
      <c r="G12" s="8"/>
      <c r="H12" s="8"/>
      <c r="I12" s="8"/>
      <c r="J12" s="17"/>
      <c r="K12" s="5" t="str">
        <f>C7</f>
        <v>Seat Exceptions</v>
      </c>
    </row>
    <row r="13" spans="1:11" x14ac:dyDescent="0.25">
      <c r="A13" s="7"/>
      <c r="B13" s="8"/>
      <c r="C13" s="8"/>
      <c r="D13" s="8"/>
      <c r="E13" s="15"/>
      <c r="F13" s="8"/>
      <c r="G13" s="8"/>
      <c r="H13" s="8"/>
      <c r="I13" s="8"/>
      <c r="J13" s="17"/>
      <c r="K13" t="s">
        <v>209</v>
      </c>
    </row>
    <row r="14" spans="1:11" x14ac:dyDescent="0.25">
      <c r="A14" s="5" t="s">
        <v>85</v>
      </c>
      <c r="B14" s="8">
        <f>COUNTIF(team!$P$4:$P$126,A14)</f>
        <v>2</v>
      </c>
      <c r="C14" s="8">
        <f>COUNTIFS(team!$O:$O,$K$13,team!$P:$P,A14)+COUNTIFS(team!$O:$O,$K$14,team!$P:$P,A14)+COUNTIFS(team!$O:$O,$K$15,team!$P:$P,A14)+COUNTIFS(team!$O:$O,$K$16,team!$P:$P,A14)+COUNTIFS(team!$O:$O,$K$17,team!$P:$P,A14)+COUNTIFS(team!$O:$O,$K$18,team!$P:$P,A14)</f>
        <v>0</v>
      </c>
      <c r="D14" s="8">
        <f>B14-C14</f>
        <v>2</v>
      </c>
      <c r="E14" s="15">
        <f>IF(G14&lt;15,2,(QUOTIENT(G14,5)))+A15</f>
        <v>4</v>
      </c>
      <c r="F14" s="8">
        <f>E14-D14</f>
        <v>2</v>
      </c>
      <c r="G14" s="8">
        <f>I14-C14-H14</f>
        <v>17</v>
      </c>
      <c r="H14" s="8"/>
      <c r="I14" s="8">
        <f>COUNTIF(Vision!F:F,'Seat Counts'!A14)</f>
        <v>17</v>
      </c>
      <c r="J14" s="17"/>
      <c r="K14" t="s">
        <v>197</v>
      </c>
    </row>
    <row r="15" spans="1:11" x14ac:dyDescent="0.25">
      <c r="A15" s="15">
        <v>1</v>
      </c>
      <c r="B15" s="8"/>
      <c r="C15" s="8"/>
      <c r="D15" s="8"/>
      <c r="E15" s="15"/>
      <c r="F15" s="8"/>
      <c r="G15" s="8"/>
      <c r="H15" s="8"/>
      <c r="I15" s="8"/>
      <c r="J15" s="17"/>
      <c r="K15" s="27" t="s">
        <v>165</v>
      </c>
    </row>
    <row r="16" spans="1:11" x14ac:dyDescent="0.25">
      <c r="A16" s="7"/>
      <c r="B16" s="8"/>
      <c r="C16" s="8"/>
      <c r="D16" s="8"/>
      <c r="E16" s="15"/>
      <c r="F16" s="8"/>
      <c r="G16" s="8"/>
      <c r="I16" s="8"/>
      <c r="J16" s="17"/>
      <c r="K16" t="s">
        <v>316</v>
      </c>
    </row>
    <row r="17" spans="1:11" x14ac:dyDescent="0.25">
      <c r="A17" s="5" t="s">
        <v>5102</v>
      </c>
      <c r="B17" s="8">
        <f>COUNTIF(team!$P$4:$P$126,A17)</f>
        <v>5</v>
      </c>
      <c r="C17" s="8">
        <f>COUNTIFS(team!$O:$O,$K$13,team!$P:$P,A17)+COUNTIFS(team!$O:$O,$K$14,team!$P:$P,A17)+COUNTIFS(team!$O:$O,$K$15,team!$P:$P,A17)+COUNTIFS(team!$O:$O,$K$16,team!$P:$P,A17)+COUNTIFS(team!$O:$O,$K$17,team!$P:$P,A17)+COUNTIFS(team!$O:$O,$K$18,team!$P:$P,A17)</f>
        <v>7</v>
      </c>
      <c r="D17" s="8">
        <f>B17-C17</f>
        <v>-2</v>
      </c>
      <c r="E17" s="15">
        <f>IF(G17&lt;15,2,(QUOTIENT(G17,5)))+A18</f>
        <v>4</v>
      </c>
      <c r="F17" s="8">
        <f>E17-D17</f>
        <v>6</v>
      </c>
      <c r="G17" s="8">
        <f>I17-C17-H17</f>
        <v>17</v>
      </c>
      <c r="H17" s="8">
        <v>2</v>
      </c>
      <c r="I17" s="8">
        <f>COUNTIF(Vision!F:F,'Seat Counts'!A17)</f>
        <v>26</v>
      </c>
      <c r="J17" s="17"/>
      <c r="K17" s="27" t="s">
        <v>163</v>
      </c>
    </row>
    <row r="18" spans="1:11" x14ac:dyDescent="0.25">
      <c r="A18" s="15">
        <v>1</v>
      </c>
      <c r="B18" s="8"/>
      <c r="C18" s="8"/>
      <c r="D18" s="8"/>
      <c r="E18" s="15"/>
      <c r="F18" s="8"/>
      <c r="G18" s="8"/>
      <c r="H18" s="8"/>
      <c r="I18" s="8"/>
      <c r="J18" s="17"/>
      <c r="K18" t="s">
        <v>3466</v>
      </c>
    </row>
    <row r="19" spans="1:11" x14ac:dyDescent="0.25">
      <c r="A19" s="7"/>
      <c r="B19" s="8"/>
      <c r="C19" s="8"/>
      <c r="D19" s="8"/>
      <c r="E19" s="15"/>
      <c r="F19" s="8"/>
      <c r="G19" s="8"/>
      <c r="H19" s="8"/>
      <c r="I19" s="8"/>
      <c r="J19" s="17"/>
    </row>
    <row r="20" spans="1:11" x14ac:dyDescent="0.25">
      <c r="A20" s="5" t="s">
        <v>77</v>
      </c>
      <c r="B20" s="8">
        <f>COUNTIF(team!$P$4:$P$126,A20)</f>
        <v>5</v>
      </c>
      <c r="C20" s="8">
        <f>COUNTIFS(team!$O:$O,$K$13,team!$P:$P,A20)+COUNTIFS(team!$O:$O,$K$14,team!$P:$P,A20)+COUNTIFS(team!$O:$O,$K$15,team!$P:$P,A20)+COUNTIFS(team!$O:$O,$K$16,team!$P:$P,A20)+COUNTIFS(team!$O:$O,$K$17,team!$P:$P,A20)+COUNTIFS(team!$O:$O,$K$18,team!$P:$P,A20)</f>
        <v>1</v>
      </c>
      <c r="D20" s="8">
        <f>B20-C20</f>
        <v>4</v>
      </c>
      <c r="E20" s="15">
        <f>IF(G20&lt;15,2,(QUOTIENT(G20,5)))+A21</f>
        <v>7</v>
      </c>
      <c r="F20" s="8">
        <f>E20-D20</f>
        <v>3</v>
      </c>
      <c r="G20" s="8">
        <f>I20-C20-H20</f>
        <v>34</v>
      </c>
      <c r="H20" s="8">
        <v>1</v>
      </c>
      <c r="I20" s="8">
        <f>COUNTIF(Vision!F:F,'Seat Counts'!A20)</f>
        <v>36</v>
      </c>
      <c r="J20" s="17"/>
      <c r="K20" s="5" t="s">
        <v>823</v>
      </c>
    </row>
    <row r="21" spans="1:11" x14ac:dyDescent="0.25">
      <c r="A21" s="15">
        <v>1</v>
      </c>
      <c r="B21" s="8"/>
      <c r="C21" s="8"/>
      <c r="D21" s="8"/>
      <c r="E21" s="15"/>
      <c r="F21" s="8"/>
      <c r="G21" s="8"/>
      <c r="H21" s="8"/>
      <c r="I21" s="8"/>
      <c r="J21" s="17"/>
      <c r="K21" s="17"/>
    </row>
    <row r="22" spans="1:11" x14ac:dyDescent="0.25">
      <c r="A22" s="7"/>
      <c r="B22" s="8"/>
      <c r="C22" s="8"/>
      <c r="D22" s="8"/>
      <c r="E22" s="15"/>
      <c r="F22" s="8"/>
      <c r="G22" s="8"/>
      <c r="H22" s="8"/>
      <c r="I22" s="8"/>
      <c r="J22" s="17"/>
      <c r="K22" s="17"/>
    </row>
    <row r="23" spans="1:11" x14ac:dyDescent="0.25">
      <c r="A23" s="5" t="s">
        <v>72</v>
      </c>
      <c r="B23" s="8">
        <f>COUNTIF(team!$P$4:$P$126,A23)</f>
        <v>9</v>
      </c>
      <c r="C23" s="8">
        <f>COUNTIFS(team!$O:$O,$K$13,team!$P:$P,A23)+COUNTIFS(team!$O:$O,$K$14,team!$P:$P,A23)+COUNTIFS(team!$O:$O,$K$15,team!$P:$P,A23)+COUNTIFS(team!$O:$O,$K$16,team!$P:$P,A23)+COUNTIFS(team!$O:$O,$K$17,team!$P:$P,A23)+COUNTIFS(team!$O:$O,$K$18,team!$P:$P,A23)</f>
        <v>5</v>
      </c>
      <c r="D23" s="8">
        <f>B23-C23</f>
        <v>4</v>
      </c>
      <c r="E23" s="15">
        <f>IF(G23&lt;15,2,(QUOTIENT(G23,5)))+A24</f>
        <v>8</v>
      </c>
      <c r="F23" s="8">
        <f>E23-D23</f>
        <v>4</v>
      </c>
      <c r="G23" s="8">
        <f>I23-C23-H23</f>
        <v>25</v>
      </c>
      <c r="H23" s="8">
        <v>1</v>
      </c>
      <c r="I23" s="8">
        <f>COUNTIF(Vision!F:F,'Seat Counts'!A23)</f>
        <v>31</v>
      </c>
      <c r="J23" s="17"/>
      <c r="K23" s="17"/>
    </row>
    <row r="24" spans="1:11" x14ac:dyDescent="0.25">
      <c r="A24" s="15">
        <v>3</v>
      </c>
      <c r="B24" s="8"/>
      <c r="C24" s="8"/>
      <c r="D24" s="8"/>
      <c r="E24" s="15"/>
      <c r="F24" s="8"/>
      <c r="G24" s="8"/>
      <c r="H24" s="8"/>
      <c r="I24" s="8"/>
      <c r="J24" s="17"/>
      <c r="K24" s="17"/>
    </row>
    <row r="25" spans="1:11" x14ac:dyDescent="0.25">
      <c r="A25" s="7"/>
      <c r="B25" s="8"/>
      <c r="C25" s="8"/>
      <c r="D25" s="8"/>
      <c r="E25" s="15"/>
      <c r="F25" s="8"/>
      <c r="G25" s="8"/>
      <c r="H25" s="8"/>
      <c r="I25" s="8"/>
      <c r="J25" s="17"/>
      <c r="K25" s="17"/>
    </row>
    <row r="26" spans="1:11" x14ac:dyDescent="0.25">
      <c r="A26" s="5" t="s">
        <v>73</v>
      </c>
      <c r="B26" s="8">
        <f>COUNTIF(team!$P$4:$P$126,A26)</f>
        <v>0</v>
      </c>
      <c r="C26" s="8">
        <f>COUNTIFS(team!$O:$O,$K$13,team!$P:$P,A26)+COUNTIFS(team!$O:$O,$K$14,team!$P:$P,A26)+COUNTIFS(team!$O:$O,$K$15,team!$P:$P,A26)+COUNTIFS(team!$O:$O,$K$16,team!$P:$P,A26)+COUNTIFS(team!$O:$O,$K$17,team!$P:$P,A26)+COUNTIFS(team!$O:$O,$K$18,team!$P:$P,A26)</f>
        <v>1</v>
      </c>
      <c r="D26" s="8">
        <f>B26-C26</f>
        <v>-1</v>
      </c>
      <c r="E26" s="15">
        <f>IF(G26&lt;15,2,(QUOTIENT(G26,5)))+A27</f>
        <v>2</v>
      </c>
      <c r="F26" s="8">
        <f>E26-D26</f>
        <v>3</v>
      </c>
      <c r="G26" s="8">
        <f>I26-C26-H26</f>
        <v>3</v>
      </c>
      <c r="H26" s="8">
        <v>1</v>
      </c>
      <c r="I26" s="8">
        <f>COUNTIF(Vision!F:F,'Seat Counts'!A26)</f>
        <v>5</v>
      </c>
      <c r="J26" s="17"/>
      <c r="K26" s="17"/>
    </row>
    <row r="27" spans="1:11" x14ac:dyDescent="0.25">
      <c r="A27" s="7"/>
      <c r="B27" s="8"/>
      <c r="C27" s="8"/>
      <c r="D27" s="8"/>
      <c r="E27" s="15"/>
      <c r="F27" s="8"/>
      <c r="G27" s="8"/>
      <c r="H27" s="8"/>
      <c r="I27" s="8"/>
      <c r="J27" s="17"/>
      <c r="K27" s="17"/>
    </row>
    <row r="28" spans="1:11" x14ac:dyDescent="0.25">
      <c r="A28" s="7"/>
      <c r="B28" s="8"/>
      <c r="C28" s="8"/>
      <c r="D28" s="8"/>
      <c r="E28" s="15"/>
      <c r="F28" s="8"/>
      <c r="G28" s="8"/>
      <c r="H28" s="8"/>
      <c r="I28" s="8"/>
      <c r="J28" s="17"/>
      <c r="K28" s="17"/>
    </row>
    <row r="29" spans="1:11" x14ac:dyDescent="0.25">
      <c r="A29" s="5" t="s">
        <v>71</v>
      </c>
      <c r="B29" s="8">
        <f>COUNTIF(team!$P$4:$P$126,A29)</f>
        <v>2</v>
      </c>
      <c r="C29" s="8">
        <f>COUNTIFS(team!$O:$O,$K$13,team!$P:$P,A29)+COUNTIFS(team!$O:$O,$K$14,team!$P:$P,A29)+COUNTIFS(team!$O:$O,$K$15,team!$P:$P,A29)+COUNTIFS(team!$O:$O,$K$16,team!$P:$P,A29)+COUNTIFS(team!$O:$O,$K$17,team!$P:$P,A29)+COUNTIFS(team!$O:$O,$K$18,team!$P:$P,A29)</f>
        <v>0</v>
      </c>
      <c r="D29" s="8">
        <f>B29-C29</f>
        <v>2</v>
      </c>
      <c r="E29" s="15">
        <f>IF(G29&lt;15,2,(QUOTIENT(G29,5)))+A30</f>
        <v>2</v>
      </c>
      <c r="F29" s="8">
        <f>E29-D29</f>
        <v>0</v>
      </c>
      <c r="G29" s="8">
        <f>I29-C29-H29</f>
        <v>8</v>
      </c>
      <c r="H29" s="8"/>
      <c r="I29" s="8">
        <f>COUNTIF(Vision!F:F,'Seat Counts'!A29)</f>
        <v>8</v>
      </c>
      <c r="J29" s="17"/>
      <c r="K29" s="17"/>
    </row>
    <row r="30" spans="1:11" x14ac:dyDescent="0.25">
      <c r="A30" s="7"/>
      <c r="B30" s="8"/>
      <c r="C30" s="8"/>
      <c r="D30" s="8"/>
      <c r="E30" s="15"/>
      <c r="F30" s="8"/>
      <c r="G30" s="8"/>
      <c r="H30" s="8"/>
      <c r="I30" s="8"/>
      <c r="J30" s="17"/>
      <c r="K30" s="17"/>
    </row>
    <row r="31" spans="1:11" x14ac:dyDescent="0.25">
      <c r="A31" s="7"/>
      <c r="B31" s="8"/>
      <c r="C31" s="8"/>
      <c r="D31" s="8"/>
      <c r="E31" s="15"/>
      <c r="F31" s="8"/>
      <c r="G31" s="8"/>
      <c r="H31" s="8"/>
      <c r="I31" s="8"/>
      <c r="J31" s="17"/>
      <c r="K31" s="17"/>
    </row>
    <row r="32" spans="1:11" x14ac:dyDescent="0.25">
      <c r="A32" s="5" t="s">
        <v>870</v>
      </c>
      <c r="B32" s="8">
        <f>COUNTIF(team!$P$4:$P$126,A32)</f>
        <v>5</v>
      </c>
      <c r="C32" s="8">
        <f>COUNTIFS(team!$O:$O,$K$13,team!$P:$P,A32)+COUNTIFS(team!$O:$O,$K$14,team!$P:$P,A32)+COUNTIFS(team!$O:$O,$K$15,team!$P:$P,A32)+COUNTIFS(team!$O:$O,$K$16,team!$P:$P,A32)+COUNTIFS(team!$O:$O,$K$17,team!$P:$P,A32)+COUNTIFS(team!$O:$O,$K$18,team!$P:$P,A32)</f>
        <v>0</v>
      </c>
      <c r="D32" s="8">
        <f>B32-C32</f>
        <v>5</v>
      </c>
      <c r="E32" s="15">
        <f>IF(G32&lt;15,2,(QUOTIENT(G32,5)))+A33</f>
        <v>4</v>
      </c>
      <c r="F32" s="8">
        <f>E32-D32</f>
        <v>-1</v>
      </c>
      <c r="G32" s="8">
        <f>I32-C32-H32</f>
        <v>20</v>
      </c>
      <c r="H32" s="8"/>
      <c r="I32" s="8">
        <f>COUNTIF(Vision!F:F,'Seat Counts'!A32)</f>
        <v>20</v>
      </c>
      <c r="J32" s="17"/>
      <c r="K32" s="17"/>
    </row>
    <row r="33" spans="1:19" x14ac:dyDescent="0.25">
      <c r="A33" s="7"/>
      <c r="B33" s="8"/>
      <c r="C33" s="8"/>
      <c r="D33" s="8"/>
      <c r="E33" s="15"/>
      <c r="F33" s="8"/>
      <c r="G33" s="8"/>
      <c r="H33" s="8"/>
      <c r="I33" s="8"/>
      <c r="J33" s="17"/>
      <c r="K33" s="17"/>
    </row>
    <row r="34" spans="1:19" x14ac:dyDescent="0.25">
      <c r="A34" s="7"/>
      <c r="B34" s="8"/>
      <c r="C34" s="8"/>
      <c r="D34" s="8"/>
      <c r="E34" s="15"/>
      <c r="F34" s="8"/>
      <c r="G34" s="8"/>
      <c r="H34" s="8"/>
      <c r="I34" s="8"/>
      <c r="J34" s="17"/>
      <c r="K34" s="17"/>
    </row>
    <row r="35" spans="1:19" x14ac:dyDescent="0.25">
      <c r="A35" s="5" t="s">
        <v>76</v>
      </c>
      <c r="B35" s="8">
        <f>COUNTIF(team!$P$4:$P$126,A35)</f>
        <v>1</v>
      </c>
      <c r="C35" s="8">
        <f>COUNTIFS(team!$O:$O,$K$13,team!$P:$P,A35)+COUNTIFS(team!$O:$O,$K$14,team!$P:$P,A35)+COUNTIFS(team!$O:$O,$K$15,team!$P:$P,A35)+COUNTIFS(team!$O:$O,$K$16,team!$P:$P,A35)+COUNTIFS(team!$O:$O,$K$17,team!$P:$P,A35)+COUNTIFS(team!$O:$O,$K$18,team!$P:$P,A35)</f>
        <v>0</v>
      </c>
      <c r="D35" s="8">
        <f>B35-C35</f>
        <v>1</v>
      </c>
      <c r="E35" s="15">
        <f>IF(G35&lt;15,2,(QUOTIENT(G35,5)))+A36</f>
        <v>2</v>
      </c>
      <c r="F35" s="8">
        <f>E35-D35</f>
        <v>1</v>
      </c>
      <c r="G35" s="8">
        <f>I35-C35-H35</f>
        <v>6</v>
      </c>
      <c r="H35" s="8"/>
      <c r="I35" s="8">
        <f>COUNTIF(Vision!F:F,'Seat Counts'!A35)</f>
        <v>6</v>
      </c>
      <c r="J35" s="17"/>
      <c r="K35" s="17"/>
    </row>
    <row r="36" spans="1:19" x14ac:dyDescent="0.25">
      <c r="A36" s="7"/>
      <c r="B36" s="8"/>
      <c r="C36" s="8"/>
      <c r="D36" s="8"/>
      <c r="E36" s="15"/>
      <c r="F36" s="8"/>
      <c r="G36" s="8"/>
      <c r="H36" s="8"/>
      <c r="I36" s="8"/>
      <c r="J36" s="17"/>
      <c r="K36" s="17"/>
    </row>
    <row r="37" spans="1:19" x14ac:dyDescent="0.25">
      <c r="A37" s="7"/>
      <c r="B37" s="8"/>
      <c r="C37" s="8"/>
      <c r="D37" s="8"/>
      <c r="E37" s="15"/>
      <c r="F37" s="8"/>
      <c r="G37" s="8"/>
      <c r="H37" s="8"/>
      <c r="I37" s="8"/>
      <c r="J37" s="17"/>
      <c r="K37" s="17"/>
    </row>
    <row r="38" spans="1:19" x14ac:dyDescent="0.25">
      <c r="A38" s="5" t="s">
        <v>69</v>
      </c>
      <c r="B38" s="8">
        <f>COUNTIF(team!$P$4:$P$126,A38)</f>
        <v>2</v>
      </c>
      <c r="C38" s="8">
        <f>COUNTIFS(team!$O:$O,$K$13,team!$P:$P,A38)+COUNTIFS(team!$O:$O,$K$14,team!$P:$P,A38)+COUNTIFS(team!$O:$O,$K$15,team!$P:$P,A38)+COUNTIFS(team!$O:$O,$K$16,team!$P:$P,A38)+COUNTIFS(team!$O:$O,$K$17,team!$P:$P,A38)+COUNTIFS(team!$O:$O,$K$18,team!$P:$P,A38)</f>
        <v>1</v>
      </c>
      <c r="D38" s="8">
        <f>B38-C38</f>
        <v>1</v>
      </c>
      <c r="E38" s="15">
        <f>IF(G38&lt;15,2,(QUOTIENT(G38,5)))+A39</f>
        <v>3</v>
      </c>
      <c r="F38" s="8">
        <f>E38-D38</f>
        <v>2</v>
      </c>
      <c r="G38" s="8">
        <f>I38-C38-H38</f>
        <v>12</v>
      </c>
      <c r="H38" s="8">
        <v>1</v>
      </c>
      <c r="I38" s="8">
        <f>COUNTIF(Vision!F:F,'Seat Counts'!A38)</f>
        <v>14</v>
      </c>
      <c r="J38" s="17"/>
      <c r="K38" s="17"/>
    </row>
    <row r="39" spans="1:19" x14ac:dyDescent="0.25">
      <c r="A39" s="15">
        <v>1</v>
      </c>
      <c r="B39" s="8"/>
      <c r="C39" s="8"/>
      <c r="D39" s="8"/>
      <c r="E39" s="15"/>
      <c r="F39" s="8"/>
      <c r="G39" s="8"/>
      <c r="H39" s="8"/>
      <c r="I39" s="8"/>
      <c r="J39" s="17"/>
      <c r="K39" s="17"/>
    </row>
    <row r="40" spans="1:19" x14ac:dyDescent="0.25">
      <c r="A40" s="7"/>
      <c r="B40" s="8"/>
      <c r="C40" s="8"/>
      <c r="D40" s="8"/>
      <c r="E40" s="15"/>
      <c r="F40" s="8"/>
      <c r="G40" s="8"/>
      <c r="H40" s="8"/>
      <c r="I40" s="8"/>
      <c r="J40" s="17"/>
      <c r="K40" s="17"/>
    </row>
    <row r="41" spans="1:19" x14ac:dyDescent="0.25">
      <c r="A41" s="5" t="s">
        <v>75</v>
      </c>
      <c r="B41" s="8">
        <f>COUNTIF(team!$P$4:$P$126,A41)</f>
        <v>8</v>
      </c>
      <c r="C41" s="8">
        <f>COUNTIFS(team!$O:$O,$K$13,team!$P:$P,A41)+COUNTIFS(team!$O:$O,$K$14,team!$P:$P,A41)+COUNTIFS(team!$O:$O,$K$15,team!$P:$P,A41)+COUNTIFS(team!$O:$O,$K$16,team!$P:$P,A41)+COUNTIFS(team!$O:$O,$K$17,team!$P:$P,A41)+COUNTIFS(team!$O:$O,$K$18,team!$P:$P,A41)</f>
        <v>0</v>
      </c>
      <c r="D41" s="8">
        <f>B41-C41</f>
        <v>8</v>
      </c>
      <c r="E41" s="15">
        <f>IF(G41&lt;15,2,(QUOTIENT(G41,5)))+A42</f>
        <v>5</v>
      </c>
      <c r="F41" s="8">
        <f>E41-D41</f>
        <v>-3</v>
      </c>
      <c r="G41" s="8">
        <f>I41-C41-H41</f>
        <v>27</v>
      </c>
      <c r="H41" s="8"/>
      <c r="I41" s="8">
        <f>COUNTIF(Vision!F:F,'Seat Counts'!A41)</f>
        <v>27</v>
      </c>
      <c r="J41" s="17"/>
      <c r="K41" s="17"/>
      <c r="S41">
        <f>I62+I11+I53+I26+I14</f>
        <v>94</v>
      </c>
    </row>
    <row r="42" spans="1:19" x14ac:dyDescent="0.25">
      <c r="A42" s="7"/>
      <c r="B42" s="8"/>
      <c r="C42" s="8"/>
      <c r="D42" s="8"/>
      <c r="E42" s="15"/>
      <c r="F42" s="8"/>
      <c r="G42" s="8"/>
      <c r="H42" s="8"/>
      <c r="I42" s="8"/>
      <c r="J42" s="17"/>
      <c r="K42" s="17"/>
    </row>
    <row r="43" spans="1:19" x14ac:dyDescent="0.25">
      <c r="A43" s="7"/>
      <c r="B43" s="8"/>
      <c r="C43" s="8"/>
      <c r="D43" s="8"/>
      <c r="E43" s="15"/>
      <c r="F43" s="8"/>
      <c r="G43" s="8"/>
      <c r="H43" s="8"/>
      <c r="I43" s="8"/>
      <c r="J43" s="17"/>
      <c r="K43" s="17"/>
    </row>
    <row r="44" spans="1:19" x14ac:dyDescent="0.25">
      <c r="A44" s="5" t="s">
        <v>754</v>
      </c>
      <c r="B44" s="8">
        <f>COUNTIF(team!$P$4:$P$126,A44)</f>
        <v>6</v>
      </c>
      <c r="C44" s="8">
        <f>COUNTIFS(team!$O:$O,$K$13,team!$P:$P,A44)+COUNTIFS(team!$O:$O,$K$14,team!$P:$P,A44)+COUNTIFS(team!$O:$O,$K$15,team!$P:$P,A44)+COUNTIFS(team!$O:$O,$K$16,team!$P:$P,A44)+COUNTIFS(team!$O:$O,$K$17,team!$P:$P,A44)+COUNTIFS(team!$O:$O,$K$18,team!$P:$P,A44)</f>
        <v>2</v>
      </c>
      <c r="D44" s="8">
        <f>B44-C44</f>
        <v>4</v>
      </c>
      <c r="E44" s="15">
        <f>IF(G44&lt;15,2,(QUOTIENT(G44,5)))+A45</f>
        <v>6</v>
      </c>
      <c r="F44" s="8">
        <f>E44-D44</f>
        <v>2</v>
      </c>
      <c r="G44" s="8">
        <f>I44-C44-H44</f>
        <v>30</v>
      </c>
      <c r="H44" s="8"/>
      <c r="I44" s="8">
        <f>COUNTIF(Vision!F:F,'Seat Counts'!A44)</f>
        <v>32</v>
      </c>
      <c r="J44" s="17"/>
      <c r="K44" s="17"/>
    </row>
    <row r="45" spans="1:19" x14ac:dyDescent="0.25">
      <c r="A45" s="7"/>
      <c r="B45" s="8"/>
      <c r="C45" s="8"/>
      <c r="D45" s="8"/>
      <c r="E45" s="15"/>
      <c r="F45" s="8"/>
      <c r="G45" s="8"/>
      <c r="H45" s="8"/>
      <c r="I45" s="8"/>
      <c r="J45" s="17"/>
      <c r="K45" s="17"/>
    </row>
    <row r="46" spans="1:19" x14ac:dyDescent="0.25">
      <c r="A46" s="7"/>
      <c r="B46" s="8"/>
      <c r="C46" s="8"/>
      <c r="D46" s="8"/>
      <c r="E46" s="15"/>
      <c r="F46" s="8"/>
      <c r="G46" s="8"/>
      <c r="H46" s="8"/>
      <c r="I46" s="8"/>
      <c r="J46" s="17"/>
      <c r="K46" s="17"/>
    </row>
    <row r="47" spans="1:19" x14ac:dyDescent="0.25">
      <c r="A47" s="5" t="s">
        <v>74</v>
      </c>
      <c r="B47" s="8">
        <f>COUNTIF(team!$P$4:$P$126,A47)</f>
        <v>3</v>
      </c>
      <c r="C47" s="8">
        <f>COUNTIFS(team!$O:$O,$K$13,team!$P:$P,A47)+COUNTIFS(team!$O:$O,$K$14,team!$P:$P,A47)+COUNTIFS(team!$O:$O,$K$15,team!$P:$P,A47)+COUNTIFS(team!$O:$O,$K$16,team!$P:$P,A47)+COUNTIFS(team!$O:$O,$K$17,team!$P:$P,A47)+COUNTIFS(team!$O:$O,$K$18,team!$P:$P,A47)</f>
        <v>0</v>
      </c>
      <c r="D47" s="8">
        <f>B47-C47</f>
        <v>3</v>
      </c>
      <c r="E47" s="15">
        <f>IF(G47&lt;15,2,(QUOTIENT(G47,5)))+A48+A49</f>
        <v>5</v>
      </c>
      <c r="F47" s="8">
        <f>E47-D47</f>
        <v>2</v>
      </c>
      <c r="G47" s="8">
        <f>I47-C47-H47</f>
        <v>18</v>
      </c>
      <c r="H47" s="8"/>
      <c r="I47" s="8">
        <f>COUNTIF(Vision!F:F,'Seat Counts'!A47)</f>
        <v>18</v>
      </c>
      <c r="J47" s="17"/>
      <c r="K47" s="17"/>
    </row>
    <row r="48" spans="1:19" x14ac:dyDescent="0.25">
      <c r="A48" s="15">
        <v>2</v>
      </c>
      <c r="B48" s="8"/>
      <c r="C48" s="8"/>
      <c r="D48" s="8"/>
      <c r="E48" s="15"/>
      <c r="F48" s="8"/>
      <c r="G48" s="8"/>
      <c r="H48" s="8"/>
      <c r="I48" s="8"/>
      <c r="J48" s="17"/>
      <c r="K48" s="17"/>
    </row>
    <row r="49" spans="1:11" x14ac:dyDescent="0.25">
      <c r="A49" s="7"/>
      <c r="B49" s="8"/>
      <c r="C49" s="8"/>
      <c r="D49" s="8"/>
      <c r="E49" s="15"/>
      <c r="F49" s="8"/>
      <c r="G49" s="8"/>
      <c r="H49" s="8"/>
      <c r="I49" s="8"/>
      <c r="J49" s="17"/>
      <c r="K49" s="17"/>
    </row>
    <row r="50" spans="1:11" x14ac:dyDescent="0.25">
      <c r="A50" s="5" t="s">
        <v>87</v>
      </c>
      <c r="B50" s="8">
        <f>COUNTIF(team!$P$4:$P$126,A50)</f>
        <v>3</v>
      </c>
      <c r="C50" s="8">
        <f>COUNTIFS(team!$O:$O,$K$13,team!$P:$P,A50)+COUNTIFS(team!$O:$O,$K$14,team!$P:$P,A50)+COUNTIFS(team!$O:$O,$K$15,team!$P:$P,A50)+COUNTIFS(team!$O:$O,$K$16,team!$P:$P,A50)+COUNTIFS(team!$O:$O,$K$17,team!$P:$P,A50)+COUNTIFS(team!$O:$O,$K$18,team!$P:$P,A50)</f>
        <v>1</v>
      </c>
      <c r="D50" s="8">
        <f>B50-C50</f>
        <v>2</v>
      </c>
      <c r="E50" s="15">
        <f>IF(G50&lt;15,2,(QUOTIENT(G50,5)))+A51</f>
        <v>2</v>
      </c>
      <c r="F50" s="8">
        <f>E50-D50</f>
        <v>0</v>
      </c>
      <c r="G50" s="8">
        <f>I50-C50-H50</f>
        <v>6</v>
      </c>
      <c r="H50" s="8">
        <v>1</v>
      </c>
      <c r="I50" s="8">
        <f>COUNTIF(Vision!F:F,'Seat Counts'!A50)</f>
        <v>8</v>
      </c>
      <c r="J50" s="17"/>
      <c r="K50" s="17"/>
    </row>
    <row r="51" spans="1:11" x14ac:dyDescent="0.25">
      <c r="A51" s="7"/>
      <c r="B51" s="8"/>
      <c r="C51" s="8"/>
      <c r="D51" s="8"/>
      <c r="E51" s="15"/>
      <c r="F51" s="8"/>
      <c r="G51" s="8"/>
      <c r="H51" s="8"/>
      <c r="I51" s="8"/>
      <c r="J51" s="17"/>
      <c r="K51" s="17"/>
    </row>
    <row r="52" spans="1:11" x14ac:dyDescent="0.25">
      <c r="A52" s="7"/>
      <c r="B52" s="8"/>
      <c r="C52" s="8"/>
      <c r="D52" s="8"/>
      <c r="E52" s="15"/>
      <c r="F52" s="8"/>
      <c r="G52" s="8"/>
      <c r="H52" s="8"/>
      <c r="I52" s="8"/>
      <c r="J52" s="17"/>
      <c r="K52" s="17"/>
    </row>
    <row r="53" spans="1:11" x14ac:dyDescent="0.25">
      <c r="A53" s="5" t="s">
        <v>86</v>
      </c>
      <c r="B53" s="8">
        <f>COUNTIF(team!$P$4:$P$126,A53)</f>
        <v>5</v>
      </c>
      <c r="C53" s="8">
        <f>COUNTIFS(team!$O:$O,$K$13,team!$P:$P,A53)+COUNTIFS(team!$O:$O,$K$14,team!$P:$P,A53)+COUNTIFS(team!$O:$O,$K$15,team!$P:$P,A53)+COUNTIFS(team!$O:$O,$K$16,team!$P:$P,A53)+COUNTIFS(team!$O:$O,$K$17,team!$P:$P,A53)+COUNTIFS(team!$O:$O,$K$18,team!$P:$P,A53)</f>
        <v>1</v>
      </c>
      <c r="D53" s="8">
        <f>B53-C53</f>
        <v>4</v>
      </c>
      <c r="E53" s="15">
        <f>IF(G53&lt;15,2,(QUOTIENT(G53,5)))+A54</f>
        <v>6</v>
      </c>
      <c r="F53" s="8">
        <f>E53-D53</f>
        <v>2</v>
      </c>
      <c r="G53" s="8">
        <f>I53-C53-H53</f>
        <v>21</v>
      </c>
      <c r="H53" s="8">
        <v>1</v>
      </c>
      <c r="I53" s="8">
        <f>COUNTIF(Vision!F:F,'Seat Counts'!A53)</f>
        <v>23</v>
      </c>
      <c r="J53" s="17"/>
      <c r="K53" s="17"/>
    </row>
    <row r="54" spans="1:11" x14ac:dyDescent="0.25">
      <c r="A54" s="15">
        <v>2</v>
      </c>
      <c r="B54" s="8"/>
      <c r="C54" s="8"/>
      <c r="D54" s="8"/>
      <c r="E54" s="15"/>
      <c r="F54" s="8"/>
      <c r="G54" s="8"/>
      <c r="H54" s="8"/>
      <c r="I54" s="8"/>
      <c r="J54" s="17"/>
      <c r="K54" s="17"/>
    </row>
    <row r="55" spans="1:11" x14ac:dyDescent="0.25">
      <c r="A55" s="7"/>
      <c r="B55" s="8"/>
      <c r="C55" s="8"/>
      <c r="D55" s="8"/>
      <c r="E55" s="15"/>
      <c r="F55" s="8"/>
      <c r="G55" s="8"/>
      <c r="H55" s="8"/>
      <c r="I55" s="8"/>
      <c r="J55" s="17"/>
      <c r="K55" s="17"/>
    </row>
    <row r="56" spans="1:11" x14ac:dyDescent="0.25">
      <c r="A56" s="5" t="s">
        <v>115</v>
      </c>
      <c r="B56" s="8">
        <f>COUNTIF(team!$P$4:$P$126,A56)</f>
        <v>2</v>
      </c>
      <c r="C56" s="8">
        <f>COUNTIFS(team!$O:$O,$K$13,team!$P:$P,A56)+COUNTIFS(team!$O:$O,$K$14,team!$P:$P,A56)+COUNTIFS(team!$O:$O,$K$15,team!$P:$P,A56)+COUNTIFS(team!$O:$O,$K$16,team!$P:$P,A56)+COUNTIFS(team!$O:$O,$K$17,team!$P:$P,A56)+COUNTIFS(team!$O:$O,$K$18,team!$P:$P,A56)</f>
        <v>0</v>
      </c>
      <c r="D56" s="8">
        <f>B56-C56</f>
        <v>2</v>
      </c>
      <c r="E56" s="15">
        <f>IF(G56&lt;15,2,(QUOTIENT(G56,5)))+A57</f>
        <v>2</v>
      </c>
      <c r="F56" s="8">
        <f>E56-D56</f>
        <v>0</v>
      </c>
      <c r="G56" s="8">
        <f>I56-C56-H56</f>
        <v>5</v>
      </c>
      <c r="H56" s="8"/>
      <c r="I56" s="8">
        <f>COUNTIF(Vision!F:F,'Seat Counts'!A56)</f>
        <v>5</v>
      </c>
      <c r="J56" s="17"/>
      <c r="K56" s="17"/>
    </row>
    <row r="57" spans="1:11" x14ac:dyDescent="0.25">
      <c r="A57" s="7"/>
      <c r="B57" s="8"/>
      <c r="C57" s="8"/>
      <c r="D57" s="8"/>
      <c r="E57" s="15"/>
      <c r="F57" s="8"/>
      <c r="G57" s="8"/>
      <c r="H57" s="8"/>
      <c r="I57" s="8"/>
      <c r="J57" s="17"/>
      <c r="K57" s="17"/>
    </row>
    <row r="58" spans="1:11" x14ac:dyDescent="0.25">
      <c r="A58" s="7"/>
      <c r="B58" s="8"/>
      <c r="C58" s="8"/>
      <c r="D58" s="8"/>
      <c r="E58" s="15"/>
      <c r="F58" s="8"/>
      <c r="G58" s="8"/>
      <c r="H58" s="8"/>
      <c r="I58" s="8"/>
      <c r="J58" s="17"/>
      <c r="K58" s="17"/>
    </row>
    <row r="59" spans="1:11" x14ac:dyDescent="0.25">
      <c r="A59" s="5" t="s">
        <v>123</v>
      </c>
      <c r="B59" s="8">
        <f>COUNTIF(team!$P$4:$P$126,A59)</f>
        <v>1</v>
      </c>
      <c r="C59" s="8">
        <f>COUNTIFS(team!$O:$O,$K$13,team!$P:$P,A59)+COUNTIFS(team!$O:$O,$K$14,team!$P:$P,A59)+COUNTIFS(team!$O:$O,$K$15,team!$P:$P,A59)+COUNTIFS(team!$O:$O,$K$16,team!$P:$P,A59)+COUNTIFS(team!$O:$O,$K$17,team!$P:$P,A59)+COUNTIFS(team!$O:$O,$K$18,team!$P:$P,A59)</f>
        <v>0</v>
      </c>
      <c r="D59" s="8">
        <f>B59-C59</f>
        <v>1</v>
      </c>
      <c r="E59" s="15">
        <f>IF(G59&lt;15,2,(QUOTIENT(G59,5)))+A60</f>
        <v>2</v>
      </c>
      <c r="F59" s="8">
        <f>E59-D59</f>
        <v>1</v>
      </c>
      <c r="G59" s="8">
        <f>I59-C59-H59</f>
        <v>9</v>
      </c>
      <c r="H59" s="8"/>
      <c r="I59" s="8">
        <f>COUNTIF(Vision!F:F,'Seat Counts'!A59)</f>
        <v>9</v>
      </c>
      <c r="J59" s="17"/>
      <c r="K59" s="17"/>
    </row>
    <row r="60" spans="1:11" x14ac:dyDescent="0.25">
      <c r="A60" s="7"/>
      <c r="B60" s="15"/>
      <c r="C60" s="8"/>
      <c r="D60" s="8"/>
      <c r="E60" s="15"/>
      <c r="F60" s="8"/>
      <c r="G60" s="8"/>
      <c r="H60" s="8"/>
      <c r="I60" s="8"/>
      <c r="J60" s="17"/>
      <c r="K60" s="17"/>
    </row>
    <row r="61" spans="1:11" x14ac:dyDescent="0.25">
      <c r="A61" s="7"/>
      <c r="B61" s="7"/>
      <c r="C61" s="8"/>
      <c r="D61" s="8"/>
      <c r="E61" s="15"/>
      <c r="F61" s="8"/>
      <c r="G61" s="8"/>
      <c r="H61" s="8"/>
      <c r="I61" s="8"/>
      <c r="J61" s="17"/>
      <c r="K61" s="17"/>
    </row>
    <row r="62" spans="1:11" x14ac:dyDescent="0.25">
      <c r="A62" s="5" t="s">
        <v>827</v>
      </c>
      <c r="B62" s="8">
        <f>COUNTIF(team!$P$4:$P$126,A62)</f>
        <v>2</v>
      </c>
      <c r="C62" s="8">
        <f>COUNTIFS(team!$O:$O,$K$13,team!$P:$P,A62)+COUNTIFS(team!$O:$O,$K$14,team!$P:$P,A62)+COUNTIFS(team!$O:$O,$K$15,team!$P:$P,A62)+COUNTIFS(team!$O:$O,$K$16,team!$P:$P,A62)+COUNTIFS(team!$O:$O,$K$17,team!$P:$P,A62)+COUNTIFS(team!$O:$O,$K$18,team!$P:$P,A62)</f>
        <v>0</v>
      </c>
      <c r="D62" s="8">
        <f>B62-C62</f>
        <v>2</v>
      </c>
      <c r="E62" s="15">
        <f>IF(G62&lt;15,2,(QUOTIENT(G62,3)))+A63</f>
        <v>2</v>
      </c>
      <c r="F62" s="8">
        <f>E62-D62</f>
        <v>0</v>
      </c>
      <c r="G62" s="8">
        <f>I62-C62-H62</f>
        <v>7</v>
      </c>
      <c r="H62" s="8"/>
      <c r="I62" s="8">
        <f>COUNTIF(Vision!F:F,'Seat Counts'!A62)</f>
        <v>7</v>
      </c>
      <c r="J62" s="17"/>
      <c r="K62" s="17"/>
    </row>
    <row r="63" spans="1:11" x14ac:dyDescent="0.25">
      <c r="A63" s="7"/>
      <c r="B63" s="8"/>
      <c r="C63" s="8"/>
      <c r="D63" s="8"/>
      <c r="E63" s="15"/>
      <c r="F63" s="8"/>
      <c r="G63" s="8"/>
      <c r="H63" s="8"/>
      <c r="I63" s="8"/>
      <c r="J63" s="17"/>
      <c r="K63" s="17"/>
    </row>
    <row r="64" spans="1:11" x14ac:dyDescent="0.25">
      <c r="A64" s="7"/>
      <c r="B64" s="8"/>
      <c r="C64" s="8"/>
      <c r="D64" s="8"/>
      <c r="E64" s="15"/>
      <c r="F64" s="8"/>
      <c r="G64" s="8"/>
      <c r="H64" s="8"/>
      <c r="I64" s="8"/>
      <c r="J64" s="17"/>
      <c r="K64" s="17"/>
    </row>
    <row r="65" spans="1:11" x14ac:dyDescent="0.25">
      <c r="A65" s="5" t="s">
        <v>753</v>
      </c>
      <c r="B65" s="8">
        <f>COUNTIF(team!$P$4:$P$126,A65)</f>
        <v>8</v>
      </c>
      <c r="C65" s="8">
        <f>COUNTIFS(team!$O:$O,$K$13,team!$P:$P,A65)+COUNTIFS(team!$O:$O,$K$14,team!$P:$P,A65)+COUNTIFS(team!$O:$O,$K$15,team!$P:$P,A65)+COUNTIFS(team!$O:$O,$K$16,team!$P:$P,A65)+COUNTIFS(team!$O:$O,$K$17,team!$P:$P,A65)+COUNTIFS(team!$O:$O,$K$18,team!$P:$P,A65)</f>
        <v>2</v>
      </c>
      <c r="D65" s="8">
        <f>B65-C65</f>
        <v>6</v>
      </c>
      <c r="E65" s="15">
        <f>IF(G65&lt;15,2,(QUOTIENT(G65,5)))+A66</f>
        <v>6</v>
      </c>
      <c r="F65" s="8">
        <f>E65-D65</f>
        <v>0</v>
      </c>
      <c r="G65" s="8">
        <f>I65-C65-H65</f>
        <v>32</v>
      </c>
      <c r="H65" s="8">
        <v>2</v>
      </c>
      <c r="I65" s="8">
        <f>COUNTIF(Vision!F:F,'Seat Counts'!A65)</f>
        <v>36</v>
      </c>
      <c r="J65" s="17"/>
      <c r="K65" s="17"/>
    </row>
    <row r="66" spans="1:11" x14ac:dyDescent="0.25">
      <c r="A66" s="7"/>
      <c r="B66" s="8"/>
      <c r="C66" s="8"/>
      <c r="D66" s="8"/>
      <c r="E66" s="15"/>
      <c r="F66" s="8"/>
      <c r="G66" s="8"/>
      <c r="H66" s="10"/>
      <c r="I66" s="8"/>
      <c r="J66" s="17"/>
      <c r="K66" s="17"/>
    </row>
    <row r="67" spans="1:11" x14ac:dyDescent="0.25">
      <c r="A67" s="7"/>
      <c r="B67" s="8"/>
      <c r="C67" s="8"/>
      <c r="D67" s="8"/>
      <c r="E67" s="15"/>
      <c r="F67" s="8"/>
      <c r="G67" s="8"/>
      <c r="H67" s="17"/>
      <c r="I67" s="8"/>
      <c r="J67" s="17"/>
      <c r="K67" s="17"/>
    </row>
    <row r="68" spans="1:11" x14ac:dyDescent="0.25">
      <c r="A68" s="5" t="s">
        <v>826</v>
      </c>
      <c r="B68" s="8">
        <f>COUNTIF(team!$P$4:$P$126,A68)</f>
        <v>2</v>
      </c>
      <c r="C68" s="8">
        <f>COUNTIFS(team!$O:$O,$K$13,team!$P:$P,A68)+COUNTIFS(team!$O:$O,$K$14,team!$P:$P,A68)+COUNTIFS(team!$O:$O,$K$15,team!$P:$P,A68)+COUNTIFS(team!$O:$O,$K$16,team!$P:$P,A68)+COUNTIFS(team!$O:$O,$K$17,team!$P:$P,A68)+COUNTIFS(team!$O:$O,$K$18,team!$P:$P,A68)</f>
        <v>0</v>
      </c>
      <c r="D68" s="8">
        <f>B68-C68</f>
        <v>2</v>
      </c>
      <c r="E68" s="15">
        <f>IF(G68&lt;15,2,(QUOTIENT(G68,5)))+A69</f>
        <v>2</v>
      </c>
      <c r="F68" s="8">
        <f>E68-D68</f>
        <v>0</v>
      </c>
      <c r="G68" s="8">
        <f>I68-C68-H68</f>
        <v>5</v>
      </c>
      <c r="I68" s="8">
        <f>COUNTIF(Vision!F:F,'Seat Counts'!A68)</f>
        <v>5</v>
      </c>
      <c r="K68" s="17"/>
    </row>
    <row r="69" spans="1:11" x14ac:dyDescent="0.25">
      <c r="A69" s="7"/>
      <c r="B69" s="8"/>
      <c r="C69" s="8"/>
      <c r="D69" s="8"/>
      <c r="E69" s="15"/>
      <c r="F69" s="8"/>
      <c r="G69" s="8"/>
      <c r="H69" s="17"/>
      <c r="I69" s="8"/>
      <c r="J69" s="17"/>
      <c r="K69" s="17"/>
    </row>
    <row r="70" spans="1:11" x14ac:dyDescent="0.25">
      <c r="A70" s="7"/>
      <c r="B70" s="8"/>
      <c r="C70" s="8"/>
      <c r="D70" s="8"/>
      <c r="E70" s="15"/>
      <c r="F70" s="8"/>
      <c r="G70" s="8"/>
      <c r="H70" s="17"/>
      <c r="I70" s="8"/>
      <c r="J70" s="17"/>
      <c r="K70" s="17"/>
    </row>
    <row r="71" spans="1:11" x14ac:dyDescent="0.25">
      <c r="A71" s="5" t="s">
        <v>3352</v>
      </c>
      <c r="B71" s="8">
        <f>COUNTIF(team!$P$4:$P$126,A71)</f>
        <v>0</v>
      </c>
      <c r="C71" s="8">
        <f>COUNTIFS(team!$O:$O,$K$13,team!$P:$P,A71)+COUNTIFS(team!$O:$O,$K$14,team!$P:$P,A71)+COUNTIFS(team!$O:$O,$K$15,team!$P:$P,A71)+COUNTIFS(team!$O:$O,$K$16,team!$P:$P,A71)+COUNTIFS(team!$O:$O,$K$17,team!$P:$P,A71)+COUNTIFS(team!$O:$O,$K$18,team!$P:$P,A71)</f>
        <v>0</v>
      </c>
      <c r="D71" s="8">
        <f>B71-C71</f>
        <v>0</v>
      </c>
      <c r="E71" s="15">
        <f>IF(G71&lt;15,2,(QUOTIENT(G71,5)))+A72</f>
        <v>2</v>
      </c>
      <c r="F71" s="8">
        <f>E71-D71</f>
        <v>2</v>
      </c>
      <c r="G71" s="8">
        <f>I71-C71</f>
        <v>0</v>
      </c>
      <c r="I71" s="8">
        <f>COUNTIF(Vision!F:F,'Seat Counts'!A71)</f>
        <v>0</v>
      </c>
      <c r="K71" s="17"/>
    </row>
    <row r="72" spans="1:11" x14ac:dyDescent="0.25">
      <c r="I72" s="18"/>
      <c r="K72" s="17"/>
    </row>
    <row r="73" spans="1:11" x14ac:dyDescent="0.25">
      <c r="I73" s="18"/>
      <c r="K73" s="17"/>
    </row>
    <row r="74" spans="1:11" x14ac:dyDescent="0.25">
      <c r="I74" s="18"/>
      <c r="K74" s="17"/>
    </row>
    <row r="75" spans="1:11" x14ac:dyDescent="0.25">
      <c r="I75" s="18"/>
      <c r="K75" s="17"/>
    </row>
    <row r="76" spans="1:11" x14ac:dyDescent="0.25">
      <c r="I76" s="18"/>
      <c r="K76" s="17"/>
    </row>
    <row r="77" spans="1:11" x14ac:dyDescent="0.25">
      <c r="A77" s="37" t="s">
        <v>759</v>
      </c>
      <c r="B77" s="38"/>
      <c r="C77" s="39"/>
      <c r="E77" s="37" t="s">
        <v>760</v>
      </c>
      <c r="F77" s="38"/>
      <c r="G77" s="39"/>
      <c r="I77" s="18"/>
      <c r="K77" s="17"/>
    </row>
    <row r="78" spans="1:11" x14ac:dyDescent="0.25">
      <c r="A78" s="7" t="s">
        <v>761</v>
      </c>
      <c r="B78" s="15" t="s">
        <v>757</v>
      </c>
      <c r="C78" s="15" t="s">
        <v>758</v>
      </c>
      <c r="E78" s="7" t="s">
        <v>756</v>
      </c>
      <c r="F78" s="15" t="s">
        <v>757</v>
      </c>
      <c r="G78" s="15" t="s">
        <v>758</v>
      </c>
      <c r="I78" s="18"/>
      <c r="K78" s="17"/>
    </row>
    <row r="79" spans="1:11" x14ac:dyDescent="0.25">
      <c r="A79" s="7">
        <f>COUNTIF(team!$O:$O,"*Design*")-COUNTIF(team!$O:$O,"Design Commercial")</f>
        <v>167</v>
      </c>
      <c r="B79" s="7">
        <f>COUNTIF(team!$O:$O,"*Commercial*")</f>
        <v>151</v>
      </c>
      <c r="C79" s="7">
        <f>COUNTIF(team!$O:$O,"*Administration*")</f>
        <v>84</v>
      </c>
      <c r="E79" s="7">
        <f>COUNTIF(team!$AK:$AK,"*Interior Design*")</f>
        <v>0</v>
      </c>
      <c r="F79" s="7">
        <f>COUNTIF(team!$AK:$AK,"*Commercial*")</f>
        <v>0</v>
      </c>
      <c r="G79" s="7">
        <f>COUNTIF(team!$AK:$AK,"*Administration*")</f>
        <v>0</v>
      </c>
      <c r="I79" s="18"/>
      <c r="K79" s="17"/>
    </row>
  </sheetData>
  <mergeCells count="3">
    <mergeCell ref="B4:K4"/>
    <mergeCell ref="A77:C77"/>
    <mergeCell ref="E77:G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09"/>
  <sheetViews>
    <sheetView topLeftCell="A379" workbookViewId="0">
      <selection activeCell="L420" sqref="L420"/>
    </sheetView>
  </sheetViews>
  <sheetFormatPr defaultRowHeight="15" x14ac:dyDescent="0.25"/>
  <cols>
    <col min="1" max="1" width="28.28515625" bestFit="1" customWidth="1"/>
    <col min="5" max="5" width="28.28515625" bestFit="1" customWidth="1"/>
    <col min="6" max="6" width="15.7109375" bestFit="1" customWidth="1"/>
    <col min="7" max="7" width="34.5703125" bestFit="1" customWidth="1"/>
  </cols>
  <sheetData>
    <row r="1" spans="1:10" ht="42" x14ac:dyDescent="0.25">
      <c r="A1" s="25" t="s">
        <v>169</v>
      </c>
      <c r="B1" s="25" t="s">
        <v>166</v>
      </c>
      <c r="C1" s="25" t="s">
        <v>167</v>
      </c>
      <c r="D1" s="25" t="s">
        <v>125</v>
      </c>
      <c r="E1" s="25" t="s">
        <v>168</v>
      </c>
      <c r="F1" s="25" t="s">
        <v>752</v>
      </c>
      <c r="G1" s="25" t="s">
        <v>3353</v>
      </c>
      <c r="H1" s="25" t="s">
        <v>4074</v>
      </c>
      <c r="I1" s="25" t="s">
        <v>7049</v>
      </c>
      <c r="J1" s="25" t="s">
        <v>8118</v>
      </c>
    </row>
    <row r="2" spans="1:10" x14ac:dyDescent="0.25">
      <c r="A2" s="22" t="s">
        <v>495</v>
      </c>
      <c r="B2" s="26" t="s">
        <v>119</v>
      </c>
      <c r="C2" s="26" t="s">
        <v>120</v>
      </c>
      <c r="D2" s="22" t="s">
        <v>494</v>
      </c>
      <c r="E2" s="26" t="s">
        <v>251</v>
      </c>
      <c r="F2" s="26" t="s">
        <v>123</v>
      </c>
      <c r="G2" s="26" t="s">
        <v>3364</v>
      </c>
      <c r="H2" s="24">
        <v>42150</v>
      </c>
      <c r="I2" s="26" t="s">
        <v>7051</v>
      </c>
      <c r="J2" s="26" t="s">
        <v>8119</v>
      </c>
    </row>
    <row r="3" spans="1:10" x14ac:dyDescent="0.25">
      <c r="A3" s="22" t="s">
        <v>5077</v>
      </c>
      <c r="B3" s="26" t="s">
        <v>4070</v>
      </c>
      <c r="C3" s="26" t="s">
        <v>5078</v>
      </c>
      <c r="D3" s="22" t="s">
        <v>3747</v>
      </c>
      <c r="E3" s="26" t="s">
        <v>864</v>
      </c>
      <c r="F3" s="26" t="s">
        <v>123</v>
      </c>
      <c r="G3" s="26" t="s">
        <v>3358</v>
      </c>
      <c r="H3" s="24">
        <v>43467</v>
      </c>
      <c r="I3" s="26" t="s">
        <v>7051</v>
      </c>
      <c r="J3" s="26" t="s">
        <v>8119</v>
      </c>
    </row>
    <row r="4" spans="1:10" x14ac:dyDescent="0.25">
      <c r="A4" s="22" t="s">
        <v>4896</v>
      </c>
      <c r="B4" s="26" t="s">
        <v>553</v>
      </c>
      <c r="C4" s="26" t="s">
        <v>4897</v>
      </c>
      <c r="D4" s="22" t="s">
        <v>3747</v>
      </c>
      <c r="E4" s="26" t="s">
        <v>864</v>
      </c>
      <c r="F4" s="26" t="s">
        <v>123</v>
      </c>
      <c r="G4" s="26" t="s">
        <v>3359</v>
      </c>
      <c r="H4" s="24">
        <v>43381</v>
      </c>
      <c r="I4" s="26" t="s">
        <v>7051</v>
      </c>
      <c r="J4" s="26" t="s">
        <v>8119</v>
      </c>
    </row>
    <row r="5" spans="1:10" x14ac:dyDescent="0.25">
      <c r="A5" s="22" t="s">
        <v>252</v>
      </c>
      <c r="B5" s="26" t="s">
        <v>249</v>
      </c>
      <c r="C5" s="26" t="s">
        <v>250</v>
      </c>
      <c r="D5" s="22" t="s">
        <v>3239</v>
      </c>
      <c r="E5" s="26" t="s">
        <v>3462</v>
      </c>
      <c r="F5" s="26" t="s">
        <v>123</v>
      </c>
      <c r="G5" s="26" t="s">
        <v>3417</v>
      </c>
      <c r="H5" s="24">
        <v>42457</v>
      </c>
      <c r="I5" s="26" t="s">
        <v>7051</v>
      </c>
      <c r="J5" s="26" t="s">
        <v>8119</v>
      </c>
    </row>
    <row r="6" spans="1:10" x14ac:dyDescent="0.25">
      <c r="A6" s="22" t="s">
        <v>4172</v>
      </c>
      <c r="B6" s="26" t="s">
        <v>229</v>
      </c>
      <c r="C6" s="26" t="s">
        <v>4173</v>
      </c>
      <c r="D6" s="22" t="s">
        <v>3747</v>
      </c>
      <c r="E6" s="26" t="s">
        <v>864</v>
      </c>
      <c r="F6" s="26" t="s">
        <v>123</v>
      </c>
      <c r="G6" s="26" t="s">
        <v>3367</v>
      </c>
      <c r="H6" s="24">
        <v>43466</v>
      </c>
      <c r="I6" s="26" t="s">
        <v>7051</v>
      </c>
      <c r="J6" s="26" t="s">
        <v>8119</v>
      </c>
    </row>
    <row r="7" spans="1:10" x14ac:dyDescent="0.25">
      <c r="A7" s="22" t="s">
        <v>3228</v>
      </c>
      <c r="B7" s="26" t="s">
        <v>57</v>
      </c>
      <c r="C7" s="26" t="s">
        <v>3229</v>
      </c>
      <c r="D7" s="22" t="s">
        <v>494</v>
      </c>
      <c r="E7" s="26" t="s">
        <v>251</v>
      </c>
      <c r="F7" s="26" t="s">
        <v>123</v>
      </c>
      <c r="G7" s="26" t="s">
        <v>3398</v>
      </c>
      <c r="H7" s="24">
        <v>43040</v>
      </c>
      <c r="I7" s="26" t="s">
        <v>7051</v>
      </c>
      <c r="J7" s="26" t="s">
        <v>8119</v>
      </c>
    </row>
    <row r="8" spans="1:10" x14ac:dyDescent="0.25">
      <c r="A8" s="22" t="s">
        <v>767</v>
      </c>
      <c r="B8" s="26" t="s">
        <v>58</v>
      </c>
      <c r="C8" s="26" t="s">
        <v>766</v>
      </c>
      <c r="D8" s="22" t="s">
        <v>494</v>
      </c>
      <c r="E8" s="26" t="s">
        <v>251</v>
      </c>
      <c r="F8" s="26" t="s">
        <v>123</v>
      </c>
      <c r="G8" s="26" t="s">
        <v>3359</v>
      </c>
      <c r="H8" s="24">
        <v>42856</v>
      </c>
      <c r="I8" s="26" t="s">
        <v>7051</v>
      </c>
      <c r="J8" s="26" t="s">
        <v>8119</v>
      </c>
    </row>
    <row r="9" spans="1:10" x14ac:dyDescent="0.25">
      <c r="A9" s="22" t="s">
        <v>862</v>
      </c>
      <c r="B9" s="26" t="s">
        <v>681</v>
      </c>
      <c r="C9" s="26" t="s">
        <v>863</v>
      </c>
      <c r="D9" s="22" t="s">
        <v>494</v>
      </c>
      <c r="E9" s="26" t="s">
        <v>864</v>
      </c>
      <c r="F9" s="26" t="s">
        <v>123</v>
      </c>
      <c r="G9" s="26" t="s">
        <v>3384</v>
      </c>
      <c r="H9" s="24">
        <v>42975</v>
      </c>
      <c r="I9" s="26" t="s">
        <v>7051</v>
      </c>
      <c r="J9" s="26" t="s">
        <v>8119</v>
      </c>
    </row>
    <row r="10" spans="1:10" x14ac:dyDescent="0.25">
      <c r="A10" s="22" t="s">
        <v>8155</v>
      </c>
      <c r="B10" s="26" t="s">
        <v>885</v>
      </c>
      <c r="C10" s="26" t="s">
        <v>8156</v>
      </c>
      <c r="D10" s="22" t="s">
        <v>494</v>
      </c>
      <c r="E10" s="26" t="s">
        <v>251</v>
      </c>
      <c r="F10" s="26" t="s">
        <v>123</v>
      </c>
      <c r="G10" s="26" t="s">
        <v>3359</v>
      </c>
      <c r="H10" s="24">
        <v>43577</v>
      </c>
      <c r="I10" s="26" t="s">
        <v>7051</v>
      </c>
      <c r="J10" s="26" t="s">
        <v>8119</v>
      </c>
    </row>
    <row r="11" spans="1:10" x14ac:dyDescent="0.25">
      <c r="A11" s="22" t="s">
        <v>331</v>
      </c>
      <c r="B11" s="26" t="s">
        <v>328</v>
      </c>
      <c r="C11" s="26" t="s">
        <v>329</v>
      </c>
      <c r="D11" s="22" t="s">
        <v>330</v>
      </c>
      <c r="E11" s="26" t="s">
        <v>3444</v>
      </c>
      <c r="F11" s="26" t="s">
        <v>753</v>
      </c>
      <c r="G11" s="23" t="s">
        <v>3359</v>
      </c>
      <c r="H11" s="24">
        <v>42583</v>
      </c>
      <c r="I11" s="26" t="s">
        <v>7051</v>
      </c>
      <c r="J11" s="26" t="s">
        <v>8119</v>
      </c>
    </row>
    <row r="12" spans="1:10" x14ac:dyDescent="0.25">
      <c r="A12" s="22" t="s">
        <v>3743</v>
      </c>
      <c r="B12" s="26" t="s">
        <v>3744</v>
      </c>
      <c r="C12" s="26" t="s">
        <v>3745</v>
      </c>
      <c r="D12" s="22" t="s">
        <v>256</v>
      </c>
      <c r="E12" s="26" t="s">
        <v>5103</v>
      </c>
      <c r="F12" s="26" t="s">
        <v>753</v>
      </c>
      <c r="G12" s="26" t="s">
        <v>3357</v>
      </c>
      <c r="H12" s="24">
        <v>43241</v>
      </c>
      <c r="I12" s="26" t="s">
        <v>7051</v>
      </c>
      <c r="J12" s="26" t="s">
        <v>8119</v>
      </c>
    </row>
    <row r="13" spans="1:10" x14ac:dyDescent="0.25">
      <c r="A13" s="22" t="s">
        <v>3232</v>
      </c>
      <c r="B13" s="26" t="s">
        <v>424</v>
      </c>
      <c r="C13" s="26" t="s">
        <v>3233</v>
      </c>
      <c r="D13" s="22" t="s">
        <v>256</v>
      </c>
      <c r="E13" s="26" t="s">
        <v>5103</v>
      </c>
      <c r="F13" s="26" t="s">
        <v>753</v>
      </c>
      <c r="G13" s="26" t="s">
        <v>3359</v>
      </c>
      <c r="H13" s="24">
        <v>43040</v>
      </c>
      <c r="I13" s="26" t="s">
        <v>7051</v>
      </c>
      <c r="J13" s="26" t="s">
        <v>8119</v>
      </c>
    </row>
    <row r="14" spans="1:10" x14ac:dyDescent="0.25">
      <c r="A14" s="22" t="s">
        <v>824</v>
      </c>
      <c r="B14" s="26" t="s">
        <v>542</v>
      </c>
      <c r="C14" s="26" t="s">
        <v>825</v>
      </c>
      <c r="D14" s="22" t="s">
        <v>484</v>
      </c>
      <c r="E14" s="26" t="s">
        <v>5105</v>
      </c>
      <c r="F14" s="26" t="s">
        <v>753</v>
      </c>
      <c r="G14" s="26" t="s">
        <v>4864</v>
      </c>
      <c r="H14" s="24">
        <v>42940</v>
      </c>
      <c r="I14" s="26" t="s">
        <v>7051</v>
      </c>
      <c r="J14" s="26" t="s">
        <v>8119</v>
      </c>
    </row>
    <row r="15" spans="1:10" x14ac:dyDescent="0.25">
      <c r="A15" s="22" t="s">
        <v>693</v>
      </c>
      <c r="B15" s="26" t="s">
        <v>691</v>
      </c>
      <c r="C15" s="26" t="s">
        <v>692</v>
      </c>
      <c r="D15" s="22" t="s">
        <v>256</v>
      </c>
      <c r="E15" s="26" t="s">
        <v>5091</v>
      </c>
      <c r="F15" s="26" t="s">
        <v>753</v>
      </c>
      <c r="G15" s="26" t="s">
        <v>3416</v>
      </c>
      <c r="H15" s="24">
        <v>42583</v>
      </c>
      <c r="I15" s="26" t="s">
        <v>7051</v>
      </c>
      <c r="J15" s="26" t="s">
        <v>8119</v>
      </c>
    </row>
    <row r="16" spans="1:10" x14ac:dyDescent="0.25">
      <c r="A16" s="22" t="s">
        <v>3235</v>
      </c>
      <c r="B16" s="26" t="s">
        <v>3236</v>
      </c>
      <c r="C16" s="26" t="s">
        <v>849</v>
      </c>
      <c r="D16" s="22" t="s">
        <v>276</v>
      </c>
      <c r="E16" s="26" t="s">
        <v>3444</v>
      </c>
      <c r="F16" s="26" t="s">
        <v>753</v>
      </c>
      <c r="G16" s="26" t="s">
        <v>3357</v>
      </c>
      <c r="H16" s="24">
        <v>43052</v>
      </c>
      <c r="I16" s="26" t="s">
        <v>7051</v>
      </c>
      <c r="J16" s="26" t="s">
        <v>8119</v>
      </c>
    </row>
    <row r="17" spans="1:10" x14ac:dyDescent="0.25">
      <c r="A17" s="22" t="s">
        <v>323</v>
      </c>
      <c r="B17" s="26" t="s">
        <v>321</v>
      </c>
      <c r="C17" s="26" t="s">
        <v>322</v>
      </c>
      <c r="D17" s="22" t="s">
        <v>256</v>
      </c>
      <c r="E17" s="26" t="s">
        <v>5103</v>
      </c>
      <c r="F17" s="26" t="s">
        <v>753</v>
      </c>
      <c r="G17" s="26" t="s">
        <v>3379</v>
      </c>
      <c r="H17" s="24">
        <v>42583</v>
      </c>
      <c r="I17" s="26" t="s">
        <v>7050</v>
      </c>
      <c r="J17" s="26" t="s">
        <v>8119</v>
      </c>
    </row>
    <row r="18" spans="1:10" x14ac:dyDescent="0.25">
      <c r="A18" s="22" t="s">
        <v>4942</v>
      </c>
      <c r="B18" s="26" t="s">
        <v>109</v>
      </c>
      <c r="C18" s="26" t="s">
        <v>4943</v>
      </c>
      <c r="D18" s="22" t="s">
        <v>484</v>
      </c>
      <c r="E18" s="26" t="s">
        <v>5103</v>
      </c>
      <c r="F18" s="26" t="s">
        <v>753</v>
      </c>
      <c r="G18" s="26" t="s">
        <v>3357</v>
      </c>
      <c r="H18" s="24">
        <v>43416</v>
      </c>
      <c r="I18" s="26" t="s">
        <v>7051</v>
      </c>
      <c r="J18" s="26" t="s">
        <v>8119</v>
      </c>
    </row>
    <row r="19" spans="1:10" x14ac:dyDescent="0.25">
      <c r="A19" s="22" t="s">
        <v>871</v>
      </c>
      <c r="B19" s="26" t="s">
        <v>872</v>
      </c>
      <c r="C19" s="26" t="s">
        <v>878</v>
      </c>
      <c r="D19" s="22" t="s">
        <v>256</v>
      </c>
      <c r="E19" s="26" t="s">
        <v>3444</v>
      </c>
      <c r="F19" s="26" t="s">
        <v>753</v>
      </c>
      <c r="G19" s="26" t="s">
        <v>3357</v>
      </c>
      <c r="H19" s="24">
        <v>42991</v>
      </c>
      <c r="I19" s="26" t="s">
        <v>7051</v>
      </c>
      <c r="J19" s="26" t="s">
        <v>8119</v>
      </c>
    </row>
    <row r="20" spans="1:10" x14ac:dyDescent="0.25">
      <c r="A20" s="22" t="s">
        <v>447</v>
      </c>
      <c r="B20" s="26" t="s">
        <v>445</v>
      </c>
      <c r="C20" s="26" t="s">
        <v>446</v>
      </c>
      <c r="D20" s="22" t="s">
        <v>276</v>
      </c>
      <c r="E20" s="26" t="s">
        <v>3444</v>
      </c>
      <c r="F20" s="26" t="s">
        <v>753</v>
      </c>
      <c r="G20" s="26" t="s">
        <v>3357</v>
      </c>
      <c r="H20" s="24">
        <v>42583</v>
      </c>
      <c r="I20" s="26" t="s">
        <v>7051</v>
      </c>
      <c r="J20" s="26" t="s">
        <v>8119</v>
      </c>
    </row>
    <row r="21" spans="1:10" x14ac:dyDescent="0.25">
      <c r="A21" s="22" t="s">
        <v>5057</v>
      </c>
      <c r="B21" s="26" t="s">
        <v>808</v>
      </c>
      <c r="C21" s="26" t="s">
        <v>5058</v>
      </c>
      <c r="D21" s="22" t="s">
        <v>256</v>
      </c>
      <c r="E21" s="26" t="s">
        <v>5103</v>
      </c>
      <c r="F21" s="26" t="s">
        <v>753</v>
      </c>
      <c r="G21" s="26" t="s">
        <v>3354</v>
      </c>
      <c r="H21" s="24">
        <v>43437</v>
      </c>
      <c r="I21" s="26" t="s">
        <v>7051</v>
      </c>
      <c r="J21" s="26" t="s">
        <v>8119</v>
      </c>
    </row>
    <row r="22" spans="1:10" x14ac:dyDescent="0.25">
      <c r="A22" s="22" t="s">
        <v>517</v>
      </c>
      <c r="B22" s="26" t="s">
        <v>515</v>
      </c>
      <c r="C22" s="26" t="s">
        <v>516</v>
      </c>
      <c r="D22" s="22" t="s">
        <v>208</v>
      </c>
      <c r="E22" s="26" t="s">
        <v>209</v>
      </c>
      <c r="F22" s="26" t="s">
        <v>753</v>
      </c>
      <c r="G22" s="26" t="s">
        <v>3399</v>
      </c>
      <c r="H22" s="24">
        <v>42583</v>
      </c>
      <c r="I22" s="26" t="s">
        <v>7051</v>
      </c>
      <c r="J22" s="26" t="s">
        <v>8119</v>
      </c>
    </row>
    <row r="23" spans="1:10" x14ac:dyDescent="0.25">
      <c r="A23" s="22" t="s">
        <v>3240</v>
      </c>
      <c r="B23" s="26" t="s">
        <v>3241</v>
      </c>
      <c r="C23" s="26" t="s">
        <v>3242</v>
      </c>
      <c r="D23" s="22" t="s">
        <v>208</v>
      </c>
      <c r="E23" s="26" t="s">
        <v>209</v>
      </c>
      <c r="F23" s="26" t="s">
        <v>753</v>
      </c>
      <c r="G23" s="26" t="s">
        <v>3396</v>
      </c>
      <c r="H23" s="24">
        <v>43066</v>
      </c>
      <c r="I23" s="26" t="s">
        <v>7051</v>
      </c>
      <c r="J23" s="26" t="s">
        <v>8119</v>
      </c>
    </row>
    <row r="24" spans="1:10" x14ac:dyDescent="0.25">
      <c r="A24" s="22" t="s">
        <v>3467</v>
      </c>
      <c r="B24" s="26" t="s">
        <v>3468</v>
      </c>
      <c r="C24" s="26" t="s">
        <v>3469</v>
      </c>
      <c r="D24" s="22" t="s">
        <v>330</v>
      </c>
      <c r="E24" s="26" t="s">
        <v>3444</v>
      </c>
      <c r="F24" s="26" t="s">
        <v>753</v>
      </c>
      <c r="G24" s="26" t="s">
        <v>3404</v>
      </c>
      <c r="H24" s="24">
        <v>43178</v>
      </c>
      <c r="I24" s="26" t="s">
        <v>7050</v>
      </c>
      <c r="J24" s="26" t="s">
        <v>8119</v>
      </c>
    </row>
    <row r="25" spans="1:10" x14ac:dyDescent="0.25">
      <c r="A25" s="22" t="s">
        <v>3766</v>
      </c>
      <c r="B25" s="26" t="s">
        <v>274</v>
      </c>
      <c r="C25" s="26" t="s">
        <v>3767</v>
      </c>
      <c r="D25" s="22" t="s">
        <v>276</v>
      </c>
      <c r="E25" s="26" t="s">
        <v>3444</v>
      </c>
      <c r="F25" s="26" t="s">
        <v>753</v>
      </c>
      <c r="G25" s="26" t="s">
        <v>3357</v>
      </c>
      <c r="H25" s="24">
        <v>43250</v>
      </c>
      <c r="I25" s="26" t="s">
        <v>7051</v>
      </c>
      <c r="J25" s="26" t="s">
        <v>8119</v>
      </c>
    </row>
    <row r="26" spans="1:10" x14ac:dyDescent="0.25">
      <c r="A26" s="22" t="s">
        <v>459</v>
      </c>
      <c r="B26" s="26" t="s">
        <v>457</v>
      </c>
      <c r="C26" s="26" t="s">
        <v>458</v>
      </c>
      <c r="D26" s="22" t="s">
        <v>4146</v>
      </c>
      <c r="E26" s="26" t="s">
        <v>5103</v>
      </c>
      <c r="F26" s="26" t="s">
        <v>753</v>
      </c>
      <c r="G26" s="26" t="s">
        <v>3369</v>
      </c>
      <c r="H26" s="24">
        <v>42583</v>
      </c>
      <c r="I26" s="26" t="s">
        <v>7051</v>
      </c>
      <c r="J26" s="26" t="s">
        <v>8119</v>
      </c>
    </row>
    <row r="27" spans="1:10" x14ac:dyDescent="0.25">
      <c r="A27" s="22" t="s">
        <v>713</v>
      </c>
      <c r="B27" s="26" t="s">
        <v>58</v>
      </c>
      <c r="C27" s="26" t="s">
        <v>712</v>
      </c>
      <c r="D27" s="22" t="s">
        <v>231</v>
      </c>
      <c r="E27" s="26" t="s">
        <v>5091</v>
      </c>
      <c r="F27" s="26" t="s">
        <v>753</v>
      </c>
      <c r="G27" s="26" t="s">
        <v>3366</v>
      </c>
      <c r="H27" s="24">
        <v>42583</v>
      </c>
      <c r="I27" s="26" t="s">
        <v>7051</v>
      </c>
      <c r="J27" s="26" t="s">
        <v>8119</v>
      </c>
    </row>
    <row r="28" spans="1:10" x14ac:dyDescent="0.25">
      <c r="A28" s="22" t="s">
        <v>486</v>
      </c>
      <c r="B28" s="26" t="s">
        <v>13</v>
      </c>
      <c r="C28" s="26" t="s">
        <v>485</v>
      </c>
      <c r="D28" s="22" t="s">
        <v>276</v>
      </c>
      <c r="E28" s="26" t="s">
        <v>3444</v>
      </c>
      <c r="F28" s="26" t="s">
        <v>753</v>
      </c>
      <c r="G28" s="26" t="s">
        <v>3359</v>
      </c>
      <c r="H28" s="24">
        <v>42583</v>
      </c>
      <c r="I28" s="26" t="s">
        <v>7051</v>
      </c>
      <c r="J28" s="26" t="s">
        <v>8119</v>
      </c>
    </row>
    <row r="29" spans="1:10" x14ac:dyDescent="0.25">
      <c r="A29" s="22" t="s">
        <v>615</v>
      </c>
      <c r="B29" s="26" t="s">
        <v>613</v>
      </c>
      <c r="C29" s="26" t="s">
        <v>614</v>
      </c>
      <c r="D29" s="22" t="s">
        <v>256</v>
      </c>
      <c r="E29" s="26" t="s">
        <v>5103</v>
      </c>
      <c r="F29" s="26" t="s">
        <v>753</v>
      </c>
      <c r="G29" s="26" t="s">
        <v>3369</v>
      </c>
      <c r="H29" s="24">
        <v>42583</v>
      </c>
      <c r="I29" s="26" t="s">
        <v>7051</v>
      </c>
      <c r="J29" s="26" t="s">
        <v>8119</v>
      </c>
    </row>
    <row r="30" spans="1:10" x14ac:dyDescent="0.25">
      <c r="A30" s="22" t="s">
        <v>230</v>
      </c>
      <c r="B30" s="26" t="s">
        <v>35</v>
      </c>
      <c r="C30" s="26" t="s">
        <v>229</v>
      </c>
      <c r="D30" s="22" t="s">
        <v>484</v>
      </c>
      <c r="E30" s="26" t="s">
        <v>5105</v>
      </c>
      <c r="F30" s="26" t="s">
        <v>753</v>
      </c>
      <c r="G30" s="26" t="s">
        <v>3369</v>
      </c>
      <c r="H30" s="24">
        <v>42583</v>
      </c>
      <c r="I30" s="26" t="s">
        <v>7051</v>
      </c>
      <c r="J30" s="26" t="s">
        <v>8119</v>
      </c>
    </row>
    <row r="31" spans="1:10" x14ac:dyDescent="0.25">
      <c r="A31" s="22" t="s">
        <v>4081</v>
      </c>
      <c r="B31" s="26" t="s">
        <v>242</v>
      </c>
      <c r="C31" s="26" t="s">
        <v>4082</v>
      </c>
      <c r="D31" s="22" t="s">
        <v>4083</v>
      </c>
      <c r="E31" s="26" t="s">
        <v>3444</v>
      </c>
      <c r="F31" s="26" t="s">
        <v>753</v>
      </c>
      <c r="G31" s="26" t="s">
        <v>4084</v>
      </c>
      <c r="H31" s="24">
        <v>43318</v>
      </c>
      <c r="I31" s="26" t="s">
        <v>7051</v>
      </c>
      <c r="J31" s="26" t="s">
        <v>8119</v>
      </c>
    </row>
    <row r="32" spans="1:10" x14ac:dyDescent="0.25">
      <c r="A32" s="22" t="s">
        <v>686</v>
      </c>
      <c r="B32" s="26" t="s">
        <v>684</v>
      </c>
      <c r="C32" s="26" t="s">
        <v>685</v>
      </c>
      <c r="D32" s="22" t="s">
        <v>256</v>
      </c>
      <c r="E32" s="26" t="s">
        <v>5103</v>
      </c>
      <c r="F32" s="26" t="s">
        <v>753</v>
      </c>
      <c r="G32" s="26" t="s">
        <v>3357</v>
      </c>
      <c r="H32" s="24">
        <v>42583</v>
      </c>
      <c r="I32" s="26" t="s">
        <v>7051</v>
      </c>
      <c r="J32" s="26" t="s">
        <v>8119</v>
      </c>
    </row>
    <row r="33" spans="1:10" x14ac:dyDescent="0.25">
      <c r="A33" s="22" t="s">
        <v>480</v>
      </c>
      <c r="B33" s="26" t="s">
        <v>478</v>
      </c>
      <c r="C33" s="26" t="s">
        <v>479</v>
      </c>
      <c r="D33" s="22" t="s">
        <v>256</v>
      </c>
      <c r="E33" s="26" t="s">
        <v>5103</v>
      </c>
      <c r="F33" s="26" t="s">
        <v>753</v>
      </c>
      <c r="G33" s="26" t="s">
        <v>3379</v>
      </c>
      <c r="H33" s="24">
        <v>42583</v>
      </c>
      <c r="I33" s="26" t="s">
        <v>7051</v>
      </c>
      <c r="J33" s="26" t="s">
        <v>8119</v>
      </c>
    </row>
    <row r="34" spans="1:10" x14ac:dyDescent="0.25">
      <c r="A34" s="22" t="s">
        <v>683</v>
      </c>
      <c r="B34" s="26" t="s">
        <v>681</v>
      </c>
      <c r="C34" s="26" t="s">
        <v>682</v>
      </c>
      <c r="D34" s="22" t="s">
        <v>330</v>
      </c>
      <c r="E34" s="26" t="s">
        <v>3444</v>
      </c>
      <c r="F34" s="26" t="s">
        <v>753</v>
      </c>
      <c r="G34" s="26" t="s">
        <v>3369</v>
      </c>
      <c r="H34" s="24">
        <v>42634</v>
      </c>
      <c r="I34" s="26" t="s">
        <v>7051</v>
      </c>
      <c r="J34" s="26" t="s">
        <v>8119</v>
      </c>
    </row>
    <row r="35" spans="1:10" x14ac:dyDescent="0.25">
      <c r="A35" s="22" t="s">
        <v>216</v>
      </c>
      <c r="B35" s="26" t="s">
        <v>214</v>
      </c>
      <c r="C35" s="26" t="s">
        <v>215</v>
      </c>
      <c r="D35" s="22" t="s">
        <v>4083</v>
      </c>
      <c r="E35" s="26" t="s">
        <v>3444</v>
      </c>
      <c r="F35" s="26" t="s">
        <v>753</v>
      </c>
      <c r="G35" s="26" t="s">
        <v>3369</v>
      </c>
      <c r="H35" s="24">
        <v>42583</v>
      </c>
      <c r="I35" s="26" t="s">
        <v>7051</v>
      </c>
      <c r="J35" s="26" t="s">
        <v>8119</v>
      </c>
    </row>
    <row r="36" spans="1:10" x14ac:dyDescent="0.25">
      <c r="A36" s="22" t="s">
        <v>4929</v>
      </c>
      <c r="B36" s="26" t="s">
        <v>399</v>
      </c>
      <c r="C36" s="26" t="s">
        <v>4930</v>
      </c>
      <c r="D36" s="22" t="s">
        <v>4083</v>
      </c>
      <c r="E36" s="26" t="s">
        <v>3444</v>
      </c>
      <c r="F36" s="26" t="s">
        <v>753</v>
      </c>
      <c r="G36" s="26" t="s">
        <v>3359</v>
      </c>
      <c r="H36" s="24">
        <v>43395</v>
      </c>
      <c r="I36" s="26" t="s">
        <v>7051</v>
      </c>
      <c r="J36" s="26" t="s">
        <v>8119</v>
      </c>
    </row>
    <row r="37" spans="1:10" x14ac:dyDescent="0.25">
      <c r="A37" s="22" t="s">
        <v>277</v>
      </c>
      <c r="B37" s="26" t="s">
        <v>274</v>
      </c>
      <c r="C37" s="26" t="s">
        <v>275</v>
      </c>
      <c r="D37" s="22" t="s">
        <v>276</v>
      </c>
      <c r="E37" s="26" t="s">
        <v>3444</v>
      </c>
      <c r="F37" s="26" t="s">
        <v>753</v>
      </c>
      <c r="G37" s="26" t="s">
        <v>3357</v>
      </c>
      <c r="H37" s="24">
        <v>42583</v>
      </c>
      <c r="I37" s="26" t="s">
        <v>7051</v>
      </c>
      <c r="J37" s="26" t="s">
        <v>8119</v>
      </c>
    </row>
    <row r="38" spans="1:10" x14ac:dyDescent="0.25">
      <c r="A38" s="22" t="s">
        <v>340</v>
      </c>
      <c r="B38" s="26" t="s">
        <v>338</v>
      </c>
      <c r="C38" s="26" t="s">
        <v>339</v>
      </c>
      <c r="D38" s="22" t="s">
        <v>256</v>
      </c>
      <c r="E38" s="26" t="s">
        <v>3444</v>
      </c>
      <c r="F38" s="26" t="s">
        <v>753</v>
      </c>
      <c r="G38" s="26" t="s">
        <v>3454</v>
      </c>
      <c r="H38" s="24">
        <v>42583</v>
      </c>
      <c r="I38" s="26" t="s">
        <v>7051</v>
      </c>
      <c r="J38" s="26" t="s">
        <v>8119</v>
      </c>
    </row>
    <row r="39" spans="1:10" x14ac:dyDescent="0.25">
      <c r="A39" s="22" t="s">
        <v>468</v>
      </c>
      <c r="B39" s="26" t="s">
        <v>467</v>
      </c>
      <c r="C39" s="26" t="s">
        <v>876</v>
      </c>
      <c r="D39" s="22" t="s">
        <v>276</v>
      </c>
      <c r="E39" s="26" t="s">
        <v>3444</v>
      </c>
      <c r="F39" s="26" t="s">
        <v>753</v>
      </c>
      <c r="G39" s="26" t="s">
        <v>3367</v>
      </c>
      <c r="H39" s="24">
        <v>42583</v>
      </c>
      <c r="I39" s="26" t="s">
        <v>7051</v>
      </c>
      <c r="J39" s="26" t="s">
        <v>8119</v>
      </c>
    </row>
    <row r="40" spans="1:10" x14ac:dyDescent="0.25">
      <c r="A40" s="22" t="s">
        <v>3249</v>
      </c>
      <c r="B40" s="26" t="s">
        <v>596</v>
      </c>
      <c r="C40" s="26" t="s">
        <v>3250</v>
      </c>
      <c r="D40" s="22" t="s">
        <v>256</v>
      </c>
      <c r="E40" s="26" t="s">
        <v>5103</v>
      </c>
      <c r="F40" s="26" t="s">
        <v>753</v>
      </c>
      <c r="G40" s="26" t="s">
        <v>3362</v>
      </c>
      <c r="H40" s="24">
        <v>43045</v>
      </c>
      <c r="I40" s="26" t="s">
        <v>7051</v>
      </c>
      <c r="J40" s="26" t="s">
        <v>8119</v>
      </c>
    </row>
    <row r="41" spans="1:10" x14ac:dyDescent="0.25">
      <c r="A41" s="22" t="s">
        <v>3790</v>
      </c>
      <c r="B41" s="26" t="s">
        <v>3791</v>
      </c>
      <c r="C41" s="26" t="s">
        <v>3776</v>
      </c>
      <c r="D41" s="22" t="s">
        <v>276</v>
      </c>
      <c r="E41" s="26" t="s">
        <v>3444</v>
      </c>
      <c r="F41" s="26" t="s">
        <v>753</v>
      </c>
      <c r="G41" s="26" t="s">
        <v>3792</v>
      </c>
      <c r="H41" s="24">
        <v>43255</v>
      </c>
      <c r="I41" s="26" t="s">
        <v>7051</v>
      </c>
      <c r="J41" s="26" t="s">
        <v>8119</v>
      </c>
    </row>
    <row r="42" spans="1:10" x14ac:dyDescent="0.25">
      <c r="A42" s="22" t="s">
        <v>6312</v>
      </c>
      <c r="B42" s="26" t="s">
        <v>515</v>
      </c>
      <c r="C42" s="26" t="s">
        <v>7074</v>
      </c>
      <c r="D42" s="22" t="s">
        <v>484</v>
      </c>
      <c r="E42" s="26" t="s">
        <v>5105</v>
      </c>
      <c r="F42" s="26" t="s">
        <v>753</v>
      </c>
      <c r="G42" s="26" t="s">
        <v>7075</v>
      </c>
      <c r="H42" s="24">
        <v>43570</v>
      </c>
      <c r="I42" s="26" t="s">
        <v>7051</v>
      </c>
      <c r="J42" s="26" t="s">
        <v>8119</v>
      </c>
    </row>
    <row r="43" spans="1:10" x14ac:dyDescent="0.25">
      <c r="A43" s="22" t="s">
        <v>524</v>
      </c>
      <c r="B43" s="26" t="s">
        <v>522</v>
      </c>
      <c r="C43" s="26" t="s">
        <v>523</v>
      </c>
      <c r="D43" s="22" t="s">
        <v>330</v>
      </c>
      <c r="E43" s="26" t="s">
        <v>3444</v>
      </c>
      <c r="F43" s="26" t="s">
        <v>753</v>
      </c>
      <c r="G43" s="26" t="s">
        <v>3357</v>
      </c>
      <c r="H43" s="24">
        <v>42583</v>
      </c>
      <c r="I43" s="26" t="s">
        <v>7051</v>
      </c>
      <c r="J43" s="26" t="s">
        <v>8119</v>
      </c>
    </row>
    <row r="44" spans="1:10" x14ac:dyDescent="0.25">
      <c r="A44" s="22" t="s">
        <v>306</v>
      </c>
      <c r="B44" s="26" t="s">
        <v>46</v>
      </c>
      <c r="C44" s="26" t="s">
        <v>304</v>
      </c>
      <c r="D44" s="22" t="s">
        <v>305</v>
      </c>
      <c r="E44" s="26" t="s">
        <v>5091</v>
      </c>
      <c r="F44" s="26" t="s">
        <v>753</v>
      </c>
      <c r="G44" s="26" t="s">
        <v>3366</v>
      </c>
      <c r="H44" s="24">
        <v>42583</v>
      </c>
      <c r="I44" s="26" t="s">
        <v>7051</v>
      </c>
      <c r="J44" s="26" t="s">
        <v>8119</v>
      </c>
    </row>
    <row r="45" spans="1:10" x14ac:dyDescent="0.25">
      <c r="A45" s="22" t="s">
        <v>3476</v>
      </c>
      <c r="B45" s="26" t="s">
        <v>3475</v>
      </c>
      <c r="C45" s="26" t="s">
        <v>3474</v>
      </c>
      <c r="D45" s="22" t="s">
        <v>276</v>
      </c>
      <c r="E45" s="26" t="s">
        <v>3444</v>
      </c>
      <c r="F45" s="26" t="s">
        <v>753</v>
      </c>
      <c r="G45" s="26" t="s">
        <v>3365</v>
      </c>
      <c r="H45" s="24">
        <v>43193</v>
      </c>
      <c r="I45" s="26" t="s">
        <v>7051</v>
      </c>
      <c r="J45" s="26" t="s">
        <v>8119</v>
      </c>
    </row>
    <row r="46" spans="1:10" x14ac:dyDescent="0.25">
      <c r="A46" s="22" t="s">
        <v>711</v>
      </c>
      <c r="B46" s="26" t="s">
        <v>707</v>
      </c>
      <c r="C46" s="26" t="s">
        <v>710</v>
      </c>
      <c r="D46" s="22" t="s">
        <v>330</v>
      </c>
      <c r="E46" s="26" t="s">
        <v>3444</v>
      </c>
      <c r="F46" s="26" t="s">
        <v>753</v>
      </c>
      <c r="G46" s="26" t="s">
        <v>3386</v>
      </c>
      <c r="H46" s="24">
        <v>42583</v>
      </c>
      <c r="I46" s="26" t="s">
        <v>7051</v>
      </c>
      <c r="J46" s="26" t="s">
        <v>8119</v>
      </c>
    </row>
    <row r="47" spans="1:10" x14ac:dyDescent="0.25">
      <c r="A47" s="22" t="s">
        <v>4147</v>
      </c>
      <c r="B47" s="26" t="s">
        <v>161</v>
      </c>
      <c r="C47" s="26" t="s">
        <v>4148</v>
      </c>
      <c r="D47" s="22" t="s">
        <v>206</v>
      </c>
      <c r="E47" s="26" t="s">
        <v>5087</v>
      </c>
      <c r="F47" s="26" t="s">
        <v>826</v>
      </c>
      <c r="G47" s="26" t="s">
        <v>3364</v>
      </c>
      <c r="H47" s="24">
        <v>43348</v>
      </c>
      <c r="I47" s="26" t="s">
        <v>7051</v>
      </c>
      <c r="J47" s="26" t="s">
        <v>8119</v>
      </c>
    </row>
    <row r="48" spans="1:10" x14ac:dyDescent="0.25">
      <c r="A48" s="22" t="s">
        <v>36</v>
      </c>
      <c r="B48" s="26" t="s">
        <v>37</v>
      </c>
      <c r="C48" s="26" t="s">
        <v>38</v>
      </c>
      <c r="D48" s="22" t="s">
        <v>5188</v>
      </c>
      <c r="E48" s="26" t="s">
        <v>857</v>
      </c>
      <c r="F48" s="26" t="s">
        <v>826</v>
      </c>
      <c r="G48" s="26" t="s">
        <v>3359</v>
      </c>
      <c r="H48" s="24">
        <v>41470</v>
      </c>
      <c r="I48" s="26" t="s">
        <v>7051</v>
      </c>
      <c r="J48" s="26" t="s">
        <v>8119</v>
      </c>
    </row>
    <row r="49" spans="1:10" x14ac:dyDescent="0.25">
      <c r="A49" s="22" t="s">
        <v>3448</v>
      </c>
      <c r="B49" s="26" t="s">
        <v>60</v>
      </c>
      <c r="C49" s="26" t="s">
        <v>3447</v>
      </c>
      <c r="D49" s="22" t="s">
        <v>255</v>
      </c>
      <c r="E49" s="26" t="s">
        <v>857</v>
      </c>
      <c r="F49" s="26" t="s">
        <v>826</v>
      </c>
      <c r="G49" s="26" t="s">
        <v>3384</v>
      </c>
      <c r="H49" s="24">
        <v>43150</v>
      </c>
      <c r="I49" s="26" t="s">
        <v>7051</v>
      </c>
      <c r="J49" s="26" t="s">
        <v>8119</v>
      </c>
    </row>
    <row r="50" spans="1:10" x14ac:dyDescent="0.25">
      <c r="A50" s="22" t="s">
        <v>3772</v>
      </c>
      <c r="B50" s="26" t="s">
        <v>478</v>
      </c>
      <c r="C50" s="26" t="s">
        <v>3773</v>
      </c>
      <c r="D50" s="22" t="s">
        <v>5188</v>
      </c>
      <c r="E50" s="26" t="s">
        <v>857</v>
      </c>
      <c r="F50" s="26" t="s">
        <v>826</v>
      </c>
      <c r="G50" s="26" t="s">
        <v>3359</v>
      </c>
      <c r="H50" s="24">
        <v>43249</v>
      </c>
      <c r="I50" s="26" t="s">
        <v>7051</v>
      </c>
      <c r="J50" s="26" t="s">
        <v>8119</v>
      </c>
    </row>
    <row r="51" spans="1:10" x14ac:dyDescent="0.25">
      <c r="A51" s="22" t="s">
        <v>4855</v>
      </c>
      <c r="B51" s="26" t="s">
        <v>4862</v>
      </c>
      <c r="C51" s="26" t="s">
        <v>4863</v>
      </c>
      <c r="D51" s="22" t="s">
        <v>5188</v>
      </c>
      <c r="E51" s="26" t="s">
        <v>857</v>
      </c>
      <c r="F51" s="26" t="s">
        <v>826</v>
      </c>
      <c r="G51" s="26" t="s">
        <v>3358</v>
      </c>
      <c r="H51" s="24">
        <v>43360</v>
      </c>
      <c r="I51" s="26" t="s">
        <v>7051</v>
      </c>
      <c r="J51" s="26" t="s">
        <v>8119</v>
      </c>
    </row>
    <row r="52" spans="1:10" x14ac:dyDescent="0.25">
      <c r="A52" s="22" t="s">
        <v>4158</v>
      </c>
      <c r="B52" s="26" t="s">
        <v>37</v>
      </c>
      <c r="C52" s="26" t="s">
        <v>4159</v>
      </c>
      <c r="D52" s="22" t="s">
        <v>4060</v>
      </c>
      <c r="E52" s="26" t="s">
        <v>854</v>
      </c>
      <c r="F52" s="26" t="s">
        <v>870</v>
      </c>
      <c r="G52" s="23" t="s">
        <v>3358</v>
      </c>
      <c r="H52" s="24">
        <v>43360</v>
      </c>
      <c r="I52" s="26" t="s">
        <v>7051</v>
      </c>
      <c r="J52" s="26" t="s">
        <v>8119</v>
      </c>
    </row>
    <row r="53" spans="1:10" x14ac:dyDescent="0.25">
      <c r="A53" s="22" t="s">
        <v>689</v>
      </c>
      <c r="B53" s="26" t="s">
        <v>687</v>
      </c>
      <c r="C53" s="26" t="s">
        <v>688</v>
      </c>
      <c r="D53" s="22" t="s">
        <v>195</v>
      </c>
      <c r="E53" s="26" t="s">
        <v>855</v>
      </c>
      <c r="F53" s="26" t="s">
        <v>870</v>
      </c>
      <c r="G53" s="26" t="s">
        <v>3359</v>
      </c>
      <c r="H53" s="24">
        <v>41660</v>
      </c>
      <c r="I53" s="26" t="s">
        <v>7051</v>
      </c>
      <c r="J53" s="26" t="s">
        <v>8119</v>
      </c>
    </row>
    <row r="54" spans="1:10" x14ac:dyDescent="0.25">
      <c r="A54" s="22" t="s">
        <v>846</v>
      </c>
      <c r="B54" s="26" t="s">
        <v>847</v>
      </c>
      <c r="C54" s="26" t="s">
        <v>848</v>
      </c>
      <c r="D54" s="22" t="s">
        <v>4060</v>
      </c>
      <c r="E54" s="26" t="s">
        <v>854</v>
      </c>
      <c r="F54" s="26" t="s">
        <v>870</v>
      </c>
      <c r="G54" s="26" t="s">
        <v>3359</v>
      </c>
      <c r="H54" s="24">
        <v>42963</v>
      </c>
      <c r="I54" s="26" t="s">
        <v>7051</v>
      </c>
      <c r="J54" s="26" t="s">
        <v>8119</v>
      </c>
    </row>
    <row r="55" spans="1:10" x14ac:dyDescent="0.25">
      <c r="A55" s="22" t="s">
        <v>677</v>
      </c>
      <c r="B55" s="26" t="s">
        <v>242</v>
      </c>
      <c r="C55" s="26" t="s">
        <v>676</v>
      </c>
      <c r="D55" s="22" t="s">
        <v>195</v>
      </c>
      <c r="E55" s="26" t="s">
        <v>855</v>
      </c>
      <c r="F55" s="26" t="s">
        <v>870</v>
      </c>
      <c r="G55" s="26" t="s">
        <v>3358</v>
      </c>
      <c r="H55" s="24">
        <v>42793</v>
      </c>
      <c r="I55" s="26" t="s">
        <v>7051</v>
      </c>
      <c r="J55" s="26" t="s">
        <v>8119</v>
      </c>
    </row>
    <row r="56" spans="1:10" x14ac:dyDescent="0.25">
      <c r="A56" s="22" t="s">
        <v>600</v>
      </c>
      <c r="B56" s="26" t="s">
        <v>596</v>
      </c>
      <c r="C56" s="26" t="s">
        <v>3383</v>
      </c>
      <c r="D56" s="22" t="s">
        <v>231</v>
      </c>
      <c r="E56" s="26" t="s">
        <v>856</v>
      </c>
      <c r="F56" s="26" t="s">
        <v>870</v>
      </c>
      <c r="G56" s="26" t="s">
        <v>3366</v>
      </c>
      <c r="H56" s="24">
        <v>38082</v>
      </c>
      <c r="I56" s="26" t="s">
        <v>7051</v>
      </c>
      <c r="J56" s="26" t="s">
        <v>8119</v>
      </c>
    </row>
    <row r="57" spans="1:10" x14ac:dyDescent="0.25">
      <c r="A57" s="22" t="s">
        <v>535</v>
      </c>
      <c r="B57" s="26" t="s">
        <v>533</v>
      </c>
      <c r="C57" s="26" t="s">
        <v>534</v>
      </c>
      <c r="D57" s="22" t="s">
        <v>195</v>
      </c>
      <c r="E57" s="26" t="s">
        <v>855</v>
      </c>
      <c r="F57" s="26" t="s">
        <v>870</v>
      </c>
      <c r="G57" s="26" t="s">
        <v>3356</v>
      </c>
      <c r="H57" s="24">
        <v>43252</v>
      </c>
      <c r="I57" s="26" t="s">
        <v>7051</v>
      </c>
      <c r="J57" s="26" t="s">
        <v>8119</v>
      </c>
    </row>
    <row r="58" spans="1:10" x14ac:dyDescent="0.25">
      <c r="A58" s="22" t="s">
        <v>4891</v>
      </c>
      <c r="B58" s="26" t="s">
        <v>399</v>
      </c>
      <c r="C58" s="26" t="s">
        <v>4892</v>
      </c>
      <c r="D58" s="22" t="s">
        <v>195</v>
      </c>
      <c r="E58" s="26" t="s">
        <v>855</v>
      </c>
      <c r="F58" s="26" t="s">
        <v>870</v>
      </c>
      <c r="G58" s="26" t="s">
        <v>3358</v>
      </c>
      <c r="H58" s="24">
        <v>43374</v>
      </c>
      <c r="I58" s="26" t="s">
        <v>7051</v>
      </c>
      <c r="J58" s="26" t="s">
        <v>8119</v>
      </c>
    </row>
    <row r="59" spans="1:10" x14ac:dyDescent="0.25">
      <c r="A59" s="22" t="s">
        <v>5181</v>
      </c>
      <c r="B59" s="26" t="s">
        <v>5182</v>
      </c>
      <c r="C59" s="26" t="s">
        <v>5183</v>
      </c>
      <c r="D59" s="22" t="s">
        <v>4060</v>
      </c>
      <c r="E59" s="26" t="s">
        <v>854</v>
      </c>
      <c r="F59" s="26" t="s">
        <v>870</v>
      </c>
      <c r="G59" s="26" t="s">
        <v>3358</v>
      </c>
      <c r="H59" s="24">
        <v>43538</v>
      </c>
      <c r="I59" s="26" t="s">
        <v>7051</v>
      </c>
      <c r="J59" s="26" t="s">
        <v>8119</v>
      </c>
    </row>
    <row r="60" spans="1:10" x14ac:dyDescent="0.25">
      <c r="A60" s="22" t="s">
        <v>471</v>
      </c>
      <c r="B60" s="26" t="s">
        <v>469</v>
      </c>
      <c r="C60" s="26" t="s">
        <v>470</v>
      </c>
      <c r="D60" s="22" t="s">
        <v>3391</v>
      </c>
      <c r="E60" s="26" t="s">
        <v>855</v>
      </c>
      <c r="F60" s="26" t="s">
        <v>870</v>
      </c>
      <c r="G60" s="26" t="s">
        <v>3380</v>
      </c>
      <c r="H60" s="24">
        <v>38965</v>
      </c>
      <c r="I60" s="26" t="s">
        <v>7051</v>
      </c>
      <c r="J60" s="26" t="s">
        <v>8119</v>
      </c>
    </row>
    <row r="61" spans="1:10" x14ac:dyDescent="0.25">
      <c r="A61" s="22" t="s">
        <v>5090</v>
      </c>
      <c r="B61" s="26" t="s">
        <v>156</v>
      </c>
      <c r="C61" s="26" t="s">
        <v>4923</v>
      </c>
      <c r="D61" s="22" t="s">
        <v>4060</v>
      </c>
      <c r="E61" s="26" t="s">
        <v>854</v>
      </c>
      <c r="F61" s="26" t="s">
        <v>870</v>
      </c>
      <c r="G61" s="26" t="s">
        <v>3365</v>
      </c>
      <c r="H61" s="24">
        <v>43479</v>
      </c>
      <c r="I61" s="26" t="s">
        <v>7051</v>
      </c>
      <c r="J61" s="26" t="s">
        <v>8119</v>
      </c>
    </row>
    <row r="62" spans="1:10" x14ac:dyDescent="0.25">
      <c r="A62" s="22" t="s">
        <v>1310</v>
      </c>
      <c r="B62" s="26" t="s">
        <v>3253</v>
      </c>
      <c r="C62" s="26" t="s">
        <v>385</v>
      </c>
      <c r="D62" s="22" t="s">
        <v>195</v>
      </c>
      <c r="E62" s="26" t="s">
        <v>854</v>
      </c>
      <c r="F62" s="26" t="s">
        <v>870</v>
      </c>
      <c r="G62" s="26" t="s">
        <v>3354</v>
      </c>
      <c r="H62" s="24">
        <v>41960</v>
      </c>
      <c r="I62" s="26" t="s">
        <v>7051</v>
      </c>
      <c r="J62" s="26" t="s">
        <v>8119</v>
      </c>
    </row>
    <row r="63" spans="1:10" x14ac:dyDescent="0.25">
      <c r="A63" s="22" t="s">
        <v>812</v>
      </c>
      <c r="B63" s="26" t="s">
        <v>242</v>
      </c>
      <c r="C63" s="26" t="s">
        <v>813</v>
      </c>
      <c r="D63" s="22" t="s">
        <v>195</v>
      </c>
      <c r="E63" s="26" t="s">
        <v>855</v>
      </c>
      <c r="F63" s="26" t="s">
        <v>870</v>
      </c>
      <c r="G63" s="26" t="s">
        <v>3358</v>
      </c>
      <c r="H63" s="24">
        <v>42912</v>
      </c>
      <c r="I63" s="26" t="s">
        <v>7050</v>
      </c>
      <c r="J63" s="26" t="s">
        <v>8119</v>
      </c>
    </row>
    <row r="64" spans="1:10" x14ac:dyDescent="0.25">
      <c r="A64" s="22" t="s">
        <v>672</v>
      </c>
      <c r="B64" s="26" t="s">
        <v>105</v>
      </c>
      <c r="C64" s="26" t="s">
        <v>671</v>
      </c>
      <c r="D64" s="22" t="s">
        <v>195</v>
      </c>
      <c r="E64" s="26" t="s">
        <v>855</v>
      </c>
      <c r="F64" s="26" t="s">
        <v>870</v>
      </c>
      <c r="G64" s="26" t="s">
        <v>3359</v>
      </c>
      <c r="H64" s="24">
        <v>42499</v>
      </c>
      <c r="I64" s="26" t="s">
        <v>7051</v>
      </c>
      <c r="J64" s="26" t="s">
        <v>8119</v>
      </c>
    </row>
    <row r="65" spans="1:10" x14ac:dyDescent="0.25">
      <c r="A65" s="22" t="s">
        <v>196</v>
      </c>
      <c r="B65" s="26" t="s">
        <v>193</v>
      </c>
      <c r="C65" s="26" t="s">
        <v>194</v>
      </c>
      <c r="D65" s="22" t="s">
        <v>195</v>
      </c>
      <c r="E65" s="26" t="s">
        <v>854</v>
      </c>
      <c r="F65" s="26" t="s">
        <v>870</v>
      </c>
      <c r="G65" s="26" t="s">
        <v>3359</v>
      </c>
      <c r="H65" s="24">
        <v>42653</v>
      </c>
      <c r="I65" s="26" t="s">
        <v>7051</v>
      </c>
      <c r="J65" s="26" t="s">
        <v>8119</v>
      </c>
    </row>
    <row r="66" spans="1:10" x14ac:dyDescent="0.25">
      <c r="A66" s="22" t="s">
        <v>3753</v>
      </c>
      <c r="B66" s="26" t="s">
        <v>3789</v>
      </c>
      <c r="C66" s="26" t="s">
        <v>3754</v>
      </c>
      <c r="D66" s="22" t="s">
        <v>3391</v>
      </c>
      <c r="E66" s="26" t="s">
        <v>854</v>
      </c>
      <c r="F66" s="26" t="s">
        <v>870</v>
      </c>
      <c r="G66" s="26" t="s">
        <v>3378</v>
      </c>
      <c r="H66" s="24">
        <v>43242</v>
      </c>
      <c r="I66" s="26" t="s">
        <v>7051</v>
      </c>
      <c r="J66" s="26" t="s">
        <v>8119</v>
      </c>
    </row>
    <row r="67" spans="1:10" x14ac:dyDescent="0.25">
      <c r="A67" s="22" t="s">
        <v>5052</v>
      </c>
      <c r="B67" s="26" t="s">
        <v>18</v>
      </c>
      <c r="C67" s="26" t="s">
        <v>400</v>
      </c>
      <c r="D67" s="22" t="s">
        <v>4060</v>
      </c>
      <c r="E67" s="26" t="s">
        <v>854</v>
      </c>
      <c r="F67" s="26" t="s">
        <v>870</v>
      </c>
      <c r="G67" s="26" t="s">
        <v>3358</v>
      </c>
      <c r="H67" s="24">
        <v>43423</v>
      </c>
      <c r="I67" s="26" t="s">
        <v>7051</v>
      </c>
      <c r="J67" s="26" t="s">
        <v>8119</v>
      </c>
    </row>
    <row r="68" spans="1:10" x14ac:dyDescent="0.25">
      <c r="A68" s="22" t="s">
        <v>461</v>
      </c>
      <c r="B68" s="26" t="s">
        <v>457</v>
      </c>
      <c r="C68" s="26" t="s">
        <v>460</v>
      </c>
      <c r="D68" s="22" t="s">
        <v>195</v>
      </c>
      <c r="E68" s="26" t="s">
        <v>855</v>
      </c>
      <c r="F68" s="26" t="s">
        <v>870</v>
      </c>
      <c r="G68" s="26" t="s">
        <v>3358</v>
      </c>
      <c r="H68" s="24">
        <v>42776</v>
      </c>
      <c r="I68" s="26" t="s">
        <v>7051</v>
      </c>
      <c r="J68" s="26" t="s">
        <v>8119</v>
      </c>
    </row>
    <row r="69" spans="1:10" x14ac:dyDescent="0.25">
      <c r="A69" s="22" t="s">
        <v>3445</v>
      </c>
      <c r="B69" s="26" t="s">
        <v>703</v>
      </c>
      <c r="C69" s="26" t="s">
        <v>176</v>
      </c>
      <c r="D69" s="22" t="s">
        <v>195</v>
      </c>
      <c r="E69" s="26" t="s">
        <v>855</v>
      </c>
      <c r="F69" s="26" t="s">
        <v>870</v>
      </c>
      <c r="G69" s="26" t="s">
        <v>3354</v>
      </c>
      <c r="H69" s="24">
        <v>38418</v>
      </c>
      <c r="I69" s="26" t="s">
        <v>7051</v>
      </c>
      <c r="J69" s="26" t="s">
        <v>8119</v>
      </c>
    </row>
    <row r="70" spans="1:10" x14ac:dyDescent="0.25">
      <c r="A70" s="22" t="s">
        <v>4933</v>
      </c>
      <c r="B70" s="26" t="s">
        <v>542</v>
      </c>
      <c r="C70" s="26" t="s">
        <v>4934</v>
      </c>
      <c r="D70" s="22" t="s">
        <v>195</v>
      </c>
      <c r="E70" s="26" t="s">
        <v>855</v>
      </c>
      <c r="F70" s="26" t="s">
        <v>870</v>
      </c>
      <c r="G70" s="26" t="s">
        <v>3358</v>
      </c>
      <c r="H70" s="24">
        <v>43402</v>
      </c>
      <c r="I70" s="26" t="s">
        <v>7051</v>
      </c>
      <c r="J70" s="26" t="s">
        <v>8119</v>
      </c>
    </row>
    <row r="71" spans="1:10" x14ac:dyDescent="0.25">
      <c r="A71" s="22" t="s">
        <v>281</v>
      </c>
      <c r="B71" s="26" t="s">
        <v>274</v>
      </c>
      <c r="C71" s="26" t="s">
        <v>280</v>
      </c>
      <c r="D71" s="22" t="s">
        <v>195</v>
      </c>
      <c r="E71" s="26" t="s">
        <v>855</v>
      </c>
      <c r="F71" s="26" t="s">
        <v>870</v>
      </c>
      <c r="G71" s="23" t="s">
        <v>3359</v>
      </c>
      <c r="H71" s="24">
        <v>42793</v>
      </c>
      <c r="I71" s="26" t="s">
        <v>7051</v>
      </c>
      <c r="J71" s="26" t="s">
        <v>8119</v>
      </c>
    </row>
    <row r="72" spans="1:10" x14ac:dyDescent="0.25">
      <c r="A72" s="22" t="s">
        <v>541</v>
      </c>
      <c r="B72" s="26" t="s">
        <v>539</v>
      </c>
      <c r="C72" s="26" t="s">
        <v>540</v>
      </c>
      <c r="D72" s="22" t="s">
        <v>520</v>
      </c>
      <c r="E72" s="26" t="s">
        <v>858</v>
      </c>
      <c r="F72" s="26" t="s">
        <v>827</v>
      </c>
      <c r="G72" s="26" t="s">
        <v>3359</v>
      </c>
      <c r="H72" s="24">
        <v>40940</v>
      </c>
      <c r="I72" s="26" t="s">
        <v>7051</v>
      </c>
      <c r="J72" s="26" t="s">
        <v>8119</v>
      </c>
    </row>
    <row r="73" spans="1:10" x14ac:dyDescent="0.25">
      <c r="A73" s="22" t="s">
        <v>508</v>
      </c>
      <c r="B73" s="26" t="s">
        <v>506</v>
      </c>
      <c r="C73" s="26" t="s">
        <v>507</v>
      </c>
      <c r="D73" s="22" t="s">
        <v>3238</v>
      </c>
      <c r="E73" s="26" t="s">
        <v>858</v>
      </c>
      <c r="F73" s="26" t="s">
        <v>827</v>
      </c>
      <c r="G73" s="26" t="s">
        <v>3384</v>
      </c>
      <c r="H73" s="24">
        <v>41562</v>
      </c>
      <c r="I73" s="26" t="s">
        <v>7051</v>
      </c>
      <c r="J73" s="26" t="s">
        <v>8119</v>
      </c>
    </row>
    <row r="74" spans="1:10" x14ac:dyDescent="0.25">
      <c r="A74" s="22" t="s">
        <v>744</v>
      </c>
      <c r="B74" s="26" t="s">
        <v>742</v>
      </c>
      <c r="C74" s="26" t="s">
        <v>743</v>
      </c>
      <c r="D74" s="22" t="s">
        <v>520</v>
      </c>
      <c r="E74" s="26" t="s">
        <v>858</v>
      </c>
      <c r="F74" s="26" t="s">
        <v>827</v>
      </c>
      <c r="G74" s="26" t="s">
        <v>3367</v>
      </c>
      <c r="H74" s="24">
        <v>43236</v>
      </c>
      <c r="I74" s="26" t="s">
        <v>7051</v>
      </c>
      <c r="J74" s="26" t="s">
        <v>8119</v>
      </c>
    </row>
    <row r="75" spans="1:10" x14ac:dyDescent="0.25">
      <c r="A75" s="22" t="s">
        <v>301</v>
      </c>
      <c r="B75" s="26" t="s">
        <v>299</v>
      </c>
      <c r="C75" s="26" t="s">
        <v>300</v>
      </c>
      <c r="D75" s="22" t="s">
        <v>3238</v>
      </c>
      <c r="E75" s="26" t="s">
        <v>858</v>
      </c>
      <c r="F75" s="26" t="s">
        <v>827</v>
      </c>
      <c r="G75" s="26" t="s">
        <v>3378</v>
      </c>
      <c r="H75" s="24">
        <v>41198</v>
      </c>
      <c r="I75" s="26" t="s">
        <v>7051</v>
      </c>
      <c r="J75" s="26" t="s">
        <v>8119</v>
      </c>
    </row>
    <row r="76" spans="1:10" x14ac:dyDescent="0.25">
      <c r="A76" s="22" t="s">
        <v>3887</v>
      </c>
      <c r="B76" s="26" t="s">
        <v>3888</v>
      </c>
      <c r="C76" s="26" t="s">
        <v>3733</v>
      </c>
      <c r="D76" s="22" t="s">
        <v>520</v>
      </c>
      <c r="E76" s="26" t="s">
        <v>858</v>
      </c>
      <c r="F76" s="26" t="s">
        <v>827</v>
      </c>
      <c r="G76" s="26" t="s">
        <v>3364</v>
      </c>
      <c r="H76" s="24">
        <v>43290</v>
      </c>
      <c r="I76" s="26" t="s">
        <v>7051</v>
      </c>
      <c r="J76" s="26" t="s">
        <v>8119</v>
      </c>
    </row>
    <row r="77" spans="1:10" x14ac:dyDescent="0.25">
      <c r="A77" s="22" t="s">
        <v>294</v>
      </c>
      <c r="B77" s="26" t="s">
        <v>292</v>
      </c>
      <c r="C77" s="26" t="s">
        <v>293</v>
      </c>
      <c r="D77" s="22" t="s">
        <v>219</v>
      </c>
      <c r="E77" s="26" t="s">
        <v>858</v>
      </c>
      <c r="F77" s="26" t="s">
        <v>827</v>
      </c>
      <c r="G77" s="26" t="s">
        <v>3364</v>
      </c>
      <c r="H77" s="24">
        <v>40848</v>
      </c>
      <c r="I77" s="26" t="s">
        <v>7051</v>
      </c>
      <c r="J77" s="26" t="s">
        <v>8119</v>
      </c>
    </row>
    <row r="78" spans="1:10" x14ac:dyDescent="0.25">
      <c r="A78" s="22" t="s">
        <v>3739</v>
      </c>
      <c r="B78" s="26" t="s">
        <v>3740</v>
      </c>
      <c r="C78" s="26" t="s">
        <v>3741</v>
      </c>
      <c r="D78" s="22" t="s">
        <v>520</v>
      </c>
      <c r="E78" s="26" t="s">
        <v>858</v>
      </c>
      <c r="F78" s="26" t="s">
        <v>827</v>
      </c>
      <c r="G78" s="26" t="s">
        <v>3365</v>
      </c>
      <c r="H78" s="24">
        <v>43236</v>
      </c>
      <c r="I78" s="26" t="s">
        <v>7051</v>
      </c>
      <c r="J78" s="26" t="s">
        <v>8119</v>
      </c>
    </row>
    <row r="79" spans="1:10" x14ac:dyDescent="0.25">
      <c r="A79" s="22" t="s">
        <v>5030</v>
      </c>
      <c r="B79" s="26" t="s">
        <v>5038</v>
      </c>
      <c r="C79" s="26" t="s">
        <v>5039</v>
      </c>
      <c r="D79" s="22" t="s">
        <v>3738</v>
      </c>
      <c r="E79" s="26" t="s">
        <v>3411</v>
      </c>
      <c r="F79" s="26" t="s">
        <v>87</v>
      </c>
      <c r="G79" s="26" t="s">
        <v>3358</v>
      </c>
      <c r="H79" s="24">
        <v>43416</v>
      </c>
      <c r="I79" s="26" t="s">
        <v>7051</v>
      </c>
      <c r="J79" s="26" t="s">
        <v>8119</v>
      </c>
    </row>
    <row r="80" spans="1:10" x14ac:dyDescent="0.25">
      <c r="A80" s="22" t="s">
        <v>6272</v>
      </c>
      <c r="B80" s="26" t="s">
        <v>30</v>
      </c>
      <c r="C80" s="26" t="s">
        <v>5187</v>
      </c>
      <c r="D80" s="22" t="s">
        <v>231</v>
      </c>
      <c r="E80" s="26" t="s">
        <v>8136</v>
      </c>
      <c r="F80" s="26" t="s">
        <v>87</v>
      </c>
      <c r="G80" s="26" t="s">
        <v>3417</v>
      </c>
      <c r="H80" s="24">
        <v>43542</v>
      </c>
      <c r="I80" s="26" t="s">
        <v>7051</v>
      </c>
      <c r="J80" s="26" t="s">
        <v>8119</v>
      </c>
    </row>
    <row r="81" spans="1:10" x14ac:dyDescent="0.25">
      <c r="A81" s="22" t="s">
        <v>690</v>
      </c>
      <c r="B81" s="26" t="s">
        <v>146</v>
      </c>
      <c r="C81" s="26" t="s">
        <v>147</v>
      </c>
      <c r="D81" s="22" t="s">
        <v>3738</v>
      </c>
      <c r="E81" s="26" t="s">
        <v>164</v>
      </c>
      <c r="F81" s="26" t="s">
        <v>87</v>
      </c>
      <c r="G81" s="26" t="s">
        <v>3358</v>
      </c>
      <c r="H81" s="24">
        <v>42310</v>
      </c>
      <c r="I81" s="26" t="s">
        <v>7051</v>
      </c>
      <c r="J81" s="26" t="s">
        <v>8119</v>
      </c>
    </row>
    <row r="82" spans="1:10" x14ac:dyDescent="0.25">
      <c r="A82" s="22" t="s">
        <v>3409</v>
      </c>
      <c r="B82" s="26" t="s">
        <v>150</v>
      </c>
      <c r="C82" s="26" t="s">
        <v>3410</v>
      </c>
      <c r="D82" s="22" t="s">
        <v>231</v>
      </c>
      <c r="E82" s="26" t="s">
        <v>3411</v>
      </c>
      <c r="F82" s="26" t="s">
        <v>87</v>
      </c>
      <c r="G82" s="26" t="s">
        <v>3384</v>
      </c>
      <c r="H82" s="24">
        <v>43103</v>
      </c>
      <c r="I82" s="26" t="s">
        <v>7051</v>
      </c>
      <c r="J82" s="26" t="s">
        <v>8119</v>
      </c>
    </row>
    <row r="83" spans="1:10" x14ac:dyDescent="0.25">
      <c r="A83" s="22" t="s">
        <v>772</v>
      </c>
      <c r="B83" s="26" t="s">
        <v>504</v>
      </c>
      <c r="C83" s="26" t="s">
        <v>505</v>
      </c>
      <c r="D83" s="22" t="s">
        <v>297</v>
      </c>
      <c r="E83" s="26" t="s">
        <v>209</v>
      </c>
      <c r="F83" s="26" t="s">
        <v>87</v>
      </c>
      <c r="G83" s="26" t="s">
        <v>4165</v>
      </c>
      <c r="H83" s="24">
        <v>42751</v>
      </c>
      <c r="I83" s="26" t="s">
        <v>7051</v>
      </c>
      <c r="J83" s="26" t="s">
        <v>8119</v>
      </c>
    </row>
    <row r="84" spans="1:10" x14ac:dyDescent="0.25">
      <c r="A84" s="22" t="s">
        <v>3768</v>
      </c>
      <c r="B84" s="26" t="s">
        <v>746</v>
      </c>
      <c r="C84" s="26" t="s">
        <v>3769</v>
      </c>
      <c r="D84" s="22" t="s">
        <v>3738</v>
      </c>
      <c r="E84" s="26" t="s">
        <v>164</v>
      </c>
      <c r="F84" s="26" t="s">
        <v>87</v>
      </c>
      <c r="G84" s="26" t="s">
        <v>3365</v>
      </c>
      <c r="H84" s="24">
        <v>43241</v>
      </c>
      <c r="I84" s="26" t="s">
        <v>7051</v>
      </c>
      <c r="J84" s="26" t="s">
        <v>8119</v>
      </c>
    </row>
    <row r="85" spans="1:10" x14ac:dyDescent="0.25">
      <c r="A85" s="22" t="s">
        <v>4115</v>
      </c>
      <c r="B85" s="26" t="s">
        <v>30</v>
      </c>
      <c r="C85" s="26" t="s">
        <v>4116</v>
      </c>
      <c r="D85" s="22" t="s">
        <v>3738</v>
      </c>
      <c r="E85" s="26" t="s">
        <v>3411</v>
      </c>
      <c r="F85" s="26" t="s">
        <v>87</v>
      </c>
      <c r="G85" s="26" t="s">
        <v>3359</v>
      </c>
      <c r="H85" s="24">
        <v>43318</v>
      </c>
      <c r="I85" s="26" t="s">
        <v>7051</v>
      </c>
      <c r="J85" s="26" t="s">
        <v>8119</v>
      </c>
    </row>
    <row r="86" spans="1:10" x14ac:dyDescent="0.25">
      <c r="A86" s="22" t="s">
        <v>3735</v>
      </c>
      <c r="B86" s="26" t="s">
        <v>3736</v>
      </c>
      <c r="C86" s="26" t="s">
        <v>3737</v>
      </c>
      <c r="D86" s="22" t="s">
        <v>3738</v>
      </c>
      <c r="E86" s="26" t="s">
        <v>3411</v>
      </c>
      <c r="F86" s="26" t="s">
        <v>87</v>
      </c>
      <c r="G86" s="26" t="s">
        <v>3358</v>
      </c>
      <c r="H86" s="24">
        <v>43235</v>
      </c>
      <c r="I86" s="26" t="s">
        <v>7051</v>
      </c>
      <c r="J86" s="26" t="s">
        <v>8119</v>
      </c>
    </row>
    <row r="87" spans="1:10" x14ac:dyDescent="0.25">
      <c r="A87" s="22" t="s">
        <v>4057</v>
      </c>
      <c r="B87" s="26" t="s">
        <v>4058</v>
      </c>
      <c r="C87" s="26" t="s">
        <v>4059</v>
      </c>
      <c r="D87" s="22" t="s">
        <v>183</v>
      </c>
      <c r="E87" s="26" t="s">
        <v>5081</v>
      </c>
      <c r="F87" s="26" t="s">
        <v>68</v>
      </c>
      <c r="G87" s="23" t="s">
        <v>3356</v>
      </c>
      <c r="H87" s="24">
        <v>43290</v>
      </c>
      <c r="I87" s="26" t="s">
        <v>7050</v>
      </c>
      <c r="J87" s="26" t="s">
        <v>8119</v>
      </c>
    </row>
    <row r="88" spans="1:10" x14ac:dyDescent="0.25">
      <c r="A88" s="22" t="s">
        <v>3866</v>
      </c>
      <c r="B88" s="26" t="s">
        <v>3867</v>
      </c>
      <c r="C88" s="26" t="s">
        <v>3868</v>
      </c>
      <c r="D88" s="22" t="s">
        <v>183</v>
      </c>
      <c r="E88" s="26" t="s">
        <v>5081</v>
      </c>
      <c r="F88" s="26" t="s">
        <v>68</v>
      </c>
      <c r="G88" s="23" t="s">
        <v>3356</v>
      </c>
      <c r="H88" s="24">
        <v>43283</v>
      </c>
      <c r="I88" s="26" t="s">
        <v>7050</v>
      </c>
      <c r="J88" s="26" t="s">
        <v>8119</v>
      </c>
    </row>
    <row r="89" spans="1:10" x14ac:dyDescent="0.25">
      <c r="A89" s="22" t="s">
        <v>3484</v>
      </c>
      <c r="B89" s="26" t="s">
        <v>3485</v>
      </c>
      <c r="C89" s="26" t="s">
        <v>3486</v>
      </c>
      <c r="D89" s="22" t="s">
        <v>3443</v>
      </c>
      <c r="E89" s="26" t="s">
        <v>200</v>
      </c>
      <c r="F89" s="26" t="s">
        <v>68</v>
      </c>
      <c r="G89" s="23" t="s">
        <v>3365</v>
      </c>
      <c r="H89" s="24">
        <v>43213</v>
      </c>
      <c r="I89" s="26" t="s">
        <v>7051</v>
      </c>
      <c r="J89" s="26" t="s">
        <v>8119</v>
      </c>
    </row>
    <row r="90" spans="1:10" x14ac:dyDescent="0.25">
      <c r="A90" s="22" t="s">
        <v>6329</v>
      </c>
      <c r="B90" s="26" t="s">
        <v>7052</v>
      </c>
      <c r="C90" s="26" t="s">
        <v>7053</v>
      </c>
      <c r="D90" s="22" t="s">
        <v>183</v>
      </c>
      <c r="E90" s="26" t="s">
        <v>5081</v>
      </c>
      <c r="F90" s="26" t="s">
        <v>68</v>
      </c>
      <c r="G90" s="23" t="s">
        <v>3356</v>
      </c>
      <c r="H90" s="24">
        <v>43570</v>
      </c>
      <c r="I90" s="26" t="s">
        <v>7051</v>
      </c>
      <c r="J90" s="26" t="s">
        <v>8119</v>
      </c>
    </row>
    <row r="91" spans="1:10" x14ac:dyDescent="0.25">
      <c r="A91" s="22" t="s">
        <v>1742</v>
      </c>
      <c r="B91" s="26" t="s">
        <v>838</v>
      </c>
      <c r="C91" s="26" t="s">
        <v>839</v>
      </c>
      <c r="D91" s="22" t="s">
        <v>183</v>
      </c>
      <c r="E91" s="26" t="s">
        <v>5081</v>
      </c>
      <c r="F91" s="26" t="s">
        <v>68</v>
      </c>
      <c r="G91" s="23" t="s">
        <v>3356</v>
      </c>
      <c r="H91" s="24">
        <v>42948</v>
      </c>
      <c r="I91" s="26" t="s">
        <v>7050</v>
      </c>
      <c r="J91" s="26" t="s">
        <v>8119</v>
      </c>
    </row>
    <row r="92" spans="1:10" x14ac:dyDescent="0.25">
      <c r="A92" s="22" t="s">
        <v>4877</v>
      </c>
      <c r="B92" s="26" t="s">
        <v>4878</v>
      </c>
      <c r="C92" s="26" t="s">
        <v>4879</v>
      </c>
      <c r="D92" s="22" t="s">
        <v>183</v>
      </c>
      <c r="E92" s="26" t="s">
        <v>5081</v>
      </c>
      <c r="F92" s="26" t="s">
        <v>68</v>
      </c>
      <c r="G92" s="23" t="s">
        <v>3356</v>
      </c>
      <c r="H92" s="24">
        <v>43377</v>
      </c>
      <c r="I92" s="26" t="s">
        <v>7050</v>
      </c>
      <c r="J92" s="26" t="s">
        <v>8119</v>
      </c>
    </row>
    <row r="93" spans="1:10" x14ac:dyDescent="0.25">
      <c r="A93" s="22" t="s">
        <v>4155</v>
      </c>
      <c r="B93" s="26" t="s">
        <v>30</v>
      </c>
      <c r="C93" s="26" t="s">
        <v>3762</v>
      </c>
      <c r="D93" s="22" t="s">
        <v>4156</v>
      </c>
      <c r="E93" s="26" t="s">
        <v>3728</v>
      </c>
      <c r="F93" s="26" t="s">
        <v>68</v>
      </c>
      <c r="G93" s="23" t="s">
        <v>3356</v>
      </c>
      <c r="H93" s="24">
        <v>43347</v>
      </c>
      <c r="I93" s="26" t="s">
        <v>7051</v>
      </c>
      <c r="J93" s="26" t="s">
        <v>8119</v>
      </c>
    </row>
    <row r="94" spans="1:10" x14ac:dyDescent="0.25">
      <c r="A94" s="22" t="s">
        <v>3761</v>
      </c>
      <c r="B94" s="26" t="s">
        <v>548</v>
      </c>
      <c r="C94" s="26" t="s">
        <v>3762</v>
      </c>
      <c r="D94" s="22" t="s">
        <v>234</v>
      </c>
      <c r="E94" s="26" t="s">
        <v>3728</v>
      </c>
      <c r="F94" s="26" t="s">
        <v>68</v>
      </c>
      <c r="G94" s="23" t="s">
        <v>3729</v>
      </c>
      <c r="H94" s="24">
        <v>43236</v>
      </c>
      <c r="I94" s="26" t="s">
        <v>7051</v>
      </c>
      <c r="J94" s="26" t="s">
        <v>8119</v>
      </c>
    </row>
    <row r="95" spans="1:10" x14ac:dyDescent="0.25">
      <c r="A95" s="22" t="s">
        <v>2</v>
      </c>
      <c r="B95" s="26" t="s">
        <v>3</v>
      </c>
      <c r="C95" s="26" t="s">
        <v>4</v>
      </c>
      <c r="D95" s="22" t="s">
        <v>4157</v>
      </c>
      <c r="E95" s="26" t="s">
        <v>316</v>
      </c>
      <c r="F95" s="26" t="s">
        <v>68</v>
      </c>
      <c r="G95" s="23" t="s">
        <v>3360</v>
      </c>
      <c r="H95" s="24">
        <v>42023</v>
      </c>
      <c r="I95" s="26" t="s">
        <v>7051</v>
      </c>
      <c r="J95" s="26" t="s">
        <v>8119</v>
      </c>
    </row>
    <row r="96" spans="1:10" x14ac:dyDescent="0.25">
      <c r="A96" s="22" t="s">
        <v>841</v>
      </c>
      <c r="B96" s="26" t="s">
        <v>92</v>
      </c>
      <c r="C96" s="26" t="s">
        <v>842</v>
      </c>
      <c r="D96" s="22" t="s">
        <v>183</v>
      </c>
      <c r="E96" s="26" t="s">
        <v>5081</v>
      </c>
      <c r="F96" s="26" t="s">
        <v>68</v>
      </c>
      <c r="G96" s="23" t="s">
        <v>3356</v>
      </c>
      <c r="H96" s="24">
        <v>42948</v>
      </c>
      <c r="I96" s="26" t="s">
        <v>7050</v>
      </c>
      <c r="J96" s="26" t="s">
        <v>8119</v>
      </c>
    </row>
    <row r="97" spans="1:10" x14ac:dyDescent="0.25">
      <c r="A97" s="22" t="s">
        <v>1659</v>
      </c>
      <c r="B97" s="26" t="s">
        <v>292</v>
      </c>
      <c r="C97" s="26" t="s">
        <v>3796</v>
      </c>
      <c r="D97" s="22" t="s">
        <v>183</v>
      </c>
      <c r="E97" s="26" t="s">
        <v>5081</v>
      </c>
      <c r="F97" s="26" t="s">
        <v>68</v>
      </c>
      <c r="G97" s="23" t="s">
        <v>3816</v>
      </c>
      <c r="H97" s="24">
        <v>42786</v>
      </c>
      <c r="I97" s="26" t="s">
        <v>7050</v>
      </c>
      <c r="J97" s="26" t="s">
        <v>8119</v>
      </c>
    </row>
    <row r="98" spans="1:10" x14ac:dyDescent="0.25">
      <c r="A98" s="22" t="s">
        <v>6310</v>
      </c>
      <c r="B98" s="26" t="s">
        <v>119</v>
      </c>
      <c r="C98" s="26" t="s">
        <v>7054</v>
      </c>
      <c r="D98" s="22" t="s">
        <v>3443</v>
      </c>
      <c r="E98" s="26" t="s">
        <v>200</v>
      </c>
      <c r="F98" s="26" t="s">
        <v>68</v>
      </c>
      <c r="G98" s="26" t="s">
        <v>3358</v>
      </c>
      <c r="H98" s="24">
        <v>43565</v>
      </c>
      <c r="I98" s="26" t="s">
        <v>7051</v>
      </c>
      <c r="J98" s="26" t="s">
        <v>8119</v>
      </c>
    </row>
    <row r="99" spans="1:10" x14ac:dyDescent="0.25">
      <c r="A99" s="22" t="s">
        <v>6</v>
      </c>
      <c r="B99" s="26" t="s">
        <v>7</v>
      </c>
      <c r="C99" s="26" t="s">
        <v>8</v>
      </c>
      <c r="D99" s="22" t="s">
        <v>601</v>
      </c>
      <c r="E99" s="26" t="s">
        <v>209</v>
      </c>
      <c r="F99" s="26" t="s">
        <v>68</v>
      </c>
      <c r="G99" s="26" t="s">
        <v>3368</v>
      </c>
      <c r="H99" s="24">
        <v>36038</v>
      </c>
      <c r="I99" s="26" t="s">
        <v>7051</v>
      </c>
      <c r="J99" s="26" t="s">
        <v>8119</v>
      </c>
    </row>
    <row r="100" spans="1:10" x14ac:dyDescent="0.25">
      <c r="A100" s="22" t="s">
        <v>797</v>
      </c>
      <c r="B100" s="26" t="s">
        <v>798</v>
      </c>
      <c r="C100" s="26" t="s">
        <v>799</v>
      </c>
      <c r="D100" s="22" t="s">
        <v>232</v>
      </c>
      <c r="E100" s="26" t="s">
        <v>209</v>
      </c>
      <c r="F100" s="26" t="s">
        <v>68</v>
      </c>
      <c r="G100" s="26" t="s">
        <v>3365</v>
      </c>
      <c r="H100" s="24">
        <v>42891</v>
      </c>
      <c r="I100" s="26" t="s">
        <v>7051</v>
      </c>
      <c r="J100" s="26" t="s">
        <v>8119</v>
      </c>
    </row>
    <row r="101" spans="1:10" x14ac:dyDescent="0.25">
      <c r="A101" s="22" t="s">
        <v>9</v>
      </c>
      <c r="B101" s="26" t="s">
        <v>10</v>
      </c>
      <c r="C101" s="26" t="s">
        <v>11</v>
      </c>
      <c r="D101" s="22" t="s">
        <v>285</v>
      </c>
      <c r="E101" s="26" t="s">
        <v>316</v>
      </c>
      <c r="F101" s="26" t="s">
        <v>68</v>
      </c>
      <c r="G101" s="26" t="s">
        <v>3373</v>
      </c>
      <c r="H101" s="24">
        <v>38838</v>
      </c>
      <c r="I101" s="26" t="s">
        <v>7051</v>
      </c>
      <c r="J101" s="26" t="s">
        <v>8119</v>
      </c>
    </row>
    <row r="102" spans="1:10" x14ac:dyDescent="0.25">
      <c r="A102" s="22" t="s">
        <v>5106</v>
      </c>
      <c r="B102" s="26" t="s">
        <v>4904</v>
      </c>
      <c r="C102" s="26" t="s">
        <v>11</v>
      </c>
      <c r="D102" s="22" t="s">
        <v>5139</v>
      </c>
      <c r="E102" s="26" t="s">
        <v>235</v>
      </c>
      <c r="F102" s="26" t="s">
        <v>68</v>
      </c>
      <c r="G102" s="26" t="s">
        <v>3398</v>
      </c>
      <c r="H102" s="24">
        <v>43481</v>
      </c>
      <c r="I102" s="26" t="s">
        <v>7051</v>
      </c>
      <c r="J102" s="26" t="s">
        <v>8119</v>
      </c>
    </row>
    <row r="103" spans="1:10" x14ac:dyDescent="0.25">
      <c r="A103" s="22" t="s">
        <v>3746</v>
      </c>
      <c r="B103" s="26" t="s">
        <v>852</v>
      </c>
      <c r="C103" s="26" t="s">
        <v>598</v>
      </c>
      <c r="D103" s="22" t="s">
        <v>234</v>
      </c>
      <c r="E103" s="26" t="s">
        <v>3728</v>
      </c>
      <c r="F103" s="26" t="s">
        <v>68</v>
      </c>
      <c r="G103" s="26" t="s">
        <v>3729</v>
      </c>
      <c r="H103" s="24">
        <v>43236</v>
      </c>
      <c r="I103" s="26" t="s">
        <v>7051</v>
      </c>
      <c r="J103" s="26" t="s">
        <v>8119</v>
      </c>
    </row>
    <row r="104" spans="1:10" x14ac:dyDescent="0.25">
      <c r="A104" s="22" t="s">
        <v>118</v>
      </c>
      <c r="B104" s="26" t="s">
        <v>78</v>
      </c>
      <c r="C104" s="26" t="s">
        <v>79</v>
      </c>
      <c r="D104" s="22" t="s">
        <v>170</v>
      </c>
      <c r="E104" s="26" t="s">
        <v>165</v>
      </c>
      <c r="F104" s="26" t="s">
        <v>68</v>
      </c>
      <c r="G104" s="26" t="s">
        <v>3377</v>
      </c>
      <c r="H104" s="24">
        <v>41942</v>
      </c>
      <c r="I104" s="26" t="s">
        <v>7051</v>
      </c>
      <c r="J104" s="26" t="s">
        <v>8119</v>
      </c>
    </row>
    <row r="105" spans="1:10" x14ac:dyDescent="0.25">
      <c r="A105" s="22" t="s">
        <v>218</v>
      </c>
      <c r="B105" s="26" t="s">
        <v>89</v>
      </c>
      <c r="C105" s="26" t="s">
        <v>217</v>
      </c>
      <c r="D105" s="22" t="s">
        <v>183</v>
      </c>
      <c r="E105" s="26" t="s">
        <v>5081</v>
      </c>
      <c r="F105" s="26" t="s">
        <v>68</v>
      </c>
      <c r="G105" s="26" t="s">
        <v>3424</v>
      </c>
      <c r="H105" s="24">
        <v>42051</v>
      </c>
      <c r="I105" s="26" t="s">
        <v>7050</v>
      </c>
      <c r="J105" s="26" t="s">
        <v>8119</v>
      </c>
    </row>
    <row r="106" spans="1:10" x14ac:dyDescent="0.25">
      <c r="A106" s="22" t="s">
        <v>241</v>
      </c>
      <c r="B106" s="26" t="s">
        <v>124</v>
      </c>
      <c r="C106" s="26" t="s">
        <v>239</v>
      </c>
      <c r="D106" s="22" t="s">
        <v>240</v>
      </c>
      <c r="E106" s="26" t="s">
        <v>209</v>
      </c>
      <c r="F106" s="26" t="s">
        <v>68</v>
      </c>
      <c r="G106" s="26" t="s">
        <v>3421</v>
      </c>
      <c r="H106" s="24">
        <v>41675</v>
      </c>
      <c r="I106" s="26" t="s">
        <v>7051</v>
      </c>
      <c r="J106" s="26" t="s">
        <v>8119</v>
      </c>
    </row>
    <row r="107" spans="1:10" x14ac:dyDescent="0.25">
      <c r="A107" s="22" t="s">
        <v>8123</v>
      </c>
      <c r="B107" s="26" t="s">
        <v>604</v>
      </c>
      <c r="C107" s="26" t="s">
        <v>8124</v>
      </c>
      <c r="D107" s="22" t="s">
        <v>346</v>
      </c>
      <c r="E107" s="26" t="s">
        <v>235</v>
      </c>
      <c r="F107" s="26" t="s">
        <v>68</v>
      </c>
      <c r="G107" s="26" t="s">
        <v>3417</v>
      </c>
      <c r="H107" s="24">
        <v>43586</v>
      </c>
      <c r="I107" s="26" t="s">
        <v>7051</v>
      </c>
      <c r="J107" s="26" t="s">
        <v>8119</v>
      </c>
    </row>
    <row r="108" spans="1:10" x14ac:dyDescent="0.25">
      <c r="A108" s="22" t="s">
        <v>873</v>
      </c>
      <c r="B108" s="26" t="s">
        <v>874</v>
      </c>
      <c r="C108" s="26" t="s">
        <v>875</v>
      </c>
      <c r="D108" s="22" t="s">
        <v>256</v>
      </c>
      <c r="E108" s="26" t="s">
        <v>181</v>
      </c>
      <c r="F108" s="26" t="s">
        <v>68</v>
      </c>
      <c r="G108" s="26" t="s">
        <v>3386</v>
      </c>
      <c r="H108" s="24">
        <v>42989</v>
      </c>
      <c r="I108" s="26" t="s">
        <v>7051</v>
      </c>
      <c r="J108" s="26" t="s">
        <v>8119</v>
      </c>
    </row>
    <row r="109" spans="1:10" x14ac:dyDescent="0.25">
      <c r="A109" s="22" t="s">
        <v>1257</v>
      </c>
      <c r="B109" s="26" t="s">
        <v>704</v>
      </c>
      <c r="C109" s="26" t="s">
        <v>705</v>
      </c>
      <c r="D109" s="22" t="s">
        <v>183</v>
      </c>
      <c r="E109" s="26" t="s">
        <v>5081</v>
      </c>
      <c r="F109" s="26" t="s">
        <v>68</v>
      </c>
      <c r="G109" s="26" t="s">
        <v>3424</v>
      </c>
      <c r="H109" s="24">
        <v>41745</v>
      </c>
      <c r="I109" s="26" t="s">
        <v>7050</v>
      </c>
      <c r="J109" s="26" t="s">
        <v>8119</v>
      </c>
    </row>
    <row r="110" spans="1:10" x14ac:dyDescent="0.25">
      <c r="A110" s="22" t="s">
        <v>738</v>
      </c>
      <c r="B110" s="26" t="s">
        <v>736</v>
      </c>
      <c r="C110" s="26" t="s">
        <v>737</v>
      </c>
      <c r="D110" s="22" t="s">
        <v>183</v>
      </c>
      <c r="E110" s="26" t="s">
        <v>5081</v>
      </c>
      <c r="F110" s="26" t="s">
        <v>68</v>
      </c>
      <c r="G110" s="26" t="s">
        <v>3816</v>
      </c>
      <c r="H110" s="24">
        <v>42751</v>
      </c>
      <c r="I110" s="26" t="s">
        <v>7050</v>
      </c>
      <c r="J110" s="26" t="s">
        <v>8119</v>
      </c>
    </row>
    <row r="111" spans="1:10" x14ac:dyDescent="0.25">
      <c r="A111" s="22" t="s">
        <v>561</v>
      </c>
      <c r="B111" s="26" t="s">
        <v>559</v>
      </c>
      <c r="C111" s="26" t="s">
        <v>560</v>
      </c>
      <c r="D111" s="22" t="s">
        <v>297</v>
      </c>
      <c r="E111" s="26" t="s">
        <v>209</v>
      </c>
      <c r="F111" s="26" t="s">
        <v>68</v>
      </c>
      <c r="G111" s="26" t="s">
        <v>3392</v>
      </c>
      <c r="H111" s="24">
        <v>42902</v>
      </c>
      <c r="I111" s="26" t="s">
        <v>7051</v>
      </c>
      <c r="J111" s="26" t="s">
        <v>8119</v>
      </c>
    </row>
    <row r="112" spans="1:10" x14ac:dyDescent="0.25">
      <c r="A112" s="22" t="s">
        <v>884</v>
      </c>
      <c r="B112" s="26" t="s">
        <v>885</v>
      </c>
      <c r="C112" s="26" t="s">
        <v>886</v>
      </c>
      <c r="D112" s="22" t="s">
        <v>183</v>
      </c>
      <c r="E112" s="26" t="s">
        <v>5081</v>
      </c>
      <c r="F112" s="26" t="s">
        <v>68</v>
      </c>
      <c r="G112" s="26" t="s">
        <v>3359</v>
      </c>
      <c r="H112" s="24">
        <v>43017</v>
      </c>
      <c r="I112" s="26" t="s">
        <v>7051</v>
      </c>
      <c r="J112" s="26" t="s">
        <v>8119</v>
      </c>
    </row>
    <row r="113" spans="1:10" x14ac:dyDescent="0.25">
      <c r="A113" s="22" t="s">
        <v>19</v>
      </c>
      <c r="B113" s="26" t="s">
        <v>602</v>
      </c>
      <c r="C113" s="26" t="s">
        <v>603</v>
      </c>
      <c r="D113" s="22" t="s">
        <v>285</v>
      </c>
      <c r="E113" s="26" t="s">
        <v>163</v>
      </c>
      <c r="F113" s="26" t="s">
        <v>68</v>
      </c>
      <c r="G113" s="26" t="s">
        <v>3403</v>
      </c>
      <c r="H113" s="24">
        <v>42130</v>
      </c>
      <c r="I113" s="26" t="s">
        <v>7051</v>
      </c>
      <c r="J113" s="26" t="s">
        <v>8119</v>
      </c>
    </row>
    <row r="114" spans="1:10" x14ac:dyDescent="0.25">
      <c r="A114" s="22" t="s">
        <v>555</v>
      </c>
      <c r="B114" s="26" t="s">
        <v>554</v>
      </c>
      <c r="C114" s="26" t="s">
        <v>4</v>
      </c>
      <c r="D114" s="22" t="s">
        <v>311</v>
      </c>
      <c r="E114" s="26" t="s">
        <v>209</v>
      </c>
      <c r="F114" s="26" t="s">
        <v>68</v>
      </c>
      <c r="G114" s="23" t="s">
        <v>3361</v>
      </c>
      <c r="H114" s="24">
        <v>30712</v>
      </c>
      <c r="I114" s="26" t="s">
        <v>7051</v>
      </c>
      <c r="J114" s="26" t="s">
        <v>8119</v>
      </c>
    </row>
    <row r="115" spans="1:10" x14ac:dyDescent="0.25">
      <c r="A115" s="22" t="s">
        <v>359</v>
      </c>
      <c r="B115" s="26" t="s">
        <v>357</v>
      </c>
      <c r="C115" s="26" t="s">
        <v>358</v>
      </c>
      <c r="D115" s="22" t="s">
        <v>5139</v>
      </c>
      <c r="E115" s="26" t="s">
        <v>235</v>
      </c>
      <c r="F115" s="26" t="s">
        <v>68</v>
      </c>
      <c r="G115" s="26" t="s">
        <v>3395</v>
      </c>
      <c r="H115" s="24">
        <v>42095</v>
      </c>
      <c r="I115" s="26" t="s">
        <v>7051</v>
      </c>
      <c r="J115" s="26" t="s">
        <v>8119</v>
      </c>
    </row>
    <row r="116" spans="1:10" x14ac:dyDescent="0.25">
      <c r="A116" s="22" t="s">
        <v>65</v>
      </c>
      <c r="B116" s="26" t="s">
        <v>5</v>
      </c>
      <c r="C116" s="26" t="s">
        <v>81</v>
      </c>
      <c r="D116" s="22" t="s">
        <v>311</v>
      </c>
      <c r="E116" s="26" t="s">
        <v>209</v>
      </c>
      <c r="F116" s="26" t="s">
        <v>68</v>
      </c>
      <c r="G116" s="26" t="s">
        <v>3371</v>
      </c>
      <c r="H116" s="24">
        <v>35919</v>
      </c>
      <c r="I116" s="26" t="s">
        <v>7051</v>
      </c>
      <c r="J116" s="26" t="s">
        <v>8119</v>
      </c>
    </row>
    <row r="117" spans="1:10" x14ac:dyDescent="0.25">
      <c r="A117" s="22" t="s">
        <v>12</v>
      </c>
      <c r="B117" s="26" t="s">
        <v>13</v>
      </c>
      <c r="C117" s="26" t="s">
        <v>14</v>
      </c>
      <c r="D117" s="22" t="s">
        <v>309</v>
      </c>
      <c r="E117" s="26" t="s">
        <v>209</v>
      </c>
      <c r="F117" s="26" t="s">
        <v>68</v>
      </c>
      <c r="G117" s="26" t="s">
        <v>3385</v>
      </c>
      <c r="H117" s="24">
        <v>40889</v>
      </c>
      <c r="I117" s="26" t="s">
        <v>7051</v>
      </c>
      <c r="J117" s="26" t="s">
        <v>8119</v>
      </c>
    </row>
    <row r="118" spans="1:10" x14ac:dyDescent="0.25">
      <c r="A118" s="22" t="s">
        <v>558</v>
      </c>
      <c r="B118" s="26" t="s">
        <v>556</v>
      </c>
      <c r="C118" s="26" t="s">
        <v>557</v>
      </c>
      <c r="D118" s="22" t="s">
        <v>261</v>
      </c>
      <c r="E118" s="26" t="s">
        <v>209</v>
      </c>
      <c r="F118" s="26" t="s">
        <v>68</v>
      </c>
      <c r="G118" s="26" t="s">
        <v>3400</v>
      </c>
      <c r="H118" s="24">
        <v>41477</v>
      </c>
      <c r="I118" s="26" t="s">
        <v>7051</v>
      </c>
      <c r="J118" s="26" t="s">
        <v>8119</v>
      </c>
    </row>
    <row r="119" spans="1:10" x14ac:dyDescent="0.25">
      <c r="A119" s="22" t="s">
        <v>15</v>
      </c>
      <c r="B119" s="26" t="s">
        <v>16</v>
      </c>
      <c r="C119" s="26" t="s">
        <v>17</v>
      </c>
      <c r="D119" s="22" t="s">
        <v>822</v>
      </c>
      <c r="E119" s="26" t="s">
        <v>209</v>
      </c>
      <c r="F119" s="26" t="s">
        <v>68</v>
      </c>
      <c r="G119" s="26" t="s">
        <v>3387</v>
      </c>
      <c r="H119" s="24">
        <v>42255</v>
      </c>
      <c r="I119" s="26" t="s">
        <v>7051</v>
      </c>
      <c r="J119" s="26" t="s">
        <v>8119</v>
      </c>
    </row>
    <row r="120" spans="1:10" x14ac:dyDescent="0.25">
      <c r="A120" s="22" t="s">
        <v>819</v>
      </c>
      <c r="B120" s="26" t="s">
        <v>821</v>
      </c>
      <c r="C120" s="26" t="s">
        <v>737</v>
      </c>
      <c r="D120" s="22" t="s">
        <v>822</v>
      </c>
      <c r="E120" s="26" t="s">
        <v>209</v>
      </c>
      <c r="F120" s="26" t="s">
        <v>68</v>
      </c>
      <c r="G120" s="26" t="s">
        <v>3390</v>
      </c>
      <c r="H120" s="24">
        <v>42922</v>
      </c>
      <c r="I120" s="26" t="s">
        <v>7051</v>
      </c>
      <c r="J120" s="26" t="s">
        <v>8119</v>
      </c>
    </row>
    <row r="121" spans="1:10" x14ac:dyDescent="0.25">
      <c r="A121" s="22" t="s">
        <v>312</v>
      </c>
      <c r="B121" s="26" t="s">
        <v>60</v>
      </c>
      <c r="C121" s="26" t="s">
        <v>310</v>
      </c>
      <c r="D121" s="22" t="s">
        <v>261</v>
      </c>
      <c r="E121" s="26" t="s">
        <v>209</v>
      </c>
      <c r="F121" s="26" t="s">
        <v>68</v>
      </c>
      <c r="G121" s="26" t="s">
        <v>3401</v>
      </c>
      <c r="H121" s="24">
        <v>42667</v>
      </c>
      <c r="I121" s="26" t="s">
        <v>7051</v>
      </c>
      <c r="J121" s="26" t="s">
        <v>8119</v>
      </c>
    </row>
    <row r="122" spans="1:10" x14ac:dyDescent="0.25">
      <c r="A122" s="22" t="s">
        <v>3872</v>
      </c>
      <c r="B122" s="26" t="s">
        <v>481</v>
      </c>
      <c r="C122" s="26" t="s">
        <v>3873</v>
      </c>
      <c r="D122" s="22" t="s">
        <v>183</v>
      </c>
      <c r="E122" s="26" t="s">
        <v>5081</v>
      </c>
      <c r="F122" s="26" t="s">
        <v>68</v>
      </c>
      <c r="G122" s="26" t="s">
        <v>3816</v>
      </c>
      <c r="H122" s="24">
        <v>43276</v>
      </c>
      <c r="I122" s="26" t="s">
        <v>7050</v>
      </c>
      <c r="J122" s="26" t="s">
        <v>8119</v>
      </c>
    </row>
    <row r="123" spans="1:10" x14ac:dyDescent="0.25">
      <c r="A123" s="22" t="s">
        <v>404</v>
      </c>
      <c r="B123" s="26" t="s">
        <v>402</v>
      </c>
      <c r="C123" s="26" t="s">
        <v>403</v>
      </c>
      <c r="D123" s="22" t="s">
        <v>240</v>
      </c>
      <c r="E123" s="26" t="s">
        <v>209</v>
      </c>
      <c r="F123" s="26" t="s">
        <v>68</v>
      </c>
      <c r="G123" s="26" t="s">
        <v>3421</v>
      </c>
      <c r="H123" s="24">
        <v>42751</v>
      </c>
      <c r="I123" s="26" t="s">
        <v>7051</v>
      </c>
      <c r="J123" s="26" t="s">
        <v>8119</v>
      </c>
    </row>
    <row r="124" spans="1:10" x14ac:dyDescent="0.25">
      <c r="A124" s="22" t="s">
        <v>4142</v>
      </c>
      <c r="B124" s="26" t="s">
        <v>3888</v>
      </c>
      <c r="C124" s="26" t="s">
        <v>4143</v>
      </c>
      <c r="D124" s="22" t="s">
        <v>4144</v>
      </c>
      <c r="E124" s="26" t="s">
        <v>316</v>
      </c>
      <c r="F124" s="26" t="s">
        <v>68</v>
      </c>
      <c r="G124" s="26" t="s">
        <v>4145</v>
      </c>
      <c r="H124" s="24">
        <v>43342</v>
      </c>
      <c r="I124" s="26" t="s">
        <v>7051</v>
      </c>
      <c r="J124" s="26" t="s">
        <v>8119</v>
      </c>
    </row>
    <row r="125" spans="1:10" x14ac:dyDescent="0.25">
      <c r="A125" s="22" t="s">
        <v>4139</v>
      </c>
      <c r="B125" s="26" t="s">
        <v>4140</v>
      </c>
      <c r="C125" s="26" t="s">
        <v>4141</v>
      </c>
      <c r="D125" s="22" t="s">
        <v>183</v>
      </c>
      <c r="E125" s="26" t="s">
        <v>5081</v>
      </c>
      <c r="F125" s="26" t="s">
        <v>68</v>
      </c>
      <c r="G125" s="26" t="s">
        <v>3356</v>
      </c>
      <c r="H125" s="24">
        <v>43347</v>
      </c>
      <c r="I125" s="26" t="s">
        <v>7050</v>
      </c>
      <c r="J125" s="26" t="s">
        <v>8119</v>
      </c>
    </row>
    <row r="126" spans="1:10" x14ac:dyDescent="0.25">
      <c r="A126" s="22" t="s">
        <v>763</v>
      </c>
      <c r="B126" s="26" t="s">
        <v>764</v>
      </c>
      <c r="C126" s="26" t="s">
        <v>765</v>
      </c>
      <c r="D126" s="22" t="s">
        <v>297</v>
      </c>
      <c r="E126" s="26" t="s">
        <v>209</v>
      </c>
      <c r="F126" s="26" t="s">
        <v>68</v>
      </c>
      <c r="G126" s="26" t="s">
        <v>3405</v>
      </c>
      <c r="H126" s="24">
        <v>42814</v>
      </c>
      <c r="I126" s="26" t="s">
        <v>7051</v>
      </c>
      <c r="J126" s="26" t="s">
        <v>8119</v>
      </c>
    </row>
    <row r="127" spans="1:10" x14ac:dyDescent="0.25">
      <c r="A127" s="22" t="s">
        <v>720</v>
      </c>
      <c r="B127" s="26" t="s">
        <v>718</v>
      </c>
      <c r="C127" s="26" t="s">
        <v>719</v>
      </c>
      <c r="D127" s="22" t="s">
        <v>261</v>
      </c>
      <c r="E127" s="26" t="s">
        <v>209</v>
      </c>
      <c r="F127" s="26" t="s">
        <v>68</v>
      </c>
      <c r="G127" s="26" t="s">
        <v>3406</v>
      </c>
      <c r="H127" s="24">
        <v>40729</v>
      </c>
      <c r="I127" s="26" t="s">
        <v>7051</v>
      </c>
      <c r="J127" s="26" t="s">
        <v>8119</v>
      </c>
    </row>
    <row r="128" spans="1:10" x14ac:dyDescent="0.25">
      <c r="A128" s="22" t="s">
        <v>226</v>
      </c>
      <c r="B128" s="26" t="s">
        <v>224</v>
      </c>
      <c r="C128" s="26" t="s">
        <v>225</v>
      </c>
      <c r="D128" s="22" t="s">
        <v>3239</v>
      </c>
      <c r="E128" s="26" t="s">
        <v>5119</v>
      </c>
      <c r="F128" s="26" t="s">
        <v>68</v>
      </c>
      <c r="G128" s="26" t="s">
        <v>3407</v>
      </c>
      <c r="H128" s="24">
        <v>39510</v>
      </c>
      <c r="I128" s="26" t="s">
        <v>7051</v>
      </c>
      <c r="J128" s="26" t="s">
        <v>8119</v>
      </c>
    </row>
    <row r="129" spans="1:10" x14ac:dyDescent="0.25">
      <c r="A129" s="22" t="s">
        <v>23</v>
      </c>
      <c r="B129" s="26" t="s">
        <v>24</v>
      </c>
      <c r="C129" s="26" t="s">
        <v>25</v>
      </c>
      <c r="D129" s="22" t="s">
        <v>285</v>
      </c>
      <c r="E129" s="26" t="s">
        <v>163</v>
      </c>
      <c r="F129" s="26" t="s">
        <v>68</v>
      </c>
      <c r="G129" s="26" t="s">
        <v>3367</v>
      </c>
      <c r="H129" s="24">
        <v>42597</v>
      </c>
      <c r="I129" s="26" t="s">
        <v>7051</v>
      </c>
      <c r="J129" s="26" t="s">
        <v>8119</v>
      </c>
    </row>
    <row r="130" spans="1:10" x14ac:dyDescent="0.25">
      <c r="A130" s="22" t="s">
        <v>670</v>
      </c>
      <c r="B130" s="26" t="s">
        <v>668</v>
      </c>
      <c r="C130" s="26" t="s">
        <v>669</v>
      </c>
      <c r="D130" s="22" t="s">
        <v>7059</v>
      </c>
      <c r="E130" s="26" t="s">
        <v>370</v>
      </c>
      <c r="F130" s="26" t="s">
        <v>68</v>
      </c>
      <c r="G130" s="26" t="s">
        <v>3395</v>
      </c>
      <c r="H130" s="24">
        <v>41799</v>
      </c>
      <c r="I130" s="26" t="s">
        <v>7051</v>
      </c>
      <c r="J130" s="26" t="s">
        <v>8119</v>
      </c>
    </row>
    <row r="131" spans="1:10" x14ac:dyDescent="0.25">
      <c r="A131" s="22" t="s">
        <v>3764</v>
      </c>
      <c r="B131" s="26" t="s">
        <v>604</v>
      </c>
      <c r="C131" s="26" t="s">
        <v>3765</v>
      </c>
      <c r="D131" s="22" t="s">
        <v>5139</v>
      </c>
      <c r="E131" s="26" t="s">
        <v>235</v>
      </c>
      <c r="F131" s="26" t="s">
        <v>68</v>
      </c>
      <c r="G131" s="26" t="s">
        <v>3358</v>
      </c>
      <c r="H131" s="24">
        <v>43241</v>
      </c>
      <c r="I131" s="26" t="s">
        <v>7051</v>
      </c>
      <c r="J131" s="26" t="s">
        <v>8119</v>
      </c>
    </row>
    <row r="132" spans="1:10" x14ac:dyDescent="0.25">
      <c r="A132" s="22" t="s">
        <v>264</v>
      </c>
      <c r="B132" s="26" t="s">
        <v>262</v>
      </c>
      <c r="C132" s="26" t="s">
        <v>263</v>
      </c>
      <c r="D132" s="22" t="s">
        <v>5139</v>
      </c>
      <c r="E132" s="26" t="s">
        <v>235</v>
      </c>
      <c r="F132" s="26" t="s">
        <v>68</v>
      </c>
      <c r="G132" s="26" t="s">
        <v>3364</v>
      </c>
      <c r="H132" s="24">
        <v>41505</v>
      </c>
      <c r="I132" s="26" t="s">
        <v>7051</v>
      </c>
      <c r="J132" s="26" t="s">
        <v>8119</v>
      </c>
    </row>
    <row r="133" spans="1:10" x14ac:dyDescent="0.25">
      <c r="A133" s="22" t="s">
        <v>386</v>
      </c>
      <c r="B133" s="26" t="s">
        <v>383</v>
      </c>
      <c r="C133" s="26" t="s">
        <v>385</v>
      </c>
      <c r="D133" s="22" t="s">
        <v>3777</v>
      </c>
      <c r="E133" s="26" t="s">
        <v>163</v>
      </c>
      <c r="F133" s="26" t="s">
        <v>68</v>
      </c>
      <c r="G133" s="26" t="s">
        <v>3364</v>
      </c>
      <c r="H133" s="24">
        <v>42150</v>
      </c>
      <c r="I133" s="26" t="s">
        <v>7051</v>
      </c>
      <c r="J133" s="26" t="s">
        <v>8119</v>
      </c>
    </row>
    <row r="134" spans="1:10" x14ac:dyDescent="0.25">
      <c r="A134" s="22" t="s">
        <v>623</v>
      </c>
      <c r="B134" s="26" t="s">
        <v>622</v>
      </c>
      <c r="C134" s="26" t="s">
        <v>385</v>
      </c>
      <c r="D134" s="22" t="s">
        <v>187</v>
      </c>
      <c r="E134" s="26" t="s">
        <v>209</v>
      </c>
      <c r="F134" s="26" t="s">
        <v>68</v>
      </c>
      <c r="G134" s="26" t="s">
        <v>3408</v>
      </c>
      <c r="H134" s="24">
        <v>36347</v>
      </c>
      <c r="I134" s="26" t="s">
        <v>7051</v>
      </c>
      <c r="J134" s="26" t="s">
        <v>8119</v>
      </c>
    </row>
    <row r="135" spans="1:10" x14ac:dyDescent="0.25">
      <c r="A135" s="22" t="s">
        <v>503</v>
      </c>
      <c r="B135" s="26" t="s">
        <v>501</v>
      </c>
      <c r="C135" s="26" t="s">
        <v>502</v>
      </c>
      <c r="D135" s="22" t="s">
        <v>5139</v>
      </c>
      <c r="E135" s="26" t="s">
        <v>235</v>
      </c>
      <c r="F135" s="26" t="s">
        <v>68</v>
      </c>
      <c r="G135" s="26" t="s">
        <v>3354</v>
      </c>
      <c r="H135" s="24">
        <v>38470</v>
      </c>
      <c r="I135" s="26" t="s">
        <v>7050</v>
      </c>
      <c r="J135" s="26" t="s">
        <v>8119</v>
      </c>
    </row>
    <row r="136" spans="1:10" x14ac:dyDescent="0.25">
      <c r="A136" s="22" t="s">
        <v>8126</v>
      </c>
      <c r="B136" s="26" t="s">
        <v>8127</v>
      </c>
      <c r="C136" s="26" t="s">
        <v>8128</v>
      </c>
      <c r="D136" s="22" t="s">
        <v>297</v>
      </c>
      <c r="E136" s="26" t="s">
        <v>209</v>
      </c>
      <c r="F136" s="26" t="s">
        <v>68</v>
      </c>
      <c r="G136" s="26" t="s">
        <v>3405</v>
      </c>
      <c r="H136" s="24">
        <v>43577</v>
      </c>
      <c r="I136" s="26" t="s">
        <v>7051</v>
      </c>
      <c r="J136" s="26" t="s">
        <v>8119</v>
      </c>
    </row>
    <row r="137" spans="1:10" x14ac:dyDescent="0.25">
      <c r="A137" s="22" t="s">
        <v>593</v>
      </c>
      <c r="B137" s="26" t="s">
        <v>592</v>
      </c>
      <c r="C137" s="26" t="s">
        <v>3460</v>
      </c>
      <c r="D137" s="22" t="s">
        <v>234</v>
      </c>
      <c r="E137" s="26" t="s">
        <v>200</v>
      </c>
      <c r="F137" s="26" t="s">
        <v>68</v>
      </c>
      <c r="G137" s="26" t="s">
        <v>3378</v>
      </c>
      <c r="H137" s="24">
        <v>42416</v>
      </c>
      <c r="I137" s="26" t="s">
        <v>7051</v>
      </c>
      <c r="J137" s="26" t="s">
        <v>8119</v>
      </c>
    </row>
    <row r="138" spans="1:10" x14ac:dyDescent="0.25">
      <c r="A138" s="22" t="s">
        <v>651</v>
      </c>
      <c r="B138" s="26" t="s">
        <v>650</v>
      </c>
      <c r="C138" s="26" t="s">
        <v>3410</v>
      </c>
      <c r="D138" s="22" t="s">
        <v>3443</v>
      </c>
      <c r="E138" s="26" t="s">
        <v>197</v>
      </c>
      <c r="F138" s="26" t="s">
        <v>68</v>
      </c>
      <c r="G138" s="26" t="s">
        <v>3367</v>
      </c>
      <c r="H138" s="24">
        <v>41491</v>
      </c>
      <c r="I138" s="26" t="s">
        <v>7051</v>
      </c>
      <c r="J138" s="26" t="s">
        <v>8119</v>
      </c>
    </row>
    <row r="139" spans="1:10" x14ac:dyDescent="0.25">
      <c r="A139" s="22" t="s">
        <v>709</v>
      </c>
      <c r="B139" s="26" t="s">
        <v>707</v>
      </c>
      <c r="C139" s="26" t="s">
        <v>708</v>
      </c>
      <c r="D139" s="22" t="s">
        <v>305</v>
      </c>
      <c r="E139" s="26" t="s">
        <v>197</v>
      </c>
      <c r="F139" s="26" t="s">
        <v>68</v>
      </c>
      <c r="G139" s="26" t="s">
        <v>3412</v>
      </c>
      <c r="H139" s="24">
        <v>34589</v>
      </c>
      <c r="I139" s="26" t="s">
        <v>7051</v>
      </c>
      <c r="J139" s="26" t="s">
        <v>8119</v>
      </c>
    </row>
    <row r="140" spans="1:10" x14ac:dyDescent="0.25">
      <c r="A140" s="22" t="s">
        <v>29</v>
      </c>
      <c r="B140" s="26" t="s">
        <v>30</v>
      </c>
      <c r="C140" s="26" t="s">
        <v>31</v>
      </c>
      <c r="D140" s="22" t="s">
        <v>285</v>
      </c>
      <c r="E140" s="26" t="s">
        <v>163</v>
      </c>
      <c r="F140" s="26" t="s">
        <v>68</v>
      </c>
      <c r="G140" s="26" t="s">
        <v>3403</v>
      </c>
      <c r="H140" s="24">
        <v>42100</v>
      </c>
      <c r="I140" s="26" t="s">
        <v>7051</v>
      </c>
      <c r="J140" s="26" t="s">
        <v>8119</v>
      </c>
    </row>
    <row r="141" spans="1:10" x14ac:dyDescent="0.25">
      <c r="A141" s="22" t="s">
        <v>3487</v>
      </c>
      <c r="B141" s="26" t="s">
        <v>699</v>
      </c>
      <c r="C141" s="26" t="s">
        <v>3488</v>
      </c>
      <c r="D141" s="22" t="s">
        <v>3443</v>
      </c>
      <c r="E141" s="26" t="s">
        <v>200</v>
      </c>
      <c r="F141" s="26" t="s">
        <v>68</v>
      </c>
      <c r="G141" s="26" t="s">
        <v>3364</v>
      </c>
      <c r="H141" s="24">
        <v>43206</v>
      </c>
      <c r="I141" s="26" t="s">
        <v>7051</v>
      </c>
      <c r="J141" s="26" t="s">
        <v>8119</v>
      </c>
    </row>
    <row r="142" spans="1:10" x14ac:dyDescent="0.25">
      <c r="A142" s="22" t="s">
        <v>4899</v>
      </c>
      <c r="B142" s="26" t="s">
        <v>4900</v>
      </c>
      <c r="C142" s="26" t="s">
        <v>4171</v>
      </c>
      <c r="D142" s="22" t="s">
        <v>183</v>
      </c>
      <c r="E142" s="26" t="s">
        <v>5081</v>
      </c>
      <c r="F142" s="26" t="s">
        <v>68</v>
      </c>
      <c r="G142" s="26" t="s">
        <v>3356</v>
      </c>
      <c r="H142" s="24">
        <v>43388</v>
      </c>
      <c r="I142" s="26" t="s">
        <v>7050</v>
      </c>
      <c r="J142" s="26" t="s">
        <v>8119</v>
      </c>
    </row>
    <row r="143" spans="1:10" x14ac:dyDescent="0.25">
      <c r="A143" s="22" t="s">
        <v>780</v>
      </c>
      <c r="B143" s="26" t="s">
        <v>781</v>
      </c>
      <c r="C143" s="26" t="s">
        <v>782</v>
      </c>
      <c r="D143" s="22" t="s">
        <v>7059</v>
      </c>
      <c r="E143" s="26" t="s">
        <v>370</v>
      </c>
      <c r="F143" s="26" t="s">
        <v>68</v>
      </c>
      <c r="G143" s="26" t="s">
        <v>3364</v>
      </c>
      <c r="H143" s="24">
        <v>42870</v>
      </c>
      <c r="I143" s="26" t="s">
        <v>7051</v>
      </c>
      <c r="J143" s="26" t="s">
        <v>8119</v>
      </c>
    </row>
    <row r="144" spans="1:10" x14ac:dyDescent="0.25">
      <c r="A144" s="22" t="s">
        <v>111</v>
      </c>
      <c r="B144" s="26" t="s">
        <v>112</v>
      </c>
      <c r="C144" s="26" t="s">
        <v>186</v>
      </c>
      <c r="D144" s="22" t="s">
        <v>183</v>
      </c>
      <c r="E144" s="26" t="s">
        <v>5081</v>
      </c>
      <c r="F144" s="26" t="s">
        <v>68</v>
      </c>
      <c r="G144" s="26" t="s">
        <v>3358</v>
      </c>
      <c r="H144" s="24">
        <v>41697</v>
      </c>
      <c r="I144" s="26" t="s">
        <v>7050</v>
      </c>
      <c r="J144" s="26" t="s">
        <v>8119</v>
      </c>
    </row>
    <row r="145" spans="1:10" x14ac:dyDescent="0.25">
      <c r="A145" s="22" t="s">
        <v>4884</v>
      </c>
      <c r="B145" s="26" t="s">
        <v>4885</v>
      </c>
      <c r="C145" s="26" t="s">
        <v>4886</v>
      </c>
      <c r="D145" s="22" t="s">
        <v>240</v>
      </c>
      <c r="E145" s="26" t="s">
        <v>209</v>
      </c>
      <c r="F145" s="26" t="s">
        <v>68</v>
      </c>
      <c r="G145" s="26" t="s">
        <v>3382</v>
      </c>
      <c r="H145" s="24">
        <v>43374</v>
      </c>
      <c r="I145" s="26" t="s">
        <v>7051</v>
      </c>
      <c r="J145" s="26" t="s">
        <v>8119</v>
      </c>
    </row>
    <row r="146" spans="1:10" x14ac:dyDescent="0.25">
      <c r="A146" s="22" t="s">
        <v>444</v>
      </c>
      <c r="B146" s="26" t="s">
        <v>442</v>
      </c>
      <c r="C146" s="26" t="s">
        <v>443</v>
      </c>
      <c r="D146" s="22" t="s">
        <v>183</v>
      </c>
      <c r="E146" s="26" t="s">
        <v>5081</v>
      </c>
      <c r="F146" s="26" t="s">
        <v>68</v>
      </c>
      <c r="G146" s="26" t="s">
        <v>3359</v>
      </c>
      <c r="H146" s="24">
        <v>35675</v>
      </c>
      <c r="I146" s="26" t="s">
        <v>7050</v>
      </c>
      <c r="J146" s="26" t="s">
        <v>8119</v>
      </c>
    </row>
    <row r="147" spans="1:10" x14ac:dyDescent="0.25">
      <c r="A147" s="22" t="s">
        <v>315</v>
      </c>
      <c r="B147" s="26" t="s">
        <v>30</v>
      </c>
      <c r="C147" s="26" t="s">
        <v>314</v>
      </c>
      <c r="D147" s="22" t="s">
        <v>7060</v>
      </c>
      <c r="E147" s="26" t="s">
        <v>820</v>
      </c>
      <c r="F147" s="26" t="s">
        <v>68</v>
      </c>
      <c r="G147" s="26" t="s">
        <v>3413</v>
      </c>
      <c r="H147" s="24">
        <v>42600</v>
      </c>
      <c r="I147" s="26" t="s">
        <v>7051</v>
      </c>
      <c r="J147" s="26" t="s">
        <v>8119</v>
      </c>
    </row>
    <row r="148" spans="1:10" x14ac:dyDescent="0.25">
      <c r="A148" s="22" t="s">
        <v>818</v>
      </c>
      <c r="B148" s="26" t="s">
        <v>506</v>
      </c>
      <c r="C148" s="26" t="s">
        <v>805</v>
      </c>
      <c r="D148" s="22" t="s">
        <v>793</v>
      </c>
      <c r="E148" s="26" t="s">
        <v>165</v>
      </c>
      <c r="F148" s="26" t="s">
        <v>68</v>
      </c>
      <c r="G148" s="26" t="s">
        <v>3422</v>
      </c>
      <c r="H148" s="24">
        <v>42899</v>
      </c>
      <c r="I148" s="26" t="s">
        <v>7051</v>
      </c>
      <c r="J148" s="26" t="s">
        <v>8119</v>
      </c>
    </row>
    <row r="149" spans="1:10" x14ac:dyDescent="0.25">
      <c r="A149" s="22" t="s">
        <v>550</v>
      </c>
      <c r="B149" s="26" t="s">
        <v>548</v>
      </c>
      <c r="C149" s="26" t="s">
        <v>549</v>
      </c>
      <c r="D149" s="22" t="s">
        <v>234</v>
      </c>
      <c r="E149" s="26" t="s">
        <v>235</v>
      </c>
      <c r="F149" s="26" t="s">
        <v>68</v>
      </c>
      <c r="G149" s="26" t="s">
        <v>3441</v>
      </c>
      <c r="H149" s="24">
        <v>41505</v>
      </c>
      <c r="I149" s="26" t="s">
        <v>7051</v>
      </c>
      <c r="J149" s="26" t="s">
        <v>8119</v>
      </c>
    </row>
    <row r="150" spans="1:10" x14ac:dyDescent="0.25">
      <c r="A150" s="22" t="s">
        <v>572</v>
      </c>
      <c r="B150" s="26" t="s">
        <v>570</v>
      </c>
      <c r="C150" s="26" t="s">
        <v>571</v>
      </c>
      <c r="D150" s="22" t="s">
        <v>5139</v>
      </c>
      <c r="E150" s="26" t="s">
        <v>235</v>
      </c>
      <c r="F150" s="26" t="s">
        <v>68</v>
      </c>
      <c r="G150" s="26" t="s">
        <v>3395</v>
      </c>
      <c r="H150" s="24">
        <v>40917</v>
      </c>
      <c r="I150" s="26" t="s">
        <v>7051</v>
      </c>
      <c r="J150" s="26" t="s">
        <v>8119</v>
      </c>
    </row>
    <row r="151" spans="1:10" x14ac:dyDescent="0.25">
      <c r="A151" s="22" t="s">
        <v>4925</v>
      </c>
      <c r="B151" s="26" t="s">
        <v>4894</v>
      </c>
      <c r="C151" s="26" t="s">
        <v>4926</v>
      </c>
      <c r="D151" s="22" t="s">
        <v>183</v>
      </c>
      <c r="E151" s="26" t="s">
        <v>5081</v>
      </c>
      <c r="F151" s="26" t="s">
        <v>68</v>
      </c>
      <c r="G151" s="26" t="s">
        <v>3356</v>
      </c>
      <c r="H151" s="24">
        <v>43388</v>
      </c>
      <c r="I151" s="26" t="s">
        <v>7050</v>
      </c>
      <c r="J151" s="26" t="s">
        <v>8119</v>
      </c>
    </row>
    <row r="152" spans="1:10" x14ac:dyDescent="0.25">
      <c r="A152" s="22" t="s">
        <v>3456</v>
      </c>
      <c r="B152" s="26" t="s">
        <v>3389</v>
      </c>
      <c r="C152" s="26" t="s">
        <v>3455</v>
      </c>
      <c r="D152" s="22" t="s">
        <v>369</v>
      </c>
      <c r="E152" s="26" t="s">
        <v>384</v>
      </c>
      <c r="F152" s="26" t="s">
        <v>68</v>
      </c>
      <c r="G152" s="26" t="s">
        <v>3358</v>
      </c>
      <c r="H152" s="24">
        <v>43143</v>
      </c>
      <c r="I152" s="26" t="s">
        <v>7051</v>
      </c>
      <c r="J152" s="26" t="s">
        <v>8119</v>
      </c>
    </row>
    <row r="153" spans="1:10" x14ac:dyDescent="0.25">
      <c r="A153" s="22" t="s">
        <v>3730</v>
      </c>
      <c r="B153" s="26" t="s">
        <v>3731</v>
      </c>
      <c r="C153" s="26" t="s">
        <v>3732</v>
      </c>
      <c r="D153" s="22" t="s">
        <v>183</v>
      </c>
      <c r="E153" s="26" t="s">
        <v>5081</v>
      </c>
      <c r="F153" s="26" t="s">
        <v>68</v>
      </c>
      <c r="G153" s="26" t="s">
        <v>3356</v>
      </c>
      <c r="H153" s="24">
        <v>43234</v>
      </c>
      <c r="I153" s="26" t="s">
        <v>7050</v>
      </c>
      <c r="J153" s="26" t="s">
        <v>8119</v>
      </c>
    </row>
    <row r="154" spans="1:10" x14ac:dyDescent="0.25">
      <c r="A154" s="22" t="s">
        <v>3489</v>
      </c>
      <c r="B154" s="26" t="s">
        <v>3490</v>
      </c>
      <c r="C154" s="26" t="s">
        <v>3491</v>
      </c>
      <c r="D154" s="22" t="s">
        <v>822</v>
      </c>
      <c r="E154" s="26" t="s">
        <v>209</v>
      </c>
      <c r="F154" s="26" t="s">
        <v>68</v>
      </c>
      <c r="G154" s="26" t="s">
        <v>3387</v>
      </c>
      <c r="H154" s="24">
        <v>43199</v>
      </c>
      <c r="I154" s="26" t="s">
        <v>7051</v>
      </c>
      <c r="J154" s="26" t="s">
        <v>8119</v>
      </c>
    </row>
    <row r="155" spans="1:10" x14ac:dyDescent="0.25">
      <c r="A155" s="22" t="s">
        <v>5034</v>
      </c>
      <c r="B155" s="26" t="s">
        <v>5047</v>
      </c>
      <c r="C155" s="26" t="s">
        <v>5048</v>
      </c>
      <c r="D155" s="22" t="s">
        <v>4898</v>
      </c>
      <c r="E155" s="26" t="s">
        <v>209</v>
      </c>
      <c r="F155" s="26" t="s">
        <v>68</v>
      </c>
      <c r="G155" s="26" t="s">
        <v>3355</v>
      </c>
      <c r="H155" s="24">
        <v>43417</v>
      </c>
      <c r="I155" s="26" t="s">
        <v>7051</v>
      </c>
      <c r="J155" s="26" t="s">
        <v>8119</v>
      </c>
    </row>
    <row r="156" spans="1:10" x14ac:dyDescent="0.25">
      <c r="A156" s="22" t="s">
        <v>5145</v>
      </c>
      <c r="B156" s="26" t="s">
        <v>3763</v>
      </c>
      <c r="C156" s="26" t="s">
        <v>5146</v>
      </c>
      <c r="D156" s="22" t="s">
        <v>183</v>
      </c>
      <c r="E156" s="26" t="s">
        <v>5081</v>
      </c>
      <c r="F156" s="26" t="s">
        <v>68</v>
      </c>
      <c r="G156" s="26" t="s">
        <v>3356</v>
      </c>
      <c r="H156" s="24">
        <v>43530</v>
      </c>
      <c r="I156" s="26" t="s">
        <v>7051</v>
      </c>
      <c r="J156" s="26" t="s">
        <v>8119</v>
      </c>
    </row>
    <row r="157" spans="1:10" x14ac:dyDescent="0.25">
      <c r="A157" s="22" t="s">
        <v>6303</v>
      </c>
      <c r="B157" s="26" t="s">
        <v>7061</v>
      </c>
      <c r="C157" s="26" t="s">
        <v>7062</v>
      </c>
      <c r="D157" s="22" t="s">
        <v>4898</v>
      </c>
      <c r="E157" s="26" t="s">
        <v>209</v>
      </c>
      <c r="F157" s="26" t="s">
        <v>68</v>
      </c>
      <c r="G157" s="26" t="s">
        <v>3355</v>
      </c>
      <c r="H157" s="24">
        <v>43556</v>
      </c>
      <c r="I157" s="26" t="s">
        <v>7051</v>
      </c>
      <c r="J157" s="26" t="s">
        <v>8119</v>
      </c>
    </row>
    <row r="158" spans="1:10" x14ac:dyDescent="0.25">
      <c r="A158" s="22" t="s">
        <v>393</v>
      </c>
      <c r="B158" s="26" t="s">
        <v>387</v>
      </c>
      <c r="C158" s="26" t="s">
        <v>392</v>
      </c>
      <c r="D158" s="22" t="s">
        <v>5139</v>
      </c>
      <c r="E158" s="26" t="s">
        <v>235</v>
      </c>
      <c r="F158" s="26" t="s">
        <v>68</v>
      </c>
      <c r="G158" s="26" t="s">
        <v>3364</v>
      </c>
      <c r="H158" s="24">
        <v>41225</v>
      </c>
      <c r="I158" s="26" t="s">
        <v>7051</v>
      </c>
      <c r="J158" s="26" t="s">
        <v>8119</v>
      </c>
    </row>
    <row r="159" spans="1:10" x14ac:dyDescent="0.25">
      <c r="A159" s="22" t="s">
        <v>6319</v>
      </c>
      <c r="B159" s="26" t="s">
        <v>7063</v>
      </c>
      <c r="C159" s="26" t="s">
        <v>7064</v>
      </c>
      <c r="D159" s="22" t="s">
        <v>5139</v>
      </c>
      <c r="E159" s="26" t="s">
        <v>235</v>
      </c>
      <c r="F159" s="26" t="s">
        <v>68</v>
      </c>
      <c r="G159" s="26" t="s">
        <v>3358</v>
      </c>
      <c r="H159" s="24">
        <v>43570</v>
      </c>
      <c r="I159" s="26" t="s">
        <v>7051</v>
      </c>
      <c r="J159" s="26" t="s">
        <v>8119</v>
      </c>
    </row>
    <row r="160" spans="1:10" x14ac:dyDescent="0.25">
      <c r="A160" s="22" t="s">
        <v>32</v>
      </c>
      <c r="B160" s="26" t="s">
        <v>33</v>
      </c>
      <c r="C160" s="26" t="s">
        <v>34</v>
      </c>
      <c r="D160" s="22" t="s">
        <v>170</v>
      </c>
      <c r="E160" s="26" t="s">
        <v>316</v>
      </c>
      <c r="F160" s="26" t="s">
        <v>68</v>
      </c>
      <c r="G160" s="26" t="s">
        <v>3414</v>
      </c>
      <c r="H160" s="24">
        <v>37748</v>
      </c>
      <c r="I160" s="26" t="s">
        <v>7051</v>
      </c>
      <c r="J160" s="26" t="s">
        <v>8119</v>
      </c>
    </row>
    <row r="161" spans="1:10" x14ac:dyDescent="0.25">
      <c r="A161" s="22" t="s">
        <v>5196</v>
      </c>
      <c r="B161" s="26" t="s">
        <v>30</v>
      </c>
      <c r="C161" s="26" t="s">
        <v>5197</v>
      </c>
      <c r="D161" s="22" t="s">
        <v>285</v>
      </c>
      <c r="E161" s="26" t="s">
        <v>163</v>
      </c>
      <c r="F161" s="26" t="s">
        <v>68</v>
      </c>
      <c r="G161" s="26" t="s">
        <v>3403</v>
      </c>
      <c r="H161" s="24">
        <v>43544</v>
      </c>
      <c r="I161" s="26" t="s">
        <v>7051</v>
      </c>
      <c r="J161" s="26" t="s">
        <v>8119</v>
      </c>
    </row>
    <row r="162" spans="1:10" x14ac:dyDescent="0.25">
      <c r="A162" s="22" t="s">
        <v>4166</v>
      </c>
      <c r="B162" s="26" t="s">
        <v>4167</v>
      </c>
      <c r="C162" s="26" t="s">
        <v>4168</v>
      </c>
      <c r="D162" s="22" t="s">
        <v>183</v>
      </c>
      <c r="E162" s="26" t="s">
        <v>5081</v>
      </c>
      <c r="F162" s="26" t="s">
        <v>68</v>
      </c>
      <c r="G162" s="26" t="s">
        <v>3356</v>
      </c>
      <c r="H162" s="24">
        <v>43353</v>
      </c>
      <c r="I162" s="26" t="s">
        <v>7050</v>
      </c>
      <c r="J162" s="26" t="s">
        <v>8119</v>
      </c>
    </row>
    <row r="163" spans="1:10" x14ac:dyDescent="0.25">
      <c r="A163" s="22" t="s">
        <v>770</v>
      </c>
      <c r="B163" s="26" t="s">
        <v>769</v>
      </c>
      <c r="C163" s="26" t="s">
        <v>768</v>
      </c>
      <c r="D163" s="22" t="s">
        <v>261</v>
      </c>
      <c r="E163" s="26" t="s">
        <v>209</v>
      </c>
      <c r="F163" s="26" t="s">
        <v>68</v>
      </c>
      <c r="G163" s="26" t="s">
        <v>3415</v>
      </c>
      <c r="H163" s="24">
        <v>42835</v>
      </c>
      <c r="I163" s="26" t="s">
        <v>7051</v>
      </c>
      <c r="J163" s="26" t="s">
        <v>8119</v>
      </c>
    </row>
    <row r="164" spans="1:10" x14ac:dyDescent="0.25">
      <c r="A164" s="22" t="s">
        <v>4893</v>
      </c>
      <c r="B164" s="26" t="s">
        <v>4118</v>
      </c>
      <c r="C164" s="26" t="s">
        <v>581</v>
      </c>
      <c r="D164" s="22" t="s">
        <v>183</v>
      </c>
      <c r="E164" s="26" t="s">
        <v>5081</v>
      </c>
      <c r="F164" s="26" t="s">
        <v>68</v>
      </c>
      <c r="G164" s="26" t="s">
        <v>3356</v>
      </c>
      <c r="H164" s="24">
        <v>43374</v>
      </c>
      <c r="I164" s="26" t="s">
        <v>7050</v>
      </c>
      <c r="J164" s="26" t="s">
        <v>8119</v>
      </c>
    </row>
    <row r="165" spans="1:10" x14ac:dyDescent="0.25">
      <c r="A165" s="22" t="s">
        <v>254</v>
      </c>
      <c r="B165" s="26" t="s">
        <v>249</v>
      </c>
      <c r="C165" s="26" t="s">
        <v>253</v>
      </c>
      <c r="D165" s="22" t="s">
        <v>208</v>
      </c>
      <c r="E165" s="26" t="s">
        <v>209</v>
      </c>
      <c r="F165" s="26" t="s">
        <v>68</v>
      </c>
      <c r="G165" s="26" t="s">
        <v>3396</v>
      </c>
      <c r="H165" s="24">
        <v>42826</v>
      </c>
      <c r="I165" s="26" t="s">
        <v>7051</v>
      </c>
      <c r="J165" s="26" t="s">
        <v>8119</v>
      </c>
    </row>
    <row r="166" spans="1:10" x14ac:dyDescent="0.25">
      <c r="A166" s="22" t="s">
        <v>6321</v>
      </c>
      <c r="B166" s="26" t="s">
        <v>7065</v>
      </c>
      <c r="C166" s="26" t="s">
        <v>7066</v>
      </c>
      <c r="D166" s="22" t="s">
        <v>183</v>
      </c>
      <c r="E166" s="26" t="s">
        <v>5081</v>
      </c>
      <c r="F166" s="26" t="s">
        <v>68</v>
      </c>
      <c r="G166" s="26" t="s">
        <v>3356</v>
      </c>
      <c r="H166" s="24">
        <v>43570</v>
      </c>
      <c r="I166" s="26" t="s">
        <v>7051</v>
      </c>
      <c r="J166" s="26" t="s">
        <v>8119</v>
      </c>
    </row>
    <row r="167" spans="1:10" x14ac:dyDescent="0.25">
      <c r="A167" s="22" t="s">
        <v>833</v>
      </c>
      <c r="B167" s="26" t="s">
        <v>792</v>
      </c>
      <c r="C167" s="26" t="s">
        <v>834</v>
      </c>
      <c r="D167" s="22" t="s">
        <v>183</v>
      </c>
      <c r="E167" s="26" t="s">
        <v>5081</v>
      </c>
      <c r="F167" s="26" t="s">
        <v>68</v>
      </c>
      <c r="G167" s="26" t="s">
        <v>3356</v>
      </c>
      <c r="H167" s="24">
        <v>42948</v>
      </c>
      <c r="I167" s="26" t="s">
        <v>7051</v>
      </c>
      <c r="J167" s="26" t="s">
        <v>8119</v>
      </c>
    </row>
    <row r="168" spans="1:10" x14ac:dyDescent="0.25">
      <c r="A168" s="22" t="s">
        <v>530</v>
      </c>
      <c r="B168" s="26" t="s">
        <v>143</v>
      </c>
      <c r="C168" s="26" t="s">
        <v>122</v>
      </c>
      <c r="D168" s="22" t="s">
        <v>261</v>
      </c>
      <c r="E168" s="26" t="s">
        <v>209</v>
      </c>
      <c r="F168" s="26" t="s">
        <v>68</v>
      </c>
      <c r="G168" s="26" t="s">
        <v>3406</v>
      </c>
      <c r="H168" s="24">
        <v>37124</v>
      </c>
      <c r="I168" s="26" t="s">
        <v>7051</v>
      </c>
      <c r="J168" s="26" t="s">
        <v>8119</v>
      </c>
    </row>
    <row r="169" spans="1:10" x14ac:dyDescent="0.25">
      <c r="A169" s="22" t="s">
        <v>4169</v>
      </c>
      <c r="B169" s="26" t="s">
        <v>4170</v>
      </c>
      <c r="C169" s="26" t="s">
        <v>4171</v>
      </c>
      <c r="D169" s="22" t="s">
        <v>3443</v>
      </c>
      <c r="E169" s="26" t="s">
        <v>200</v>
      </c>
      <c r="F169" s="26" t="s">
        <v>68</v>
      </c>
      <c r="G169" s="26" t="s">
        <v>3359</v>
      </c>
      <c r="H169" s="24">
        <v>43353</v>
      </c>
      <c r="I169" s="26" t="s">
        <v>7051</v>
      </c>
      <c r="J169" s="26" t="s">
        <v>8119</v>
      </c>
    </row>
    <row r="170" spans="1:10" x14ac:dyDescent="0.25">
      <c r="A170" s="22" t="s">
        <v>4901</v>
      </c>
      <c r="B170" s="26" t="s">
        <v>63</v>
      </c>
      <c r="C170" s="26" t="s">
        <v>4171</v>
      </c>
      <c r="D170" s="22" t="s">
        <v>297</v>
      </c>
      <c r="E170" s="26" t="s">
        <v>209</v>
      </c>
      <c r="F170" s="26" t="s">
        <v>68</v>
      </c>
      <c r="G170" s="26" t="s">
        <v>3365</v>
      </c>
      <c r="H170" s="24">
        <v>43381</v>
      </c>
      <c r="I170" s="26" t="s">
        <v>7051</v>
      </c>
      <c r="J170" s="26" t="s">
        <v>8119</v>
      </c>
    </row>
    <row r="171" spans="1:10" x14ac:dyDescent="0.25">
      <c r="A171" s="22" t="s">
        <v>245</v>
      </c>
      <c r="B171" s="26" t="s">
        <v>243</v>
      </c>
      <c r="C171" s="26" t="s">
        <v>244</v>
      </c>
      <c r="D171" s="22" t="s">
        <v>5139</v>
      </c>
      <c r="E171" s="26" t="s">
        <v>235</v>
      </c>
      <c r="F171" s="26" t="s">
        <v>68</v>
      </c>
      <c r="G171" s="26" t="s">
        <v>3358</v>
      </c>
      <c r="H171" s="24">
        <v>41422</v>
      </c>
      <c r="I171" s="26" t="s">
        <v>7051</v>
      </c>
      <c r="J171" s="26" t="s">
        <v>8119</v>
      </c>
    </row>
    <row r="172" spans="1:10" x14ac:dyDescent="0.25">
      <c r="A172" s="22" t="s">
        <v>723</v>
      </c>
      <c r="B172" s="26" t="s">
        <v>721</v>
      </c>
      <c r="C172" s="26" t="s">
        <v>722</v>
      </c>
      <c r="D172" s="22" t="s">
        <v>311</v>
      </c>
      <c r="E172" s="26" t="s">
        <v>209</v>
      </c>
      <c r="F172" s="26" t="s">
        <v>68</v>
      </c>
      <c r="G172" s="26" t="s">
        <v>3429</v>
      </c>
      <c r="H172" s="24">
        <v>38139</v>
      </c>
      <c r="I172" s="26" t="s">
        <v>7051</v>
      </c>
      <c r="J172" s="26" t="s">
        <v>8119</v>
      </c>
    </row>
    <row r="173" spans="1:10" x14ac:dyDescent="0.25">
      <c r="A173" s="22" t="s">
        <v>853</v>
      </c>
      <c r="B173" s="26" t="s">
        <v>328</v>
      </c>
      <c r="C173" s="26" t="s">
        <v>682</v>
      </c>
      <c r="D173" s="22" t="s">
        <v>279</v>
      </c>
      <c r="E173" s="26" t="s">
        <v>209</v>
      </c>
      <c r="F173" s="26" t="s">
        <v>68</v>
      </c>
      <c r="G173" s="26" t="s">
        <v>3418</v>
      </c>
      <c r="H173" s="24">
        <v>42961</v>
      </c>
      <c r="I173" s="26" t="s">
        <v>7051</v>
      </c>
      <c r="J173" s="26" t="s">
        <v>8119</v>
      </c>
    </row>
    <row r="174" spans="1:10" x14ac:dyDescent="0.25">
      <c r="A174" s="22" t="s">
        <v>582</v>
      </c>
      <c r="B174" s="26" t="s">
        <v>140</v>
      </c>
      <c r="C174" s="26" t="s">
        <v>3442</v>
      </c>
      <c r="D174" s="22" t="s">
        <v>3443</v>
      </c>
      <c r="E174" s="26" t="s">
        <v>197</v>
      </c>
      <c r="F174" s="26" t="s">
        <v>68</v>
      </c>
      <c r="G174" s="26" t="s">
        <v>3367</v>
      </c>
      <c r="H174" s="24">
        <v>42887</v>
      </c>
      <c r="I174" s="26" t="s">
        <v>7051</v>
      </c>
      <c r="J174" s="26" t="s">
        <v>8119</v>
      </c>
    </row>
    <row r="175" spans="1:10" x14ac:dyDescent="0.25">
      <c r="A175" s="22" t="s">
        <v>8132</v>
      </c>
      <c r="B175" s="26" t="s">
        <v>8133</v>
      </c>
      <c r="C175" s="26" t="s">
        <v>8134</v>
      </c>
      <c r="D175" s="22" t="s">
        <v>7059</v>
      </c>
      <c r="E175" s="26" t="s">
        <v>370</v>
      </c>
      <c r="F175" s="26" t="s">
        <v>68</v>
      </c>
      <c r="G175" s="26" t="s">
        <v>3358</v>
      </c>
      <c r="H175" s="24">
        <v>43586</v>
      </c>
      <c r="I175" s="26" t="s">
        <v>7051</v>
      </c>
      <c r="J175" s="26" t="s">
        <v>8119</v>
      </c>
    </row>
    <row r="176" spans="1:10" x14ac:dyDescent="0.25">
      <c r="A176" s="22" t="s">
        <v>5206</v>
      </c>
      <c r="B176" s="26" t="s">
        <v>268</v>
      </c>
      <c r="C176" s="26" t="s">
        <v>5207</v>
      </c>
      <c r="D176" s="22" t="s">
        <v>877</v>
      </c>
      <c r="E176" s="26" t="s">
        <v>181</v>
      </c>
      <c r="F176" s="26" t="s">
        <v>68</v>
      </c>
      <c r="G176" s="26" t="s">
        <v>3362</v>
      </c>
      <c r="H176" s="24">
        <v>43549</v>
      </c>
      <c r="I176" s="26" t="s">
        <v>7051</v>
      </c>
      <c r="J176" s="26" t="s">
        <v>8119</v>
      </c>
    </row>
    <row r="177" spans="1:10" x14ac:dyDescent="0.25">
      <c r="A177" s="22" t="s">
        <v>248</v>
      </c>
      <c r="B177" s="26" t="s">
        <v>246</v>
      </c>
      <c r="C177" s="26" t="s">
        <v>247</v>
      </c>
      <c r="D177" s="22" t="s">
        <v>574</v>
      </c>
      <c r="E177" s="26" t="s">
        <v>209</v>
      </c>
      <c r="F177" s="26" t="s">
        <v>68</v>
      </c>
      <c r="G177" s="26" t="s">
        <v>3419</v>
      </c>
      <c r="H177" s="24">
        <v>38419</v>
      </c>
      <c r="I177" s="26" t="s">
        <v>7051</v>
      </c>
      <c r="J177" s="26" t="s">
        <v>8119</v>
      </c>
    </row>
    <row r="178" spans="1:10" x14ac:dyDescent="0.25">
      <c r="A178" s="22" t="s">
        <v>320</v>
      </c>
      <c r="B178" s="26" t="s">
        <v>319</v>
      </c>
      <c r="C178" s="26" t="s">
        <v>3230</v>
      </c>
      <c r="D178" s="22" t="s">
        <v>183</v>
      </c>
      <c r="E178" s="26" t="s">
        <v>5081</v>
      </c>
      <c r="F178" s="26" t="s">
        <v>68</v>
      </c>
      <c r="G178" s="26" t="s">
        <v>3424</v>
      </c>
      <c r="H178" s="24">
        <v>41471</v>
      </c>
      <c r="I178" s="26" t="s">
        <v>7050</v>
      </c>
      <c r="J178" s="26" t="s">
        <v>8119</v>
      </c>
    </row>
    <row r="179" spans="1:10" x14ac:dyDescent="0.25">
      <c r="A179" s="22" t="s">
        <v>575</v>
      </c>
      <c r="B179" s="26" t="s">
        <v>116</v>
      </c>
      <c r="C179" s="26" t="s">
        <v>117</v>
      </c>
      <c r="D179" s="22" t="s">
        <v>3443</v>
      </c>
      <c r="E179" s="26" t="s">
        <v>197</v>
      </c>
      <c r="F179" s="26" t="s">
        <v>68</v>
      </c>
      <c r="G179" s="26" t="s">
        <v>3367</v>
      </c>
      <c r="H179" s="24">
        <v>42556</v>
      </c>
      <c r="I179" s="26" t="s">
        <v>7051</v>
      </c>
      <c r="J179" s="26" t="s">
        <v>8119</v>
      </c>
    </row>
    <row r="180" spans="1:10" x14ac:dyDescent="0.25">
      <c r="A180" s="22" t="s">
        <v>270</v>
      </c>
      <c r="B180" s="26" t="s">
        <v>268</v>
      </c>
      <c r="C180" s="26" t="s">
        <v>269</v>
      </c>
      <c r="D180" s="22" t="s">
        <v>261</v>
      </c>
      <c r="E180" s="26" t="s">
        <v>209</v>
      </c>
      <c r="F180" s="26" t="s">
        <v>68</v>
      </c>
      <c r="G180" s="26" t="s">
        <v>4085</v>
      </c>
      <c r="H180" s="24">
        <v>40792</v>
      </c>
      <c r="I180" s="26" t="s">
        <v>7051</v>
      </c>
      <c r="J180" s="26" t="s">
        <v>8119</v>
      </c>
    </row>
    <row r="181" spans="1:10" x14ac:dyDescent="0.25">
      <c r="A181" s="22" t="s">
        <v>638</v>
      </c>
      <c r="B181" s="26" t="s">
        <v>636</v>
      </c>
      <c r="C181" s="26" t="s">
        <v>269</v>
      </c>
      <c r="D181" s="22" t="s">
        <v>637</v>
      </c>
      <c r="E181" s="26" t="s">
        <v>209</v>
      </c>
      <c r="F181" s="26" t="s">
        <v>68</v>
      </c>
      <c r="G181" s="26" t="s">
        <v>3355</v>
      </c>
      <c r="H181" s="24">
        <v>42125</v>
      </c>
      <c r="I181" s="26" t="s">
        <v>7051</v>
      </c>
      <c r="J181" s="26" t="s">
        <v>8119</v>
      </c>
    </row>
    <row r="182" spans="1:10" x14ac:dyDescent="0.25">
      <c r="A182" s="22" t="s">
        <v>236</v>
      </c>
      <c r="B182" s="26" t="s">
        <v>35</v>
      </c>
      <c r="C182" s="26" t="s">
        <v>233</v>
      </c>
      <c r="D182" s="22" t="s">
        <v>7059</v>
      </c>
      <c r="E182" s="26" t="s">
        <v>370</v>
      </c>
      <c r="F182" s="26" t="s">
        <v>68</v>
      </c>
      <c r="G182" s="23" t="s">
        <v>3354</v>
      </c>
      <c r="H182" s="24">
        <v>41911</v>
      </c>
      <c r="I182" s="26" t="s">
        <v>7051</v>
      </c>
      <c r="J182" s="26" t="s">
        <v>8119</v>
      </c>
    </row>
    <row r="183" spans="1:10" x14ac:dyDescent="0.25">
      <c r="A183" s="22" t="s">
        <v>4958</v>
      </c>
      <c r="B183" s="26" t="s">
        <v>4959</v>
      </c>
      <c r="C183" s="26" t="s">
        <v>545</v>
      </c>
      <c r="D183" s="22" t="s">
        <v>183</v>
      </c>
      <c r="E183" s="26" t="s">
        <v>5081</v>
      </c>
      <c r="F183" s="26" t="s">
        <v>68</v>
      </c>
      <c r="G183" s="23" t="s">
        <v>3356</v>
      </c>
      <c r="H183" s="24">
        <v>43402</v>
      </c>
      <c r="I183" s="26" t="s">
        <v>7050</v>
      </c>
      <c r="J183" s="26" t="s">
        <v>8119</v>
      </c>
    </row>
    <row r="184" spans="1:10" x14ac:dyDescent="0.25">
      <c r="A184" s="22" t="s">
        <v>4866</v>
      </c>
      <c r="B184" s="26" t="s">
        <v>5132</v>
      </c>
      <c r="C184" s="26" t="s">
        <v>4867</v>
      </c>
      <c r="D184" s="22" t="s">
        <v>4868</v>
      </c>
      <c r="E184" s="26" t="s">
        <v>5081</v>
      </c>
      <c r="F184" s="26" t="s">
        <v>68</v>
      </c>
      <c r="G184" s="23" t="s">
        <v>3358</v>
      </c>
      <c r="H184" s="24">
        <v>43360</v>
      </c>
      <c r="I184" s="26" t="s">
        <v>7051</v>
      </c>
      <c r="J184" s="26" t="s">
        <v>8119</v>
      </c>
    </row>
    <row r="185" spans="1:10" x14ac:dyDescent="0.25">
      <c r="A185" s="22" t="s">
        <v>5074</v>
      </c>
      <c r="B185" s="26" t="s">
        <v>668</v>
      </c>
      <c r="C185" s="26" t="s">
        <v>5075</v>
      </c>
      <c r="D185" s="22" t="s">
        <v>637</v>
      </c>
      <c r="E185" s="26" t="s">
        <v>209</v>
      </c>
      <c r="F185" s="26" t="s">
        <v>68</v>
      </c>
      <c r="G185" s="26" t="s">
        <v>5076</v>
      </c>
      <c r="H185" s="24">
        <v>43467</v>
      </c>
      <c r="I185" s="26" t="s">
        <v>7051</v>
      </c>
      <c r="J185" s="26" t="s">
        <v>8119</v>
      </c>
    </row>
    <row r="186" spans="1:10" x14ac:dyDescent="0.25">
      <c r="A186" s="22" t="s">
        <v>488</v>
      </c>
      <c r="B186" s="26" t="s">
        <v>13</v>
      </c>
      <c r="C186" s="26" t="s">
        <v>487</v>
      </c>
      <c r="D186" s="22" t="s">
        <v>261</v>
      </c>
      <c r="E186" s="26" t="s">
        <v>209</v>
      </c>
      <c r="F186" s="26" t="s">
        <v>68</v>
      </c>
      <c r="G186" s="26" t="s">
        <v>4061</v>
      </c>
      <c r="H186" s="24">
        <v>40386</v>
      </c>
      <c r="I186" s="26" t="s">
        <v>7051</v>
      </c>
      <c r="J186" s="26" t="s">
        <v>8119</v>
      </c>
    </row>
    <row r="187" spans="1:10" x14ac:dyDescent="0.25">
      <c r="A187" s="22" t="s">
        <v>787</v>
      </c>
      <c r="B187" s="26" t="s">
        <v>687</v>
      </c>
      <c r="C187" s="26" t="s">
        <v>788</v>
      </c>
      <c r="D187" s="22" t="s">
        <v>877</v>
      </c>
      <c r="E187" s="26" t="s">
        <v>181</v>
      </c>
      <c r="F187" s="26" t="s">
        <v>68</v>
      </c>
      <c r="G187" s="26" t="s">
        <v>3362</v>
      </c>
      <c r="H187" s="24">
        <v>42877</v>
      </c>
      <c r="I187" s="26" t="s">
        <v>7051</v>
      </c>
      <c r="J187" s="26" t="s">
        <v>8119</v>
      </c>
    </row>
    <row r="188" spans="1:10" x14ac:dyDescent="0.25">
      <c r="A188" s="22" t="s">
        <v>591</v>
      </c>
      <c r="B188" s="26" t="s">
        <v>589</v>
      </c>
      <c r="C188" s="26" t="s">
        <v>590</v>
      </c>
      <c r="D188" s="22" t="s">
        <v>637</v>
      </c>
      <c r="E188" s="26" t="s">
        <v>209</v>
      </c>
      <c r="F188" s="26" t="s">
        <v>68</v>
      </c>
      <c r="G188" s="26" t="s">
        <v>3420</v>
      </c>
      <c r="H188" s="24">
        <v>41680</v>
      </c>
      <c r="I188" s="26" t="s">
        <v>7051</v>
      </c>
      <c r="J188" s="26" t="s">
        <v>8119</v>
      </c>
    </row>
    <row r="189" spans="1:10" x14ac:dyDescent="0.25">
      <c r="A189" s="22" t="s">
        <v>8141</v>
      </c>
      <c r="B189" s="26" t="s">
        <v>4889</v>
      </c>
      <c r="C189" s="26" t="s">
        <v>3496</v>
      </c>
      <c r="D189" s="22" t="s">
        <v>7059</v>
      </c>
      <c r="E189" s="26" t="s">
        <v>370</v>
      </c>
      <c r="F189" s="26" t="s">
        <v>68</v>
      </c>
      <c r="G189" s="26" t="s">
        <v>3358</v>
      </c>
      <c r="H189" s="24">
        <v>43586</v>
      </c>
      <c r="I189" s="26" t="s">
        <v>7051</v>
      </c>
      <c r="J189" s="26" t="s">
        <v>8119</v>
      </c>
    </row>
    <row r="190" spans="1:10" x14ac:dyDescent="0.25">
      <c r="A190" s="22" t="s">
        <v>3494</v>
      </c>
      <c r="B190" s="26" t="s">
        <v>3495</v>
      </c>
      <c r="C190" s="26" t="s">
        <v>3496</v>
      </c>
      <c r="D190" s="22" t="s">
        <v>369</v>
      </c>
      <c r="E190" s="26" t="s">
        <v>370</v>
      </c>
      <c r="F190" s="26" t="s">
        <v>68</v>
      </c>
      <c r="G190" s="26" t="s">
        <v>3359</v>
      </c>
      <c r="H190" s="24">
        <v>43213</v>
      </c>
      <c r="I190" s="26" t="s">
        <v>7051</v>
      </c>
      <c r="J190" s="26" t="s">
        <v>8119</v>
      </c>
    </row>
    <row r="191" spans="1:10" x14ac:dyDescent="0.25">
      <c r="A191" s="22" t="s">
        <v>4062</v>
      </c>
      <c r="B191" s="26" t="s">
        <v>242</v>
      </c>
      <c r="C191" s="26" t="s">
        <v>4063</v>
      </c>
      <c r="D191" s="22" t="s">
        <v>232</v>
      </c>
      <c r="E191" s="26" t="s">
        <v>209</v>
      </c>
      <c r="F191" s="26" t="s">
        <v>68</v>
      </c>
      <c r="G191" s="26" t="s">
        <v>3365</v>
      </c>
      <c r="H191" s="24">
        <v>43290</v>
      </c>
      <c r="I191" s="26" t="s">
        <v>7051</v>
      </c>
      <c r="J191" s="26" t="s">
        <v>8119</v>
      </c>
    </row>
    <row r="192" spans="1:10" x14ac:dyDescent="0.25">
      <c r="A192" s="22" t="s">
        <v>4092</v>
      </c>
      <c r="B192" s="26" t="s">
        <v>4093</v>
      </c>
      <c r="C192" s="26" t="s">
        <v>4094</v>
      </c>
      <c r="D192" s="22" t="s">
        <v>7059</v>
      </c>
      <c r="E192" s="26" t="s">
        <v>370</v>
      </c>
      <c r="F192" s="26" t="s">
        <v>68</v>
      </c>
      <c r="G192" s="26" t="s">
        <v>3364</v>
      </c>
      <c r="H192" s="24">
        <v>43313</v>
      </c>
      <c r="I192" s="26" t="s">
        <v>7051</v>
      </c>
      <c r="J192" s="26" t="s">
        <v>8119</v>
      </c>
    </row>
    <row r="193" spans="1:10" x14ac:dyDescent="0.25">
      <c r="A193" s="22" t="s">
        <v>715</v>
      </c>
      <c r="B193" s="26" t="s">
        <v>58</v>
      </c>
      <c r="C193" s="26" t="s">
        <v>714</v>
      </c>
      <c r="D193" s="22" t="s">
        <v>305</v>
      </c>
      <c r="E193" s="26" t="s">
        <v>820</v>
      </c>
      <c r="F193" s="26" t="s">
        <v>68</v>
      </c>
      <c r="G193" s="26" t="s">
        <v>3370</v>
      </c>
      <c r="H193" s="24">
        <v>38261</v>
      </c>
      <c r="I193" s="26" t="s">
        <v>7051</v>
      </c>
      <c r="J193" s="26" t="s">
        <v>8119</v>
      </c>
    </row>
    <row r="194" spans="1:10" x14ac:dyDescent="0.25">
      <c r="A194" s="22" t="s">
        <v>4100</v>
      </c>
      <c r="B194" s="26" t="s">
        <v>4101</v>
      </c>
      <c r="C194" s="26" t="s">
        <v>4102</v>
      </c>
      <c r="D194" s="22" t="s">
        <v>4898</v>
      </c>
      <c r="E194" s="26" t="s">
        <v>209</v>
      </c>
      <c r="F194" s="26" t="s">
        <v>68</v>
      </c>
      <c r="G194" s="26" t="s">
        <v>3355</v>
      </c>
      <c r="H194" s="24">
        <v>43318</v>
      </c>
      <c r="I194" s="26" t="s">
        <v>7051</v>
      </c>
      <c r="J194" s="26" t="s">
        <v>8119</v>
      </c>
    </row>
    <row r="195" spans="1:10" x14ac:dyDescent="0.25">
      <c r="A195" s="22" t="s">
        <v>3889</v>
      </c>
      <c r="B195" s="26" t="s">
        <v>795</v>
      </c>
      <c r="C195" s="26" t="s">
        <v>745</v>
      </c>
      <c r="D195" s="22" t="s">
        <v>7059</v>
      </c>
      <c r="E195" s="26" t="s">
        <v>370</v>
      </c>
      <c r="F195" s="26" t="s">
        <v>68</v>
      </c>
      <c r="G195" s="26" t="s">
        <v>3358</v>
      </c>
      <c r="H195" s="24">
        <v>43276</v>
      </c>
      <c r="I195" s="26" t="s">
        <v>7050</v>
      </c>
      <c r="J195" s="26" t="s">
        <v>8119</v>
      </c>
    </row>
    <row r="196" spans="1:10" x14ac:dyDescent="0.25">
      <c r="A196" s="22" t="s">
        <v>3770</v>
      </c>
      <c r="B196" s="26" t="s">
        <v>3771</v>
      </c>
      <c r="C196" s="26" t="s">
        <v>568</v>
      </c>
      <c r="D196" s="22" t="s">
        <v>877</v>
      </c>
      <c r="E196" s="26" t="s">
        <v>181</v>
      </c>
      <c r="F196" s="26" t="s">
        <v>68</v>
      </c>
      <c r="G196" s="26" t="s">
        <v>3362</v>
      </c>
      <c r="H196" s="24">
        <v>43249</v>
      </c>
      <c r="I196" s="26" t="s">
        <v>7050</v>
      </c>
      <c r="J196" s="26" t="s">
        <v>8119</v>
      </c>
    </row>
    <row r="197" spans="1:10" x14ac:dyDescent="0.25">
      <c r="A197" s="22" t="s">
        <v>6317</v>
      </c>
      <c r="B197" s="26" t="s">
        <v>44</v>
      </c>
      <c r="C197" s="26" t="s">
        <v>568</v>
      </c>
      <c r="D197" s="22" t="s">
        <v>183</v>
      </c>
      <c r="E197" s="26" t="s">
        <v>5081</v>
      </c>
      <c r="F197" s="26" t="s">
        <v>68</v>
      </c>
      <c r="G197" s="26" t="s">
        <v>3356</v>
      </c>
      <c r="H197" s="24">
        <v>43570</v>
      </c>
      <c r="I197" s="26" t="s">
        <v>7051</v>
      </c>
      <c r="J197" s="26" t="s">
        <v>8119</v>
      </c>
    </row>
    <row r="198" spans="1:10" x14ac:dyDescent="0.25">
      <c r="A198" s="22" t="s">
        <v>8144</v>
      </c>
      <c r="B198" s="26" t="s">
        <v>8145</v>
      </c>
      <c r="C198" s="26" t="s">
        <v>8146</v>
      </c>
      <c r="D198" s="22" t="s">
        <v>240</v>
      </c>
      <c r="E198" s="26" t="s">
        <v>209</v>
      </c>
      <c r="F198" s="26" t="s">
        <v>68</v>
      </c>
      <c r="G198" s="26" t="s">
        <v>3382</v>
      </c>
      <c r="H198" s="24">
        <v>43591</v>
      </c>
      <c r="I198" s="26" t="s">
        <v>7051</v>
      </c>
      <c r="J198" s="26" t="s">
        <v>8119</v>
      </c>
    </row>
    <row r="199" spans="1:10" x14ac:dyDescent="0.25">
      <c r="A199" s="22" t="s">
        <v>453</v>
      </c>
      <c r="B199" s="26" t="s">
        <v>451</v>
      </c>
      <c r="C199" s="26" t="s">
        <v>452</v>
      </c>
      <c r="D199" s="22" t="s">
        <v>3245</v>
      </c>
      <c r="E199" s="26" t="s">
        <v>5081</v>
      </c>
      <c r="F199" s="26" t="s">
        <v>68</v>
      </c>
      <c r="G199" s="26" t="s">
        <v>5152</v>
      </c>
      <c r="H199" s="24">
        <v>37949</v>
      </c>
      <c r="I199" s="26" t="s">
        <v>7051</v>
      </c>
      <c r="J199" s="26" t="s">
        <v>8119</v>
      </c>
    </row>
    <row r="200" spans="1:10" x14ac:dyDescent="0.25">
      <c r="A200" s="22" t="s">
        <v>5158</v>
      </c>
      <c r="B200" s="26" t="s">
        <v>5159</v>
      </c>
      <c r="C200" s="26" t="s">
        <v>5160</v>
      </c>
      <c r="D200" s="22" t="s">
        <v>208</v>
      </c>
      <c r="E200" s="26" t="s">
        <v>209</v>
      </c>
      <c r="F200" s="26" t="s">
        <v>68</v>
      </c>
      <c r="G200" s="26" t="s">
        <v>5161</v>
      </c>
      <c r="H200" s="24">
        <v>43514</v>
      </c>
      <c r="I200" s="26" t="s">
        <v>7051</v>
      </c>
      <c r="J200" s="26" t="s">
        <v>8119</v>
      </c>
    </row>
    <row r="201" spans="1:10" x14ac:dyDescent="0.25">
      <c r="A201" s="22" t="s">
        <v>4911</v>
      </c>
      <c r="B201" s="26" t="s">
        <v>338</v>
      </c>
      <c r="C201" s="26" t="s">
        <v>4912</v>
      </c>
      <c r="D201" s="22" t="s">
        <v>3443</v>
      </c>
      <c r="E201" s="26" t="s">
        <v>200</v>
      </c>
      <c r="F201" s="26" t="s">
        <v>68</v>
      </c>
      <c r="G201" s="26" t="s">
        <v>3358</v>
      </c>
      <c r="H201" s="24">
        <v>43390</v>
      </c>
      <c r="I201" s="26" t="s">
        <v>7051</v>
      </c>
      <c r="J201" s="26" t="s">
        <v>8119</v>
      </c>
    </row>
    <row r="202" spans="1:10" x14ac:dyDescent="0.25">
      <c r="A202" s="22" t="s">
        <v>4931</v>
      </c>
      <c r="B202" s="26" t="s">
        <v>13</v>
      </c>
      <c r="C202" s="26" t="s">
        <v>278</v>
      </c>
      <c r="D202" s="22" t="s">
        <v>877</v>
      </c>
      <c r="E202" s="26" t="s">
        <v>181</v>
      </c>
      <c r="F202" s="26" t="s">
        <v>68</v>
      </c>
      <c r="G202" s="26" t="s">
        <v>4932</v>
      </c>
      <c r="H202" s="24">
        <v>43395</v>
      </c>
      <c r="I202" s="26" t="s">
        <v>7051</v>
      </c>
      <c r="J202" s="26" t="s">
        <v>8119</v>
      </c>
    </row>
    <row r="203" spans="1:10" x14ac:dyDescent="0.25">
      <c r="A203" s="22" t="s">
        <v>646</v>
      </c>
      <c r="B203" s="26" t="s">
        <v>644</v>
      </c>
      <c r="C203" s="26" t="s">
        <v>645</v>
      </c>
      <c r="D203" s="22" t="s">
        <v>183</v>
      </c>
      <c r="E203" s="26" t="s">
        <v>5081</v>
      </c>
      <c r="F203" s="26" t="s">
        <v>68</v>
      </c>
      <c r="G203" s="26" t="s">
        <v>3816</v>
      </c>
      <c r="H203" s="24">
        <v>42779</v>
      </c>
      <c r="I203" s="26" t="s">
        <v>7050</v>
      </c>
      <c r="J203" s="26" t="s">
        <v>8119</v>
      </c>
    </row>
    <row r="204" spans="1:10" x14ac:dyDescent="0.25">
      <c r="A204" s="22" t="s">
        <v>3451</v>
      </c>
      <c r="B204" s="26" t="s">
        <v>3450</v>
      </c>
      <c r="C204" s="26" t="s">
        <v>3449</v>
      </c>
      <c r="D204" s="22" t="s">
        <v>5139</v>
      </c>
      <c r="E204" s="26" t="s">
        <v>235</v>
      </c>
      <c r="F204" s="26" t="s">
        <v>68</v>
      </c>
      <c r="G204" s="26" t="s">
        <v>3358</v>
      </c>
      <c r="H204" s="24">
        <v>43164</v>
      </c>
      <c r="I204" s="26" t="s">
        <v>7051</v>
      </c>
      <c r="J204" s="26" t="s">
        <v>8119</v>
      </c>
    </row>
    <row r="205" spans="1:10" x14ac:dyDescent="0.25">
      <c r="A205" s="22" t="s">
        <v>728</v>
      </c>
      <c r="B205" s="26" t="s">
        <v>727</v>
      </c>
      <c r="C205" s="26" t="s">
        <v>42</v>
      </c>
      <c r="D205" s="22" t="s">
        <v>3443</v>
      </c>
      <c r="E205" s="26" t="s">
        <v>197</v>
      </c>
      <c r="F205" s="26" t="s">
        <v>68</v>
      </c>
      <c r="G205" s="26" t="s">
        <v>3402</v>
      </c>
      <c r="H205" s="24">
        <v>37872</v>
      </c>
      <c r="I205" s="26" t="s">
        <v>7051</v>
      </c>
      <c r="J205" s="26" t="s">
        <v>8119</v>
      </c>
    </row>
    <row r="206" spans="1:10" x14ac:dyDescent="0.25">
      <c r="A206" s="22" t="s">
        <v>612</v>
      </c>
      <c r="B206" s="26" t="s">
        <v>604</v>
      </c>
      <c r="C206" s="26" t="s">
        <v>611</v>
      </c>
      <c r="D206" s="22" t="s">
        <v>234</v>
      </c>
      <c r="E206" s="26" t="s">
        <v>370</v>
      </c>
      <c r="F206" s="26" t="s">
        <v>68</v>
      </c>
      <c r="G206" s="26" t="s">
        <v>3366</v>
      </c>
      <c r="H206" s="24">
        <v>41043</v>
      </c>
      <c r="I206" s="26" t="s">
        <v>7051</v>
      </c>
      <c r="J206" s="26" t="s">
        <v>8119</v>
      </c>
    </row>
    <row r="207" spans="1:10" x14ac:dyDescent="0.25">
      <c r="A207" s="22" t="s">
        <v>361</v>
      </c>
      <c r="B207" s="26" t="s">
        <v>357</v>
      </c>
      <c r="C207" s="26" t="s">
        <v>360</v>
      </c>
      <c r="D207" s="22" t="s">
        <v>261</v>
      </c>
      <c r="E207" s="26" t="s">
        <v>209</v>
      </c>
      <c r="F207" s="26" t="s">
        <v>68</v>
      </c>
      <c r="G207" s="26" t="s">
        <v>4106</v>
      </c>
      <c r="H207" s="24">
        <v>42345</v>
      </c>
      <c r="I207" s="26" t="s">
        <v>7051</v>
      </c>
      <c r="J207" s="26" t="s">
        <v>8119</v>
      </c>
    </row>
    <row r="208" spans="1:10" x14ac:dyDescent="0.25">
      <c r="A208" s="22" t="s">
        <v>43</v>
      </c>
      <c r="B208" s="26" t="s">
        <v>44</v>
      </c>
      <c r="C208" s="26" t="s">
        <v>45</v>
      </c>
      <c r="D208" s="22" t="s">
        <v>285</v>
      </c>
      <c r="E208" s="26" t="s">
        <v>163</v>
      </c>
      <c r="F208" s="26" t="s">
        <v>68</v>
      </c>
      <c r="G208" s="26" t="s">
        <v>3422</v>
      </c>
      <c r="H208" s="24">
        <v>40686</v>
      </c>
      <c r="I208" s="26" t="s">
        <v>7051</v>
      </c>
      <c r="J208" s="26" t="s">
        <v>8119</v>
      </c>
    </row>
    <row r="209" spans="1:10" x14ac:dyDescent="0.25">
      <c r="A209" s="22" t="s">
        <v>6299</v>
      </c>
      <c r="B209" s="26" t="s">
        <v>481</v>
      </c>
      <c r="C209" s="26" t="s">
        <v>7070</v>
      </c>
      <c r="D209" s="22" t="s">
        <v>183</v>
      </c>
      <c r="E209" s="26" t="s">
        <v>5081</v>
      </c>
      <c r="F209" s="26" t="s">
        <v>68</v>
      </c>
      <c r="G209" s="26" t="s">
        <v>3358</v>
      </c>
      <c r="H209" s="24">
        <v>43556</v>
      </c>
      <c r="I209" s="26" t="s">
        <v>7051</v>
      </c>
      <c r="J209" s="26" t="s">
        <v>8119</v>
      </c>
    </row>
    <row r="210" spans="1:10" x14ac:dyDescent="0.25">
      <c r="A210" s="22" t="s">
        <v>6292</v>
      </c>
      <c r="B210" s="26" t="s">
        <v>8149</v>
      </c>
      <c r="C210" s="26" t="s">
        <v>8150</v>
      </c>
      <c r="D210" s="22" t="s">
        <v>206</v>
      </c>
      <c r="E210" s="26" t="s">
        <v>5087</v>
      </c>
      <c r="F210" s="26" t="s">
        <v>68</v>
      </c>
      <c r="G210" s="26" t="s">
        <v>3365</v>
      </c>
      <c r="H210" s="24">
        <v>43591</v>
      </c>
      <c r="I210" s="26" t="s">
        <v>7051</v>
      </c>
      <c r="J210" s="26" t="s">
        <v>8119</v>
      </c>
    </row>
    <row r="211" spans="1:10" x14ac:dyDescent="0.25">
      <c r="A211" s="22" t="s">
        <v>4111</v>
      </c>
      <c r="B211" s="26" t="s">
        <v>4112</v>
      </c>
      <c r="C211" s="26" t="s">
        <v>4113</v>
      </c>
      <c r="D211" s="22" t="s">
        <v>183</v>
      </c>
      <c r="E211" s="26" t="s">
        <v>5081</v>
      </c>
      <c r="F211" s="26" t="s">
        <v>68</v>
      </c>
      <c r="G211" s="26" t="s">
        <v>3356</v>
      </c>
      <c r="H211" s="24">
        <v>43319</v>
      </c>
      <c r="I211" s="26" t="s">
        <v>7050</v>
      </c>
      <c r="J211" s="26" t="s">
        <v>8119</v>
      </c>
    </row>
    <row r="212" spans="1:10" x14ac:dyDescent="0.25">
      <c r="A212" s="22" t="s">
        <v>4955</v>
      </c>
      <c r="B212" s="26" t="s">
        <v>716</v>
      </c>
      <c r="C212" s="26" t="s">
        <v>4956</v>
      </c>
      <c r="D212" s="22" t="s">
        <v>637</v>
      </c>
      <c r="E212" s="26" t="s">
        <v>209</v>
      </c>
      <c r="F212" s="26" t="s">
        <v>68</v>
      </c>
      <c r="G212" s="26" t="s">
        <v>4957</v>
      </c>
      <c r="H212" s="24">
        <v>43416</v>
      </c>
      <c r="I212" s="26" t="s">
        <v>7051</v>
      </c>
      <c r="J212" s="26" t="s">
        <v>8119</v>
      </c>
    </row>
    <row r="213" spans="1:10" x14ac:dyDescent="0.25">
      <c r="A213" s="22" t="s">
        <v>47</v>
      </c>
      <c r="B213" s="26" t="s">
        <v>49</v>
      </c>
      <c r="C213" s="26" t="s">
        <v>581</v>
      </c>
      <c r="D213" s="22" t="s">
        <v>3777</v>
      </c>
      <c r="E213" s="26" t="s">
        <v>163</v>
      </c>
      <c r="F213" s="26" t="s">
        <v>68</v>
      </c>
      <c r="G213" s="26" t="s">
        <v>3367</v>
      </c>
      <c r="H213" s="24">
        <v>41827</v>
      </c>
      <c r="I213" s="26" t="s">
        <v>7051</v>
      </c>
      <c r="J213" s="26" t="s">
        <v>8119</v>
      </c>
    </row>
    <row r="214" spans="1:10" x14ac:dyDescent="0.25">
      <c r="A214" s="22" t="s">
        <v>3503</v>
      </c>
      <c r="B214" s="26" t="s">
        <v>699</v>
      </c>
      <c r="C214" s="26" t="s">
        <v>3504</v>
      </c>
      <c r="D214" s="22" t="s">
        <v>4898</v>
      </c>
      <c r="E214" s="26" t="s">
        <v>209</v>
      </c>
      <c r="F214" s="26" t="s">
        <v>68</v>
      </c>
      <c r="G214" s="26" t="s">
        <v>3355</v>
      </c>
      <c r="H214" s="24">
        <v>43220</v>
      </c>
      <c r="I214" s="26" t="s">
        <v>7051</v>
      </c>
      <c r="J214" s="26" t="s">
        <v>8119</v>
      </c>
    </row>
    <row r="215" spans="1:10" x14ac:dyDescent="0.25">
      <c r="A215" s="22" t="s">
        <v>313</v>
      </c>
      <c r="B215" s="26" t="s">
        <v>60</v>
      </c>
      <c r="C215" s="26" t="s">
        <v>223</v>
      </c>
      <c r="D215" s="22" t="s">
        <v>297</v>
      </c>
      <c r="E215" s="26" t="s">
        <v>209</v>
      </c>
      <c r="F215" s="26" t="s">
        <v>68</v>
      </c>
      <c r="G215" s="26" t="s">
        <v>3423</v>
      </c>
      <c r="H215" s="24">
        <v>39223</v>
      </c>
      <c r="I215" s="26" t="s">
        <v>7051</v>
      </c>
      <c r="J215" s="26" t="s">
        <v>8119</v>
      </c>
    </row>
    <row r="216" spans="1:10" x14ac:dyDescent="0.25">
      <c r="A216" s="22" t="s">
        <v>48</v>
      </c>
      <c r="B216" s="26" t="s">
        <v>49</v>
      </c>
      <c r="C216" s="26" t="s">
        <v>50</v>
      </c>
      <c r="D216" s="22" t="s">
        <v>309</v>
      </c>
      <c r="E216" s="26" t="s">
        <v>209</v>
      </c>
      <c r="F216" s="26" t="s">
        <v>68</v>
      </c>
      <c r="G216" s="26" t="s">
        <v>4114</v>
      </c>
      <c r="H216" s="24">
        <v>41680</v>
      </c>
      <c r="I216" s="26" t="s">
        <v>7051</v>
      </c>
      <c r="J216" s="26" t="s">
        <v>8119</v>
      </c>
    </row>
    <row r="217" spans="1:10" x14ac:dyDescent="0.25">
      <c r="A217" s="22" t="s">
        <v>3775</v>
      </c>
      <c r="B217" s="26" t="s">
        <v>105</v>
      </c>
      <c r="C217" s="26" t="s">
        <v>3776</v>
      </c>
      <c r="D217" s="22" t="s">
        <v>3777</v>
      </c>
      <c r="E217" s="26" t="s">
        <v>163</v>
      </c>
      <c r="F217" s="26" t="s">
        <v>68</v>
      </c>
      <c r="G217" s="26" t="s">
        <v>3367</v>
      </c>
      <c r="H217" s="24">
        <v>43249</v>
      </c>
      <c r="I217" s="26" t="s">
        <v>7051</v>
      </c>
      <c r="J217" s="26" t="s">
        <v>8119</v>
      </c>
    </row>
    <row r="218" spans="1:10" x14ac:dyDescent="0.25">
      <c r="A218" s="22" t="s">
        <v>702</v>
      </c>
      <c r="B218" s="26" t="s">
        <v>44</v>
      </c>
      <c r="C218" s="26" t="s">
        <v>701</v>
      </c>
      <c r="D218" s="22" t="s">
        <v>208</v>
      </c>
      <c r="E218" s="26" t="s">
        <v>209</v>
      </c>
      <c r="F218" s="26" t="s">
        <v>68</v>
      </c>
      <c r="G218" s="26" t="s">
        <v>4071</v>
      </c>
      <c r="H218" s="24">
        <v>42496</v>
      </c>
      <c r="I218" s="26" t="s">
        <v>7051</v>
      </c>
      <c r="J218" s="26" t="s">
        <v>8119</v>
      </c>
    </row>
    <row r="219" spans="1:10" x14ac:dyDescent="0.25">
      <c r="A219" s="22" t="s">
        <v>374</v>
      </c>
      <c r="B219" s="26" t="s">
        <v>372</v>
      </c>
      <c r="C219" s="26" t="s">
        <v>373</v>
      </c>
      <c r="D219" s="22" t="s">
        <v>183</v>
      </c>
      <c r="E219" s="26" t="s">
        <v>5081</v>
      </c>
      <c r="F219" s="26" t="s">
        <v>68</v>
      </c>
      <c r="G219" s="26" t="s">
        <v>3358</v>
      </c>
      <c r="H219" s="24">
        <v>41904</v>
      </c>
      <c r="I219" s="26" t="s">
        <v>7050</v>
      </c>
      <c r="J219" s="26" t="s">
        <v>8119</v>
      </c>
    </row>
    <row r="220" spans="1:10" x14ac:dyDescent="0.25">
      <c r="A220" s="22" t="s">
        <v>401</v>
      </c>
      <c r="B220" s="26" t="s">
        <v>399</v>
      </c>
      <c r="C220" s="26" t="s">
        <v>400</v>
      </c>
      <c r="D220" s="22" t="s">
        <v>183</v>
      </c>
      <c r="E220" s="26" t="s">
        <v>5081</v>
      </c>
      <c r="F220" s="26" t="s">
        <v>68</v>
      </c>
      <c r="G220" s="26" t="s">
        <v>3424</v>
      </c>
      <c r="H220" s="24">
        <v>42339</v>
      </c>
      <c r="I220" s="26" t="s">
        <v>7050</v>
      </c>
      <c r="J220" s="26" t="s">
        <v>8119</v>
      </c>
    </row>
    <row r="221" spans="1:10" x14ac:dyDescent="0.25">
      <c r="A221" s="22" t="s">
        <v>700</v>
      </c>
      <c r="B221" s="26" t="s">
        <v>699</v>
      </c>
      <c r="C221" s="26" t="s">
        <v>3446</v>
      </c>
      <c r="D221" s="22" t="s">
        <v>3443</v>
      </c>
      <c r="E221" s="26" t="s">
        <v>200</v>
      </c>
      <c r="F221" s="26" t="s">
        <v>68</v>
      </c>
      <c r="G221" s="26" t="s">
        <v>3384</v>
      </c>
      <c r="H221" s="24">
        <v>42422</v>
      </c>
      <c r="I221" s="26" t="s">
        <v>7051</v>
      </c>
      <c r="J221" s="26" t="s">
        <v>8119</v>
      </c>
    </row>
    <row r="222" spans="1:10" x14ac:dyDescent="0.25">
      <c r="A222" s="22" t="s">
        <v>51</v>
      </c>
      <c r="B222" s="26" t="s">
        <v>30</v>
      </c>
      <c r="C222" s="26" t="s">
        <v>52</v>
      </c>
      <c r="D222" s="22" t="s">
        <v>4157</v>
      </c>
      <c r="E222" s="26" t="s">
        <v>316</v>
      </c>
      <c r="F222" s="26" t="s">
        <v>68</v>
      </c>
      <c r="G222" s="26" t="s">
        <v>3425</v>
      </c>
      <c r="H222" s="24">
        <v>42009</v>
      </c>
      <c r="I222" s="26" t="s">
        <v>7051</v>
      </c>
      <c r="J222" s="26" t="s">
        <v>8119</v>
      </c>
    </row>
    <row r="223" spans="1:10" x14ac:dyDescent="0.25">
      <c r="A223" s="22" t="s">
        <v>153</v>
      </c>
      <c r="B223" s="26" t="s">
        <v>13</v>
      </c>
      <c r="C223" s="26" t="s">
        <v>154</v>
      </c>
      <c r="D223" s="22" t="s">
        <v>3443</v>
      </c>
      <c r="E223" s="26" t="s">
        <v>200</v>
      </c>
      <c r="F223" s="26" t="s">
        <v>68</v>
      </c>
      <c r="G223" s="26" t="s">
        <v>3359</v>
      </c>
      <c r="H223" s="24">
        <v>42723</v>
      </c>
      <c r="I223" s="26" t="s">
        <v>7051</v>
      </c>
      <c r="J223" s="26" t="s">
        <v>8119</v>
      </c>
    </row>
    <row r="224" spans="1:10" x14ac:dyDescent="0.25">
      <c r="A224" s="22" t="s">
        <v>267</v>
      </c>
      <c r="B224" s="26" t="s">
        <v>265</v>
      </c>
      <c r="C224" s="26" t="s">
        <v>266</v>
      </c>
      <c r="D224" s="22" t="s">
        <v>208</v>
      </c>
      <c r="E224" s="26" t="s">
        <v>209</v>
      </c>
      <c r="F224" s="26" t="s">
        <v>68</v>
      </c>
      <c r="G224" s="26" t="s">
        <v>3426</v>
      </c>
      <c r="H224" s="24">
        <v>36458</v>
      </c>
      <c r="I224" s="26" t="s">
        <v>7050</v>
      </c>
      <c r="J224" s="26" t="s">
        <v>8119</v>
      </c>
    </row>
    <row r="225" spans="1:10" x14ac:dyDescent="0.25">
      <c r="A225" s="22" t="s">
        <v>881</v>
      </c>
      <c r="B225" s="26" t="s">
        <v>882</v>
      </c>
      <c r="C225" s="26" t="s">
        <v>883</v>
      </c>
      <c r="D225" s="22" t="s">
        <v>240</v>
      </c>
      <c r="E225" s="26" t="s">
        <v>209</v>
      </c>
      <c r="F225" s="26" t="s">
        <v>68</v>
      </c>
      <c r="G225" s="26" t="s">
        <v>4914</v>
      </c>
      <c r="H225" s="24">
        <v>42996</v>
      </c>
      <c r="I225" s="26" t="s">
        <v>7051</v>
      </c>
      <c r="J225" s="26" t="s">
        <v>8119</v>
      </c>
    </row>
    <row r="226" spans="1:10" x14ac:dyDescent="0.25">
      <c r="A226" s="22" t="s">
        <v>53</v>
      </c>
      <c r="B226" s="26" t="s">
        <v>54</v>
      </c>
      <c r="C226" s="26" t="s">
        <v>55</v>
      </c>
      <c r="D226" s="22" t="s">
        <v>285</v>
      </c>
      <c r="E226" s="26" t="s">
        <v>163</v>
      </c>
      <c r="F226" s="26" t="s">
        <v>68</v>
      </c>
      <c r="G226" s="26" t="s">
        <v>3427</v>
      </c>
      <c r="H226" s="24">
        <v>41796</v>
      </c>
      <c r="I226" s="26" t="s">
        <v>7051</v>
      </c>
      <c r="J226" s="26" t="s">
        <v>8119</v>
      </c>
    </row>
    <row r="227" spans="1:10" x14ac:dyDescent="0.25">
      <c r="A227" s="22" t="s">
        <v>436</v>
      </c>
      <c r="B227" s="26" t="s">
        <v>150</v>
      </c>
      <c r="C227" s="26" t="s">
        <v>435</v>
      </c>
      <c r="D227" s="22" t="s">
        <v>3443</v>
      </c>
      <c r="E227" s="26" t="s">
        <v>200</v>
      </c>
      <c r="F227" s="26" t="s">
        <v>68</v>
      </c>
      <c r="G227" s="26" t="s">
        <v>3359</v>
      </c>
      <c r="H227" s="24">
        <v>38628</v>
      </c>
      <c r="I227" s="26" t="s">
        <v>7051</v>
      </c>
      <c r="J227" s="26" t="s">
        <v>8119</v>
      </c>
    </row>
    <row r="228" spans="1:10" x14ac:dyDescent="0.25">
      <c r="A228" s="22" t="s">
        <v>4132</v>
      </c>
      <c r="B228" s="26" t="s">
        <v>105</v>
      </c>
      <c r="C228" s="26" t="s">
        <v>4133</v>
      </c>
      <c r="D228" s="22" t="s">
        <v>5139</v>
      </c>
      <c r="E228" s="26" t="s">
        <v>235</v>
      </c>
      <c r="F228" s="26" t="s">
        <v>68</v>
      </c>
      <c r="G228" s="26" t="s">
        <v>3364</v>
      </c>
      <c r="H228" s="24">
        <v>43332</v>
      </c>
      <c r="I228" s="26" t="s">
        <v>7051</v>
      </c>
      <c r="J228" s="26" t="s">
        <v>8119</v>
      </c>
    </row>
    <row r="229" spans="1:10" x14ac:dyDescent="0.25">
      <c r="A229" s="22" t="s">
        <v>426</v>
      </c>
      <c r="B229" s="26" t="s">
        <v>424</v>
      </c>
      <c r="C229" s="26" t="s">
        <v>425</v>
      </c>
      <c r="D229" s="22" t="s">
        <v>234</v>
      </c>
      <c r="E229" s="26" t="s">
        <v>235</v>
      </c>
      <c r="F229" s="26" t="s">
        <v>68</v>
      </c>
      <c r="G229" s="26" t="s">
        <v>3380</v>
      </c>
      <c r="H229" s="24">
        <v>42255</v>
      </c>
      <c r="I229" s="26" t="s">
        <v>7051</v>
      </c>
      <c r="J229" s="26" t="s">
        <v>8119</v>
      </c>
    </row>
    <row r="230" spans="1:10" x14ac:dyDescent="0.25">
      <c r="A230" s="22" t="s">
        <v>4064</v>
      </c>
      <c r="B230" s="26" t="s">
        <v>3</v>
      </c>
      <c r="C230" s="26" t="s">
        <v>4065</v>
      </c>
      <c r="D230" s="22" t="s">
        <v>5139</v>
      </c>
      <c r="E230" s="26" t="s">
        <v>235</v>
      </c>
      <c r="F230" s="26" t="s">
        <v>68</v>
      </c>
      <c r="G230" s="26" t="s">
        <v>3354</v>
      </c>
      <c r="H230" s="24">
        <v>43290</v>
      </c>
      <c r="I230" s="26" t="s">
        <v>7051</v>
      </c>
      <c r="J230" s="26" t="s">
        <v>8119</v>
      </c>
    </row>
    <row r="231" spans="1:10" x14ac:dyDescent="0.25">
      <c r="A231" s="22" t="s">
        <v>5201</v>
      </c>
      <c r="B231" s="26" t="s">
        <v>5202</v>
      </c>
      <c r="C231" s="26" t="s">
        <v>5203</v>
      </c>
      <c r="D231" s="22" t="s">
        <v>240</v>
      </c>
      <c r="E231" s="26" t="s">
        <v>209</v>
      </c>
      <c r="F231" s="26" t="s">
        <v>68</v>
      </c>
      <c r="G231" s="26" t="s">
        <v>3382</v>
      </c>
      <c r="H231" s="24">
        <v>43549</v>
      </c>
      <c r="I231" s="26" t="s">
        <v>7051</v>
      </c>
      <c r="J231" s="26" t="s">
        <v>8119</v>
      </c>
    </row>
    <row r="232" spans="1:10" x14ac:dyDescent="0.25">
      <c r="A232" s="22" t="s">
        <v>563</v>
      </c>
      <c r="B232" s="26" t="s">
        <v>562</v>
      </c>
      <c r="C232" s="26" t="s">
        <v>3252</v>
      </c>
      <c r="D232" s="22" t="s">
        <v>305</v>
      </c>
      <c r="E232" s="26" t="s">
        <v>209</v>
      </c>
      <c r="F232" s="26" t="s">
        <v>68</v>
      </c>
      <c r="G232" s="26" t="s">
        <v>3430</v>
      </c>
      <c r="H232" s="24">
        <v>37073</v>
      </c>
      <c r="I232" s="26" t="s">
        <v>7051</v>
      </c>
      <c r="J232" s="26" t="s">
        <v>8119</v>
      </c>
    </row>
    <row r="233" spans="1:10" x14ac:dyDescent="0.25">
      <c r="A233" s="22" t="s">
        <v>680</v>
      </c>
      <c r="B233" s="26" t="s">
        <v>678</v>
      </c>
      <c r="C233" s="26" t="s">
        <v>679</v>
      </c>
      <c r="D233" s="22" t="s">
        <v>261</v>
      </c>
      <c r="E233" s="26" t="s">
        <v>209</v>
      </c>
      <c r="F233" s="26" t="s">
        <v>68</v>
      </c>
      <c r="G233" s="26" t="s">
        <v>3431</v>
      </c>
      <c r="H233" s="24">
        <v>41502</v>
      </c>
      <c r="I233" s="26" t="s">
        <v>7051</v>
      </c>
      <c r="J233" s="26" t="s">
        <v>8119</v>
      </c>
    </row>
    <row r="234" spans="1:10" x14ac:dyDescent="0.25">
      <c r="A234" s="22" t="s">
        <v>4151</v>
      </c>
      <c r="B234" s="26" t="s">
        <v>4152</v>
      </c>
      <c r="C234" s="26" t="s">
        <v>4153</v>
      </c>
      <c r="D234" s="22" t="s">
        <v>240</v>
      </c>
      <c r="E234" s="26" t="s">
        <v>209</v>
      </c>
      <c r="F234" s="26" t="s">
        <v>68</v>
      </c>
      <c r="G234" s="26" t="s">
        <v>3382</v>
      </c>
      <c r="H234" s="24">
        <v>43347</v>
      </c>
      <c r="I234" s="26" t="s">
        <v>7051</v>
      </c>
      <c r="J234" s="26" t="s">
        <v>8119</v>
      </c>
    </row>
    <row r="235" spans="1:10" x14ac:dyDescent="0.25">
      <c r="A235" s="22" t="s">
        <v>675</v>
      </c>
      <c r="B235" s="26" t="s">
        <v>105</v>
      </c>
      <c r="C235" s="26" t="s">
        <v>674</v>
      </c>
      <c r="D235" s="22" t="s">
        <v>183</v>
      </c>
      <c r="E235" s="26" t="s">
        <v>5081</v>
      </c>
      <c r="F235" s="26" t="s">
        <v>68</v>
      </c>
      <c r="G235" s="26" t="s">
        <v>3395</v>
      </c>
      <c r="H235" s="24">
        <v>42184</v>
      </c>
      <c r="I235" s="26" t="s">
        <v>7050</v>
      </c>
      <c r="J235" s="26" t="s">
        <v>8119</v>
      </c>
    </row>
    <row r="236" spans="1:10" x14ac:dyDescent="0.25">
      <c r="A236" s="22" t="s">
        <v>260</v>
      </c>
      <c r="B236" s="26" t="s">
        <v>258</v>
      </c>
      <c r="C236" s="26" t="s">
        <v>259</v>
      </c>
      <c r="D236" s="22" t="s">
        <v>183</v>
      </c>
      <c r="E236" s="26" t="s">
        <v>5081</v>
      </c>
      <c r="F236" s="26" t="s">
        <v>68</v>
      </c>
      <c r="G236" s="26" t="s">
        <v>3358</v>
      </c>
      <c r="H236" s="24">
        <v>41898</v>
      </c>
      <c r="I236" s="26" t="s">
        <v>7050</v>
      </c>
      <c r="J236" s="26" t="s">
        <v>8119</v>
      </c>
    </row>
    <row r="237" spans="1:10" x14ac:dyDescent="0.25">
      <c r="A237" s="22" t="s">
        <v>64</v>
      </c>
      <c r="B237" s="26" t="s">
        <v>83</v>
      </c>
      <c r="C237" s="26" t="s">
        <v>80</v>
      </c>
      <c r="D237" s="22" t="s">
        <v>305</v>
      </c>
      <c r="E237" s="26" t="s">
        <v>163</v>
      </c>
      <c r="F237" s="26" t="s">
        <v>68</v>
      </c>
      <c r="G237" s="26" t="s">
        <v>3432</v>
      </c>
      <c r="H237" s="24">
        <v>37529</v>
      </c>
      <c r="I237" s="26" t="s">
        <v>7051</v>
      </c>
      <c r="J237" s="26" t="s">
        <v>8119</v>
      </c>
    </row>
    <row r="238" spans="1:10" x14ac:dyDescent="0.25">
      <c r="A238" s="22" t="s">
        <v>532</v>
      </c>
      <c r="B238" s="26" t="s">
        <v>156</v>
      </c>
      <c r="C238" s="26" t="s">
        <v>157</v>
      </c>
      <c r="D238" s="22" t="s">
        <v>309</v>
      </c>
      <c r="E238" s="26" t="s">
        <v>209</v>
      </c>
      <c r="F238" s="26" t="s">
        <v>68</v>
      </c>
      <c r="G238" s="26" t="s">
        <v>3433</v>
      </c>
      <c r="H238" s="24">
        <v>42779</v>
      </c>
      <c r="I238" s="26" t="s">
        <v>7051</v>
      </c>
      <c r="J238" s="26" t="s">
        <v>8119</v>
      </c>
    </row>
    <row r="239" spans="1:10" x14ac:dyDescent="0.25">
      <c r="A239" s="22" t="s">
        <v>630</v>
      </c>
      <c r="B239" s="26" t="s">
        <v>627</v>
      </c>
      <c r="C239" s="26" t="s">
        <v>628</v>
      </c>
      <c r="D239" s="22" t="s">
        <v>3443</v>
      </c>
      <c r="E239" s="26" t="s">
        <v>629</v>
      </c>
      <c r="F239" s="26" t="s">
        <v>68</v>
      </c>
      <c r="G239" s="26" t="s">
        <v>3354</v>
      </c>
      <c r="H239" s="24">
        <v>39139</v>
      </c>
      <c r="I239" s="26" t="s">
        <v>7051</v>
      </c>
      <c r="J239" s="26" t="s">
        <v>8119</v>
      </c>
    </row>
    <row r="240" spans="1:10" x14ac:dyDescent="0.25">
      <c r="A240" s="22" t="s">
        <v>496</v>
      </c>
      <c r="B240" s="26" t="s">
        <v>119</v>
      </c>
      <c r="C240" s="26" t="s">
        <v>58</v>
      </c>
      <c r="D240" s="22" t="s">
        <v>305</v>
      </c>
      <c r="E240" s="26" t="s">
        <v>163</v>
      </c>
      <c r="F240" s="26" t="s">
        <v>68</v>
      </c>
      <c r="G240" s="26" t="s">
        <v>3435</v>
      </c>
      <c r="H240" s="24">
        <v>29721</v>
      </c>
      <c r="I240" s="26" t="s">
        <v>7051</v>
      </c>
      <c r="J240" s="26" t="s">
        <v>8119</v>
      </c>
    </row>
    <row r="241" spans="1:10" x14ac:dyDescent="0.25">
      <c r="A241" s="22" t="s">
        <v>477</v>
      </c>
      <c r="B241" s="26" t="s">
        <v>475</v>
      </c>
      <c r="C241" s="26" t="s">
        <v>476</v>
      </c>
      <c r="D241" s="22" t="s">
        <v>311</v>
      </c>
      <c r="E241" s="26" t="s">
        <v>209</v>
      </c>
      <c r="F241" s="26" t="s">
        <v>68</v>
      </c>
      <c r="G241" s="26" t="s">
        <v>3436</v>
      </c>
      <c r="H241" s="24">
        <v>36010</v>
      </c>
      <c r="I241" s="26" t="s">
        <v>7051</v>
      </c>
      <c r="J241" s="26" t="s">
        <v>8119</v>
      </c>
    </row>
    <row r="242" spans="1:10" x14ac:dyDescent="0.25">
      <c r="A242" s="22" t="s">
        <v>491</v>
      </c>
      <c r="B242" s="26" t="s">
        <v>489</v>
      </c>
      <c r="C242" s="26" t="s">
        <v>490</v>
      </c>
      <c r="D242" s="22" t="s">
        <v>183</v>
      </c>
      <c r="E242" s="26" t="s">
        <v>5081</v>
      </c>
      <c r="F242" s="26" t="s">
        <v>68</v>
      </c>
      <c r="G242" s="26" t="s">
        <v>3358</v>
      </c>
      <c r="H242" s="24">
        <v>42142</v>
      </c>
      <c r="I242" s="26" t="s">
        <v>7050</v>
      </c>
      <c r="J242" s="26" t="s">
        <v>8119</v>
      </c>
    </row>
    <row r="243" spans="1:10" x14ac:dyDescent="0.25">
      <c r="A243" s="22" t="s">
        <v>641</v>
      </c>
      <c r="B243" s="26" t="s">
        <v>639</v>
      </c>
      <c r="C243" s="26" t="s">
        <v>640</v>
      </c>
      <c r="D243" s="22" t="s">
        <v>183</v>
      </c>
      <c r="E243" s="26" t="s">
        <v>5081</v>
      </c>
      <c r="F243" s="26" t="s">
        <v>68</v>
      </c>
      <c r="G243" s="26" t="s">
        <v>3356</v>
      </c>
      <c r="H243" s="24">
        <v>42452</v>
      </c>
      <c r="I243" s="26" t="s">
        <v>7050</v>
      </c>
      <c r="J243" s="26" t="s">
        <v>8119</v>
      </c>
    </row>
    <row r="244" spans="1:10" x14ac:dyDescent="0.25">
      <c r="A244" s="22" t="s">
        <v>298</v>
      </c>
      <c r="B244" s="26" t="s">
        <v>295</v>
      </c>
      <c r="C244" s="26" t="s">
        <v>296</v>
      </c>
      <c r="D244" s="22" t="s">
        <v>297</v>
      </c>
      <c r="E244" s="26" t="s">
        <v>209</v>
      </c>
      <c r="F244" s="26" t="s">
        <v>68</v>
      </c>
      <c r="G244" s="26" t="s">
        <v>3405</v>
      </c>
      <c r="H244" s="24">
        <v>42674</v>
      </c>
      <c r="I244" s="26" t="s">
        <v>7051</v>
      </c>
      <c r="J244" s="26" t="s">
        <v>8119</v>
      </c>
    </row>
    <row r="245" spans="1:10" x14ac:dyDescent="0.25">
      <c r="A245" s="22" t="s">
        <v>201</v>
      </c>
      <c r="B245" s="26" t="s">
        <v>198</v>
      </c>
      <c r="C245" s="26" t="s">
        <v>199</v>
      </c>
      <c r="D245" s="22" t="s">
        <v>3443</v>
      </c>
      <c r="E245" s="26" t="s">
        <v>200</v>
      </c>
      <c r="F245" s="26" t="s">
        <v>68</v>
      </c>
      <c r="G245" s="26" t="s">
        <v>3364</v>
      </c>
      <c r="H245" s="24">
        <v>40731</v>
      </c>
      <c r="I245" s="26" t="s">
        <v>7051</v>
      </c>
      <c r="J245" s="26" t="s">
        <v>8119</v>
      </c>
    </row>
    <row r="246" spans="1:10" x14ac:dyDescent="0.25">
      <c r="A246" s="22" t="s">
        <v>619</v>
      </c>
      <c r="B246" s="26" t="s">
        <v>617</v>
      </c>
      <c r="C246" s="26" t="s">
        <v>618</v>
      </c>
      <c r="D246" s="22" t="s">
        <v>369</v>
      </c>
      <c r="E246" s="26" t="s">
        <v>370</v>
      </c>
      <c r="F246" s="26" t="s">
        <v>68</v>
      </c>
      <c r="G246" s="26" t="s">
        <v>5114</v>
      </c>
      <c r="H246" s="24">
        <v>41582</v>
      </c>
      <c r="I246" s="26" t="s">
        <v>7051</v>
      </c>
      <c r="J246" s="26" t="s">
        <v>8119</v>
      </c>
    </row>
    <row r="247" spans="1:10" x14ac:dyDescent="0.25">
      <c r="A247" s="22" t="s">
        <v>62</v>
      </c>
      <c r="B247" s="26" t="s">
        <v>63</v>
      </c>
      <c r="C247" s="26" t="s">
        <v>61</v>
      </c>
      <c r="D247" s="22" t="s">
        <v>3443</v>
      </c>
      <c r="E247" s="26" t="s">
        <v>197</v>
      </c>
      <c r="F247" s="26" t="s">
        <v>68</v>
      </c>
      <c r="G247" s="26" t="s">
        <v>3384</v>
      </c>
      <c r="H247" s="24">
        <v>38810</v>
      </c>
      <c r="I247" s="26" t="s">
        <v>7051</v>
      </c>
      <c r="J247" s="26" t="s">
        <v>8119</v>
      </c>
    </row>
    <row r="248" spans="1:10" x14ac:dyDescent="0.25">
      <c r="A248" s="22" t="s">
        <v>102</v>
      </c>
      <c r="B248" s="26" t="s">
        <v>58</v>
      </c>
      <c r="C248" s="26" t="s">
        <v>103</v>
      </c>
      <c r="D248" s="22" t="s">
        <v>822</v>
      </c>
      <c r="E248" s="26" t="s">
        <v>209</v>
      </c>
      <c r="F248" s="26" t="s">
        <v>68</v>
      </c>
      <c r="G248" s="26" t="s">
        <v>3387</v>
      </c>
      <c r="H248" s="24">
        <v>42577</v>
      </c>
      <c r="I248" s="26" t="s">
        <v>7051</v>
      </c>
      <c r="J248" s="26" t="s">
        <v>8119</v>
      </c>
    </row>
    <row r="249" spans="1:10" x14ac:dyDescent="0.25">
      <c r="A249" s="22" t="s">
        <v>291</v>
      </c>
      <c r="B249" s="26" t="s">
        <v>289</v>
      </c>
      <c r="C249" s="26" t="s">
        <v>290</v>
      </c>
      <c r="D249" s="22" t="s">
        <v>3443</v>
      </c>
      <c r="E249" s="26" t="s">
        <v>200</v>
      </c>
      <c r="F249" s="26" t="s">
        <v>68</v>
      </c>
      <c r="G249" s="23" t="s">
        <v>3384</v>
      </c>
      <c r="H249" s="24">
        <v>40452</v>
      </c>
      <c r="I249" s="26" t="s">
        <v>7051</v>
      </c>
      <c r="J249" s="26" t="s">
        <v>8119</v>
      </c>
    </row>
    <row r="250" spans="1:10" x14ac:dyDescent="0.25">
      <c r="A250" s="22" t="s">
        <v>538</v>
      </c>
      <c r="B250" s="26" t="s">
        <v>536</v>
      </c>
      <c r="C250" s="26" t="s">
        <v>537</v>
      </c>
      <c r="D250" s="22" t="s">
        <v>311</v>
      </c>
      <c r="E250" s="26" t="s">
        <v>209</v>
      </c>
      <c r="F250" s="26" t="s">
        <v>68</v>
      </c>
      <c r="G250" s="23" t="s">
        <v>3436</v>
      </c>
      <c r="H250" s="24">
        <v>34620</v>
      </c>
      <c r="I250" s="26" t="s">
        <v>7051</v>
      </c>
      <c r="J250" s="26" t="s">
        <v>8119</v>
      </c>
    </row>
    <row r="251" spans="1:10" x14ac:dyDescent="0.25">
      <c r="A251" s="22" t="s">
        <v>5208</v>
      </c>
      <c r="B251" s="26" t="s">
        <v>136</v>
      </c>
      <c r="C251" s="26" t="s">
        <v>5209</v>
      </c>
      <c r="D251" s="22" t="s">
        <v>3443</v>
      </c>
      <c r="E251" s="26" t="s">
        <v>200</v>
      </c>
      <c r="F251" s="26" t="s">
        <v>68</v>
      </c>
      <c r="G251" s="23" t="s">
        <v>3365</v>
      </c>
      <c r="H251" s="24">
        <v>43552</v>
      </c>
      <c r="I251" s="26" t="s">
        <v>7051</v>
      </c>
      <c r="J251" s="26" t="s">
        <v>8119</v>
      </c>
    </row>
    <row r="252" spans="1:10" x14ac:dyDescent="0.25">
      <c r="A252" s="22" t="s">
        <v>5129</v>
      </c>
      <c r="B252" s="26" t="s">
        <v>5130</v>
      </c>
      <c r="C252" s="26" t="s">
        <v>5131</v>
      </c>
      <c r="D252" s="22" t="s">
        <v>3777</v>
      </c>
      <c r="E252" s="26" t="s">
        <v>163</v>
      </c>
      <c r="F252" s="26" t="s">
        <v>68</v>
      </c>
      <c r="G252" s="23" t="s">
        <v>3365</v>
      </c>
      <c r="H252" s="24">
        <v>43494</v>
      </c>
      <c r="I252" s="26" t="s">
        <v>7051</v>
      </c>
      <c r="J252" s="26" t="s">
        <v>8119</v>
      </c>
    </row>
    <row r="253" spans="1:10" x14ac:dyDescent="0.25">
      <c r="A253" s="22" t="s">
        <v>4123</v>
      </c>
      <c r="B253" s="26" t="s">
        <v>4124</v>
      </c>
      <c r="C253" s="26" t="s">
        <v>4125</v>
      </c>
      <c r="D253" s="22" t="s">
        <v>4898</v>
      </c>
      <c r="E253" s="26" t="s">
        <v>209</v>
      </c>
      <c r="F253" s="26" t="s">
        <v>68</v>
      </c>
      <c r="G253" s="23" t="s">
        <v>3355</v>
      </c>
      <c r="H253" s="24">
        <v>43311</v>
      </c>
      <c r="I253" s="26" t="s">
        <v>7051</v>
      </c>
      <c r="J253" s="26" t="s">
        <v>8119</v>
      </c>
    </row>
    <row r="254" spans="1:10" x14ac:dyDescent="0.25">
      <c r="A254" s="22" t="s">
        <v>4869</v>
      </c>
      <c r="B254" s="26" t="s">
        <v>739</v>
      </c>
      <c r="C254" s="26" t="s">
        <v>4870</v>
      </c>
      <c r="D254" s="22" t="s">
        <v>4868</v>
      </c>
      <c r="E254" s="26" t="s">
        <v>5081</v>
      </c>
      <c r="F254" s="26" t="s">
        <v>85</v>
      </c>
      <c r="G254" s="23" t="s">
        <v>3359</v>
      </c>
      <c r="H254" s="24">
        <v>43367</v>
      </c>
      <c r="I254" s="26" t="s">
        <v>7051</v>
      </c>
      <c r="J254" s="26" t="s">
        <v>8119</v>
      </c>
    </row>
    <row r="255" spans="1:10" x14ac:dyDescent="0.25">
      <c r="A255" s="22" t="s">
        <v>5135</v>
      </c>
      <c r="B255" s="26" t="s">
        <v>570</v>
      </c>
      <c r="C255" s="26" t="s">
        <v>5086</v>
      </c>
      <c r="D255" s="22" t="s">
        <v>187</v>
      </c>
      <c r="E255" s="26" t="s">
        <v>188</v>
      </c>
      <c r="F255" s="26" t="s">
        <v>85</v>
      </c>
      <c r="G255" s="26" t="s">
        <v>3364</v>
      </c>
      <c r="H255" s="24">
        <v>43472</v>
      </c>
      <c r="I255" s="26" t="s">
        <v>7051</v>
      </c>
      <c r="J255" s="26" t="s">
        <v>8119</v>
      </c>
    </row>
    <row r="256" spans="1:10" x14ac:dyDescent="0.25">
      <c r="A256" s="22" t="s">
        <v>4946</v>
      </c>
      <c r="B256" s="26" t="s">
        <v>229</v>
      </c>
      <c r="C256" s="26" t="s">
        <v>625</v>
      </c>
      <c r="D256" s="22" t="s">
        <v>4131</v>
      </c>
      <c r="E256" s="26" t="s">
        <v>191</v>
      </c>
      <c r="F256" s="26" t="s">
        <v>85</v>
      </c>
      <c r="G256" s="26" t="s">
        <v>3364</v>
      </c>
      <c r="H256" s="24">
        <v>43416</v>
      </c>
      <c r="I256" s="26" t="s">
        <v>7051</v>
      </c>
      <c r="J256" s="26" t="s">
        <v>8119</v>
      </c>
    </row>
    <row r="257" spans="1:10" x14ac:dyDescent="0.25">
      <c r="A257" s="22" t="s">
        <v>4948</v>
      </c>
      <c r="B257" s="26" t="s">
        <v>5</v>
      </c>
      <c r="C257" s="26" t="s">
        <v>4949</v>
      </c>
      <c r="D257" s="22" t="s">
        <v>4131</v>
      </c>
      <c r="E257" s="26" t="s">
        <v>191</v>
      </c>
      <c r="F257" s="26" t="s">
        <v>85</v>
      </c>
      <c r="G257" s="26" t="s">
        <v>3354</v>
      </c>
      <c r="H257" s="24">
        <v>43405</v>
      </c>
      <c r="I257" s="26" t="s">
        <v>7051</v>
      </c>
      <c r="J257" s="26" t="s">
        <v>8119</v>
      </c>
    </row>
    <row r="258" spans="1:10" x14ac:dyDescent="0.25">
      <c r="A258" s="22" t="s">
        <v>4950</v>
      </c>
      <c r="B258" s="26" t="s">
        <v>4951</v>
      </c>
      <c r="C258" s="26" t="s">
        <v>4952</v>
      </c>
      <c r="D258" s="22" t="s">
        <v>4131</v>
      </c>
      <c r="E258" s="26" t="s">
        <v>191</v>
      </c>
      <c r="F258" s="26" t="s">
        <v>85</v>
      </c>
      <c r="G258" s="26" t="s">
        <v>3367</v>
      </c>
      <c r="H258" s="24">
        <v>43402</v>
      </c>
      <c r="I258" s="26" t="s">
        <v>7051</v>
      </c>
      <c r="J258" s="26" t="s">
        <v>8119</v>
      </c>
    </row>
    <row r="259" spans="1:10" x14ac:dyDescent="0.25">
      <c r="A259" s="22" t="s">
        <v>371</v>
      </c>
      <c r="B259" s="26" t="s">
        <v>367</v>
      </c>
      <c r="C259" s="26" t="s">
        <v>368</v>
      </c>
      <c r="D259" s="22" t="s">
        <v>187</v>
      </c>
      <c r="E259" s="26" t="s">
        <v>188</v>
      </c>
      <c r="F259" s="26" t="s">
        <v>85</v>
      </c>
      <c r="G259" s="26" t="s">
        <v>3364</v>
      </c>
      <c r="H259" s="24">
        <v>42247</v>
      </c>
      <c r="I259" s="26" t="s">
        <v>7051</v>
      </c>
      <c r="J259" s="26" t="s">
        <v>8119</v>
      </c>
    </row>
    <row r="260" spans="1:10" x14ac:dyDescent="0.25">
      <c r="A260" s="22" t="s">
        <v>741</v>
      </c>
      <c r="B260" s="26" t="s">
        <v>739</v>
      </c>
      <c r="C260" s="26" t="s">
        <v>740</v>
      </c>
      <c r="D260" s="22" t="s">
        <v>187</v>
      </c>
      <c r="E260" s="26" t="s">
        <v>188</v>
      </c>
      <c r="F260" s="26" t="s">
        <v>85</v>
      </c>
      <c r="G260" s="26" t="s">
        <v>3364</v>
      </c>
      <c r="H260" s="24">
        <v>42317</v>
      </c>
      <c r="I260" s="26" t="s">
        <v>7051</v>
      </c>
      <c r="J260" s="26" t="s">
        <v>8119</v>
      </c>
    </row>
    <row r="261" spans="1:10" x14ac:dyDescent="0.25">
      <c r="A261" s="22" t="s">
        <v>655</v>
      </c>
      <c r="B261" s="26" t="s">
        <v>652</v>
      </c>
      <c r="C261" s="26" t="s">
        <v>653</v>
      </c>
      <c r="D261" s="22" t="s">
        <v>305</v>
      </c>
      <c r="E261" s="26" t="s">
        <v>654</v>
      </c>
      <c r="F261" s="26" t="s">
        <v>85</v>
      </c>
      <c r="G261" s="26" t="s">
        <v>3366</v>
      </c>
      <c r="H261" s="24">
        <v>37073</v>
      </c>
      <c r="I261" s="26" t="s">
        <v>7051</v>
      </c>
      <c r="J261" s="26" t="s">
        <v>8119</v>
      </c>
    </row>
    <row r="262" spans="1:10" x14ac:dyDescent="0.25">
      <c r="A262" s="22" t="s">
        <v>3459</v>
      </c>
      <c r="B262" s="26" t="s">
        <v>3458</v>
      </c>
      <c r="C262" s="26" t="s">
        <v>3457</v>
      </c>
      <c r="D262" s="22" t="s">
        <v>4131</v>
      </c>
      <c r="E262" s="26" t="s">
        <v>191</v>
      </c>
      <c r="F262" s="26" t="s">
        <v>85</v>
      </c>
      <c r="G262" s="26" t="s">
        <v>3359</v>
      </c>
      <c r="H262" s="24">
        <v>43157</v>
      </c>
      <c r="I262" s="26" t="s">
        <v>7051</v>
      </c>
      <c r="J262" s="26" t="s">
        <v>8119</v>
      </c>
    </row>
    <row r="263" spans="1:10" x14ac:dyDescent="0.25">
      <c r="A263" s="22" t="s">
        <v>635</v>
      </c>
      <c r="B263" s="26" t="s">
        <v>631</v>
      </c>
      <c r="C263" s="26" t="s">
        <v>634</v>
      </c>
      <c r="D263" s="22" t="s">
        <v>187</v>
      </c>
      <c r="E263" s="26" t="s">
        <v>188</v>
      </c>
      <c r="F263" s="26" t="s">
        <v>85</v>
      </c>
      <c r="G263" s="26" t="s">
        <v>3394</v>
      </c>
      <c r="H263" s="24">
        <v>40987</v>
      </c>
      <c r="I263" s="26" t="s">
        <v>7051</v>
      </c>
      <c r="J263" s="26" t="s">
        <v>8119</v>
      </c>
    </row>
    <row r="264" spans="1:10" x14ac:dyDescent="0.25">
      <c r="A264" s="22" t="s">
        <v>4903</v>
      </c>
      <c r="B264" s="26" t="s">
        <v>4904</v>
      </c>
      <c r="C264" s="26" t="s">
        <v>3829</v>
      </c>
      <c r="D264" s="22" t="s">
        <v>187</v>
      </c>
      <c r="E264" s="26" t="s">
        <v>188</v>
      </c>
      <c r="F264" s="26" t="s">
        <v>85</v>
      </c>
      <c r="G264" s="26" t="s">
        <v>3354</v>
      </c>
      <c r="H264" s="24">
        <v>43391</v>
      </c>
      <c r="I264" s="26" t="s">
        <v>7051</v>
      </c>
      <c r="J264" s="26" t="s">
        <v>8119</v>
      </c>
    </row>
    <row r="265" spans="1:10" x14ac:dyDescent="0.25">
      <c r="A265" s="22" t="s">
        <v>850</v>
      </c>
      <c r="B265" s="26" t="s">
        <v>180</v>
      </c>
      <c r="C265" s="26" t="s">
        <v>851</v>
      </c>
      <c r="D265" s="22" t="s">
        <v>187</v>
      </c>
      <c r="E265" s="26" t="s">
        <v>188</v>
      </c>
      <c r="F265" s="26" t="s">
        <v>85</v>
      </c>
      <c r="G265" s="26" t="s">
        <v>3358</v>
      </c>
      <c r="H265" s="24">
        <v>42964</v>
      </c>
      <c r="I265" s="26" t="s">
        <v>7051</v>
      </c>
      <c r="J265" s="26" t="s">
        <v>8119</v>
      </c>
    </row>
    <row r="266" spans="1:10" x14ac:dyDescent="0.25">
      <c r="A266" s="22" t="s">
        <v>6323</v>
      </c>
      <c r="B266" s="26" t="s">
        <v>7073</v>
      </c>
      <c r="C266" s="26" t="s">
        <v>581</v>
      </c>
      <c r="D266" s="22" t="s">
        <v>187</v>
      </c>
      <c r="E266" s="26" t="s">
        <v>188</v>
      </c>
      <c r="F266" s="26" t="s">
        <v>85</v>
      </c>
      <c r="G266" s="26" t="s">
        <v>3398</v>
      </c>
      <c r="H266" s="26"/>
      <c r="I266" s="26" t="s">
        <v>7051</v>
      </c>
      <c r="J266" s="26" t="s">
        <v>8119</v>
      </c>
    </row>
    <row r="267" spans="1:10" x14ac:dyDescent="0.25">
      <c r="A267" s="22" t="s">
        <v>5017</v>
      </c>
      <c r="B267" s="26" t="s">
        <v>5053</v>
      </c>
      <c r="C267" s="26" t="s">
        <v>5054</v>
      </c>
      <c r="D267" s="22" t="s">
        <v>187</v>
      </c>
      <c r="E267" s="26" t="s">
        <v>188</v>
      </c>
      <c r="F267" s="26" t="s">
        <v>85</v>
      </c>
      <c r="G267" s="26" t="s">
        <v>3358</v>
      </c>
      <c r="H267" s="24">
        <v>43420</v>
      </c>
      <c r="I267" s="26" t="s">
        <v>7051</v>
      </c>
      <c r="J267" s="26" t="s">
        <v>8119</v>
      </c>
    </row>
    <row r="268" spans="1:10" x14ac:dyDescent="0.25">
      <c r="A268" s="22" t="s">
        <v>204</v>
      </c>
      <c r="B268" s="26" t="s">
        <v>202</v>
      </c>
      <c r="C268" s="26" t="s">
        <v>203</v>
      </c>
      <c r="D268" s="22" t="s">
        <v>187</v>
      </c>
      <c r="E268" s="26" t="s">
        <v>191</v>
      </c>
      <c r="F268" s="26" t="s">
        <v>85</v>
      </c>
      <c r="G268" s="23" t="s">
        <v>3384</v>
      </c>
      <c r="H268" s="24">
        <v>41939</v>
      </c>
      <c r="I268" s="26" t="s">
        <v>7051</v>
      </c>
      <c r="J268" s="26" t="s">
        <v>8119</v>
      </c>
    </row>
    <row r="269" spans="1:10" x14ac:dyDescent="0.25">
      <c r="A269" s="22" t="s">
        <v>5162</v>
      </c>
      <c r="B269" s="26" t="s">
        <v>5163</v>
      </c>
      <c r="C269" s="26" t="s">
        <v>5164</v>
      </c>
      <c r="D269" s="22" t="s">
        <v>4131</v>
      </c>
      <c r="E269" s="26" t="s">
        <v>191</v>
      </c>
      <c r="F269" s="26" t="s">
        <v>85</v>
      </c>
      <c r="G269" s="26" t="s">
        <v>3364</v>
      </c>
      <c r="H269" s="24">
        <v>43514</v>
      </c>
      <c r="I269" s="26" t="s">
        <v>7051</v>
      </c>
      <c r="J269" s="26" t="s">
        <v>8119</v>
      </c>
    </row>
    <row r="270" spans="1:10" x14ac:dyDescent="0.25">
      <c r="A270" s="22" t="s">
        <v>4128</v>
      </c>
      <c r="B270" s="26" t="s">
        <v>703</v>
      </c>
      <c r="C270" s="26" t="s">
        <v>4129</v>
      </c>
      <c r="D270" s="22" t="s">
        <v>187</v>
      </c>
      <c r="E270" s="26" t="s">
        <v>188</v>
      </c>
      <c r="F270" s="26" t="s">
        <v>85</v>
      </c>
      <c r="G270" s="26" t="s">
        <v>3359</v>
      </c>
      <c r="H270" s="24">
        <v>43328</v>
      </c>
      <c r="I270" s="26" t="s">
        <v>7051</v>
      </c>
      <c r="J270" s="26" t="s">
        <v>8119</v>
      </c>
    </row>
    <row r="271" spans="1:10" x14ac:dyDescent="0.25">
      <c r="A271" s="22" t="s">
        <v>5165</v>
      </c>
      <c r="B271" s="26" t="s">
        <v>5166</v>
      </c>
      <c r="C271" s="26" t="s">
        <v>5167</v>
      </c>
      <c r="D271" s="22" t="s">
        <v>3842</v>
      </c>
      <c r="E271" s="26" t="s">
        <v>3841</v>
      </c>
      <c r="F271" s="26" t="s">
        <v>754</v>
      </c>
      <c r="G271" s="23" t="s">
        <v>3365</v>
      </c>
      <c r="H271" s="24">
        <v>43529</v>
      </c>
      <c r="I271" s="26" t="s">
        <v>7051</v>
      </c>
      <c r="J271" s="26" t="s">
        <v>8119</v>
      </c>
    </row>
    <row r="272" spans="1:10" x14ac:dyDescent="0.25">
      <c r="A272" s="22" t="s">
        <v>3794</v>
      </c>
      <c r="B272" s="26" t="s">
        <v>57</v>
      </c>
      <c r="C272" s="26" t="s">
        <v>3795</v>
      </c>
      <c r="D272" s="22" t="s">
        <v>183</v>
      </c>
      <c r="E272" s="26" t="s">
        <v>5085</v>
      </c>
      <c r="F272" s="26" t="s">
        <v>754</v>
      </c>
      <c r="G272" s="23" t="s">
        <v>3816</v>
      </c>
      <c r="H272" s="24">
        <v>42919</v>
      </c>
      <c r="I272" s="26" t="s">
        <v>7050</v>
      </c>
      <c r="J272" s="26" t="s">
        <v>8119</v>
      </c>
    </row>
    <row r="273" spans="1:17" x14ac:dyDescent="0.25">
      <c r="A273" s="22" t="s">
        <v>5178</v>
      </c>
      <c r="B273" s="26" t="s">
        <v>5179</v>
      </c>
      <c r="C273" s="26" t="s">
        <v>5180</v>
      </c>
      <c r="D273" s="22" t="s">
        <v>822</v>
      </c>
      <c r="E273" s="26" t="s">
        <v>209</v>
      </c>
      <c r="F273" s="26" t="s">
        <v>754</v>
      </c>
      <c r="G273" s="26" t="s">
        <v>3387</v>
      </c>
      <c r="H273" s="24">
        <v>43542</v>
      </c>
      <c r="I273" s="26" t="s">
        <v>7051</v>
      </c>
      <c r="J273" s="26" t="s">
        <v>8119</v>
      </c>
    </row>
    <row r="274" spans="1:17" x14ac:dyDescent="0.25">
      <c r="A274" s="22" t="s">
        <v>5178</v>
      </c>
      <c r="B274" s="26" t="s">
        <v>5179</v>
      </c>
      <c r="C274" s="26" t="s">
        <v>5180</v>
      </c>
      <c r="D274" s="22" t="s">
        <v>822</v>
      </c>
      <c r="E274" s="26" t="s">
        <v>5085</v>
      </c>
      <c r="F274" s="26" t="s">
        <v>754</v>
      </c>
      <c r="G274" s="26" t="s">
        <v>3387</v>
      </c>
      <c r="H274" s="24">
        <v>43542</v>
      </c>
      <c r="I274" s="26" t="s">
        <v>7051</v>
      </c>
      <c r="J274" s="26" t="s">
        <v>8119</v>
      </c>
    </row>
    <row r="275" spans="1:17" x14ac:dyDescent="0.25">
      <c r="A275" s="22" t="s">
        <v>698</v>
      </c>
      <c r="B275" s="26" t="s">
        <v>3799</v>
      </c>
      <c r="C275" s="26" t="s">
        <v>3800</v>
      </c>
      <c r="D275" s="22" t="s">
        <v>183</v>
      </c>
      <c r="E275" s="26" t="s">
        <v>5085</v>
      </c>
      <c r="F275" s="26" t="s">
        <v>754</v>
      </c>
      <c r="G275" s="26" t="s">
        <v>3424</v>
      </c>
      <c r="H275" s="24">
        <v>42009</v>
      </c>
      <c r="I275" s="26" t="s">
        <v>7051</v>
      </c>
      <c r="J275" s="26" t="s">
        <v>8119</v>
      </c>
    </row>
    <row r="276" spans="1:17" x14ac:dyDescent="0.25">
      <c r="A276" s="22" t="s">
        <v>3806</v>
      </c>
      <c r="B276" s="26" t="s">
        <v>3807</v>
      </c>
      <c r="C276" s="26" t="s">
        <v>3808</v>
      </c>
      <c r="D276" s="22" t="s">
        <v>183</v>
      </c>
      <c r="E276" s="26" t="s">
        <v>5085</v>
      </c>
      <c r="F276" s="26" t="s">
        <v>754</v>
      </c>
      <c r="G276" s="26" t="s">
        <v>3356</v>
      </c>
      <c r="H276" s="24">
        <v>43103</v>
      </c>
      <c r="I276" s="26" t="s">
        <v>7050</v>
      </c>
      <c r="J276" s="26" t="s">
        <v>8119</v>
      </c>
    </row>
    <row r="277" spans="1:17" x14ac:dyDescent="0.25">
      <c r="A277" s="22" t="s">
        <v>3817</v>
      </c>
      <c r="B277" s="26" t="s">
        <v>3818</v>
      </c>
      <c r="C277" s="26" t="s">
        <v>3819</v>
      </c>
      <c r="D277" s="22" t="s">
        <v>183</v>
      </c>
      <c r="E277" s="26" t="s">
        <v>5085</v>
      </c>
      <c r="F277" s="26" t="s">
        <v>754</v>
      </c>
      <c r="G277" s="26" t="s">
        <v>3356</v>
      </c>
      <c r="H277" s="24">
        <v>42716</v>
      </c>
      <c r="I277" s="26" t="s">
        <v>7050</v>
      </c>
      <c r="J277" s="26" t="s">
        <v>8119</v>
      </c>
    </row>
    <row r="278" spans="1:17" x14ac:dyDescent="0.25">
      <c r="A278" s="22" t="s">
        <v>4883</v>
      </c>
      <c r="B278" s="26" t="s">
        <v>3495</v>
      </c>
      <c r="C278" s="26" t="s">
        <v>25</v>
      </c>
      <c r="D278" s="22" t="s">
        <v>183</v>
      </c>
      <c r="E278" s="26" t="s">
        <v>5085</v>
      </c>
      <c r="F278" s="26" t="s">
        <v>754</v>
      </c>
      <c r="G278" s="26" t="s">
        <v>3356</v>
      </c>
      <c r="H278" s="24">
        <v>43374</v>
      </c>
      <c r="I278" s="26" t="s">
        <v>7050</v>
      </c>
      <c r="J278" s="26" t="s">
        <v>8119</v>
      </c>
    </row>
    <row r="279" spans="1:17" x14ac:dyDescent="0.25">
      <c r="A279" s="22" t="s">
        <v>4160</v>
      </c>
      <c r="B279" s="26" t="s">
        <v>4161</v>
      </c>
      <c r="C279" s="26" t="s">
        <v>25</v>
      </c>
      <c r="D279" s="22" t="s">
        <v>183</v>
      </c>
      <c r="E279" s="26" t="s">
        <v>5085</v>
      </c>
      <c r="F279" s="26" t="s">
        <v>754</v>
      </c>
      <c r="G279" s="26" t="s">
        <v>3356</v>
      </c>
      <c r="H279" s="24">
        <v>43353</v>
      </c>
      <c r="I279" s="26" t="s">
        <v>7051</v>
      </c>
      <c r="J279" s="26" t="s">
        <v>8119</v>
      </c>
    </row>
    <row r="280" spans="1:17" x14ac:dyDescent="0.25">
      <c r="A280" s="22" t="s">
        <v>4927</v>
      </c>
      <c r="B280" s="26" t="s">
        <v>140</v>
      </c>
      <c r="C280" s="26" t="s">
        <v>4928</v>
      </c>
      <c r="D280" s="22" t="s">
        <v>183</v>
      </c>
      <c r="E280" s="26" t="s">
        <v>5085</v>
      </c>
      <c r="F280" s="26" t="s">
        <v>754</v>
      </c>
      <c r="G280" s="26" t="s">
        <v>3356</v>
      </c>
      <c r="H280" s="24">
        <v>43388</v>
      </c>
      <c r="I280" s="26" t="s">
        <v>7051</v>
      </c>
      <c r="J280" s="26" t="s">
        <v>8119</v>
      </c>
    </row>
    <row r="281" spans="1:17" x14ac:dyDescent="0.25">
      <c r="A281" s="22" t="s">
        <v>511</v>
      </c>
      <c r="B281" s="26" t="s">
        <v>145</v>
      </c>
      <c r="C281" s="26" t="s">
        <v>3822</v>
      </c>
      <c r="D281" s="22" t="s">
        <v>183</v>
      </c>
      <c r="E281" s="26" t="s">
        <v>5085</v>
      </c>
      <c r="F281" s="26" t="s">
        <v>754</v>
      </c>
      <c r="G281" s="26" t="s">
        <v>3816</v>
      </c>
      <c r="H281" s="24">
        <v>42618</v>
      </c>
      <c r="I281" s="26" t="s">
        <v>7050</v>
      </c>
      <c r="J281" s="26" t="s">
        <v>8119</v>
      </c>
    </row>
    <row r="282" spans="1:17" x14ac:dyDescent="0.25">
      <c r="A282" s="22" t="s">
        <v>3825</v>
      </c>
      <c r="B282" s="26" t="s">
        <v>3826</v>
      </c>
      <c r="C282" s="26" t="s">
        <v>3827</v>
      </c>
      <c r="D282" s="22" t="s">
        <v>183</v>
      </c>
      <c r="E282" s="26" t="s">
        <v>5085</v>
      </c>
      <c r="F282" s="26" t="s">
        <v>754</v>
      </c>
      <c r="G282" s="26" t="s">
        <v>3356</v>
      </c>
      <c r="H282" s="24">
        <v>43234</v>
      </c>
      <c r="I282" s="26" t="s">
        <v>7050</v>
      </c>
      <c r="J282" s="26" t="s">
        <v>8119</v>
      </c>
    </row>
    <row r="283" spans="1:17" x14ac:dyDescent="0.25">
      <c r="A283" s="22" t="s">
        <v>642</v>
      </c>
      <c r="B283" s="26" t="s">
        <v>3828</v>
      </c>
      <c r="C283" s="26" t="s">
        <v>3829</v>
      </c>
      <c r="D283" s="22" t="s">
        <v>183</v>
      </c>
      <c r="E283" s="26" t="s">
        <v>5085</v>
      </c>
      <c r="F283" s="26" t="s">
        <v>754</v>
      </c>
      <c r="G283" s="26" t="s">
        <v>3816</v>
      </c>
      <c r="H283" s="24">
        <v>42690</v>
      </c>
      <c r="I283" s="26" t="s">
        <v>7050</v>
      </c>
      <c r="J283" s="26" t="s">
        <v>8119</v>
      </c>
    </row>
    <row r="284" spans="1:17" x14ac:dyDescent="0.25">
      <c r="A284" s="22" t="s">
        <v>3830</v>
      </c>
      <c r="B284" s="26" t="s">
        <v>3831</v>
      </c>
      <c r="C284" s="26" t="s">
        <v>3832</v>
      </c>
      <c r="D284" s="22" t="s">
        <v>183</v>
      </c>
      <c r="E284" s="26" t="s">
        <v>5085</v>
      </c>
      <c r="F284" s="26" t="s">
        <v>754</v>
      </c>
      <c r="G284" s="26" t="s">
        <v>3816</v>
      </c>
      <c r="H284" s="24">
        <v>42100</v>
      </c>
      <c r="I284" s="26" t="s">
        <v>7050</v>
      </c>
      <c r="J284" s="26" t="s">
        <v>8119</v>
      </c>
    </row>
    <row r="285" spans="1:17" x14ac:dyDescent="0.25">
      <c r="A285" s="22" t="s">
        <v>5049</v>
      </c>
      <c r="B285" s="26" t="s">
        <v>5050</v>
      </c>
      <c r="C285" s="26" t="s">
        <v>3832</v>
      </c>
      <c r="D285" s="22" t="s">
        <v>3842</v>
      </c>
      <c r="E285" s="26" t="s">
        <v>3841</v>
      </c>
      <c r="F285" s="26" t="s">
        <v>754</v>
      </c>
      <c r="G285" s="26" t="s">
        <v>3365</v>
      </c>
      <c r="H285" s="24">
        <v>43425</v>
      </c>
      <c r="I285" s="26" t="s">
        <v>7051</v>
      </c>
      <c r="J285" s="26" t="s">
        <v>8119</v>
      </c>
      <c r="K285" s="26"/>
      <c r="L285" s="26"/>
      <c r="M285" s="22"/>
      <c r="N285" s="26"/>
      <c r="O285" s="26"/>
      <c r="P285" s="23"/>
      <c r="Q285" s="24"/>
    </row>
    <row r="286" spans="1:17" x14ac:dyDescent="0.25">
      <c r="A286" s="22" t="s">
        <v>3833</v>
      </c>
      <c r="B286" s="26" t="s">
        <v>3834</v>
      </c>
      <c r="C286" s="26" t="s">
        <v>3835</v>
      </c>
      <c r="D286" s="22" t="s">
        <v>183</v>
      </c>
      <c r="E286" s="26" t="s">
        <v>5085</v>
      </c>
      <c r="F286" s="26" t="s">
        <v>754</v>
      </c>
      <c r="G286" s="26" t="s">
        <v>3356</v>
      </c>
      <c r="H286" s="24">
        <v>43234</v>
      </c>
      <c r="I286" s="26" t="s">
        <v>7050</v>
      </c>
      <c r="J286" s="26" t="s">
        <v>8119</v>
      </c>
      <c r="K286" s="26"/>
      <c r="L286" s="26"/>
      <c r="M286" s="22"/>
      <c r="N286" s="26"/>
      <c r="O286" s="26"/>
      <c r="P286" s="23"/>
      <c r="Q286" s="24"/>
    </row>
    <row r="287" spans="1:17" x14ac:dyDescent="0.25">
      <c r="A287" s="22" t="s">
        <v>4095</v>
      </c>
      <c r="B287" s="26" t="s">
        <v>4096</v>
      </c>
      <c r="C287" s="26" t="s">
        <v>4097</v>
      </c>
      <c r="D287" s="22" t="s">
        <v>365</v>
      </c>
      <c r="E287" s="26" t="s">
        <v>4098</v>
      </c>
      <c r="F287" s="26" t="s">
        <v>754</v>
      </c>
      <c r="G287" s="26" t="s">
        <v>4099</v>
      </c>
      <c r="H287" s="24">
        <v>43313</v>
      </c>
      <c r="I287" s="26" t="s">
        <v>7051</v>
      </c>
      <c r="J287" s="26" t="s">
        <v>8119</v>
      </c>
      <c r="K287" s="26"/>
      <c r="L287" s="26"/>
      <c r="M287" s="22"/>
      <c r="N287" s="26"/>
      <c r="O287" s="26"/>
      <c r="P287" s="23"/>
      <c r="Q287" s="24"/>
    </row>
    <row r="288" spans="1:17" x14ac:dyDescent="0.25">
      <c r="A288" s="22" t="s">
        <v>4888</v>
      </c>
      <c r="B288" s="26" t="s">
        <v>4889</v>
      </c>
      <c r="C288" s="26" t="s">
        <v>4890</v>
      </c>
      <c r="D288" s="22" t="s">
        <v>183</v>
      </c>
      <c r="E288" s="26" t="s">
        <v>5085</v>
      </c>
      <c r="F288" s="26" t="s">
        <v>754</v>
      </c>
      <c r="G288" s="26" t="s">
        <v>3356</v>
      </c>
      <c r="H288" s="24">
        <v>43367</v>
      </c>
      <c r="I288" s="26" t="s">
        <v>7051</v>
      </c>
      <c r="J288" s="26" t="s">
        <v>8119</v>
      </c>
      <c r="K288" s="26"/>
      <c r="L288" s="26"/>
      <c r="M288" s="22"/>
      <c r="N288" s="26"/>
      <c r="O288" s="26"/>
      <c r="P288" s="26"/>
      <c r="Q288" s="24"/>
    </row>
    <row r="289" spans="1:17" x14ac:dyDescent="0.25">
      <c r="A289" s="22" t="s">
        <v>4174</v>
      </c>
      <c r="B289" s="26" t="s">
        <v>4175</v>
      </c>
      <c r="C289" s="26" t="s">
        <v>4887</v>
      </c>
      <c r="D289" s="22" t="s">
        <v>183</v>
      </c>
      <c r="E289" s="26" t="s">
        <v>5085</v>
      </c>
      <c r="F289" s="26" t="s">
        <v>754</v>
      </c>
      <c r="G289" s="26" t="s">
        <v>3356</v>
      </c>
      <c r="H289" s="24">
        <v>43353</v>
      </c>
      <c r="I289" s="26" t="s">
        <v>7051</v>
      </c>
      <c r="J289" s="26" t="s">
        <v>8119</v>
      </c>
      <c r="K289" s="26"/>
      <c r="L289" s="26"/>
      <c r="M289" s="22"/>
      <c r="N289" s="26"/>
      <c r="O289" s="26"/>
      <c r="P289" s="26"/>
      <c r="Q289" s="24"/>
    </row>
    <row r="290" spans="1:17" x14ac:dyDescent="0.25">
      <c r="A290" s="22" t="s">
        <v>735</v>
      </c>
      <c r="B290" s="26" t="s">
        <v>3838</v>
      </c>
      <c r="C290" s="26" t="s">
        <v>3839</v>
      </c>
      <c r="D290" s="22" t="s">
        <v>183</v>
      </c>
      <c r="E290" s="26" t="s">
        <v>5085</v>
      </c>
      <c r="F290" s="26" t="s">
        <v>754</v>
      </c>
      <c r="G290" s="26" t="s">
        <v>3356</v>
      </c>
      <c r="H290" s="24">
        <v>42917</v>
      </c>
      <c r="I290" s="26" t="s">
        <v>7050</v>
      </c>
      <c r="J290" s="26" t="s">
        <v>8119</v>
      </c>
      <c r="K290" s="26"/>
      <c r="L290" s="26"/>
      <c r="M290" s="22"/>
      <c r="N290" s="26"/>
      <c r="O290" s="26"/>
      <c r="P290" s="26"/>
      <c r="Q290" s="24"/>
    </row>
    <row r="291" spans="1:17" x14ac:dyDescent="0.25">
      <c r="A291" s="22" t="s">
        <v>428</v>
      </c>
      <c r="B291" s="26" t="s">
        <v>427</v>
      </c>
      <c r="C291" s="26" t="s">
        <v>3840</v>
      </c>
      <c r="D291" s="22" t="s">
        <v>365</v>
      </c>
      <c r="E291" s="26" t="s">
        <v>3841</v>
      </c>
      <c r="F291" s="26" t="s">
        <v>754</v>
      </c>
      <c r="G291" s="26" t="s">
        <v>3384</v>
      </c>
      <c r="H291" s="24">
        <v>42800</v>
      </c>
      <c r="I291" s="26" t="s">
        <v>7051</v>
      </c>
      <c r="J291" s="26" t="s">
        <v>8119</v>
      </c>
      <c r="K291" s="26"/>
      <c r="L291" s="26"/>
      <c r="M291" s="22"/>
      <c r="N291" s="26"/>
      <c r="O291" s="26"/>
      <c r="P291" s="26"/>
      <c r="Q291" s="24"/>
    </row>
    <row r="292" spans="1:17" x14ac:dyDescent="0.25">
      <c r="A292" s="22" t="s">
        <v>6315</v>
      </c>
      <c r="B292" s="26" t="s">
        <v>7071</v>
      </c>
      <c r="C292" s="26" t="s">
        <v>7072</v>
      </c>
      <c r="D292" s="22" t="s">
        <v>183</v>
      </c>
      <c r="E292" s="26" t="s">
        <v>5085</v>
      </c>
      <c r="F292" s="26" t="s">
        <v>754</v>
      </c>
      <c r="G292" s="26" t="s">
        <v>3356</v>
      </c>
      <c r="H292" s="24">
        <v>43563</v>
      </c>
      <c r="I292" s="26" t="s">
        <v>7051</v>
      </c>
      <c r="J292" s="26" t="s">
        <v>8119</v>
      </c>
      <c r="K292" s="26"/>
      <c r="L292" s="26"/>
      <c r="M292" s="22"/>
      <c r="N292" s="26"/>
      <c r="O292" s="26"/>
      <c r="P292" s="26"/>
      <c r="Q292" s="24"/>
    </row>
    <row r="293" spans="1:17" x14ac:dyDescent="0.25">
      <c r="A293" s="22" t="s">
        <v>366</v>
      </c>
      <c r="B293" s="26" t="s">
        <v>362</v>
      </c>
      <c r="C293" s="26" t="s">
        <v>3847</v>
      </c>
      <c r="D293" s="22" t="s">
        <v>365</v>
      </c>
      <c r="E293" s="26" t="s">
        <v>3843</v>
      </c>
      <c r="F293" s="26" t="s">
        <v>754</v>
      </c>
      <c r="G293" s="26" t="s">
        <v>3359</v>
      </c>
      <c r="H293" s="24">
        <v>41918</v>
      </c>
      <c r="I293" s="26" t="s">
        <v>7051</v>
      </c>
      <c r="J293" s="26" t="s">
        <v>8119</v>
      </c>
      <c r="K293" s="26"/>
      <c r="L293" s="26"/>
      <c r="M293" s="22"/>
      <c r="N293" s="26"/>
      <c r="O293" s="26"/>
      <c r="P293" s="26"/>
      <c r="Q293" s="24"/>
    </row>
    <row r="294" spans="1:17" x14ac:dyDescent="0.25">
      <c r="A294" s="22" t="s">
        <v>3848</v>
      </c>
      <c r="B294" s="26" t="s">
        <v>3849</v>
      </c>
      <c r="C294" s="26" t="s">
        <v>223</v>
      </c>
      <c r="D294" s="22" t="s">
        <v>183</v>
      </c>
      <c r="E294" s="26" t="s">
        <v>5085</v>
      </c>
      <c r="F294" s="26" t="s">
        <v>754</v>
      </c>
      <c r="G294" s="26" t="s">
        <v>3816</v>
      </c>
      <c r="H294" s="24">
        <v>42023</v>
      </c>
      <c r="I294" s="26" t="s">
        <v>7050</v>
      </c>
      <c r="J294" s="26" t="s">
        <v>8119</v>
      </c>
      <c r="K294" s="26"/>
      <c r="L294" s="26"/>
      <c r="M294" s="22"/>
      <c r="N294" s="26"/>
      <c r="O294" s="26"/>
      <c r="P294" s="26"/>
      <c r="Q294" s="24"/>
    </row>
    <row r="295" spans="1:17" x14ac:dyDescent="0.25">
      <c r="A295" s="22" t="s">
        <v>474</v>
      </c>
      <c r="B295" s="26" t="s">
        <v>3851</v>
      </c>
      <c r="C295" s="26" t="s">
        <v>122</v>
      </c>
      <c r="D295" s="22" t="s">
        <v>3842</v>
      </c>
      <c r="E295" s="26" t="s">
        <v>3843</v>
      </c>
      <c r="F295" s="26" t="s">
        <v>754</v>
      </c>
      <c r="G295" s="26" t="s">
        <v>3358</v>
      </c>
      <c r="H295" s="24">
        <v>42247</v>
      </c>
      <c r="I295" s="26" t="s">
        <v>7050</v>
      </c>
      <c r="J295" s="26" t="s">
        <v>8119</v>
      </c>
      <c r="K295" s="26"/>
      <c r="L295" s="26"/>
      <c r="M295" s="22"/>
      <c r="N295" s="26"/>
      <c r="O295" s="26"/>
      <c r="P295" s="26"/>
      <c r="Q295" s="24"/>
    </row>
    <row r="296" spans="1:17" x14ac:dyDescent="0.25">
      <c r="A296" s="22" t="s">
        <v>729</v>
      </c>
      <c r="B296" s="26" t="s">
        <v>121</v>
      </c>
      <c r="C296" s="26" t="s">
        <v>122</v>
      </c>
      <c r="D296" s="22" t="s">
        <v>3443</v>
      </c>
      <c r="E296" s="26" t="s">
        <v>5085</v>
      </c>
      <c r="F296" s="26" t="s">
        <v>754</v>
      </c>
      <c r="G296" s="26" t="s">
        <v>3367</v>
      </c>
      <c r="H296" s="24">
        <v>41771</v>
      </c>
      <c r="I296" s="26" t="s">
        <v>7050</v>
      </c>
      <c r="J296" s="26" t="s">
        <v>8119</v>
      </c>
      <c r="K296" s="26"/>
      <c r="L296" s="26"/>
      <c r="M296" s="22"/>
      <c r="N296" s="26"/>
      <c r="O296" s="26"/>
      <c r="P296" s="26"/>
      <c r="Q296" s="24"/>
    </row>
    <row r="297" spans="1:17" x14ac:dyDescent="0.25">
      <c r="A297" s="22" t="s">
        <v>3852</v>
      </c>
      <c r="B297" s="26" t="s">
        <v>198</v>
      </c>
      <c r="C297" s="26" t="s">
        <v>3853</v>
      </c>
      <c r="D297" s="22" t="s">
        <v>183</v>
      </c>
      <c r="E297" s="26" t="s">
        <v>5085</v>
      </c>
      <c r="F297" s="26" t="s">
        <v>754</v>
      </c>
      <c r="G297" s="26" t="s">
        <v>3356</v>
      </c>
      <c r="H297" s="24">
        <v>42508</v>
      </c>
      <c r="I297" s="26" t="s">
        <v>7050</v>
      </c>
      <c r="J297" s="26" t="s">
        <v>8119</v>
      </c>
      <c r="K297" s="26"/>
      <c r="L297" s="26"/>
      <c r="M297" s="22"/>
      <c r="N297" s="26"/>
      <c r="O297" s="26"/>
      <c r="P297" s="26"/>
      <c r="Q297" s="24"/>
    </row>
    <row r="298" spans="1:17" x14ac:dyDescent="0.25">
      <c r="A298" s="22" t="s">
        <v>4149</v>
      </c>
      <c r="B298" s="26" t="s">
        <v>3763</v>
      </c>
      <c r="C298" s="26" t="s">
        <v>4150</v>
      </c>
      <c r="D298" s="22" t="s">
        <v>365</v>
      </c>
      <c r="E298" s="26" t="s">
        <v>3841</v>
      </c>
      <c r="F298" s="26" t="s">
        <v>754</v>
      </c>
      <c r="G298" s="26" t="s">
        <v>3356</v>
      </c>
      <c r="H298" s="24">
        <v>43348</v>
      </c>
      <c r="I298" s="26" t="s">
        <v>7051</v>
      </c>
      <c r="J298" s="26" t="s">
        <v>8119</v>
      </c>
      <c r="K298" s="26"/>
      <c r="L298" s="26"/>
      <c r="M298" s="22"/>
      <c r="N298" s="26"/>
      <c r="O298" s="26"/>
      <c r="P298" s="26"/>
      <c r="Q298" s="24"/>
    </row>
    <row r="299" spans="1:17" x14ac:dyDescent="0.25">
      <c r="A299" s="22" t="s">
        <v>643</v>
      </c>
      <c r="B299" s="26" t="s">
        <v>3828</v>
      </c>
      <c r="C299" s="26" t="s">
        <v>93</v>
      </c>
      <c r="D299" s="22" t="s">
        <v>183</v>
      </c>
      <c r="E299" s="26" t="s">
        <v>5085</v>
      </c>
      <c r="F299" s="26" t="s">
        <v>754</v>
      </c>
      <c r="G299" s="26" t="s">
        <v>3816</v>
      </c>
      <c r="H299" s="24">
        <v>42198</v>
      </c>
      <c r="I299" s="26" t="s">
        <v>7050</v>
      </c>
      <c r="J299" s="26" t="s">
        <v>8119</v>
      </c>
      <c r="K299" s="26"/>
      <c r="L299" s="26"/>
      <c r="M299" s="22"/>
      <c r="N299" s="26"/>
      <c r="O299" s="26"/>
      <c r="P299" s="26"/>
      <c r="Q299" s="24"/>
    </row>
    <row r="300" spans="1:17" x14ac:dyDescent="0.25">
      <c r="A300" s="22" t="s">
        <v>665</v>
      </c>
      <c r="B300" s="26" t="s">
        <v>3854</v>
      </c>
      <c r="C300" s="26" t="s">
        <v>400</v>
      </c>
      <c r="D300" s="22" t="s">
        <v>365</v>
      </c>
      <c r="E300" s="26" t="s">
        <v>3843</v>
      </c>
      <c r="F300" s="26" t="s">
        <v>754</v>
      </c>
      <c r="G300" s="26" t="s">
        <v>3359</v>
      </c>
      <c r="H300" s="24">
        <v>41561</v>
      </c>
      <c r="I300" s="26" t="s">
        <v>7051</v>
      </c>
      <c r="J300" s="26" t="s">
        <v>8119</v>
      </c>
      <c r="K300" s="26"/>
      <c r="L300" s="26"/>
      <c r="M300" s="22"/>
      <c r="N300" s="26"/>
      <c r="O300" s="26"/>
      <c r="P300" s="26"/>
      <c r="Q300" s="24"/>
    </row>
    <row r="301" spans="1:17" x14ac:dyDescent="0.25">
      <c r="A301" s="22" t="s">
        <v>8158</v>
      </c>
      <c r="B301" s="26" t="s">
        <v>8159</v>
      </c>
      <c r="C301" s="26" t="s">
        <v>8160</v>
      </c>
      <c r="D301" s="22" t="s">
        <v>183</v>
      </c>
      <c r="E301" s="26" t="s">
        <v>5085</v>
      </c>
      <c r="F301" s="26" t="s">
        <v>754</v>
      </c>
      <c r="G301" s="26" t="s">
        <v>3356</v>
      </c>
      <c r="H301" s="24">
        <v>43577</v>
      </c>
      <c r="I301" s="26" t="s">
        <v>7051</v>
      </c>
      <c r="J301" s="26" t="s">
        <v>8119</v>
      </c>
      <c r="K301" s="26"/>
      <c r="L301" s="26"/>
      <c r="M301" s="22"/>
      <c r="N301" s="26"/>
      <c r="O301" s="26"/>
      <c r="P301" s="26"/>
      <c r="Q301" s="24"/>
    </row>
    <row r="302" spans="1:17" x14ac:dyDescent="0.25">
      <c r="A302" s="22" t="s">
        <v>3793</v>
      </c>
      <c r="B302" s="26" t="s">
        <v>3864</v>
      </c>
      <c r="C302" s="26" t="s">
        <v>3865</v>
      </c>
      <c r="D302" s="22" t="s">
        <v>183</v>
      </c>
      <c r="E302" s="26" t="s">
        <v>5085</v>
      </c>
      <c r="F302" s="26" t="s">
        <v>754</v>
      </c>
      <c r="G302" s="26" t="s">
        <v>3356</v>
      </c>
      <c r="H302" s="24">
        <v>43313</v>
      </c>
      <c r="I302" s="26" t="s">
        <v>7051</v>
      </c>
      <c r="J302" s="26" t="s">
        <v>8119</v>
      </c>
      <c r="K302" s="26"/>
      <c r="L302" s="26"/>
      <c r="M302" s="22"/>
      <c r="N302" s="26"/>
      <c r="O302" s="26"/>
      <c r="P302" s="26"/>
      <c r="Q302" s="24"/>
    </row>
    <row r="303" spans="1:17" x14ac:dyDescent="0.25">
      <c r="A303" s="22" t="s">
        <v>5055</v>
      </c>
      <c r="B303" s="26" t="s">
        <v>30</v>
      </c>
      <c r="C303" s="26" t="s">
        <v>5056</v>
      </c>
      <c r="D303" s="22" t="s">
        <v>802</v>
      </c>
      <c r="E303" s="26" t="s">
        <v>661</v>
      </c>
      <c r="F303" s="26" t="s">
        <v>71</v>
      </c>
      <c r="G303" s="26" t="s">
        <v>3367</v>
      </c>
      <c r="H303" s="24">
        <v>43437</v>
      </c>
      <c r="I303" s="26" t="s">
        <v>7051</v>
      </c>
      <c r="J303" s="26" t="s">
        <v>8119</v>
      </c>
      <c r="K303" s="26"/>
      <c r="L303" s="26"/>
      <c r="M303" s="22"/>
      <c r="N303" s="26"/>
      <c r="O303" s="26"/>
      <c r="P303" s="26"/>
      <c r="Q303" s="24"/>
    </row>
    <row r="304" spans="1:17" x14ac:dyDescent="0.25">
      <c r="A304" s="22" t="s">
        <v>800</v>
      </c>
      <c r="B304" s="26" t="s">
        <v>60</v>
      </c>
      <c r="C304" s="26" t="s">
        <v>801</v>
      </c>
      <c r="D304" s="22" t="s">
        <v>802</v>
      </c>
      <c r="E304" s="26" t="s">
        <v>661</v>
      </c>
      <c r="F304" s="26" t="s">
        <v>71</v>
      </c>
      <c r="G304" s="26" t="s">
        <v>3358</v>
      </c>
      <c r="H304" s="24">
        <v>42898</v>
      </c>
      <c r="I304" s="26" t="s">
        <v>7051</v>
      </c>
      <c r="J304" s="26" t="s">
        <v>8119</v>
      </c>
      <c r="K304" s="26"/>
      <c r="L304" s="26"/>
      <c r="M304" s="22"/>
      <c r="N304" s="26"/>
      <c r="O304" s="26"/>
      <c r="P304" s="26"/>
      <c r="Q304" s="24"/>
    </row>
    <row r="305" spans="1:17" x14ac:dyDescent="0.25">
      <c r="A305" s="22" t="s">
        <v>664</v>
      </c>
      <c r="B305" s="26" t="s">
        <v>663</v>
      </c>
      <c r="C305" s="26" t="s">
        <v>388</v>
      </c>
      <c r="D305" s="22" t="s">
        <v>377</v>
      </c>
      <c r="E305" s="26" t="s">
        <v>238</v>
      </c>
      <c r="F305" s="26" t="s">
        <v>71</v>
      </c>
      <c r="G305" s="26" t="s">
        <v>3388</v>
      </c>
      <c r="H305" s="24">
        <v>42429</v>
      </c>
      <c r="I305" s="26" t="s">
        <v>7051</v>
      </c>
      <c r="J305" s="26" t="s">
        <v>8119</v>
      </c>
      <c r="K305" s="26"/>
      <c r="L305" s="26"/>
      <c r="M305" s="22"/>
      <c r="N305" s="26"/>
      <c r="O305" s="26"/>
      <c r="P305" s="26"/>
      <c r="Q305" s="24"/>
    </row>
    <row r="306" spans="1:17" x14ac:dyDescent="0.25">
      <c r="A306" s="22" t="s">
        <v>662</v>
      </c>
      <c r="B306" s="26" t="s">
        <v>659</v>
      </c>
      <c r="C306" s="26" t="s">
        <v>660</v>
      </c>
      <c r="D306" s="22" t="s">
        <v>237</v>
      </c>
      <c r="E306" s="26" t="s">
        <v>661</v>
      </c>
      <c r="F306" s="26" t="s">
        <v>71</v>
      </c>
      <c r="G306" s="26" t="s">
        <v>3354</v>
      </c>
      <c r="H306" s="24">
        <v>42597</v>
      </c>
      <c r="I306" s="26" t="s">
        <v>7051</v>
      </c>
      <c r="J306" s="26" t="s">
        <v>8119</v>
      </c>
      <c r="K306" s="26"/>
      <c r="L306" s="26"/>
      <c r="M306" s="22"/>
      <c r="N306" s="26"/>
      <c r="O306" s="26"/>
      <c r="P306" s="26"/>
      <c r="Q306" s="24"/>
    </row>
    <row r="307" spans="1:17" x14ac:dyDescent="0.25">
      <c r="A307" s="22" t="s">
        <v>513</v>
      </c>
      <c r="B307" s="26" t="s">
        <v>145</v>
      </c>
      <c r="C307" s="26" t="s">
        <v>512</v>
      </c>
      <c r="D307" s="22" t="s">
        <v>237</v>
      </c>
      <c r="E307" s="26" t="s">
        <v>238</v>
      </c>
      <c r="F307" s="26" t="s">
        <v>71</v>
      </c>
      <c r="G307" s="23" t="s">
        <v>3394</v>
      </c>
      <c r="H307" s="24">
        <v>42079</v>
      </c>
      <c r="I307" s="26" t="s">
        <v>7051</v>
      </c>
      <c r="J307" s="26" t="s">
        <v>8119</v>
      </c>
      <c r="K307" s="26"/>
      <c r="L307" s="26"/>
      <c r="M307" s="22"/>
      <c r="N307" s="26"/>
      <c r="O307" s="26"/>
      <c r="P307" s="26"/>
      <c r="Q307" s="24"/>
    </row>
    <row r="308" spans="1:17" x14ac:dyDescent="0.25">
      <c r="A308" s="22" t="s">
        <v>5191</v>
      </c>
      <c r="B308" s="26" t="s">
        <v>145</v>
      </c>
      <c r="C308" s="26" t="s">
        <v>5192</v>
      </c>
      <c r="D308" s="22" t="s">
        <v>237</v>
      </c>
      <c r="E308" s="26" t="s">
        <v>238</v>
      </c>
      <c r="F308" s="26" t="s">
        <v>71</v>
      </c>
      <c r="G308" s="26" t="s">
        <v>3359</v>
      </c>
      <c r="H308" s="24">
        <v>43542</v>
      </c>
      <c r="I308" s="26" t="s">
        <v>7051</v>
      </c>
      <c r="J308" s="26" t="s">
        <v>8119</v>
      </c>
      <c r="K308" s="26"/>
      <c r="L308" s="26"/>
      <c r="M308" s="22"/>
      <c r="N308" s="26"/>
      <c r="O308" s="26"/>
      <c r="P308" s="26"/>
      <c r="Q308" s="24"/>
    </row>
    <row r="309" spans="1:17" x14ac:dyDescent="0.25">
      <c r="A309" s="22" t="s">
        <v>837</v>
      </c>
      <c r="B309" s="26" t="s">
        <v>570</v>
      </c>
      <c r="C309" s="26" t="s">
        <v>122</v>
      </c>
      <c r="D309" s="22" t="s">
        <v>237</v>
      </c>
      <c r="E309" s="26" t="s">
        <v>238</v>
      </c>
      <c r="F309" s="26" t="s">
        <v>71</v>
      </c>
      <c r="G309" s="26" t="s">
        <v>3364</v>
      </c>
      <c r="H309" s="24">
        <v>42947</v>
      </c>
      <c r="I309" s="26" t="s">
        <v>7051</v>
      </c>
      <c r="J309" s="26" t="s">
        <v>8119</v>
      </c>
      <c r="K309" s="26"/>
      <c r="L309" s="26"/>
      <c r="M309" s="22"/>
      <c r="N309" s="26"/>
      <c r="O309" s="26"/>
      <c r="P309" s="26"/>
      <c r="Q309" s="24"/>
    </row>
    <row r="310" spans="1:17" x14ac:dyDescent="0.25">
      <c r="A310" s="22" t="s">
        <v>464</v>
      </c>
      <c r="B310" s="26" t="s">
        <v>462</v>
      </c>
      <c r="C310" s="26" t="s">
        <v>463</v>
      </c>
      <c r="D310" s="22" t="s">
        <v>237</v>
      </c>
      <c r="E310" s="26" t="s">
        <v>238</v>
      </c>
      <c r="F310" s="26" t="s">
        <v>71</v>
      </c>
      <c r="G310" s="26" t="s">
        <v>3395</v>
      </c>
      <c r="H310" s="24">
        <v>42233</v>
      </c>
      <c r="I310" s="26" t="s">
        <v>7051</v>
      </c>
      <c r="J310" s="26" t="s">
        <v>8119</v>
      </c>
      <c r="K310" s="26"/>
      <c r="L310" s="26"/>
      <c r="M310" s="22"/>
      <c r="N310" s="26"/>
      <c r="O310" s="26"/>
      <c r="P310" s="26"/>
      <c r="Q310" s="24"/>
    </row>
    <row r="311" spans="1:17" x14ac:dyDescent="0.25">
      <c r="A311" s="22" t="s">
        <v>499</v>
      </c>
      <c r="B311" s="26" t="s">
        <v>497</v>
      </c>
      <c r="C311" s="26" t="s">
        <v>498</v>
      </c>
      <c r="D311" s="22" t="s">
        <v>377</v>
      </c>
      <c r="E311" s="26" t="s">
        <v>178</v>
      </c>
      <c r="F311" s="26" t="s">
        <v>86</v>
      </c>
      <c r="G311" s="23" t="s">
        <v>3359</v>
      </c>
      <c r="H311" s="24">
        <v>42093</v>
      </c>
      <c r="I311" s="26" t="s">
        <v>7051</v>
      </c>
      <c r="J311" s="26" t="s">
        <v>8119</v>
      </c>
      <c r="K311" s="26"/>
      <c r="L311" s="26"/>
      <c r="M311" s="22"/>
      <c r="N311" s="26"/>
      <c r="O311" s="26"/>
      <c r="P311" s="26"/>
      <c r="Q311" s="24"/>
    </row>
    <row r="312" spans="1:17" x14ac:dyDescent="0.25">
      <c r="A312" s="22" t="s">
        <v>606</v>
      </c>
      <c r="B312" s="26" t="s">
        <v>604</v>
      </c>
      <c r="C312" s="26" t="s">
        <v>605</v>
      </c>
      <c r="D312" s="22" t="s">
        <v>231</v>
      </c>
      <c r="E312" s="26" t="s">
        <v>178</v>
      </c>
      <c r="F312" s="26" t="s">
        <v>86</v>
      </c>
      <c r="G312" s="23" t="s">
        <v>3366</v>
      </c>
      <c r="H312" s="24">
        <v>35604</v>
      </c>
      <c r="I312" s="26" t="s">
        <v>7051</v>
      </c>
      <c r="J312" s="26" t="s">
        <v>8119</v>
      </c>
    </row>
    <row r="313" spans="1:17" x14ac:dyDescent="0.25">
      <c r="A313" s="22" t="s">
        <v>599</v>
      </c>
      <c r="B313" s="26" t="s">
        <v>596</v>
      </c>
      <c r="C313" s="26" t="s">
        <v>598</v>
      </c>
      <c r="D313" s="22" t="s">
        <v>177</v>
      </c>
      <c r="E313" s="26" t="s">
        <v>178</v>
      </c>
      <c r="F313" s="26" t="s">
        <v>86</v>
      </c>
      <c r="G313" s="26" t="s">
        <v>3364</v>
      </c>
      <c r="H313" s="24">
        <v>42709</v>
      </c>
      <c r="I313" s="26" t="s">
        <v>7051</v>
      </c>
      <c r="J313" s="26" t="s">
        <v>8119</v>
      </c>
    </row>
    <row r="314" spans="1:17" x14ac:dyDescent="0.25">
      <c r="A314" s="22" t="s">
        <v>152</v>
      </c>
      <c r="B314" s="26" t="s">
        <v>134</v>
      </c>
      <c r="C314" s="26" t="s">
        <v>149</v>
      </c>
      <c r="D314" s="22" t="s">
        <v>302</v>
      </c>
      <c r="E314" s="26" t="s">
        <v>303</v>
      </c>
      <c r="F314" s="26" t="s">
        <v>86</v>
      </c>
      <c r="G314" s="26" t="s">
        <v>3367</v>
      </c>
      <c r="H314" s="24">
        <v>42522</v>
      </c>
      <c r="I314" s="26" t="s">
        <v>7051</v>
      </c>
      <c r="J314" s="26" t="s">
        <v>8119</v>
      </c>
    </row>
    <row r="315" spans="1:17" x14ac:dyDescent="0.25">
      <c r="A315" s="22" t="s">
        <v>8125</v>
      </c>
      <c r="B315" s="26" t="s">
        <v>687</v>
      </c>
      <c r="C315" s="26" t="s">
        <v>328</v>
      </c>
      <c r="D315" s="22" t="s">
        <v>177</v>
      </c>
      <c r="E315" s="26" t="s">
        <v>178</v>
      </c>
      <c r="F315" s="26" t="s">
        <v>86</v>
      </c>
      <c r="G315" s="26" t="s">
        <v>3354</v>
      </c>
      <c r="H315" s="24">
        <v>43584</v>
      </c>
      <c r="I315" s="26" t="s">
        <v>7051</v>
      </c>
      <c r="J315" s="26" t="s">
        <v>8119</v>
      </c>
    </row>
    <row r="316" spans="1:17" x14ac:dyDescent="0.25">
      <c r="A316" s="22" t="s">
        <v>439</v>
      </c>
      <c r="B316" s="26" t="s">
        <v>437</v>
      </c>
      <c r="C316" s="26" t="s">
        <v>438</v>
      </c>
      <c r="D316" s="22" t="s">
        <v>302</v>
      </c>
      <c r="E316" s="26" t="s">
        <v>303</v>
      </c>
      <c r="F316" s="26" t="s">
        <v>86</v>
      </c>
      <c r="G316" s="26" t="s">
        <v>3354</v>
      </c>
      <c r="H316" s="24">
        <v>41134</v>
      </c>
      <c r="I316" s="26" t="s">
        <v>7051</v>
      </c>
      <c r="J316" s="26" t="s">
        <v>8119</v>
      </c>
    </row>
    <row r="317" spans="1:17" x14ac:dyDescent="0.25">
      <c r="A317" s="22" t="s">
        <v>398</v>
      </c>
      <c r="B317" s="26" t="s">
        <v>396</v>
      </c>
      <c r="C317" s="26" t="s">
        <v>397</v>
      </c>
      <c r="D317" s="22" t="s">
        <v>377</v>
      </c>
      <c r="E317" s="26" t="s">
        <v>303</v>
      </c>
      <c r="F317" s="26" t="s">
        <v>86</v>
      </c>
      <c r="G317" s="26" t="s">
        <v>3384</v>
      </c>
      <c r="H317" s="24">
        <v>42338</v>
      </c>
      <c r="I317" s="26" t="s">
        <v>7051</v>
      </c>
      <c r="J317" s="26" t="s">
        <v>8119</v>
      </c>
    </row>
    <row r="318" spans="1:17" x14ac:dyDescent="0.25">
      <c r="A318" s="22" t="s">
        <v>5061</v>
      </c>
      <c r="B318" s="26" t="s">
        <v>5062</v>
      </c>
      <c r="C318" s="26" t="s">
        <v>5063</v>
      </c>
      <c r="D318" s="22" t="s">
        <v>282</v>
      </c>
      <c r="E318" s="26" t="s">
        <v>303</v>
      </c>
      <c r="F318" s="26" t="s">
        <v>86</v>
      </c>
      <c r="G318" s="26" t="s">
        <v>3364</v>
      </c>
      <c r="H318" s="24">
        <v>43444</v>
      </c>
      <c r="I318" s="26" t="s">
        <v>7051</v>
      </c>
      <c r="J318" s="26" t="s">
        <v>8119</v>
      </c>
    </row>
    <row r="319" spans="1:17" x14ac:dyDescent="0.25">
      <c r="A319" s="22" t="s">
        <v>5184</v>
      </c>
      <c r="B319" s="26" t="s">
        <v>5185</v>
      </c>
      <c r="C319" s="26" t="s">
        <v>5186</v>
      </c>
      <c r="D319" s="22" t="s">
        <v>282</v>
      </c>
      <c r="E319" s="26" t="s">
        <v>303</v>
      </c>
      <c r="F319" s="26" t="s">
        <v>86</v>
      </c>
      <c r="G319" s="26" t="s">
        <v>3354</v>
      </c>
      <c r="H319" s="24">
        <v>43550</v>
      </c>
      <c r="I319" s="26" t="s">
        <v>7051</v>
      </c>
      <c r="J319" s="26" t="s">
        <v>8119</v>
      </c>
    </row>
    <row r="320" spans="1:17" x14ac:dyDescent="0.25">
      <c r="A320" s="22" t="s">
        <v>5147</v>
      </c>
      <c r="B320" s="26" t="s">
        <v>5148</v>
      </c>
      <c r="C320" s="26" t="s">
        <v>4171</v>
      </c>
      <c r="D320" s="22" t="s">
        <v>177</v>
      </c>
      <c r="E320" s="26" t="s">
        <v>178</v>
      </c>
      <c r="F320" s="26" t="s">
        <v>86</v>
      </c>
      <c r="G320" s="26" t="s">
        <v>3364</v>
      </c>
      <c r="H320" s="24">
        <v>43521</v>
      </c>
      <c r="I320" s="26" t="s">
        <v>7051</v>
      </c>
      <c r="J320" s="26" t="s">
        <v>8119</v>
      </c>
    </row>
    <row r="321" spans="1:10" x14ac:dyDescent="0.25">
      <c r="A321" s="22" t="s">
        <v>3884</v>
      </c>
      <c r="B321" s="26" t="s">
        <v>3885</v>
      </c>
      <c r="C321" s="26" t="s">
        <v>3886</v>
      </c>
      <c r="D321" s="22" t="s">
        <v>177</v>
      </c>
      <c r="E321" s="26" t="s">
        <v>178</v>
      </c>
      <c r="F321" s="26" t="s">
        <v>86</v>
      </c>
      <c r="G321" s="26" t="s">
        <v>3365</v>
      </c>
      <c r="H321" s="24">
        <v>43276</v>
      </c>
      <c r="I321" s="26" t="s">
        <v>7051</v>
      </c>
      <c r="J321" s="26" t="s">
        <v>8119</v>
      </c>
    </row>
    <row r="322" spans="1:10" x14ac:dyDescent="0.25">
      <c r="A322" s="22" t="s">
        <v>751</v>
      </c>
      <c r="B322" s="26" t="s">
        <v>749</v>
      </c>
      <c r="C322" s="26" t="s">
        <v>750</v>
      </c>
      <c r="D322" s="22" t="s">
        <v>377</v>
      </c>
      <c r="E322" s="26" t="s">
        <v>178</v>
      </c>
      <c r="F322" s="26" t="s">
        <v>86</v>
      </c>
      <c r="G322" s="26" t="s">
        <v>3354</v>
      </c>
      <c r="H322" s="24">
        <v>41786</v>
      </c>
      <c r="I322" s="26" t="s">
        <v>7051</v>
      </c>
      <c r="J322" s="26" t="s">
        <v>8119</v>
      </c>
    </row>
    <row r="323" spans="1:10" x14ac:dyDescent="0.25">
      <c r="A323" s="22" t="s">
        <v>378</v>
      </c>
      <c r="B323" s="26" t="s">
        <v>375</v>
      </c>
      <c r="C323" s="26" t="s">
        <v>376</v>
      </c>
      <c r="D323" s="22" t="s">
        <v>377</v>
      </c>
      <c r="E323" s="26" t="s">
        <v>178</v>
      </c>
      <c r="F323" s="26" t="s">
        <v>86</v>
      </c>
      <c r="G323" s="26" t="s">
        <v>3380</v>
      </c>
      <c r="H323" s="24">
        <v>42457</v>
      </c>
      <c r="I323" s="26" t="s">
        <v>7051</v>
      </c>
      <c r="J323" s="26" t="s">
        <v>8119</v>
      </c>
    </row>
    <row r="324" spans="1:10" x14ac:dyDescent="0.25">
      <c r="A324" s="22" t="s">
        <v>364</v>
      </c>
      <c r="B324" s="26" t="s">
        <v>362</v>
      </c>
      <c r="C324" s="26" t="s">
        <v>363</v>
      </c>
      <c r="D324" s="22" t="s">
        <v>177</v>
      </c>
      <c r="E324" s="26" t="s">
        <v>178</v>
      </c>
      <c r="F324" s="26" t="s">
        <v>86</v>
      </c>
      <c r="G324" s="26" t="s">
        <v>3356</v>
      </c>
      <c r="H324" s="24">
        <v>42871</v>
      </c>
      <c r="I324" s="26" t="s">
        <v>7051</v>
      </c>
      <c r="J324" s="26" t="s">
        <v>8119</v>
      </c>
    </row>
    <row r="325" spans="1:10" x14ac:dyDescent="0.25">
      <c r="A325" s="22" t="s">
        <v>5143</v>
      </c>
      <c r="B325" s="26" t="s">
        <v>274</v>
      </c>
      <c r="C325" s="26" t="s">
        <v>5144</v>
      </c>
      <c r="D325" s="22" t="s">
        <v>177</v>
      </c>
      <c r="E325" s="26" t="s">
        <v>178</v>
      </c>
      <c r="F325" s="26" t="s">
        <v>86</v>
      </c>
      <c r="G325" s="26" t="s">
        <v>3356</v>
      </c>
      <c r="H325" s="24">
        <v>43516</v>
      </c>
      <c r="I325" s="26" t="s">
        <v>7051</v>
      </c>
      <c r="J325" s="26" t="s">
        <v>8119</v>
      </c>
    </row>
    <row r="326" spans="1:10" x14ac:dyDescent="0.25">
      <c r="A326" s="22" t="s">
        <v>4103</v>
      </c>
      <c r="B326" s="26" t="s">
        <v>4104</v>
      </c>
      <c r="C326" s="26" t="s">
        <v>4105</v>
      </c>
      <c r="D326" s="22" t="s">
        <v>822</v>
      </c>
      <c r="E326" s="26" t="s">
        <v>209</v>
      </c>
      <c r="F326" s="26" t="s">
        <v>86</v>
      </c>
      <c r="G326" s="26" t="s">
        <v>3387</v>
      </c>
      <c r="H326" s="24">
        <v>43311</v>
      </c>
      <c r="I326" s="26" t="s">
        <v>7051</v>
      </c>
      <c r="J326" s="26" t="s">
        <v>8119</v>
      </c>
    </row>
    <row r="327" spans="1:10" x14ac:dyDescent="0.25">
      <c r="A327" s="22" t="s">
        <v>5040</v>
      </c>
      <c r="B327" s="26" t="s">
        <v>387</v>
      </c>
      <c r="C327" s="26" t="s">
        <v>5041</v>
      </c>
      <c r="D327" s="22" t="s">
        <v>177</v>
      </c>
      <c r="E327" s="26" t="s">
        <v>178</v>
      </c>
      <c r="F327" s="26" t="s">
        <v>86</v>
      </c>
      <c r="G327" s="26" t="s">
        <v>3354</v>
      </c>
      <c r="H327" s="24">
        <v>43431</v>
      </c>
      <c r="I327" s="26" t="s">
        <v>7051</v>
      </c>
      <c r="J327" s="26" t="s">
        <v>8119</v>
      </c>
    </row>
    <row r="328" spans="1:10" x14ac:dyDescent="0.25">
      <c r="A328" s="22" t="s">
        <v>5126</v>
      </c>
      <c r="B328" s="26" t="s">
        <v>5127</v>
      </c>
      <c r="C328" s="26" t="s">
        <v>360</v>
      </c>
      <c r="D328" s="22" t="s">
        <v>5128</v>
      </c>
      <c r="E328" s="26" t="s">
        <v>174</v>
      </c>
      <c r="F328" s="26" t="s">
        <v>86</v>
      </c>
      <c r="G328" s="26" t="s">
        <v>3367</v>
      </c>
      <c r="H328" s="24">
        <v>43507</v>
      </c>
      <c r="I328" s="26" t="s">
        <v>7051</v>
      </c>
      <c r="J328" s="26" t="s">
        <v>8119</v>
      </c>
    </row>
    <row r="329" spans="1:10" x14ac:dyDescent="0.25">
      <c r="A329" s="22" t="s">
        <v>96</v>
      </c>
      <c r="B329" s="26" t="s">
        <v>97</v>
      </c>
      <c r="C329" s="26" t="s">
        <v>98</v>
      </c>
      <c r="D329" s="22" t="s">
        <v>377</v>
      </c>
      <c r="E329" s="26" t="s">
        <v>178</v>
      </c>
      <c r="F329" s="26" t="s">
        <v>86</v>
      </c>
      <c r="G329" s="26" t="s">
        <v>3364</v>
      </c>
      <c r="H329" s="24">
        <v>42140</v>
      </c>
      <c r="I329" s="26" t="s">
        <v>7051</v>
      </c>
      <c r="J329" s="26" t="s">
        <v>8119</v>
      </c>
    </row>
    <row r="330" spans="1:10" x14ac:dyDescent="0.25">
      <c r="A330" s="22" t="s">
        <v>179</v>
      </c>
      <c r="B330" s="26" t="s">
        <v>78</v>
      </c>
      <c r="C330" s="26" t="s">
        <v>176</v>
      </c>
      <c r="D330" s="22" t="s">
        <v>177</v>
      </c>
      <c r="E330" s="26" t="s">
        <v>178</v>
      </c>
      <c r="F330" s="26" t="s">
        <v>86</v>
      </c>
      <c r="G330" s="26" t="s">
        <v>3354</v>
      </c>
      <c r="H330" s="24">
        <v>41015</v>
      </c>
      <c r="I330" s="26" t="s">
        <v>7051</v>
      </c>
      <c r="J330" s="26" t="s">
        <v>8119</v>
      </c>
    </row>
    <row r="331" spans="1:10" x14ac:dyDescent="0.25">
      <c r="A331" s="22" t="s">
        <v>5204</v>
      </c>
      <c r="B331" s="26" t="s">
        <v>4118</v>
      </c>
      <c r="C331" s="26" t="s">
        <v>5205</v>
      </c>
      <c r="D331" s="22" t="s">
        <v>282</v>
      </c>
      <c r="E331" s="26" t="s">
        <v>303</v>
      </c>
      <c r="F331" s="26" t="s">
        <v>86</v>
      </c>
      <c r="G331" s="26" t="s">
        <v>3367</v>
      </c>
      <c r="H331" s="24">
        <v>43542</v>
      </c>
      <c r="I331" s="26" t="s">
        <v>7051</v>
      </c>
      <c r="J331" s="26" t="s">
        <v>8119</v>
      </c>
    </row>
    <row r="332" spans="1:10" x14ac:dyDescent="0.25">
      <c r="A332" s="22" t="s">
        <v>4917</v>
      </c>
      <c r="B332" s="26" t="s">
        <v>4894</v>
      </c>
      <c r="C332" s="26" t="s">
        <v>4895</v>
      </c>
      <c r="D332" s="22" t="s">
        <v>177</v>
      </c>
      <c r="E332" s="26" t="s">
        <v>178</v>
      </c>
      <c r="F332" s="26" t="s">
        <v>86</v>
      </c>
      <c r="G332" s="26" t="s">
        <v>3364</v>
      </c>
      <c r="H332" s="24">
        <v>43374</v>
      </c>
      <c r="I332" s="26" t="s">
        <v>7051</v>
      </c>
      <c r="J332" s="26" t="s">
        <v>8119</v>
      </c>
    </row>
    <row r="333" spans="1:10" x14ac:dyDescent="0.25">
      <c r="A333" s="22" t="s">
        <v>409</v>
      </c>
      <c r="B333" s="26" t="s">
        <v>407</v>
      </c>
      <c r="C333" s="26" t="s">
        <v>408</v>
      </c>
      <c r="D333" s="22" t="s">
        <v>377</v>
      </c>
      <c r="E333" s="26" t="s">
        <v>174</v>
      </c>
      <c r="F333" s="26" t="s">
        <v>86</v>
      </c>
      <c r="G333" s="26" t="s">
        <v>3364</v>
      </c>
      <c r="H333" s="24">
        <v>41983</v>
      </c>
      <c r="I333" s="26" t="s">
        <v>7051</v>
      </c>
      <c r="J333" s="26" t="s">
        <v>8119</v>
      </c>
    </row>
    <row r="334" spans="1:10" x14ac:dyDescent="0.25">
      <c r="A334" s="22" t="s">
        <v>3483</v>
      </c>
      <c r="B334" s="26" t="s">
        <v>3482</v>
      </c>
      <c r="C334" s="26" t="s">
        <v>3481</v>
      </c>
      <c r="D334" s="22" t="s">
        <v>3428</v>
      </c>
      <c r="E334" s="26" t="s">
        <v>174</v>
      </c>
      <c r="F334" s="26" t="s">
        <v>72</v>
      </c>
      <c r="G334" s="23" t="s">
        <v>3359</v>
      </c>
      <c r="H334" s="24">
        <v>43186</v>
      </c>
      <c r="I334" s="26" t="s">
        <v>7051</v>
      </c>
      <c r="J334" s="26" t="s">
        <v>8119</v>
      </c>
    </row>
    <row r="335" spans="1:10" x14ac:dyDescent="0.25">
      <c r="A335" s="22" t="s">
        <v>5082</v>
      </c>
      <c r="B335" s="26" t="s">
        <v>5083</v>
      </c>
      <c r="C335" s="26" t="s">
        <v>5084</v>
      </c>
      <c r="D335" s="22" t="s">
        <v>177</v>
      </c>
      <c r="E335" s="26" t="s">
        <v>178</v>
      </c>
      <c r="F335" s="26" t="s">
        <v>72</v>
      </c>
      <c r="G335" s="23" t="s">
        <v>3364</v>
      </c>
      <c r="H335" s="24">
        <v>43479</v>
      </c>
      <c r="I335" s="26" t="s">
        <v>7051</v>
      </c>
      <c r="J335" s="26" t="s">
        <v>8119</v>
      </c>
    </row>
    <row r="336" spans="1:10" x14ac:dyDescent="0.25">
      <c r="A336" s="22" t="s">
        <v>6301</v>
      </c>
      <c r="B336" s="26" t="s">
        <v>7055</v>
      </c>
      <c r="C336" s="26" t="s">
        <v>7056</v>
      </c>
      <c r="D336" s="22" t="s">
        <v>7057</v>
      </c>
      <c r="E336" s="26" t="s">
        <v>174</v>
      </c>
      <c r="F336" s="26" t="s">
        <v>72</v>
      </c>
      <c r="G336" s="26" t="s">
        <v>3365</v>
      </c>
      <c r="H336" s="24">
        <v>43565</v>
      </c>
      <c r="I336" s="26" t="s">
        <v>7051</v>
      </c>
      <c r="J336" s="26" t="s">
        <v>8119</v>
      </c>
    </row>
    <row r="337" spans="1:10" x14ac:dyDescent="0.25">
      <c r="A337" s="22" t="s">
        <v>4076</v>
      </c>
      <c r="B337" s="26" t="s">
        <v>4077</v>
      </c>
      <c r="C337" s="26" t="s">
        <v>4078</v>
      </c>
      <c r="D337" s="22" t="s">
        <v>3428</v>
      </c>
      <c r="E337" s="26" t="s">
        <v>174</v>
      </c>
      <c r="F337" s="26" t="s">
        <v>72</v>
      </c>
      <c r="G337" s="26" t="s">
        <v>3358</v>
      </c>
      <c r="H337" s="24">
        <v>43325</v>
      </c>
      <c r="I337" s="26" t="s">
        <v>7051</v>
      </c>
      <c r="J337" s="26" t="s">
        <v>8119</v>
      </c>
    </row>
    <row r="338" spans="1:10" x14ac:dyDescent="0.25">
      <c r="A338" s="22" t="s">
        <v>5140</v>
      </c>
      <c r="B338" s="26" t="s">
        <v>13</v>
      </c>
      <c r="C338" s="26" t="s">
        <v>5141</v>
      </c>
      <c r="D338" s="22" t="s">
        <v>4154</v>
      </c>
      <c r="E338" s="26" t="s">
        <v>174</v>
      </c>
      <c r="F338" s="26" t="s">
        <v>72</v>
      </c>
      <c r="G338" s="26" t="s">
        <v>3358</v>
      </c>
      <c r="H338" s="24">
        <v>43529</v>
      </c>
      <c r="I338" s="26" t="s">
        <v>7051</v>
      </c>
      <c r="J338" s="26" t="s">
        <v>8119</v>
      </c>
    </row>
    <row r="339" spans="1:10" x14ac:dyDescent="0.25">
      <c r="A339" s="22" t="s">
        <v>3464</v>
      </c>
      <c r="B339" s="26" t="s">
        <v>553</v>
      </c>
      <c r="C339" s="26" t="s">
        <v>3463</v>
      </c>
      <c r="D339" s="22" t="s">
        <v>793</v>
      </c>
      <c r="E339" s="26" t="s">
        <v>3466</v>
      </c>
      <c r="F339" s="26" t="s">
        <v>72</v>
      </c>
      <c r="G339" s="26" t="s">
        <v>3403</v>
      </c>
      <c r="H339" s="24">
        <v>43164</v>
      </c>
      <c r="I339" s="26" t="s">
        <v>7051</v>
      </c>
      <c r="J339" s="26" t="s">
        <v>8119</v>
      </c>
    </row>
    <row r="340" spans="1:10" x14ac:dyDescent="0.25">
      <c r="A340" s="22" t="s">
        <v>4137</v>
      </c>
      <c r="B340" s="26" t="s">
        <v>631</v>
      </c>
      <c r="C340" s="26" t="s">
        <v>4138</v>
      </c>
      <c r="D340" s="22" t="s">
        <v>285</v>
      </c>
      <c r="E340" s="26" t="s">
        <v>163</v>
      </c>
      <c r="F340" s="26" t="s">
        <v>72</v>
      </c>
      <c r="G340" s="26" t="s">
        <v>3367</v>
      </c>
      <c r="H340" s="24">
        <v>43347</v>
      </c>
      <c r="I340" s="26" t="s">
        <v>7051</v>
      </c>
      <c r="J340" s="26" t="s">
        <v>8119</v>
      </c>
    </row>
    <row r="341" spans="1:10" x14ac:dyDescent="0.25">
      <c r="A341" s="22" t="s">
        <v>3782</v>
      </c>
      <c r="B341" s="26" t="s">
        <v>3783</v>
      </c>
      <c r="C341" s="26" t="s">
        <v>3784</v>
      </c>
      <c r="D341" s="22" t="s">
        <v>3443</v>
      </c>
      <c r="E341" s="26" t="s">
        <v>197</v>
      </c>
      <c r="F341" s="26" t="s">
        <v>72</v>
      </c>
      <c r="G341" s="26" t="s">
        <v>3402</v>
      </c>
      <c r="H341" s="24">
        <v>43265</v>
      </c>
      <c r="I341" s="26" t="s">
        <v>7051</v>
      </c>
      <c r="J341" s="26" t="s">
        <v>8119</v>
      </c>
    </row>
    <row r="342" spans="1:10" x14ac:dyDescent="0.25">
      <c r="A342" s="22" t="s">
        <v>5168</v>
      </c>
      <c r="B342" s="26" t="s">
        <v>5169</v>
      </c>
      <c r="C342" s="26" t="s">
        <v>5170</v>
      </c>
      <c r="D342" s="22" t="s">
        <v>4154</v>
      </c>
      <c r="E342" s="26" t="s">
        <v>174</v>
      </c>
      <c r="F342" s="26" t="s">
        <v>72</v>
      </c>
      <c r="G342" s="26" t="s">
        <v>3359</v>
      </c>
      <c r="H342" s="24">
        <v>43532</v>
      </c>
      <c r="I342" s="26" t="s">
        <v>7051</v>
      </c>
      <c r="J342" s="26" t="s">
        <v>8119</v>
      </c>
    </row>
    <row r="343" spans="1:10" x14ac:dyDescent="0.25">
      <c r="A343" s="22" t="s">
        <v>389</v>
      </c>
      <c r="B343" s="26" t="s">
        <v>387</v>
      </c>
      <c r="C343" s="26" t="s">
        <v>388</v>
      </c>
      <c r="D343" s="22" t="s">
        <v>3428</v>
      </c>
      <c r="E343" s="26" t="s">
        <v>174</v>
      </c>
      <c r="F343" s="26" t="s">
        <v>72</v>
      </c>
      <c r="G343" s="26" t="s">
        <v>3358</v>
      </c>
      <c r="H343" s="24">
        <v>42695</v>
      </c>
      <c r="I343" s="26" t="s">
        <v>7051</v>
      </c>
      <c r="J343" s="26" t="s">
        <v>8119</v>
      </c>
    </row>
    <row r="344" spans="1:10" x14ac:dyDescent="0.25">
      <c r="A344" s="22" t="s">
        <v>433</v>
      </c>
      <c r="B344" s="26" t="s">
        <v>150</v>
      </c>
      <c r="C344" s="26" t="s">
        <v>432</v>
      </c>
      <c r="D344" s="22" t="s">
        <v>326</v>
      </c>
      <c r="E344" s="26" t="s">
        <v>174</v>
      </c>
      <c r="F344" s="26" t="s">
        <v>72</v>
      </c>
      <c r="G344" s="26" t="s">
        <v>3378</v>
      </c>
      <c r="H344" s="24">
        <v>41977</v>
      </c>
      <c r="I344" s="26" t="s">
        <v>7051</v>
      </c>
      <c r="J344" s="26" t="s">
        <v>8119</v>
      </c>
    </row>
    <row r="345" spans="1:10" x14ac:dyDescent="0.25">
      <c r="A345" s="22" t="s">
        <v>3786</v>
      </c>
      <c r="B345" s="26" t="s">
        <v>3787</v>
      </c>
      <c r="C345" s="26" t="s">
        <v>3788</v>
      </c>
      <c r="D345" s="22" t="s">
        <v>3428</v>
      </c>
      <c r="E345" s="26" t="s">
        <v>174</v>
      </c>
      <c r="F345" s="26" t="s">
        <v>72</v>
      </c>
      <c r="G345" s="26" t="s">
        <v>3359</v>
      </c>
      <c r="H345" s="24">
        <v>43269</v>
      </c>
      <c r="I345" s="26" t="s">
        <v>7051</v>
      </c>
      <c r="J345" s="26" t="s">
        <v>8119</v>
      </c>
    </row>
    <row r="346" spans="1:10" x14ac:dyDescent="0.25">
      <c r="A346" s="22" t="s">
        <v>3492</v>
      </c>
      <c r="B346" s="26" t="s">
        <v>3493</v>
      </c>
      <c r="C346" s="26" t="s">
        <v>614</v>
      </c>
      <c r="D346" s="22" t="s">
        <v>3428</v>
      </c>
      <c r="E346" s="26" t="s">
        <v>174</v>
      </c>
      <c r="F346" s="26" t="s">
        <v>72</v>
      </c>
      <c r="G346" s="26" t="s">
        <v>3354</v>
      </c>
      <c r="H346" s="24">
        <v>43199</v>
      </c>
      <c r="I346" s="26" t="s">
        <v>7051</v>
      </c>
      <c r="J346" s="26" t="s">
        <v>8119</v>
      </c>
    </row>
    <row r="347" spans="1:10" x14ac:dyDescent="0.25">
      <c r="A347" s="22" t="s">
        <v>5045</v>
      </c>
      <c r="B347" s="26" t="s">
        <v>604</v>
      </c>
      <c r="C347" s="26" t="s">
        <v>5046</v>
      </c>
      <c r="D347" s="22" t="s">
        <v>4154</v>
      </c>
      <c r="E347" s="26" t="s">
        <v>174</v>
      </c>
      <c r="F347" s="26" t="s">
        <v>72</v>
      </c>
      <c r="G347" s="26" t="s">
        <v>3358</v>
      </c>
      <c r="H347" s="24">
        <v>43432</v>
      </c>
      <c r="I347" s="26" t="s">
        <v>7051</v>
      </c>
      <c r="J347" s="26" t="s">
        <v>8119</v>
      </c>
    </row>
    <row r="348" spans="1:10" x14ac:dyDescent="0.25">
      <c r="A348" s="22" t="s">
        <v>327</v>
      </c>
      <c r="B348" s="26" t="s">
        <v>324</v>
      </c>
      <c r="C348" s="26" t="s">
        <v>325</v>
      </c>
      <c r="D348" s="22" t="s">
        <v>326</v>
      </c>
      <c r="E348" s="26" t="s">
        <v>174</v>
      </c>
      <c r="F348" s="26" t="s">
        <v>72</v>
      </c>
      <c r="G348" s="26" t="s">
        <v>3384</v>
      </c>
      <c r="H348" s="24">
        <v>42802</v>
      </c>
      <c r="I348" s="26" t="s">
        <v>7051</v>
      </c>
      <c r="J348" s="26" t="s">
        <v>8119</v>
      </c>
    </row>
    <row r="349" spans="1:10" x14ac:dyDescent="0.25">
      <c r="A349" s="22" t="s">
        <v>6280</v>
      </c>
      <c r="B349" s="26" t="s">
        <v>5189</v>
      </c>
      <c r="C349" s="26" t="s">
        <v>5190</v>
      </c>
      <c r="D349" s="22" t="s">
        <v>3428</v>
      </c>
      <c r="E349" s="26" t="s">
        <v>174</v>
      </c>
      <c r="F349" s="26" t="s">
        <v>72</v>
      </c>
      <c r="G349" s="26" t="s">
        <v>3359</v>
      </c>
      <c r="H349" s="24">
        <v>43549</v>
      </c>
      <c r="I349" s="26" t="s">
        <v>7051</v>
      </c>
      <c r="J349" s="26" t="s">
        <v>8119</v>
      </c>
    </row>
    <row r="350" spans="1:10" x14ac:dyDescent="0.25">
      <c r="A350" s="22" t="s">
        <v>175</v>
      </c>
      <c r="B350" s="26" t="s">
        <v>78</v>
      </c>
      <c r="C350" s="26" t="s">
        <v>148</v>
      </c>
      <c r="D350" s="22" t="s">
        <v>3774</v>
      </c>
      <c r="E350" s="26" t="s">
        <v>174</v>
      </c>
      <c r="F350" s="26" t="s">
        <v>72</v>
      </c>
      <c r="G350" s="26" t="s">
        <v>3354</v>
      </c>
      <c r="H350" s="24">
        <v>42709</v>
      </c>
      <c r="I350" s="26" t="s">
        <v>7051</v>
      </c>
      <c r="J350" s="26" t="s">
        <v>8119</v>
      </c>
    </row>
    <row r="351" spans="1:10" x14ac:dyDescent="0.25">
      <c r="A351" s="22" t="s">
        <v>5117</v>
      </c>
      <c r="B351" s="26" t="s">
        <v>229</v>
      </c>
      <c r="C351" s="26" t="s">
        <v>5118</v>
      </c>
      <c r="D351" s="22" t="s">
        <v>177</v>
      </c>
      <c r="E351" s="26" t="s">
        <v>178</v>
      </c>
      <c r="F351" s="26" t="s">
        <v>72</v>
      </c>
      <c r="G351" s="26" t="s">
        <v>3356</v>
      </c>
      <c r="H351" s="24">
        <v>43509</v>
      </c>
      <c r="I351" s="26" t="s">
        <v>7051</v>
      </c>
      <c r="J351" s="26" t="s">
        <v>8119</v>
      </c>
    </row>
    <row r="352" spans="1:10" x14ac:dyDescent="0.25">
      <c r="A352" s="22" t="s">
        <v>6288</v>
      </c>
      <c r="B352" s="26" t="s">
        <v>604</v>
      </c>
      <c r="C352" s="26" t="s">
        <v>8131</v>
      </c>
      <c r="D352" s="22" t="s">
        <v>177</v>
      </c>
      <c r="E352" s="26" t="s">
        <v>178</v>
      </c>
      <c r="F352" s="26" t="s">
        <v>72</v>
      </c>
      <c r="G352" s="26" t="s">
        <v>3358</v>
      </c>
      <c r="H352" s="24">
        <v>43577</v>
      </c>
      <c r="I352" s="26" t="s">
        <v>7051</v>
      </c>
      <c r="J352" s="26" t="s">
        <v>8119</v>
      </c>
    </row>
    <row r="353" spans="1:10" x14ac:dyDescent="0.25">
      <c r="A353" s="22" t="s">
        <v>5042</v>
      </c>
      <c r="B353" s="26" t="s">
        <v>5043</v>
      </c>
      <c r="C353" s="26" t="s">
        <v>5044</v>
      </c>
      <c r="D353" s="22" t="s">
        <v>177</v>
      </c>
      <c r="E353" s="26" t="s">
        <v>178</v>
      </c>
      <c r="F353" s="26" t="s">
        <v>72</v>
      </c>
      <c r="G353" s="26" t="s">
        <v>3356</v>
      </c>
      <c r="H353" s="24">
        <v>43423</v>
      </c>
      <c r="I353" s="26" t="s">
        <v>7051</v>
      </c>
      <c r="J353" s="26" t="s">
        <v>8119</v>
      </c>
    </row>
    <row r="354" spans="1:10" x14ac:dyDescent="0.25">
      <c r="A354" s="22" t="s">
        <v>4086</v>
      </c>
      <c r="B354" s="26" t="s">
        <v>478</v>
      </c>
      <c r="C354" s="26" t="s">
        <v>4087</v>
      </c>
      <c r="D354" s="22" t="s">
        <v>177</v>
      </c>
      <c r="E354" s="26" t="s">
        <v>178</v>
      </c>
      <c r="F354" s="26" t="s">
        <v>72</v>
      </c>
      <c r="G354" s="26" t="s">
        <v>3354</v>
      </c>
      <c r="H354" s="24">
        <v>43325</v>
      </c>
      <c r="I354" s="26" t="s">
        <v>7051</v>
      </c>
      <c r="J354" s="26" t="s">
        <v>8119</v>
      </c>
    </row>
    <row r="355" spans="1:10" x14ac:dyDescent="0.25">
      <c r="A355" s="22" t="s">
        <v>5153</v>
      </c>
      <c r="B355" s="26" t="s">
        <v>3888</v>
      </c>
      <c r="C355" s="26" t="s">
        <v>5154</v>
      </c>
      <c r="D355" s="22" t="s">
        <v>3428</v>
      </c>
      <c r="E355" s="26" t="s">
        <v>174</v>
      </c>
      <c r="F355" s="26" t="s">
        <v>72</v>
      </c>
      <c r="G355" s="26" t="s">
        <v>3365</v>
      </c>
      <c r="H355" s="24">
        <v>43521</v>
      </c>
      <c r="I355" s="26" t="s">
        <v>7051</v>
      </c>
      <c r="J355" s="26" t="s">
        <v>8119</v>
      </c>
    </row>
    <row r="356" spans="1:10" x14ac:dyDescent="0.25">
      <c r="A356" s="22" t="s">
        <v>3758</v>
      </c>
      <c r="B356" s="26" t="s">
        <v>3759</v>
      </c>
      <c r="C356" s="26" t="s">
        <v>3760</v>
      </c>
      <c r="D356" s="22" t="s">
        <v>3774</v>
      </c>
      <c r="E356" s="26" t="s">
        <v>174</v>
      </c>
      <c r="F356" s="26" t="s">
        <v>72</v>
      </c>
      <c r="G356" s="26" t="s">
        <v>3367</v>
      </c>
      <c r="H356" s="24">
        <v>43243</v>
      </c>
      <c r="I356" s="26" t="s">
        <v>7051</v>
      </c>
      <c r="J356" s="26" t="s">
        <v>8119</v>
      </c>
    </row>
    <row r="357" spans="1:10" x14ac:dyDescent="0.25">
      <c r="A357" s="22" t="s">
        <v>431</v>
      </c>
      <c r="B357" s="26" t="s">
        <v>427</v>
      </c>
      <c r="C357" s="26" t="s">
        <v>429</v>
      </c>
      <c r="D357" s="22" t="s">
        <v>377</v>
      </c>
      <c r="E357" s="26" t="s">
        <v>430</v>
      </c>
      <c r="F357" s="26" t="s">
        <v>72</v>
      </c>
      <c r="G357" s="26" t="s">
        <v>3417</v>
      </c>
      <c r="H357" s="24">
        <v>41834</v>
      </c>
      <c r="I357" s="26" t="s">
        <v>7051</v>
      </c>
      <c r="J357" s="26" t="s">
        <v>8119</v>
      </c>
    </row>
    <row r="358" spans="1:10" x14ac:dyDescent="0.25">
      <c r="A358" s="22" t="s">
        <v>5067</v>
      </c>
      <c r="B358" s="26" t="s">
        <v>5068</v>
      </c>
      <c r="C358" s="26" t="s">
        <v>5069</v>
      </c>
      <c r="D358" s="22" t="s">
        <v>3428</v>
      </c>
      <c r="E358" s="26" t="s">
        <v>174</v>
      </c>
      <c r="F358" s="26" t="s">
        <v>72</v>
      </c>
      <c r="G358" s="23" t="s">
        <v>3364</v>
      </c>
      <c r="H358" s="24">
        <v>43446</v>
      </c>
      <c r="I358" s="26" t="s">
        <v>7051</v>
      </c>
      <c r="J358" s="26" t="s">
        <v>8119</v>
      </c>
    </row>
    <row r="359" spans="1:10" x14ac:dyDescent="0.25">
      <c r="A359" s="22" t="s">
        <v>5198</v>
      </c>
      <c r="B359" s="26" t="s">
        <v>5199</v>
      </c>
      <c r="C359" s="26" t="s">
        <v>5200</v>
      </c>
      <c r="D359" s="22" t="s">
        <v>793</v>
      </c>
      <c r="E359" s="26" t="s">
        <v>3466</v>
      </c>
      <c r="F359" s="26" t="s">
        <v>72</v>
      </c>
      <c r="G359" s="26" t="s">
        <v>3367</v>
      </c>
      <c r="H359" s="24">
        <v>43535</v>
      </c>
      <c r="I359" s="26" t="s">
        <v>7051</v>
      </c>
      <c r="J359" s="26" t="s">
        <v>8119</v>
      </c>
    </row>
    <row r="360" spans="1:10" x14ac:dyDescent="0.25">
      <c r="A360" s="22" t="s">
        <v>5174</v>
      </c>
      <c r="B360" s="26" t="s">
        <v>249</v>
      </c>
      <c r="C360" s="26" t="s">
        <v>5175</v>
      </c>
      <c r="D360" s="22" t="s">
        <v>377</v>
      </c>
      <c r="E360" s="26" t="s">
        <v>174</v>
      </c>
      <c r="F360" s="26" t="s">
        <v>72</v>
      </c>
      <c r="G360" s="26" t="s">
        <v>5176</v>
      </c>
      <c r="H360" s="24">
        <v>43528</v>
      </c>
      <c r="I360" s="26" t="s">
        <v>7051</v>
      </c>
      <c r="J360" s="26" t="s">
        <v>8119</v>
      </c>
    </row>
    <row r="361" spans="1:10" x14ac:dyDescent="0.25">
      <c r="A361" s="22" t="s">
        <v>8153</v>
      </c>
      <c r="B361" s="26" t="s">
        <v>3809</v>
      </c>
      <c r="C361" s="26" t="s">
        <v>8154</v>
      </c>
      <c r="D361" s="22" t="s">
        <v>177</v>
      </c>
      <c r="E361" s="26" t="s">
        <v>178</v>
      </c>
      <c r="F361" s="26" t="s">
        <v>72</v>
      </c>
      <c r="G361" s="26" t="s">
        <v>3359</v>
      </c>
      <c r="H361" s="24">
        <v>43584</v>
      </c>
      <c r="I361" s="26" t="s">
        <v>7051</v>
      </c>
      <c r="J361" s="26" t="s">
        <v>8119</v>
      </c>
    </row>
    <row r="362" spans="1:10" x14ac:dyDescent="0.25">
      <c r="A362" s="22" t="s">
        <v>5111</v>
      </c>
      <c r="B362" s="26" t="s">
        <v>5112</v>
      </c>
      <c r="C362" s="26" t="s">
        <v>5113</v>
      </c>
      <c r="D362" s="22" t="s">
        <v>177</v>
      </c>
      <c r="E362" s="26" t="s">
        <v>178</v>
      </c>
      <c r="F362" s="26" t="s">
        <v>72</v>
      </c>
      <c r="G362" s="26" t="s">
        <v>3365</v>
      </c>
      <c r="H362" s="24">
        <v>43488</v>
      </c>
      <c r="I362" s="26" t="s">
        <v>7051</v>
      </c>
      <c r="J362" s="26" t="s">
        <v>8119</v>
      </c>
    </row>
    <row r="363" spans="1:10" x14ac:dyDescent="0.25">
      <c r="A363" s="22" t="s">
        <v>4069</v>
      </c>
      <c r="B363" s="26" t="s">
        <v>4070</v>
      </c>
      <c r="C363" s="26" t="s">
        <v>4122</v>
      </c>
      <c r="D363" s="22" t="s">
        <v>3428</v>
      </c>
      <c r="E363" s="26" t="s">
        <v>174</v>
      </c>
      <c r="F363" s="26" t="s">
        <v>72</v>
      </c>
      <c r="G363" s="26" t="s">
        <v>3359</v>
      </c>
      <c r="H363" s="24">
        <v>43297</v>
      </c>
      <c r="I363" s="26" t="s">
        <v>7051</v>
      </c>
      <c r="J363" s="26" t="s">
        <v>8119</v>
      </c>
    </row>
    <row r="364" spans="1:10" x14ac:dyDescent="0.25">
      <c r="A364" s="22" t="s">
        <v>210</v>
      </c>
      <c r="B364" s="26" t="s">
        <v>109</v>
      </c>
      <c r="C364" s="26" t="s">
        <v>207</v>
      </c>
      <c r="D364" s="22" t="s">
        <v>208</v>
      </c>
      <c r="E364" s="26" t="s">
        <v>209</v>
      </c>
      <c r="F364" s="26" t="s">
        <v>72</v>
      </c>
      <c r="G364" s="26" t="s">
        <v>3396</v>
      </c>
      <c r="H364" s="24">
        <v>42780</v>
      </c>
      <c r="I364" s="26" t="s">
        <v>7051</v>
      </c>
      <c r="J364" s="26" t="s">
        <v>8119</v>
      </c>
    </row>
    <row r="365" spans="1:10" x14ac:dyDescent="0.25">
      <c r="A365" s="22" t="s">
        <v>423</v>
      </c>
      <c r="B365" s="26" t="s">
        <v>421</v>
      </c>
      <c r="C365" s="26" t="s">
        <v>422</v>
      </c>
      <c r="D365" s="22" t="s">
        <v>346</v>
      </c>
      <c r="E365" s="26" t="s">
        <v>5089</v>
      </c>
      <c r="F365" s="26" t="s">
        <v>5102</v>
      </c>
      <c r="G365" s="26" t="s">
        <v>3441</v>
      </c>
      <c r="H365" s="24">
        <v>41442</v>
      </c>
      <c r="I365" s="26" t="s">
        <v>7051</v>
      </c>
      <c r="J365" s="26" t="s">
        <v>8119</v>
      </c>
    </row>
    <row r="366" spans="1:10" x14ac:dyDescent="0.25">
      <c r="A366" s="22" t="s">
        <v>608</v>
      </c>
      <c r="B366" s="26" t="s">
        <v>604</v>
      </c>
      <c r="C366" s="26" t="s">
        <v>607</v>
      </c>
      <c r="D366" s="22" t="s">
        <v>255</v>
      </c>
      <c r="E366" s="26" t="s">
        <v>5087</v>
      </c>
      <c r="F366" s="26" t="s">
        <v>5102</v>
      </c>
      <c r="G366" s="26" t="s">
        <v>3384</v>
      </c>
      <c r="H366" s="24">
        <v>42786</v>
      </c>
      <c r="I366" s="26" t="s">
        <v>7051</v>
      </c>
      <c r="J366" s="26" t="s">
        <v>8119</v>
      </c>
    </row>
    <row r="367" spans="1:10" x14ac:dyDescent="0.25">
      <c r="A367" s="22" t="s">
        <v>514</v>
      </c>
      <c r="B367" s="26" t="s">
        <v>136</v>
      </c>
      <c r="C367" s="26" t="s">
        <v>137</v>
      </c>
      <c r="D367" s="22" t="s">
        <v>182</v>
      </c>
      <c r="E367" s="26" t="s">
        <v>5089</v>
      </c>
      <c r="F367" s="26" t="s">
        <v>5102</v>
      </c>
      <c r="G367" s="26" t="s">
        <v>3364</v>
      </c>
      <c r="H367" s="24">
        <v>42150</v>
      </c>
      <c r="I367" s="26" t="s">
        <v>7051</v>
      </c>
      <c r="J367" s="26" t="s">
        <v>8119</v>
      </c>
    </row>
    <row r="368" spans="1:10" x14ac:dyDescent="0.25">
      <c r="A368" s="22" t="s">
        <v>526</v>
      </c>
      <c r="B368" s="26" t="s">
        <v>525</v>
      </c>
      <c r="C368" s="26" t="s">
        <v>144</v>
      </c>
      <c r="D368" s="22" t="s">
        <v>206</v>
      </c>
      <c r="E368" s="26" t="s">
        <v>5087</v>
      </c>
      <c r="F368" s="26" t="s">
        <v>5102</v>
      </c>
      <c r="G368" s="26" t="s">
        <v>3358</v>
      </c>
      <c r="H368" s="24">
        <v>42604</v>
      </c>
      <c r="I368" s="26" t="s">
        <v>7051</v>
      </c>
      <c r="J368" s="26" t="s">
        <v>8119</v>
      </c>
    </row>
    <row r="369" spans="1:10" x14ac:dyDescent="0.25">
      <c r="A369" s="22" t="s">
        <v>20</v>
      </c>
      <c r="B369" s="26" t="s">
        <v>21</v>
      </c>
      <c r="C369" s="26" t="s">
        <v>22</v>
      </c>
      <c r="D369" s="22" t="s">
        <v>285</v>
      </c>
      <c r="E369" s="26" t="s">
        <v>163</v>
      </c>
      <c r="F369" s="26" t="s">
        <v>5102</v>
      </c>
      <c r="G369" s="26" t="s">
        <v>4921</v>
      </c>
      <c r="H369" s="24">
        <v>42107</v>
      </c>
      <c r="I369" s="26" t="s">
        <v>7051</v>
      </c>
      <c r="J369" s="26" t="s">
        <v>8119</v>
      </c>
    </row>
    <row r="370" spans="1:10" x14ac:dyDescent="0.25">
      <c r="A370" s="22" t="s">
        <v>450</v>
      </c>
      <c r="B370" s="26" t="s">
        <v>448</v>
      </c>
      <c r="C370" s="26" t="s">
        <v>449</v>
      </c>
      <c r="D370" s="22" t="s">
        <v>182</v>
      </c>
      <c r="E370" s="26" t="s">
        <v>5089</v>
      </c>
      <c r="F370" s="26" t="s">
        <v>5102</v>
      </c>
      <c r="G370" s="26" t="s">
        <v>3359</v>
      </c>
      <c r="H370" s="24">
        <v>41535</v>
      </c>
      <c r="I370" s="26" t="s">
        <v>7051</v>
      </c>
      <c r="J370" s="26" t="s">
        <v>8119</v>
      </c>
    </row>
    <row r="371" spans="1:10" x14ac:dyDescent="0.25">
      <c r="A371" s="22" t="s">
        <v>113</v>
      </c>
      <c r="B371" s="26" t="s">
        <v>3244</v>
      </c>
      <c r="C371" s="26" t="s">
        <v>114</v>
      </c>
      <c r="D371" s="22" t="s">
        <v>285</v>
      </c>
      <c r="E371" s="26" t="s">
        <v>163</v>
      </c>
      <c r="F371" s="26" t="s">
        <v>5102</v>
      </c>
      <c r="G371" s="26" t="s">
        <v>3367</v>
      </c>
      <c r="H371" s="24">
        <v>42457</v>
      </c>
      <c r="I371" s="26" t="s">
        <v>7051</v>
      </c>
      <c r="J371" s="26" t="s">
        <v>8119</v>
      </c>
    </row>
    <row r="372" spans="1:10" x14ac:dyDescent="0.25">
      <c r="A372" s="22" t="s">
        <v>547</v>
      </c>
      <c r="B372" s="26" t="s">
        <v>34</v>
      </c>
      <c r="C372" s="26" t="s">
        <v>546</v>
      </c>
      <c r="D372" s="22" t="s">
        <v>206</v>
      </c>
      <c r="E372" s="26" t="s">
        <v>5087</v>
      </c>
      <c r="F372" s="26" t="s">
        <v>5102</v>
      </c>
      <c r="G372" s="26" t="s">
        <v>3359</v>
      </c>
      <c r="H372" s="24">
        <v>42709</v>
      </c>
      <c r="I372" s="26" t="s">
        <v>7051</v>
      </c>
      <c r="J372" s="26" t="s">
        <v>8119</v>
      </c>
    </row>
    <row r="373" spans="1:10" x14ac:dyDescent="0.25">
      <c r="A373" s="22" t="s">
        <v>4953</v>
      </c>
      <c r="B373" s="26" t="s">
        <v>3778</v>
      </c>
      <c r="C373" s="26" t="s">
        <v>4954</v>
      </c>
      <c r="D373" s="22" t="s">
        <v>182</v>
      </c>
      <c r="E373" s="26" t="s">
        <v>5089</v>
      </c>
      <c r="F373" s="26" t="s">
        <v>5102</v>
      </c>
      <c r="G373" s="26" t="s">
        <v>3358</v>
      </c>
      <c r="H373" s="24">
        <v>43249</v>
      </c>
      <c r="I373" s="26" t="s">
        <v>7051</v>
      </c>
      <c r="J373" s="26" t="s">
        <v>8119</v>
      </c>
    </row>
    <row r="374" spans="1:10" x14ac:dyDescent="0.25">
      <c r="A374" s="22" t="s">
        <v>5134</v>
      </c>
      <c r="B374" s="26" t="s">
        <v>5149</v>
      </c>
      <c r="C374" s="26" t="s">
        <v>5133</v>
      </c>
      <c r="D374" s="22" t="s">
        <v>206</v>
      </c>
      <c r="E374" s="26" t="s">
        <v>5087</v>
      </c>
      <c r="F374" s="26" t="s">
        <v>5102</v>
      </c>
      <c r="G374" s="26" t="s">
        <v>3393</v>
      </c>
      <c r="H374" s="24">
        <v>43521</v>
      </c>
      <c r="I374" s="26" t="s">
        <v>7051</v>
      </c>
      <c r="J374" s="26" t="s">
        <v>8119</v>
      </c>
    </row>
    <row r="375" spans="1:10" x14ac:dyDescent="0.25">
      <c r="A375" s="22" t="s">
        <v>4088</v>
      </c>
      <c r="B375" s="26" t="s">
        <v>4089</v>
      </c>
      <c r="C375" s="26" t="s">
        <v>4090</v>
      </c>
      <c r="D375" s="22" t="s">
        <v>574</v>
      </c>
      <c r="E375" s="26" t="s">
        <v>197</v>
      </c>
      <c r="F375" s="26" t="s">
        <v>5102</v>
      </c>
      <c r="G375" s="26" t="s">
        <v>4091</v>
      </c>
      <c r="H375" s="24">
        <v>43325</v>
      </c>
      <c r="I375" s="26" t="s">
        <v>7051</v>
      </c>
      <c r="J375" s="26" t="s">
        <v>8119</v>
      </c>
    </row>
    <row r="376" spans="1:10" x14ac:dyDescent="0.25">
      <c r="A376" s="22" t="s">
        <v>621</v>
      </c>
      <c r="B376" s="26" t="s">
        <v>828</v>
      </c>
      <c r="C376" s="26" t="s">
        <v>620</v>
      </c>
      <c r="D376" s="22" t="s">
        <v>182</v>
      </c>
      <c r="E376" s="26" t="s">
        <v>5089</v>
      </c>
      <c r="F376" s="26" t="s">
        <v>5102</v>
      </c>
      <c r="G376" s="26" t="s">
        <v>3359</v>
      </c>
      <c r="H376" s="24">
        <v>42760</v>
      </c>
      <c r="I376" s="26" t="s">
        <v>7051</v>
      </c>
      <c r="J376" s="26" t="s">
        <v>8119</v>
      </c>
    </row>
    <row r="377" spans="1:10" x14ac:dyDescent="0.25">
      <c r="A377" s="22" t="s">
        <v>5155</v>
      </c>
      <c r="B377" s="26" t="s">
        <v>5156</v>
      </c>
      <c r="C377" s="26" t="s">
        <v>5157</v>
      </c>
      <c r="D377" s="22" t="s">
        <v>208</v>
      </c>
      <c r="E377" s="26" t="s">
        <v>209</v>
      </c>
      <c r="F377" s="26" t="s">
        <v>5102</v>
      </c>
      <c r="G377" s="26" t="s">
        <v>3396</v>
      </c>
      <c r="H377" s="24">
        <v>43529</v>
      </c>
      <c r="I377" s="26" t="s">
        <v>7051</v>
      </c>
      <c r="J377" s="26" t="s">
        <v>8119</v>
      </c>
    </row>
    <row r="378" spans="1:10" x14ac:dyDescent="0.25">
      <c r="A378" s="22" t="s">
        <v>3478</v>
      </c>
      <c r="B378" s="26" t="s">
        <v>604</v>
      </c>
      <c r="C378" s="26" t="s">
        <v>3477</v>
      </c>
      <c r="D378" s="22" t="s">
        <v>206</v>
      </c>
      <c r="E378" s="26" t="s">
        <v>5087</v>
      </c>
      <c r="F378" s="26" t="s">
        <v>5102</v>
      </c>
      <c r="G378" s="26" t="s">
        <v>3359</v>
      </c>
      <c r="H378" s="24">
        <v>43185</v>
      </c>
      <c r="I378" s="26" t="s">
        <v>7051</v>
      </c>
      <c r="J378" s="26" t="s">
        <v>8119</v>
      </c>
    </row>
    <row r="379" spans="1:10" x14ac:dyDescent="0.25">
      <c r="A379" s="22" t="s">
        <v>783</v>
      </c>
      <c r="B379" s="26" t="s">
        <v>784</v>
      </c>
      <c r="C379" s="26" t="s">
        <v>785</v>
      </c>
      <c r="D379" s="22" t="s">
        <v>182</v>
      </c>
      <c r="E379" s="26" t="s">
        <v>5089</v>
      </c>
      <c r="F379" s="26" t="s">
        <v>5102</v>
      </c>
      <c r="G379" s="26" t="s">
        <v>3356</v>
      </c>
      <c r="H379" s="24">
        <v>42877</v>
      </c>
      <c r="I379" s="26" t="s">
        <v>7051</v>
      </c>
      <c r="J379" s="26" t="s">
        <v>8119</v>
      </c>
    </row>
    <row r="380" spans="1:10" x14ac:dyDescent="0.25">
      <c r="A380" s="22" t="s">
        <v>3751</v>
      </c>
      <c r="B380" s="26" t="s">
        <v>13</v>
      </c>
      <c r="C380" s="26" t="s">
        <v>3752</v>
      </c>
      <c r="D380" s="22" t="s">
        <v>206</v>
      </c>
      <c r="E380" s="26" t="s">
        <v>5087</v>
      </c>
      <c r="F380" s="26" t="s">
        <v>5102</v>
      </c>
      <c r="G380" s="26" t="s">
        <v>3367</v>
      </c>
      <c r="H380" s="24">
        <v>43241</v>
      </c>
      <c r="I380" s="26" t="s">
        <v>7051</v>
      </c>
      <c r="J380" s="26" t="s">
        <v>8119</v>
      </c>
    </row>
    <row r="381" spans="1:10" x14ac:dyDescent="0.25">
      <c r="A381" s="22" t="s">
        <v>794</v>
      </c>
      <c r="B381" s="26" t="s">
        <v>795</v>
      </c>
      <c r="C381" s="26" t="s">
        <v>796</v>
      </c>
      <c r="D381" s="22" t="s">
        <v>285</v>
      </c>
      <c r="E381" s="26" t="s">
        <v>163</v>
      </c>
      <c r="F381" s="26" t="s">
        <v>5102</v>
      </c>
      <c r="G381" s="26" t="s">
        <v>5037</v>
      </c>
      <c r="H381" s="24">
        <v>42891</v>
      </c>
      <c r="I381" s="26" t="s">
        <v>7051</v>
      </c>
      <c r="J381" s="26" t="s">
        <v>8119</v>
      </c>
    </row>
    <row r="382" spans="1:10" x14ac:dyDescent="0.25">
      <c r="A382" s="22" t="s">
        <v>835</v>
      </c>
      <c r="B382" s="26" t="s">
        <v>604</v>
      </c>
      <c r="C382" s="26" t="s">
        <v>836</v>
      </c>
      <c r="D382" s="22" t="s">
        <v>182</v>
      </c>
      <c r="E382" s="26" t="s">
        <v>5089</v>
      </c>
      <c r="F382" s="26" t="s">
        <v>5102</v>
      </c>
      <c r="G382" s="26" t="s">
        <v>3364</v>
      </c>
      <c r="H382" s="24">
        <v>42948</v>
      </c>
      <c r="I382" s="26" t="s">
        <v>7051</v>
      </c>
      <c r="J382" s="26" t="s">
        <v>8119</v>
      </c>
    </row>
    <row r="383" spans="1:10" x14ac:dyDescent="0.25">
      <c r="A383" s="22" t="s">
        <v>347</v>
      </c>
      <c r="B383" s="26" t="s">
        <v>344</v>
      </c>
      <c r="C383" s="26" t="s">
        <v>345</v>
      </c>
      <c r="D383" s="22" t="s">
        <v>346</v>
      </c>
      <c r="E383" s="26" t="s">
        <v>5087</v>
      </c>
      <c r="F383" s="26" t="s">
        <v>5102</v>
      </c>
      <c r="G383" s="26" t="s">
        <v>3378</v>
      </c>
      <c r="H383" s="24">
        <v>40330</v>
      </c>
      <c r="I383" s="26" t="s">
        <v>7051</v>
      </c>
      <c r="J383" s="26" t="s">
        <v>8119</v>
      </c>
    </row>
    <row r="384" spans="1:10" x14ac:dyDescent="0.25">
      <c r="A384" s="22" t="s">
        <v>288</v>
      </c>
      <c r="B384" s="26" t="s">
        <v>286</v>
      </c>
      <c r="C384" s="26" t="s">
        <v>287</v>
      </c>
      <c r="D384" s="22" t="s">
        <v>231</v>
      </c>
      <c r="E384" s="26" t="s">
        <v>5101</v>
      </c>
      <c r="F384" s="26" t="s">
        <v>5102</v>
      </c>
      <c r="G384" s="26" t="s">
        <v>3366</v>
      </c>
      <c r="H384" s="24">
        <v>39216</v>
      </c>
      <c r="I384" s="26" t="s">
        <v>7051</v>
      </c>
      <c r="J384" s="26" t="s">
        <v>8119</v>
      </c>
    </row>
    <row r="385" spans="1:10" x14ac:dyDescent="0.25">
      <c r="A385" s="22" t="s">
        <v>273</v>
      </c>
      <c r="B385" s="26" t="s">
        <v>271</v>
      </c>
      <c r="C385" s="26" t="s">
        <v>272</v>
      </c>
      <c r="D385" s="22" t="s">
        <v>182</v>
      </c>
      <c r="E385" s="26" t="s">
        <v>5089</v>
      </c>
      <c r="F385" s="26" t="s">
        <v>5102</v>
      </c>
      <c r="G385" s="23" t="s">
        <v>3395</v>
      </c>
      <c r="H385" s="24">
        <v>42443</v>
      </c>
      <c r="I385" s="26" t="s">
        <v>7051</v>
      </c>
      <c r="J385" s="26" t="s">
        <v>8119</v>
      </c>
    </row>
    <row r="386" spans="1:10" x14ac:dyDescent="0.25">
      <c r="A386" s="22" t="s">
        <v>337</v>
      </c>
      <c r="B386" s="26" t="s">
        <v>335</v>
      </c>
      <c r="C386" s="26" t="s">
        <v>336</v>
      </c>
      <c r="D386" s="22" t="s">
        <v>182</v>
      </c>
      <c r="E386" s="26" t="s">
        <v>5089</v>
      </c>
      <c r="F386" s="26" t="s">
        <v>5102</v>
      </c>
      <c r="G386" s="26" t="s">
        <v>3354</v>
      </c>
      <c r="H386" s="24">
        <v>40794</v>
      </c>
      <c r="I386" s="26" t="s">
        <v>7051</v>
      </c>
      <c r="J386" s="26" t="s">
        <v>8119</v>
      </c>
    </row>
    <row r="387" spans="1:10" x14ac:dyDescent="0.25">
      <c r="A387" s="22" t="s">
        <v>843</v>
      </c>
      <c r="B387" s="26" t="s">
        <v>844</v>
      </c>
      <c r="C387" s="26" t="s">
        <v>845</v>
      </c>
      <c r="D387" s="22" t="s">
        <v>183</v>
      </c>
      <c r="E387" s="26" t="s">
        <v>5081</v>
      </c>
      <c r="F387" s="26" t="s">
        <v>5102</v>
      </c>
      <c r="G387" s="26" t="s">
        <v>3437</v>
      </c>
      <c r="H387" s="24">
        <v>42954</v>
      </c>
      <c r="I387" s="26" t="s">
        <v>7050</v>
      </c>
      <c r="J387" s="26" t="s">
        <v>8119</v>
      </c>
    </row>
    <row r="388" spans="1:10" x14ac:dyDescent="0.25">
      <c r="A388" s="22" t="s">
        <v>104</v>
      </c>
      <c r="B388" s="26" t="s">
        <v>105</v>
      </c>
      <c r="C388" s="26" t="s">
        <v>106</v>
      </c>
      <c r="D388" s="22" t="s">
        <v>208</v>
      </c>
      <c r="E388" s="26" t="s">
        <v>209</v>
      </c>
      <c r="F388" s="26" t="s">
        <v>5102</v>
      </c>
      <c r="G388" s="26" t="s">
        <v>5066</v>
      </c>
      <c r="H388" s="24">
        <v>40756</v>
      </c>
      <c r="I388" s="26" t="s">
        <v>7051</v>
      </c>
      <c r="J388" s="26" t="s">
        <v>8119</v>
      </c>
    </row>
    <row r="389" spans="1:10" x14ac:dyDescent="0.25">
      <c r="A389" s="22" t="s">
        <v>3471</v>
      </c>
      <c r="B389" s="26" t="s">
        <v>3472</v>
      </c>
      <c r="C389" s="26" t="s">
        <v>3473</v>
      </c>
      <c r="D389" s="22" t="s">
        <v>206</v>
      </c>
      <c r="E389" s="26" t="s">
        <v>5087</v>
      </c>
      <c r="F389" s="26" t="s">
        <v>5102</v>
      </c>
      <c r="G389" s="26" t="s">
        <v>3393</v>
      </c>
      <c r="H389" s="24">
        <v>43178</v>
      </c>
      <c r="I389" s="26" t="s">
        <v>7051</v>
      </c>
      <c r="J389" s="26" t="s">
        <v>8119</v>
      </c>
    </row>
    <row r="390" spans="1:10" x14ac:dyDescent="0.25">
      <c r="A390" s="22" t="s">
        <v>3438</v>
      </c>
      <c r="B390" s="26" t="s">
        <v>3439</v>
      </c>
      <c r="C390" s="26" t="s">
        <v>3440</v>
      </c>
      <c r="D390" s="22" t="s">
        <v>822</v>
      </c>
      <c r="E390" s="26" t="s">
        <v>209</v>
      </c>
      <c r="F390" s="26" t="s">
        <v>5102</v>
      </c>
      <c r="G390" s="26" t="s">
        <v>3387</v>
      </c>
      <c r="H390" s="24">
        <v>43102</v>
      </c>
      <c r="I390" s="26" t="s">
        <v>7051</v>
      </c>
      <c r="J390" s="26" t="s">
        <v>8119</v>
      </c>
    </row>
    <row r="391" spans="1:10" x14ac:dyDescent="0.25">
      <c r="A391" s="22" t="s">
        <v>420</v>
      </c>
      <c r="B391" s="26" t="s">
        <v>418</v>
      </c>
      <c r="C391" s="26" t="s">
        <v>419</v>
      </c>
      <c r="D391" s="22" t="s">
        <v>183</v>
      </c>
      <c r="E391" s="26" t="s">
        <v>5081</v>
      </c>
      <c r="F391" s="26" t="s">
        <v>73</v>
      </c>
      <c r="G391" s="23" t="s">
        <v>3356</v>
      </c>
      <c r="H391" s="24">
        <v>41883</v>
      </c>
      <c r="I391" s="26" t="s">
        <v>7051</v>
      </c>
      <c r="J391" s="26" t="s">
        <v>8119</v>
      </c>
    </row>
    <row r="392" spans="1:10" x14ac:dyDescent="0.25">
      <c r="A392" s="22" t="s">
        <v>734</v>
      </c>
      <c r="B392" s="26" t="s">
        <v>732</v>
      </c>
      <c r="C392" s="26" t="s">
        <v>733</v>
      </c>
      <c r="D392" s="22" t="s">
        <v>183</v>
      </c>
      <c r="E392" s="26" t="s">
        <v>5081</v>
      </c>
      <c r="F392" s="26" t="s">
        <v>73</v>
      </c>
      <c r="G392" s="26" t="s">
        <v>3816</v>
      </c>
      <c r="H392" s="24">
        <v>41351</v>
      </c>
      <c r="I392" s="26" t="s">
        <v>7051</v>
      </c>
      <c r="J392" s="26" t="s">
        <v>8119</v>
      </c>
    </row>
    <row r="393" spans="1:10" x14ac:dyDescent="0.25">
      <c r="A393" s="22" t="s">
        <v>578</v>
      </c>
      <c r="B393" s="26" t="s">
        <v>576</v>
      </c>
      <c r="C393" s="26" t="s">
        <v>577</v>
      </c>
      <c r="D393" s="22" t="s">
        <v>365</v>
      </c>
      <c r="E393" s="26" t="s">
        <v>840</v>
      </c>
      <c r="F393" s="26" t="s">
        <v>73</v>
      </c>
      <c r="G393" s="26" t="s">
        <v>3388</v>
      </c>
      <c r="H393" s="24">
        <v>41954</v>
      </c>
      <c r="I393" s="26" t="s">
        <v>7051</v>
      </c>
      <c r="J393" s="26" t="s">
        <v>8119</v>
      </c>
    </row>
    <row r="394" spans="1:10" x14ac:dyDescent="0.25">
      <c r="A394" s="22" t="s">
        <v>356</v>
      </c>
      <c r="B394" s="26" t="s">
        <v>353</v>
      </c>
      <c r="C394" s="26" t="s">
        <v>354</v>
      </c>
      <c r="D394" s="22" t="s">
        <v>355</v>
      </c>
      <c r="E394" s="26" t="s">
        <v>5142</v>
      </c>
      <c r="F394" s="26" t="s">
        <v>73</v>
      </c>
      <c r="G394" s="26" t="s">
        <v>3358</v>
      </c>
      <c r="H394" s="24">
        <v>42163</v>
      </c>
      <c r="I394" s="26" t="s">
        <v>7051</v>
      </c>
      <c r="J394" s="26" t="s">
        <v>8119</v>
      </c>
    </row>
    <row r="395" spans="1:10" x14ac:dyDescent="0.25">
      <c r="A395" s="22" t="s">
        <v>26</v>
      </c>
      <c r="B395" s="26" t="s">
        <v>27</v>
      </c>
      <c r="C395" s="26" t="s">
        <v>28</v>
      </c>
      <c r="D395" s="22" t="s">
        <v>4898</v>
      </c>
      <c r="E395" s="26" t="s">
        <v>209</v>
      </c>
      <c r="F395" s="26" t="s">
        <v>73</v>
      </c>
      <c r="G395" s="26" t="s">
        <v>3355</v>
      </c>
      <c r="H395" s="24">
        <v>41785</v>
      </c>
      <c r="I395" s="26" t="s">
        <v>7051</v>
      </c>
      <c r="J395" s="26" t="s">
        <v>8119</v>
      </c>
    </row>
    <row r="396" spans="1:10" x14ac:dyDescent="0.25">
      <c r="A396" s="22" t="s">
        <v>748</v>
      </c>
      <c r="B396" s="26" t="s">
        <v>746</v>
      </c>
      <c r="C396" s="26" t="s">
        <v>747</v>
      </c>
      <c r="D396" s="22" t="s">
        <v>3363</v>
      </c>
      <c r="E396" s="26" t="s">
        <v>307</v>
      </c>
      <c r="F396" s="26" t="s">
        <v>74</v>
      </c>
      <c r="G396" s="23" t="s">
        <v>3356</v>
      </c>
      <c r="H396" s="24">
        <v>42709</v>
      </c>
      <c r="I396" s="26" t="s">
        <v>7051</v>
      </c>
      <c r="J396" s="26" t="s">
        <v>8119</v>
      </c>
    </row>
    <row r="397" spans="1:10" x14ac:dyDescent="0.25">
      <c r="A397" s="22" t="s">
        <v>441</v>
      </c>
      <c r="B397" s="26" t="s">
        <v>440</v>
      </c>
      <c r="C397" s="26" t="s">
        <v>95</v>
      </c>
      <c r="D397" s="22" t="s">
        <v>3363</v>
      </c>
      <c r="E397" s="26" t="s">
        <v>307</v>
      </c>
      <c r="F397" s="26" t="s">
        <v>74</v>
      </c>
      <c r="G397" s="26" t="s">
        <v>3354</v>
      </c>
      <c r="H397" s="24">
        <v>42009</v>
      </c>
      <c r="I397" s="26" t="s">
        <v>7051</v>
      </c>
      <c r="J397" s="26" t="s">
        <v>8119</v>
      </c>
    </row>
    <row r="398" spans="1:10" x14ac:dyDescent="0.25">
      <c r="A398" s="22" t="s">
        <v>4126</v>
      </c>
      <c r="B398" s="26" t="s">
        <v>4079</v>
      </c>
      <c r="C398" s="26" t="s">
        <v>4080</v>
      </c>
      <c r="D398" s="22" t="s">
        <v>3363</v>
      </c>
      <c r="E398" s="26" t="s">
        <v>307</v>
      </c>
      <c r="F398" s="26" t="s">
        <v>74</v>
      </c>
      <c r="G398" s="26" t="s">
        <v>3356</v>
      </c>
      <c r="H398" s="24">
        <v>43322</v>
      </c>
      <c r="I398" s="26" t="s">
        <v>7051</v>
      </c>
      <c r="J398" s="26" t="s">
        <v>8119</v>
      </c>
    </row>
    <row r="399" spans="1:10" x14ac:dyDescent="0.25">
      <c r="A399" s="22" t="s">
        <v>4922</v>
      </c>
      <c r="B399" s="26" t="s">
        <v>4923</v>
      </c>
      <c r="C399" s="26" t="s">
        <v>4924</v>
      </c>
      <c r="D399" s="22" t="s">
        <v>3363</v>
      </c>
      <c r="E399" s="26" t="s">
        <v>307</v>
      </c>
      <c r="F399" s="26" t="s">
        <v>74</v>
      </c>
      <c r="G399" s="26" t="s">
        <v>3372</v>
      </c>
      <c r="H399" s="24">
        <v>43395</v>
      </c>
      <c r="I399" s="26" t="s">
        <v>7051</v>
      </c>
      <c r="J399" s="26" t="s">
        <v>8119</v>
      </c>
    </row>
    <row r="400" spans="1:10" x14ac:dyDescent="0.25">
      <c r="A400" s="22" t="s">
        <v>5120</v>
      </c>
      <c r="B400" s="26" t="s">
        <v>5121</v>
      </c>
      <c r="C400" s="26" t="s">
        <v>5122</v>
      </c>
      <c r="D400" s="22" t="s">
        <v>211</v>
      </c>
      <c r="E400" s="26" t="s">
        <v>212</v>
      </c>
      <c r="F400" s="26" t="s">
        <v>74</v>
      </c>
      <c r="G400" s="26" t="s">
        <v>3358</v>
      </c>
      <c r="H400" s="24">
        <v>43500</v>
      </c>
      <c r="I400" s="26" t="s">
        <v>7051</v>
      </c>
      <c r="J400" s="26" t="s">
        <v>8119</v>
      </c>
    </row>
    <row r="401" spans="1:10" x14ac:dyDescent="0.25">
      <c r="A401" s="22" t="s">
        <v>5107</v>
      </c>
      <c r="B401" s="26" t="s">
        <v>596</v>
      </c>
      <c r="C401" s="26" t="s">
        <v>5108</v>
      </c>
      <c r="D401" s="22" t="s">
        <v>3363</v>
      </c>
      <c r="E401" s="26" t="s">
        <v>5109</v>
      </c>
      <c r="F401" s="26" t="s">
        <v>74</v>
      </c>
      <c r="G401" s="26" t="s">
        <v>3404</v>
      </c>
      <c r="H401" s="24">
        <v>43487</v>
      </c>
      <c r="I401" s="26" t="s">
        <v>7051</v>
      </c>
      <c r="J401" s="26" t="s">
        <v>8119</v>
      </c>
    </row>
    <row r="402" spans="1:10" x14ac:dyDescent="0.25">
      <c r="A402" s="22" t="s">
        <v>5150</v>
      </c>
      <c r="B402" s="26" t="s">
        <v>30</v>
      </c>
      <c r="C402" s="26" t="s">
        <v>5151</v>
      </c>
      <c r="D402" s="22" t="s">
        <v>3363</v>
      </c>
      <c r="E402" s="26" t="s">
        <v>307</v>
      </c>
      <c r="F402" s="26" t="s">
        <v>74</v>
      </c>
      <c r="G402" s="26" t="s">
        <v>3364</v>
      </c>
      <c r="H402" s="24">
        <v>43516</v>
      </c>
      <c r="I402" s="26" t="s">
        <v>7051</v>
      </c>
      <c r="J402" s="26" t="s">
        <v>8119</v>
      </c>
    </row>
    <row r="403" spans="1:10" x14ac:dyDescent="0.25">
      <c r="A403" s="22" t="s">
        <v>4909</v>
      </c>
      <c r="B403" s="26" t="s">
        <v>573</v>
      </c>
      <c r="C403" s="26" t="s">
        <v>4910</v>
      </c>
      <c r="D403" s="22" t="s">
        <v>211</v>
      </c>
      <c r="E403" s="26" t="s">
        <v>212</v>
      </c>
      <c r="F403" s="26" t="s">
        <v>74</v>
      </c>
      <c r="G403" s="26" t="s">
        <v>3359</v>
      </c>
      <c r="H403" s="24">
        <v>42338</v>
      </c>
      <c r="I403" s="26" t="s">
        <v>7051</v>
      </c>
      <c r="J403" s="26" t="s">
        <v>8119</v>
      </c>
    </row>
    <row r="404" spans="1:10" x14ac:dyDescent="0.25">
      <c r="A404" s="22" t="s">
        <v>4134</v>
      </c>
      <c r="B404" s="26" t="s">
        <v>4135</v>
      </c>
      <c r="C404" s="26" t="s">
        <v>4136</v>
      </c>
      <c r="D404" s="22" t="s">
        <v>3363</v>
      </c>
      <c r="E404" s="26" t="s">
        <v>307</v>
      </c>
      <c r="F404" s="26" t="s">
        <v>74</v>
      </c>
      <c r="G404" s="26" t="s">
        <v>3364</v>
      </c>
      <c r="H404" s="24">
        <v>43343</v>
      </c>
      <c r="I404" s="26" t="s">
        <v>7051</v>
      </c>
      <c r="J404" s="26" t="s">
        <v>8119</v>
      </c>
    </row>
    <row r="405" spans="1:10" x14ac:dyDescent="0.25">
      <c r="A405" s="22" t="s">
        <v>5099</v>
      </c>
      <c r="B405" s="26" t="s">
        <v>3780</v>
      </c>
      <c r="C405" s="26" t="s">
        <v>5100</v>
      </c>
      <c r="D405" s="22" t="s">
        <v>3363</v>
      </c>
      <c r="E405" s="26" t="s">
        <v>307</v>
      </c>
      <c r="F405" s="26" t="s">
        <v>74</v>
      </c>
      <c r="G405" s="26" t="s">
        <v>3365</v>
      </c>
      <c r="H405" s="24">
        <v>43472</v>
      </c>
      <c r="I405" s="26" t="s">
        <v>7051</v>
      </c>
      <c r="J405" s="26" t="s">
        <v>8119</v>
      </c>
    </row>
    <row r="406" spans="1:10" x14ac:dyDescent="0.25">
      <c r="A406" s="22" t="s">
        <v>543</v>
      </c>
      <c r="B406" s="26" t="s">
        <v>542</v>
      </c>
      <c r="C406" s="26" t="s">
        <v>3243</v>
      </c>
      <c r="D406" s="22" t="s">
        <v>3239</v>
      </c>
      <c r="E406" s="26" t="s">
        <v>307</v>
      </c>
      <c r="F406" s="26" t="s">
        <v>74</v>
      </c>
      <c r="G406" s="26" t="s">
        <v>3366</v>
      </c>
      <c r="H406" s="24">
        <v>41282</v>
      </c>
      <c r="I406" s="26" t="s">
        <v>7051</v>
      </c>
      <c r="J406" s="26" t="s">
        <v>8119</v>
      </c>
    </row>
    <row r="407" spans="1:10" x14ac:dyDescent="0.25">
      <c r="A407" s="22" t="s">
        <v>5193</v>
      </c>
      <c r="B407" s="26" t="s">
        <v>604</v>
      </c>
      <c r="C407" s="26" t="s">
        <v>5194</v>
      </c>
      <c r="D407" s="22" t="s">
        <v>5195</v>
      </c>
      <c r="E407" s="26" t="s">
        <v>5109</v>
      </c>
      <c r="F407" s="26" t="s">
        <v>74</v>
      </c>
      <c r="G407" s="26" t="s">
        <v>3501</v>
      </c>
      <c r="H407" s="24">
        <v>43542</v>
      </c>
      <c r="I407" s="26" t="s">
        <v>7051</v>
      </c>
      <c r="J407" s="26" t="s">
        <v>8119</v>
      </c>
    </row>
    <row r="408" spans="1:10" x14ac:dyDescent="0.25">
      <c r="A408" s="22" t="s">
        <v>7076</v>
      </c>
      <c r="B408" s="26" t="s">
        <v>604</v>
      </c>
      <c r="C408" s="26" t="s">
        <v>7077</v>
      </c>
      <c r="D408" s="22" t="s">
        <v>3363</v>
      </c>
      <c r="E408" s="26" t="s">
        <v>307</v>
      </c>
      <c r="F408" s="26" t="s">
        <v>74</v>
      </c>
      <c r="G408" s="26" t="s">
        <v>3359</v>
      </c>
      <c r="H408" s="24">
        <v>43574</v>
      </c>
      <c r="I408" s="26" t="s">
        <v>7051</v>
      </c>
      <c r="J408" s="26" t="s">
        <v>8119</v>
      </c>
    </row>
    <row r="409" spans="1:10" x14ac:dyDescent="0.25">
      <c r="A409" s="22" t="s">
        <v>308</v>
      </c>
      <c r="B409" s="26" t="s">
        <v>141</v>
      </c>
      <c r="C409" s="26" t="s">
        <v>142</v>
      </c>
      <c r="D409" s="22" t="s">
        <v>3363</v>
      </c>
      <c r="E409" s="26" t="s">
        <v>307</v>
      </c>
      <c r="F409" s="26" t="s">
        <v>74</v>
      </c>
      <c r="G409" s="23" t="s">
        <v>3356</v>
      </c>
      <c r="H409" s="24">
        <v>42795</v>
      </c>
      <c r="I409" s="26" t="s">
        <v>7051</v>
      </c>
      <c r="J409" s="26" t="s">
        <v>8119</v>
      </c>
    </row>
    <row r="410" spans="1:10" x14ac:dyDescent="0.25">
      <c r="A410" s="22" t="s">
        <v>395</v>
      </c>
      <c r="B410" s="26" t="s">
        <v>387</v>
      </c>
      <c r="C410" s="26" t="s">
        <v>394</v>
      </c>
      <c r="D410" s="22" t="s">
        <v>3363</v>
      </c>
      <c r="E410" s="26" t="s">
        <v>307</v>
      </c>
      <c r="F410" s="26" t="s">
        <v>74</v>
      </c>
      <c r="G410" s="23" t="s">
        <v>3398</v>
      </c>
      <c r="H410" s="24">
        <v>40695</v>
      </c>
      <c r="I410" s="26" t="s">
        <v>7051</v>
      </c>
      <c r="J410" s="26" t="s">
        <v>8119</v>
      </c>
    </row>
    <row r="411" spans="1:10" x14ac:dyDescent="0.25">
      <c r="A411" s="22" t="s">
        <v>731</v>
      </c>
      <c r="B411" s="26" t="s">
        <v>121</v>
      </c>
      <c r="C411" s="26" t="s">
        <v>730</v>
      </c>
      <c r="D411" s="22" t="s">
        <v>3363</v>
      </c>
      <c r="E411" s="26" t="s">
        <v>212</v>
      </c>
      <c r="F411" s="26" t="s">
        <v>74</v>
      </c>
      <c r="G411" s="23" t="s">
        <v>3384</v>
      </c>
      <c r="H411" s="24">
        <v>42114</v>
      </c>
      <c r="I411" s="26" t="s">
        <v>7051</v>
      </c>
      <c r="J411" s="26" t="s">
        <v>8119</v>
      </c>
    </row>
    <row r="412" spans="1:10" x14ac:dyDescent="0.25">
      <c r="A412" s="22" t="s">
        <v>4871</v>
      </c>
      <c r="B412" s="26" t="s">
        <v>4872</v>
      </c>
      <c r="C412" s="26" t="s">
        <v>4873</v>
      </c>
      <c r="D412" s="22" t="s">
        <v>211</v>
      </c>
      <c r="E412" s="26" t="s">
        <v>212</v>
      </c>
      <c r="F412" s="26" t="s">
        <v>74</v>
      </c>
      <c r="G412" s="23" t="s">
        <v>3367</v>
      </c>
      <c r="H412" s="24">
        <v>43367</v>
      </c>
      <c r="I412" s="26" t="s">
        <v>7051</v>
      </c>
      <c r="J412" s="26" t="s">
        <v>8119</v>
      </c>
    </row>
    <row r="413" spans="1:10" x14ac:dyDescent="0.25">
      <c r="A413" s="22" t="s">
        <v>213</v>
      </c>
      <c r="B413" s="26" t="s">
        <v>109</v>
      </c>
      <c r="C413" s="26" t="s">
        <v>110</v>
      </c>
      <c r="D413" s="22" t="s">
        <v>211</v>
      </c>
      <c r="E413" s="26" t="s">
        <v>212</v>
      </c>
      <c r="F413" s="26" t="s">
        <v>74</v>
      </c>
      <c r="G413" s="23" t="s">
        <v>3358</v>
      </c>
      <c r="H413" s="24">
        <v>42401</v>
      </c>
      <c r="I413" s="26" t="s">
        <v>7051</v>
      </c>
      <c r="J413" s="26" t="s">
        <v>8119</v>
      </c>
    </row>
    <row r="414" spans="1:10" x14ac:dyDescent="0.25">
      <c r="A414" s="22" t="s">
        <v>762</v>
      </c>
      <c r="B414" s="26" t="s">
        <v>328</v>
      </c>
      <c r="C414" s="26" t="s">
        <v>332</v>
      </c>
      <c r="D414" s="22" t="s">
        <v>4941</v>
      </c>
      <c r="E414" s="26" t="s">
        <v>829</v>
      </c>
      <c r="F414" s="26" t="s">
        <v>77</v>
      </c>
      <c r="G414" s="23" t="s">
        <v>3364</v>
      </c>
      <c r="H414" s="24">
        <v>42802</v>
      </c>
      <c r="I414" s="26" t="s">
        <v>7051</v>
      </c>
      <c r="J414" s="26" t="s">
        <v>8119</v>
      </c>
    </row>
    <row r="415" spans="1:10" x14ac:dyDescent="0.25">
      <c r="A415" s="22" t="s">
        <v>3869</v>
      </c>
      <c r="B415" s="26" t="s">
        <v>3</v>
      </c>
      <c r="C415" s="26" t="s">
        <v>3742</v>
      </c>
      <c r="D415" s="22" t="s">
        <v>4941</v>
      </c>
      <c r="E415" s="26" t="s">
        <v>829</v>
      </c>
      <c r="F415" s="26" t="s">
        <v>77</v>
      </c>
      <c r="G415" s="23" t="s">
        <v>3354</v>
      </c>
      <c r="H415" s="24">
        <v>43243</v>
      </c>
      <c r="I415" s="26" t="s">
        <v>7051</v>
      </c>
      <c r="J415" s="26" t="s">
        <v>8119</v>
      </c>
    </row>
    <row r="416" spans="1:10" x14ac:dyDescent="0.25">
      <c r="A416" s="22" t="s">
        <v>585</v>
      </c>
      <c r="B416" s="26" t="s">
        <v>583</v>
      </c>
      <c r="C416" s="26" t="s">
        <v>584</v>
      </c>
      <c r="D416" s="22" t="s">
        <v>3231</v>
      </c>
      <c r="E416" s="26" t="s">
        <v>830</v>
      </c>
      <c r="F416" s="26" t="s">
        <v>77</v>
      </c>
      <c r="G416" s="23" t="s">
        <v>3465</v>
      </c>
      <c r="H416" s="24">
        <v>35653</v>
      </c>
      <c r="I416" s="26" t="s">
        <v>7051</v>
      </c>
      <c r="J416" s="26" t="s">
        <v>8119</v>
      </c>
    </row>
    <row r="417" spans="1:10" x14ac:dyDescent="0.25">
      <c r="A417" s="22" t="s">
        <v>493</v>
      </c>
      <c r="B417" s="26" t="s">
        <v>119</v>
      </c>
      <c r="C417" s="26" t="s">
        <v>492</v>
      </c>
      <c r="D417" s="22" t="s">
        <v>3231</v>
      </c>
      <c r="E417" s="26" t="s">
        <v>830</v>
      </c>
      <c r="F417" s="26" t="s">
        <v>77</v>
      </c>
      <c r="G417" s="26" t="s">
        <v>3359</v>
      </c>
      <c r="H417" s="24">
        <v>36101</v>
      </c>
      <c r="I417" s="26" t="s">
        <v>7050</v>
      </c>
      <c r="J417" s="26" t="s">
        <v>8119</v>
      </c>
    </row>
    <row r="418" spans="1:10" x14ac:dyDescent="0.25">
      <c r="A418" s="22" t="s">
        <v>4944</v>
      </c>
      <c r="B418" s="26" t="s">
        <v>596</v>
      </c>
      <c r="C418" s="26" t="s">
        <v>4945</v>
      </c>
      <c r="D418" s="22" t="s">
        <v>4865</v>
      </c>
      <c r="E418" s="26" t="s">
        <v>829</v>
      </c>
      <c r="F418" s="26" t="s">
        <v>77</v>
      </c>
      <c r="G418" s="26" t="s">
        <v>3359</v>
      </c>
      <c r="H418" s="24">
        <v>43416</v>
      </c>
      <c r="I418" s="26" t="s">
        <v>7051</v>
      </c>
      <c r="J418" s="26" t="s">
        <v>8119</v>
      </c>
    </row>
    <row r="419" spans="1:10" x14ac:dyDescent="0.25">
      <c r="A419" s="22" t="s">
        <v>633</v>
      </c>
      <c r="B419" s="26" t="s">
        <v>631</v>
      </c>
      <c r="C419" s="26" t="s">
        <v>632</v>
      </c>
      <c r="D419" s="22" t="s">
        <v>4941</v>
      </c>
      <c r="E419" s="26" t="s">
        <v>829</v>
      </c>
      <c r="F419" s="26" t="s">
        <v>77</v>
      </c>
      <c r="G419" s="26" t="s">
        <v>3395</v>
      </c>
      <c r="H419" s="24">
        <v>41400</v>
      </c>
      <c r="I419" s="26" t="s">
        <v>7051</v>
      </c>
      <c r="J419" s="26" t="s">
        <v>8119</v>
      </c>
    </row>
    <row r="420" spans="1:10" x14ac:dyDescent="0.25">
      <c r="A420" s="22" t="s">
        <v>413</v>
      </c>
      <c r="B420" s="26" t="s">
        <v>411</v>
      </c>
      <c r="C420" s="26" t="s">
        <v>412</v>
      </c>
      <c r="D420" s="22" t="s">
        <v>305</v>
      </c>
      <c r="E420" s="26" t="s">
        <v>832</v>
      </c>
      <c r="F420" s="26" t="s">
        <v>77</v>
      </c>
      <c r="G420" s="26" t="s">
        <v>3370</v>
      </c>
      <c r="H420" s="24">
        <v>35807</v>
      </c>
      <c r="I420" s="26" t="s">
        <v>7051</v>
      </c>
      <c r="J420" s="26" t="s">
        <v>8119</v>
      </c>
    </row>
    <row r="421" spans="1:10" x14ac:dyDescent="0.25">
      <c r="A421" s="22" t="s">
        <v>803</v>
      </c>
      <c r="B421" s="26" t="s">
        <v>506</v>
      </c>
      <c r="C421" s="26" t="s">
        <v>804</v>
      </c>
      <c r="D421" s="22" t="s">
        <v>4941</v>
      </c>
      <c r="E421" s="26" t="s">
        <v>829</v>
      </c>
      <c r="F421" s="26" t="s">
        <v>77</v>
      </c>
      <c r="G421" s="26" t="s">
        <v>3358</v>
      </c>
      <c r="H421" s="24">
        <v>42899</v>
      </c>
      <c r="I421" s="26" t="s">
        <v>7051</v>
      </c>
      <c r="J421" s="26" t="s">
        <v>8119</v>
      </c>
    </row>
    <row r="422" spans="1:10" x14ac:dyDescent="0.25">
      <c r="A422" s="22" t="s">
        <v>3874</v>
      </c>
      <c r="B422" s="26" t="s">
        <v>3875</v>
      </c>
      <c r="C422" s="26" t="s">
        <v>3875</v>
      </c>
      <c r="D422" s="22" t="s">
        <v>3785</v>
      </c>
      <c r="E422" s="26" t="s">
        <v>830</v>
      </c>
      <c r="F422" s="26" t="s">
        <v>77</v>
      </c>
      <c r="G422" s="26" t="s">
        <v>3367</v>
      </c>
      <c r="H422" s="24">
        <v>43283</v>
      </c>
      <c r="I422" s="26" t="s">
        <v>7051</v>
      </c>
      <c r="J422" s="26" t="s">
        <v>8119</v>
      </c>
    </row>
    <row r="423" spans="1:10" x14ac:dyDescent="0.25">
      <c r="A423" s="22" t="s">
        <v>810</v>
      </c>
      <c r="B423" s="26" t="s">
        <v>703</v>
      </c>
      <c r="C423" s="26" t="s">
        <v>811</v>
      </c>
      <c r="D423" s="22" t="s">
        <v>4941</v>
      </c>
      <c r="E423" s="26" t="s">
        <v>829</v>
      </c>
      <c r="F423" s="26" t="s">
        <v>77</v>
      </c>
      <c r="G423" s="26" t="s">
        <v>3364</v>
      </c>
      <c r="H423" s="24">
        <v>42921</v>
      </c>
      <c r="I423" s="26" t="s">
        <v>7051</v>
      </c>
      <c r="J423" s="26" t="s">
        <v>8119</v>
      </c>
    </row>
    <row r="424" spans="1:10" x14ac:dyDescent="0.25">
      <c r="A424" s="22" t="s">
        <v>3876</v>
      </c>
      <c r="B424" s="26" t="s">
        <v>3877</v>
      </c>
      <c r="C424" s="26" t="s">
        <v>3878</v>
      </c>
      <c r="D424" s="22" t="s">
        <v>3785</v>
      </c>
      <c r="E424" s="26" t="s">
        <v>830</v>
      </c>
      <c r="F424" s="26" t="s">
        <v>77</v>
      </c>
      <c r="G424" s="26" t="s">
        <v>3365</v>
      </c>
      <c r="H424" s="24">
        <v>43262</v>
      </c>
      <c r="I424" s="26" t="s">
        <v>7051</v>
      </c>
      <c r="J424" s="26" t="s">
        <v>8119</v>
      </c>
    </row>
    <row r="425" spans="1:10" x14ac:dyDescent="0.25">
      <c r="A425" s="22" t="s">
        <v>696</v>
      </c>
      <c r="B425" s="26" t="s">
        <v>694</v>
      </c>
      <c r="C425" s="26" t="s">
        <v>695</v>
      </c>
      <c r="D425" s="22" t="s">
        <v>3231</v>
      </c>
      <c r="E425" s="26" t="s">
        <v>830</v>
      </c>
      <c r="F425" s="26" t="s">
        <v>77</v>
      </c>
      <c r="G425" s="26" t="s">
        <v>3359</v>
      </c>
      <c r="H425" s="24">
        <v>40808</v>
      </c>
      <c r="I425" s="26" t="s">
        <v>7051</v>
      </c>
      <c r="J425" s="26" t="s">
        <v>8119</v>
      </c>
    </row>
    <row r="426" spans="1:10" x14ac:dyDescent="0.25">
      <c r="A426" s="22" t="s">
        <v>391</v>
      </c>
      <c r="B426" s="26" t="s">
        <v>387</v>
      </c>
      <c r="C426" s="26" t="s">
        <v>390</v>
      </c>
      <c r="D426" s="22" t="s">
        <v>285</v>
      </c>
      <c r="E426" s="26" t="s">
        <v>163</v>
      </c>
      <c r="F426" s="26" t="s">
        <v>77</v>
      </c>
      <c r="G426" s="26" t="s">
        <v>3398</v>
      </c>
      <c r="H426" s="24">
        <v>41030</v>
      </c>
      <c r="I426" s="26" t="s">
        <v>7051</v>
      </c>
      <c r="J426" s="26" t="s">
        <v>8119</v>
      </c>
    </row>
    <row r="427" spans="1:10" x14ac:dyDescent="0.25">
      <c r="A427" s="22" t="s">
        <v>531</v>
      </c>
      <c r="B427" s="26" t="s">
        <v>156</v>
      </c>
      <c r="C427" s="26" t="s">
        <v>3246</v>
      </c>
      <c r="D427" s="22" t="s">
        <v>189</v>
      </c>
      <c r="E427" s="26" t="s">
        <v>830</v>
      </c>
      <c r="F427" s="26" t="s">
        <v>77</v>
      </c>
      <c r="G427" s="26" t="s">
        <v>3366</v>
      </c>
      <c r="H427" s="24">
        <v>39350</v>
      </c>
      <c r="I427" s="26" t="s">
        <v>7051</v>
      </c>
      <c r="J427" s="26" t="s">
        <v>8119</v>
      </c>
    </row>
    <row r="428" spans="1:10" x14ac:dyDescent="0.25">
      <c r="A428" s="22" t="s">
        <v>552</v>
      </c>
      <c r="B428" s="26" t="s">
        <v>551</v>
      </c>
      <c r="C428" s="26" t="s">
        <v>3247</v>
      </c>
      <c r="D428" s="22" t="s">
        <v>189</v>
      </c>
      <c r="E428" s="26" t="s">
        <v>830</v>
      </c>
      <c r="F428" s="26" t="s">
        <v>77</v>
      </c>
      <c r="G428" s="26" t="s">
        <v>3454</v>
      </c>
      <c r="H428" s="24">
        <v>37138</v>
      </c>
      <c r="I428" s="26" t="s">
        <v>7051</v>
      </c>
      <c r="J428" s="26" t="s">
        <v>8119</v>
      </c>
    </row>
    <row r="429" spans="1:10" x14ac:dyDescent="0.25">
      <c r="A429" s="22" t="s">
        <v>1785</v>
      </c>
      <c r="B429" s="26" t="s">
        <v>3226</v>
      </c>
      <c r="C429" s="26" t="s">
        <v>3227</v>
      </c>
      <c r="D429" s="22" t="s">
        <v>3785</v>
      </c>
      <c r="E429" s="26" t="s">
        <v>830</v>
      </c>
      <c r="F429" s="26" t="s">
        <v>77</v>
      </c>
      <c r="G429" s="26" t="s">
        <v>3367</v>
      </c>
      <c r="H429" s="24">
        <v>43236</v>
      </c>
      <c r="I429" s="26" t="s">
        <v>7051</v>
      </c>
      <c r="J429" s="26" t="s">
        <v>8119</v>
      </c>
    </row>
    <row r="430" spans="1:10" x14ac:dyDescent="0.25">
      <c r="A430" s="22" t="s">
        <v>610</v>
      </c>
      <c r="B430" s="26" t="s">
        <v>604</v>
      </c>
      <c r="C430" s="26" t="s">
        <v>609</v>
      </c>
      <c r="D430" s="22" t="s">
        <v>330</v>
      </c>
      <c r="E430" s="26" t="s">
        <v>831</v>
      </c>
      <c r="F430" s="26" t="s">
        <v>77</v>
      </c>
      <c r="G430" s="26" t="s">
        <v>3386</v>
      </c>
      <c r="H430" s="24">
        <v>40590</v>
      </c>
      <c r="I430" s="26" t="s">
        <v>7051</v>
      </c>
      <c r="J430" s="26" t="s">
        <v>8119</v>
      </c>
    </row>
    <row r="431" spans="1:10" x14ac:dyDescent="0.25">
      <c r="A431" s="22" t="s">
        <v>6306</v>
      </c>
      <c r="B431" s="26" t="s">
        <v>7068</v>
      </c>
      <c r="C431" s="26" t="s">
        <v>7069</v>
      </c>
      <c r="D431" s="22" t="s">
        <v>4941</v>
      </c>
      <c r="E431" s="26" t="s">
        <v>829</v>
      </c>
      <c r="F431" s="26" t="s">
        <v>77</v>
      </c>
      <c r="G431" s="26" t="s">
        <v>3364</v>
      </c>
      <c r="H431" s="24">
        <v>43565</v>
      </c>
      <c r="I431" s="26" t="s">
        <v>7051</v>
      </c>
      <c r="J431" s="26" t="s">
        <v>8119</v>
      </c>
    </row>
    <row r="432" spans="1:10" x14ac:dyDescent="0.25">
      <c r="A432" s="22" t="s">
        <v>8142</v>
      </c>
      <c r="B432" s="26" t="s">
        <v>8143</v>
      </c>
      <c r="C432" s="26" t="s">
        <v>568</v>
      </c>
      <c r="D432" s="22" t="s">
        <v>3231</v>
      </c>
      <c r="E432" s="26" t="s">
        <v>830</v>
      </c>
      <c r="F432" s="26" t="s">
        <v>77</v>
      </c>
      <c r="G432" s="26" t="s">
        <v>3354</v>
      </c>
      <c r="H432" s="24">
        <v>43577</v>
      </c>
      <c r="I432" s="26" t="s">
        <v>7051</v>
      </c>
      <c r="J432" s="26" t="s">
        <v>8119</v>
      </c>
    </row>
    <row r="433" spans="1:10" x14ac:dyDescent="0.25">
      <c r="A433" s="22" t="s">
        <v>569</v>
      </c>
      <c r="B433" s="26" t="s">
        <v>567</v>
      </c>
      <c r="C433" s="26" t="s">
        <v>568</v>
      </c>
      <c r="D433" s="22" t="s">
        <v>414</v>
      </c>
      <c r="E433" s="26" t="s">
        <v>831</v>
      </c>
      <c r="F433" s="26" t="s">
        <v>77</v>
      </c>
      <c r="G433" s="26" t="s">
        <v>3354</v>
      </c>
      <c r="H433" s="24">
        <v>42158</v>
      </c>
      <c r="I433" s="26" t="s">
        <v>7051</v>
      </c>
      <c r="J433" s="26" t="s">
        <v>8119</v>
      </c>
    </row>
    <row r="434" spans="1:10" x14ac:dyDescent="0.25">
      <c r="A434" s="22" t="s">
        <v>3480</v>
      </c>
      <c r="B434" s="26" t="s">
        <v>3479</v>
      </c>
      <c r="C434" s="26" t="s">
        <v>568</v>
      </c>
      <c r="D434" s="22" t="s">
        <v>3231</v>
      </c>
      <c r="E434" s="26" t="s">
        <v>830</v>
      </c>
      <c r="F434" s="26" t="s">
        <v>77</v>
      </c>
      <c r="G434" s="26" t="s">
        <v>3402</v>
      </c>
      <c r="H434" s="24">
        <v>43192</v>
      </c>
      <c r="I434" s="26" t="s">
        <v>7051</v>
      </c>
      <c r="J434" s="26" t="s">
        <v>8119</v>
      </c>
    </row>
    <row r="435" spans="1:10" x14ac:dyDescent="0.25">
      <c r="A435" s="22" t="s">
        <v>649</v>
      </c>
      <c r="B435" s="26" t="s">
        <v>647</v>
      </c>
      <c r="C435" s="26" t="s">
        <v>648</v>
      </c>
      <c r="D435" s="22" t="s">
        <v>4941</v>
      </c>
      <c r="E435" s="26" t="s">
        <v>829</v>
      </c>
      <c r="F435" s="26" t="s">
        <v>77</v>
      </c>
      <c r="G435" s="26" t="s">
        <v>3354</v>
      </c>
      <c r="H435" s="24">
        <v>35858</v>
      </c>
      <c r="I435" s="26" t="s">
        <v>7051</v>
      </c>
      <c r="J435" s="26" t="s">
        <v>8119</v>
      </c>
    </row>
    <row r="436" spans="1:10" x14ac:dyDescent="0.25">
      <c r="A436" s="22" t="s">
        <v>879</v>
      </c>
      <c r="B436" s="26" t="s">
        <v>504</v>
      </c>
      <c r="C436" s="26" t="s">
        <v>880</v>
      </c>
      <c r="D436" s="22" t="s">
        <v>4865</v>
      </c>
      <c r="E436" s="26" t="s">
        <v>829</v>
      </c>
      <c r="F436" s="26" t="s">
        <v>77</v>
      </c>
      <c r="G436" s="26" t="s">
        <v>3358</v>
      </c>
      <c r="H436" s="24">
        <v>42997</v>
      </c>
      <c r="I436" s="26" t="s">
        <v>7051</v>
      </c>
      <c r="J436" s="26" t="s">
        <v>8119</v>
      </c>
    </row>
    <row r="437" spans="1:10" x14ac:dyDescent="0.25">
      <c r="A437" s="22" t="s">
        <v>417</v>
      </c>
      <c r="B437" s="26" t="s">
        <v>415</v>
      </c>
      <c r="C437" s="26" t="s">
        <v>416</v>
      </c>
      <c r="D437" s="22" t="s">
        <v>414</v>
      </c>
      <c r="E437" s="26" t="s">
        <v>831</v>
      </c>
      <c r="F437" s="26" t="s">
        <v>77</v>
      </c>
      <c r="G437" s="26" t="s">
        <v>3354</v>
      </c>
      <c r="H437" s="24">
        <v>42744</v>
      </c>
      <c r="I437" s="26" t="s">
        <v>7051</v>
      </c>
      <c r="J437" s="26" t="s">
        <v>8119</v>
      </c>
    </row>
    <row r="438" spans="1:10" x14ac:dyDescent="0.25">
      <c r="A438" s="22" t="s">
        <v>814</v>
      </c>
      <c r="B438" s="26" t="s">
        <v>746</v>
      </c>
      <c r="C438" s="26" t="s">
        <v>815</v>
      </c>
      <c r="D438" s="22" t="s">
        <v>4941</v>
      </c>
      <c r="E438" s="26" t="s">
        <v>829</v>
      </c>
      <c r="F438" s="26" t="s">
        <v>77</v>
      </c>
      <c r="G438" s="26" t="s">
        <v>3358</v>
      </c>
      <c r="H438" s="24">
        <v>42912</v>
      </c>
      <c r="I438" s="26" t="s">
        <v>7051</v>
      </c>
      <c r="J438" s="26" t="s">
        <v>8119</v>
      </c>
    </row>
    <row r="439" spans="1:10" x14ac:dyDescent="0.25">
      <c r="A439" s="22" t="s">
        <v>3755</v>
      </c>
      <c r="B439" s="26" t="s">
        <v>860</v>
      </c>
      <c r="C439" s="26" t="s">
        <v>3756</v>
      </c>
      <c r="D439" s="22" t="s">
        <v>4941</v>
      </c>
      <c r="E439" s="26" t="s">
        <v>829</v>
      </c>
      <c r="F439" s="26" t="s">
        <v>77</v>
      </c>
      <c r="G439" s="26" t="s">
        <v>3365</v>
      </c>
      <c r="H439" s="24">
        <v>43241</v>
      </c>
      <c r="I439" s="26" t="s">
        <v>7051</v>
      </c>
      <c r="J439" s="26" t="s">
        <v>8119</v>
      </c>
    </row>
    <row r="440" spans="1:10" x14ac:dyDescent="0.25">
      <c r="A440" s="22" t="s">
        <v>658</v>
      </c>
      <c r="B440" s="26" t="s">
        <v>656</v>
      </c>
      <c r="C440" s="26" t="s">
        <v>657</v>
      </c>
      <c r="D440" s="22" t="s">
        <v>3231</v>
      </c>
      <c r="E440" s="26" t="s">
        <v>830</v>
      </c>
      <c r="F440" s="26" t="s">
        <v>77</v>
      </c>
      <c r="G440" s="26" t="s">
        <v>3364</v>
      </c>
      <c r="H440" s="24">
        <v>41225</v>
      </c>
      <c r="I440" s="26" t="s">
        <v>7051</v>
      </c>
      <c r="J440" s="26" t="s">
        <v>8119</v>
      </c>
    </row>
    <row r="441" spans="1:10" x14ac:dyDescent="0.25">
      <c r="A441" s="22" t="s">
        <v>779</v>
      </c>
      <c r="B441" s="26" t="s">
        <v>184</v>
      </c>
      <c r="C441" s="26" t="s">
        <v>185</v>
      </c>
      <c r="D441" s="22" t="s">
        <v>3231</v>
      </c>
      <c r="E441" s="26" t="s">
        <v>830</v>
      </c>
      <c r="F441" s="26" t="s">
        <v>77</v>
      </c>
      <c r="G441" s="26" t="s">
        <v>3354</v>
      </c>
      <c r="H441" s="24">
        <v>42786</v>
      </c>
      <c r="I441" s="26" t="s">
        <v>7051</v>
      </c>
      <c r="J441" s="26" t="s">
        <v>8119</v>
      </c>
    </row>
    <row r="442" spans="1:10" x14ac:dyDescent="0.25">
      <c r="A442" s="22" t="s">
        <v>466</v>
      </c>
      <c r="B442" s="26" t="s">
        <v>3</v>
      </c>
      <c r="C442" s="26" t="s">
        <v>3434</v>
      </c>
      <c r="D442" s="22" t="s">
        <v>189</v>
      </c>
      <c r="E442" s="26" t="s">
        <v>829</v>
      </c>
      <c r="F442" s="26" t="s">
        <v>77</v>
      </c>
      <c r="G442" s="26" t="s">
        <v>3366</v>
      </c>
      <c r="H442" s="24">
        <v>37648</v>
      </c>
      <c r="I442" s="26" t="s">
        <v>7051</v>
      </c>
      <c r="J442" s="26" t="s">
        <v>8119</v>
      </c>
    </row>
    <row r="443" spans="1:10" x14ac:dyDescent="0.25">
      <c r="A443" s="22" t="s">
        <v>4121</v>
      </c>
      <c r="B443" s="26" t="s">
        <v>156</v>
      </c>
      <c r="C443" s="26" t="s">
        <v>507</v>
      </c>
      <c r="D443" s="22" t="s">
        <v>3785</v>
      </c>
      <c r="E443" s="26" t="s">
        <v>830</v>
      </c>
      <c r="F443" s="26" t="s">
        <v>77</v>
      </c>
      <c r="G443" s="26" t="s">
        <v>3358</v>
      </c>
      <c r="H443" s="24">
        <v>43304</v>
      </c>
      <c r="I443" s="26" t="s">
        <v>7051</v>
      </c>
      <c r="J443" s="26" t="s">
        <v>8119</v>
      </c>
    </row>
    <row r="444" spans="1:10" x14ac:dyDescent="0.25">
      <c r="A444" s="22" t="s">
        <v>99</v>
      </c>
      <c r="B444" s="26" t="s">
        <v>100</v>
      </c>
      <c r="C444" s="26" t="s">
        <v>101</v>
      </c>
      <c r="D444" s="22" t="s">
        <v>4941</v>
      </c>
      <c r="E444" s="26" t="s">
        <v>829</v>
      </c>
      <c r="F444" s="26" t="s">
        <v>77</v>
      </c>
      <c r="G444" s="26" t="s">
        <v>3359</v>
      </c>
      <c r="H444" s="24">
        <v>42184</v>
      </c>
      <c r="I444" s="26" t="s">
        <v>7051</v>
      </c>
      <c r="J444" s="26" t="s">
        <v>8119</v>
      </c>
    </row>
    <row r="445" spans="1:10" x14ac:dyDescent="0.25">
      <c r="A445" s="22" t="s">
        <v>483</v>
      </c>
      <c r="B445" s="26" t="s">
        <v>481</v>
      </c>
      <c r="C445" s="26" t="s">
        <v>482</v>
      </c>
      <c r="D445" s="22" t="s">
        <v>189</v>
      </c>
      <c r="E445" s="26" t="s">
        <v>832</v>
      </c>
      <c r="F445" s="26" t="s">
        <v>77</v>
      </c>
      <c r="G445" s="26" t="s">
        <v>3406</v>
      </c>
      <c r="H445" s="24">
        <v>42633</v>
      </c>
      <c r="I445" s="26" t="s">
        <v>7051</v>
      </c>
      <c r="J445" s="26" t="s">
        <v>8119</v>
      </c>
    </row>
    <row r="446" spans="1:10" x14ac:dyDescent="0.25">
      <c r="A446" s="22" t="s">
        <v>595</v>
      </c>
      <c r="B446" s="26" t="s">
        <v>592</v>
      </c>
      <c r="C446" s="26" t="s">
        <v>594</v>
      </c>
      <c r="D446" s="22" t="s">
        <v>3231</v>
      </c>
      <c r="E446" s="26" t="s">
        <v>830</v>
      </c>
      <c r="F446" s="26" t="s">
        <v>77</v>
      </c>
      <c r="G446" s="26" t="s">
        <v>3354</v>
      </c>
      <c r="H446" s="24">
        <v>41913</v>
      </c>
      <c r="I446" s="26" t="s">
        <v>7050</v>
      </c>
      <c r="J446" s="26" t="s">
        <v>8119</v>
      </c>
    </row>
    <row r="447" spans="1:10" x14ac:dyDescent="0.25">
      <c r="A447" s="22" t="s">
        <v>1063</v>
      </c>
      <c r="B447" s="26" t="s">
        <v>472</v>
      </c>
      <c r="C447" s="26" t="s">
        <v>473</v>
      </c>
      <c r="D447" s="22" t="s">
        <v>3231</v>
      </c>
      <c r="E447" s="26" t="s">
        <v>830</v>
      </c>
      <c r="F447" s="26" t="s">
        <v>77</v>
      </c>
      <c r="G447" s="26" t="s">
        <v>3359</v>
      </c>
      <c r="H447" s="24">
        <v>41519</v>
      </c>
      <c r="I447" s="26" t="s">
        <v>7051</v>
      </c>
      <c r="J447" s="26" t="s">
        <v>8119</v>
      </c>
    </row>
    <row r="448" spans="1:10" x14ac:dyDescent="0.25">
      <c r="A448" s="22" t="s">
        <v>4935</v>
      </c>
      <c r="B448" s="26" t="s">
        <v>4936</v>
      </c>
      <c r="C448" s="26" t="s">
        <v>4937</v>
      </c>
      <c r="D448" s="22" t="s">
        <v>4865</v>
      </c>
      <c r="E448" s="26" t="s">
        <v>829</v>
      </c>
      <c r="F448" s="26" t="s">
        <v>77</v>
      </c>
      <c r="G448" s="23" t="s">
        <v>3364</v>
      </c>
      <c r="H448" s="24">
        <v>43388</v>
      </c>
      <c r="I448" s="26" t="s">
        <v>7051</v>
      </c>
      <c r="J448" s="26" t="s">
        <v>8119</v>
      </c>
    </row>
    <row r="449" spans="1:10" x14ac:dyDescent="0.25">
      <c r="A449" s="22" t="s">
        <v>3497</v>
      </c>
      <c r="B449" s="26" t="s">
        <v>3498</v>
      </c>
      <c r="C449" s="26" t="s">
        <v>3499</v>
      </c>
      <c r="D449" s="22" t="s">
        <v>3500</v>
      </c>
      <c r="E449" s="26" t="s">
        <v>831</v>
      </c>
      <c r="F449" s="26" t="s">
        <v>77</v>
      </c>
      <c r="G449" s="23" t="s">
        <v>3501</v>
      </c>
      <c r="H449" s="24">
        <v>43206</v>
      </c>
      <c r="I449" s="26" t="s">
        <v>7051</v>
      </c>
      <c r="J449" s="26" t="s">
        <v>8119</v>
      </c>
    </row>
    <row r="450" spans="1:10" x14ac:dyDescent="0.25">
      <c r="A450" s="22" t="s">
        <v>4759</v>
      </c>
      <c r="B450" s="26" t="s">
        <v>3870</v>
      </c>
      <c r="C450" s="26" t="s">
        <v>3871</v>
      </c>
      <c r="D450" s="22" t="s">
        <v>282</v>
      </c>
      <c r="E450" s="26" t="s">
        <v>283</v>
      </c>
      <c r="F450" s="26" t="s">
        <v>115</v>
      </c>
      <c r="G450" s="26" t="s">
        <v>3367</v>
      </c>
      <c r="H450" s="24">
        <v>43271</v>
      </c>
      <c r="I450" s="26" t="s">
        <v>7051</v>
      </c>
      <c r="J450" s="26" t="s">
        <v>8119</v>
      </c>
    </row>
    <row r="451" spans="1:10" x14ac:dyDescent="0.25">
      <c r="A451" s="22" t="s">
        <v>284</v>
      </c>
      <c r="B451" s="26" t="s">
        <v>139</v>
      </c>
      <c r="C451" s="26" t="s">
        <v>140</v>
      </c>
      <c r="D451" s="22" t="s">
        <v>282</v>
      </c>
      <c r="E451" s="26" t="s">
        <v>283</v>
      </c>
      <c r="F451" s="26" t="s">
        <v>115</v>
      </c>
      <c r="G451" s="26" t="s">
        <v>3364</v>
      </c>
      <c r="H451" s="24">
        <v>42660</v>
      </c>
      <c r="I451" s="26" t="s">
        <v>7051</v>
      </c>
      <c r="J451" s="26" t="s">
        <v>8119</v>
      </c>
    </row>
    <row r="452" spans="1:10" x14ac:dyDescent="0.25">
      <c r="A452" s="22" t="s">
        <v>789</v>
      </c>
      <c r="B452" s="26" t="s">
        <v>790</v>
      </c>
      <c r="C452" s="26" t="s">
        <v>791</v>
      </c>
      <c r="D452" s="22" t="s">
        <v>282</v>
      </c>
      <c r="E452" s="26" t="s">
        <v>283</v>
      </c>
      <c r="F452" s="26" t="s">
        <v>115</v>
      </c>
      <c r="G452" s="26" t="s">
        <v>3354</v>
      </c>
      <c r="H452" s="24">
        <v>42886</v>
      </c>
      <c r="I452" s="26" t="s">
        <v>7051</v>
      </c>
      <c r="J452" s="26" t="s">
        <v>8119</v>
      </c>
    </row>
    <row r="453" spans="1:10" x14ac:dyDescent="0.25">
      <c r="A453" s="22" t="s">
        <v>4961</v>
      </c>
      <c r="B453" s="26" t="s">
        <v>553</v>
      </c>
      <c r="C453" s="26" t="s">
        <v>4947</v>
      </c>
      <c r="D453" s="22" t="s">
        <v>282</v>
      </c>
      <c r="E453" s="26" t="s">
        <v>283</v>
      </c>
      <c r="F453" s="26" t="s">
        <v>115</v>
      </c>
      <c r="G453" s="26" t="s">
        <v>3359</v>
      </c>
      <c r="H453" s="24">
        <v>42779</v>
      </c>
      <c r="I453" s="26" t="s">
        <v>7051</v>
      </c>
      <c r="J453" s="26" t="s">
        <v>8119</v>
      </c>
    </row>
    <row r="454" spans="1:10" x14ac:dyDescent="0.25">
      <c r="A454" s="22" t="s">
        <v>588</v>
      </c>
      <c r="B454" s="26" t="s">
        <v>586</v>
      </c>
      <c r="C454" s="26" t="s">
        <v>587</v>
      </c>
      <c r="D454" s="22" t="s">
        <v>377</v>
      </c>
      <c r="E454" s="26" t="s">
        <v>283</v>
      </c>
      <c r="F454" s="26" t="s">
        <v>115</v>
      </c>
      <c r="G454" s="23" t="s">
        <v>3378</v>
      </c>
      <c r="H454" s="24">
        <v>42552</v>
      </c>
      <c r="I454" s="26" t="s">
        <v>7051</v>
      </c>
      <c r="J454" s="26" t="s">
        <v>8119</v>
      </c>
    </row>
    <row r="455" spans="1:10" x14ac:dyDescent="0.25">
      <c r="A455" s="22" t="s">
        <v>66</v>
      </c>
      <c r="B455" s="26" t="s">
        <v>84</v>
      </c>
      <c r="C455" s="26" t="s">
        <v>82</v>
      </c>
      <c r="D455" s="22" t="s">
        <v>219</v>
      </c>
      <c r="E455" s="26" t="s">
        <v>220</v>
      </c>
      <c r="F455" s="26" t="s">
        <v>70</v>
      </c>
      <c r="G455" s="23" t="s">
        <v>3358</v>
      </c>
      <c r="H455" s="24">
        <v>40212</v>
      </c>
      <c r="I455" s="26" t="s">
        <v>7051</v>
      </c>
      <c r="J455" s="26" t="s">
        <v>8119</v>
      </c>
    </row>
    <row r="456" spans="1:10" x14ac:dyDescent="0.25">
      <c r="A456" s="22" t="s">
        <v>597</v>
      </c>
      <c r="B456" s="26" t="s">
        <v>596</v>
      </c>
      <c r="C456" s="26" t="s">
        <v>3234</v>
      </c>
      <c r="D456" s="22" t="s">
        <v>305</v>
      </c>
      <c r="E456" s="26" t="s">
        <v>350</v>
      </c>
      <c r="F456" s="26" t="s">
        <v>70</v>
      </c>
      <c r="G456" s="26" t="s">
        <v>3370</v>
      </c>
      <c r="H456" s="24">
        <v>36374</v>
      </c>
      <c r="I456" s="26" t="s">
        <v>7051</v>
      </c>
      <c r="J456" s="26" t="s">
        <v>8119</v>
      </c>
    </row>
    <row r="457" spans="1:10" x14ac:dyDescent="0.25">
      <c r="A457" s="22" t="s">
        <v>3374</v>
      </c>
      <c r="B457" s="26" t="s">
        <v>3375</v>
      </c>
      <c r="C457" s="26" t="s">
        <v>3376</v>
      </c>
      <c r="D457" s="22" t="s">
        <v>3238</v>
      </c>
      <c r="E457" s="26" t="s">
        <v>220</v>
      </c>
      <c r="F457" s="26" t="s">
        <v>70</v>
      </c>
      <c r="G457" s="26" t="s">
        <v>3367</v>
      </c>
      <c r="H457" s="24">
        <v>43252</v>
      </c>
      <c r="I457" s="26" t="s">
        <v>7051</v>
      </c>
      <c r="J457" s="26" t="s">
        <v>8119</v>
      </c>
    </row>
    <row r="458" spans="1:10" x14ac:dyDescent="0.25">
      <c r="A458" s="22" t="s">
        <v>566</v>
      </c>
      <c r="B458" s="26" t="s">
        <v>564</v>
      </c>
      <c r="C458" s="26" t="s">
        <v>565</v>
      </c>
      <c r="D458" s="22" t="s">
        <v>219</v>
      </c>
      <c r="E458" s="26" t="s">
        <v>220</v>
      </c>
      <c r="F458" s="26" t="s">
        <v>70</v>
      </c>
      <c r="G458" s="26" t="s">
        <v>3367</v>
      </c>
      <c r="H458" s="24">
        <v>42902</v>
      </c>
      <c r="I458" s="26" t="s">
        <v>7051</v>
      </c>
      <c r="J458" s="26" t="s">
        <v>8119</v>
      </c>
    </row>
    <row r="459" spans="1:10" x14ac:dyDescent="0.25">
      <c r="A459" s="22" t="s">
        <v>626</v>
      </c>
      <c r="B459" s="26" t="s">
        <v>624</v>
      </c>
      <c r="C459" s="26" t="s">
        <v>625</v>
      </c>
      <c r="D459" s="22" t="s">
        <v>3238</v>
      </c>
      <c r="E459" s="26" t="s">
        <v>220</v>
      </c>
      <c r="F459" s="26" t="s">
        <v>70</v>
      </c>
      <c r="G459" s="26" t="s">
        <v>3441</v>
      </c>
      <c r="H459" s="24">
        <v>38229</v>
      </c>
      <c r="I459" s="26" t="s">
        <v>7051</v>
      </c>
      <c r="J459" s="26" t="s">
        <v>8119</v>
      </c>
    </row>
    <row r="460" spans="1:10" x14ac:dyDescent="0.25">
      <c r="A460" s="22" t="s">
        <v>228</v>
      </c>
      <c r="B460" s="26" t="s">
        <v>35</v>
      </c>
      <c r="C460" s="26" t="s">
        <v>227</v>
      </c>
      <c r="D460" s="22" t="s">
        <v>3238</v>
      </c>
      <c r="E460" s="26" t="s">
        <v>172</v>
      </c>
      <c r="F460" s="26" t="s">
        <v>70</v>
      </c>
      <c r="G460" s="26" t="s">
        <v>3354</v>
      </c>
      <c r="H460" s="24">
        <v>38019</v>
      </c>
      <c r="I460" s="26" t="s">
        <v>7051</v>
      </c>
      <c r="J460" s="26" t="s">
        <v>8119</v>
      </c>
    </row>
    <row r="461" spans="1:10" x14ac:dyDescent="0.25">
      <c r="A461" s="22" t="s">
        <v>4162</v>
      </c>
      <c r="B461" s="26" t="s">
        <v>4163</v>
      </c>
      <c r="C461" s="26" t="s">
        <v>4164</v>
      </c>
      <c r="D461" s="22" t="s">
        <v>3238</v>
      </c>
      <c r="E461" s="26" t="s">
        <v>220</v>
      </c>
      <c r="F461" s="26" t="s">
        <v>70</v>
      </c>
      <c r="G461" s="26" t="s">
        <v>3359</v>
      </c>
      <c r="H461" s="24">
        <v>43353</v>
      </c>
      <c r="I461" s="26" t="s">
        <v>7051</v>
      </c>
      <c r="J461" s="26" t="s">
        <v>8119</v>
      </c>
    </row>
    <row r="462" spans="1:10" x14ac:dyDescent="0.25">
      <c r="A462" s="22" t="s">
        <v>867</v>
      </c>
      <c r="B462" s="26" t="s">
        <v>868</v>
      </c>
      <c r="C462" s="26" t="s">
        <v>869</v>
      </c>
      <c r="D462" s="22" t="s">
        <v>3238</v>
      </c>
      <c r="E462" s="26" t="s">
        <v>220</v>
      </c>
      <c r="F462" s="26" t="s">
        <v>70</v>
      </c>
      <c r="G462" s="26" t="s">
        <v>3367</v>
      </c>
      <c r="H462" s="24">
        <v>43252</v>
      </c>
      <c r="I462" s="26" t="s">
        <v>7051</v>
      </c>
      <c r="J462" s="26" t="s">
        <v>8119</v>
      </c>
    </row>
    <row r="463" spans="1:10" x14ac:dyDescent="0.25">
      <c r="A463" s="22" t="s">
        <v>1779</v>
      </c>
      <c r="B463" s="26" t="s">
        <v>596</v>
      </c>
      <c r="C463" s="26" t="s">
        <v>3225</v>
      </c>
      <c r="D463" s="22" t="s">
        <v>219</v>
      </c>
      <c r="E463" s="26" t="s">
        <v>172</v>
      </c>
      <c r="F463" s="26" t="s">
        <v>70</v>
      </c>
      <c r="G463" s="26" t="s">
        <v>3364</v>
      </c>
      <c r="H463" s="24">
        <v>43040</v>
      </c>
      <c r="I463" s="26" t="s">
        <v>7051</v>
      </c>
      <c r="J463" s="26" t="s">
        <v>8119</v>
      </c>
    </row>
    <row r="464" spans="1:10" x14ac:dyDescent="0.25">
      <c r="A464" s="22" t="s">
        <v>5092</v>
      </c>
      <c r="B464" s="26" t="s">
        <v>5093</v>
      </c>
      <c r="C464" s="26" t="s">
        <v>5094</v>
      </c>
      <c r="D464" s="22" t="s">
        <v>219</v>
      </c>
      <c r="E464" s="26" t="s">
        <v>220</v>
      </c>
      <c r="F464" s="26" t="s">
        <v>70</v>
      </c>
      <c r="G464" s="26" t="s">
        <v>3365</v>
      </c>
      <c r="H464" s="24">
        <v>43472</v>
      </c>
      <c r="I464" s="26" t="s">
        <v>7051</v>
      </c>
      <c r="J464" s="26" t="s">
        <v>8119</v>
      </c>
    </row>
    <row r="465" spans="1:10" x14ac:dyDescent="0.25">
      <c r="A465" s="22" t="s">
        <v>5071</v>
      </c>
      <c r="B465" s="26" t="s">
        <v>5072</v>
      </c>
      <c r="C465" s="26" t="s">
        <v>5073</v>
      </c>
      <c r="D465" s="22" t="s">
        <v>3248</v>
      </c>
      <c r="E465" s="26" t="s">
        <v>220</v>
      </c>
      <c r="F465" s="26" t="s">
        <v>70</v>
      </c>
      <c r="G465" s="26" t="s">
        <v>3365</v>
      </c>
      <c r="H465" s="24">
        <v>43460</v>
      </c>
      <c r="I465" s="26" t="s">
        <v>7051</v>
      </c>
      <c r="J465" s="26" t="s">
        <v>8119</v>
      </c>
    </row>
    <row r="466" spans="1:10" x14ac:dyDescent="0.25">
      <c r="A466" s="22" t="s">
        <v>778</v>
      </c>
      <c r="B466" s="26" t="s">
        <v>777</v>
      </c>
      <c r="C466" s="26" t="s">
        <v>776</v>
      </c>
      <c r="D466" s="22" t="s">
        <v>219</v>
      </c>
      <c r="E466" s="26" t="s">
        <v>220</v>
      </c>
      <c r="F466" s="26" t="s">
        <v>70</v>
      </c>
      <c r="G466" s="26" t="s">
        <v>3359</v>
      </c>
      <c r="H466" s="24">
        <v>42863</v>
      </c>
      <c r="I466" s="26" t="s">
        <v>7051</v>
      </c>
      <c r="J466" s="26" t="s">
        <v>8119</v>
      </c>
    </row>
    <row r="467" spans="1:10" x14ac:dyDescent="0.25">
      <c r="A467" s="22" t="s">
        <v>521</v>
      </c>
      <c r="B467" s="26" t="s">
        <v>518</v>
      </c>
      <c r="C467" s="26" t="s">
        <v>519</v>
      </c>
      <c r="D467" s="22" t="s">
        <v>3248</v>
      </c>
      <c r="E467" s="26" t="s">
        <v>220</v>
      </c>
      <c r="F467" s="26" t="s">
        <v>70</v>
      </c>
      <c r="G467" s="26" t="s">
        <v>3358</v>
      </c>
      <c r="H467" s="24">
        <v>42439</v>
      </c>
      <c r="I467" s="26" t="s">
        <v>7051</v>
      </c>
      <c r="J467" s="26" t="s">
        <v>8119</v>
      </c>
    </row>
    <row r="468" spans="1:10" x14ac:dyDescent="0.25">
      <c r="A468" s="22" t="s">
        <v>8137</v>
      </c>
      <c r="B468" s="26" t="s">
        <v>8138</v>
      </c>
      <c r="C468" s="26" t="s">
        <v>8139</v>
      </c>
      <c r="D468" s="22" t="s">
        <v>4868</v>
      </c>
      <c r="E468" s="26" t="s">
        <v>8140</v>
      </c>
      <c r="F468" s="26" t="s">
        <v>70</v>
      </c>
      <c r="G468" s="26" t="s">
        <v>3358</v>
      </c>
      <c r="H468" s="24">
        <v>43593</v>
      </c>
      <c r="I468" s="26" t="s">
        <v>7051</v>
      </c>
      <c r="J468" s="26" t="s">
        <v>8119</v>
      </c>
    </row>
    <row r="469" spans="1:10" x14ac:dyDescent="0.25">
      <c r="A469" s="22" t="s">
        <v>5171</v>
      </c>
      <c r="B469" s="26" t="s">
        <v>5172</v>
      </c>
      <c r="C469" s="26" t="s">
        <v>5173</v>
      </c>
      <c r="D469" s="22" t="s">
        <v>219</v>
      </c>
      <c r="E469" s="26" t="s">
        <v>172</v>
      </c>
      <c r="F469" s="26" t="s">
        <v>70</v>
      </c>
      <c r="G469" s="26" t="s">
        <v>3364</v>
      </c>
      <c r="H469" s="24">
        <v>43535</v>
      </c>
      <c r="I469" s="26" t="s">
        <v>7051</v>
      </c>
      <c r="J469" s="26" t="s">
        <v>8119</v>
      </c>
    </row>
    <row r="470" spans="1:10" x14ac:dyDescent="0.25">
      <c r="A470" s="22" t="s">
        <v>39</v>
      </c>
      <c r="B470" s="26" t="s">
        <v>40</v>
      </c>
      <c r="C470" s="26" t="s">
        <v>41</v>
      </c>
      <c r="D470" s="22" t="s">
        <v>219</v>
      </c>
      <c r="E470" s="26" t="s">
        <v>220</v>
      </c>
      <c r="F470" s="26" t="s">
        <v>70</v>
      </c>
      <c r="G470" s="26" t="s">
        <v>3422</v>
      </c>
      <c r="H470" s="24">
        <v>41058</v>
      </c>
      <c r="I470" s="26" t="s">
        <v>7051</v>
      </c>
      <c r="J470" s="26" t="s">
        <v>8119</v>
      </c>
    </row>
    <row r="471" spans="1:10" x14ac:dyDescent="0.25">
      <c r="A471" s="22" t="s">
        <v>4905</v>
      </c>
      <c r="B471" s="26" t="s">
        <v>139</v>
      </c>
      <c r="C471" s="26" t="s">
        <v>4874</v>
      </c>
      <c r="D471" s="22" t="s">
        <v>3238</v>
      </c>
      <c r="E471" s="26" t="s">
        <v>220</v>
      </c>
      <c r="F471" s="26" t="s">
        <v>70</v>
      </c>
      <c r="G471" s="26" t="s">
        <v>3358</v>
      </c>
      <c r="H471" s="24">
        <v>43367</v>
      </c>
      <c r="I471" s="26" t="s">
        <v>7051</v>
      </c>
      <c r="J471" s="26" t="s">
        <v>8119</v>
      </c>
    </row>
    <row r="472" spans="1:10" x14ac:dyDescent="0.25">
      <c r="A472" s="22" t="s">
        <v>434</v>
      </c>
      <c r="B472" s="26" t="s">
        <v>150</v>
      </c>
      <c r="C472" s="26" t="s">
        <v>151</v>
      </c>
      <c r="D472" s="22" t="s">
        <v>219</v>
      </c>
      <c r="E472" s="26" t="s">
        <v>220</v>
      </c>
      <c r="F472" s="26" t="s">
        <v>70</v>
      </c>
      <c r="G472" s="26" t="s">
        <v>3358</v>
      </c>
      <c r="H472" s="24">
        <v>42709</v>
      </c>
      <c r="I472" s="26" t="s">
        <v>7051</v>
      </c>
      <c r="J472" s="26" t="s">
        <v>8119</v>
      </c>
    </row>
    <row r="473" spans="1:10" x14ac:dyDescent="0.25">
      <c r="A473" s="22" t="s">
        <v>221</v>
      </c>
      <c r="B473" s="26" t="s">
        <v>89</v>
      </c>
      <c r="C473" s="26" t="s">
        <v>90</v>
      </c>
      <c r="D473" s="22" t="s">
        <v>219</v>
      </c>
      <c r="E473" s="26" t="s">
        <v>220</v>
      </c>
      <c r="F473" s="26" t="s">
        <v>70</v>
      </c>
      <c r="G473" s="26" t="s">
        <v>3358</v>
      </c>
      <c r="H473" s="24">
        <v>42598</v>
      </c>
      <c r="I473" s="26" t="s">
        <v>7051</v>
      </c>
      <c r="J473" s="26" t="s">
        <v>8119</v>
      </c>
    </row>
    <row r="474" spans="1:10" x14ac:dyDescent="0.25">
      <c r="A474" s="22" t="s">
        <v>381</v>
      </c>
      <c r="B474" s="26" t="s">
        <v>379</v>
      </c>
      <c r="C474" s="26" t="s">
        <v>380</v>
      </c>
      <c r="D474" s="22" t="s">
        <v>219</v>
      </c>
      <c r="E474" s="26" t="s">
        <v>172</v>
      </c>
      <c r="F474" s="26" t="s">
        <v>70</v>
      </c>
      <c r="G474" s="26" t="s">
        <v>3356</v>
      </c>
      <c r="H474" s="24">
        <v>42738</v>
      </c>
      <c r="I474" s="26" t="s">
        <v>7051</v>
      </c>
      <c r="J474" s="26" t="s">
        <v>8119</v>
      </c>
    </row>
    <row r="475" spans="1:10" x14ac:dyDescent="0.25">
      <c r="A475" s="22" t="s">
        <v>4176</v>
      </c>
      <c r="B475" s="26" t="s">
        <v>4177</v>
      </c>
      <c r="C475" s="26" t="s">
        <v>4178</v>
      </c>
      <c r="D475" s="22" t="s">
        <v>297</v>
      </c>
      <c r="E475" s="26" t="s">
        <v>209</v>
      </c>
      <c r="F475" s="26" t="s">
        <v>70</v>
      </c>
      <c r="G475" s="26" t="s">
        <v>4165</v>
      </c>
      <c r="H475" s="24">
        <v>43354</v>
      </c>
      <c r="I475" s="26" t="s">
        <v>7051</v>
      </c>
      <c r="J475" s="26" t="s">
        <v>8119</v>
      </c>
    </row>
    <row r="476" spans="1:10" x14ac:dyDescent="0.25">
      <c r="A476" s="22" t="s">
        <v>173</v>
      </c>
      <c r="B476" s="26" t="s">
        <v>78</v>
      </c>
      <c r="C476" s="26" t="s">
        <v>171</v>
      </c>
      <c r="D476" s="22" t="s">
        <v>3238</v>
      </c>
      <c r="E476" s="26" t="s">
        <v>172</v>
      </c>
      <c r="F476" s="26" t="s">
        <v>70</v>
      </c>
      <c r="G476" s="26" t="s">
        <v>3364</v>
      </c>
      <c r="H476" s="24">
        <v>42219</v>
      </c>
      <c r="I476" s="26" t="s">
        <v>7051</v>
      </c>
      <c r="J476" s="26" t="s">
        <v>8119</v>
      </c>
    </row>
    <row r="477" spans="1:10" x14ac:dyDescent="0.25">
      <c r="A477" s="22" t="s">
        <v>859</v>
      </c>
      <c r="B477" s="26" t="s">
        <v>860</v>
      </c>
      <c r="C477" s="26" t="s">
        <v>861</v>
      </c>
      <c r="D477" s="22" t="s">
        <v>3238</v>
      </c>
      <c r="E477" s="26" t="s">
        <v>172</v>
      </c>
      <c r="F477" s="26" t="s">
        <v>70</v>
      </c>
      <c r="G477" s="26" t="s">
        <v>3356</v>
      </c>
      <c r="H477" s="24">
        <v>43252</v>
      </c>
      <c r="I477" s="26" t="s">
        <v>7051</v>
      </c>
      <c r="J477" s="26" t="s">
        <v>8119</v>
      </c>
    </row>
    <row r="478" spans="1:10" x14ac:dyDescent="0.25">
      <c r="A478" s="22" t="s">
        <v>673</v>
      </c>
      <c r="B478" s="26" t="s">
        <v>105</v>
      </c>
      <c r="C478" s="26" t="s">
        <v>278</v>
      </c>
      <c r="D478" s="22" t="s">
        <v>219</v>
      </c>
      <c r="E478" s="26" t="s">
        <v>172</v>
      </c>
      <c r="F478" s="26" t="s">
        <v>70</v>
      </c>
      <c r="G478" s="26" t="s">
        <v>3359</v>
      </c>
      <c r="H478" s="24">
        <v>42303</v>
      </c>
      <c r="I478" s="26" t="s">
        <v>7051</v>
      </c>
      <c r="J478" s="26" t="s">
        <v>8119</v>
      </c>
    </row>
    <row r="479" spans="1:10" x14ac:dyDescent="0.25">
      <c r="A479" s="22" t="s">
        <v>5123</v>
      </c>
      <c r="B479" s="26" t="s">
        <v>3452</v>
      </c>
      <c r="C479" s="26" t="s">
        <v>5124</v>
      </c>
      <c r="D479" s="22" t="s">
        <v>5125</v>
      </c>
      <c r="E479" s="26" t="s">
        <v>3781</v>
      </c>
      <c r="F479" s="26" t="s">
        <v>70</v>
      </c>
      <c r="G479" s="26" t="s">
        <v>3365</v>
      </c>
      <c r="H479" s="24">
        <v>43495</v>
      </c>
      <c r="I479" s="26" t="s">
        <v>7051</v>
      </c>
      <c r="J479" s="26" t="s">
        <v>8119</v>
      </c>
    </row>
    <row r="480" spans="1:10" x14ac:dyDescent="0.25">
      <c r="A480" s="22" t="s">
        <v>5095</v>
      </c>
      <c r="B480" s="26" t="s">
        <v>5096</v>
      </c>
      <c r="C480" s="26" t="s">
        <v>5097</v>
      </c>
      <c r="D480" s="22" t="s">
        <v>219</v>
      </c>
      <c r="E480" s="26" t="s">
        <v>172</v>
      </c>
      <c r="F480" s="26" t="s">
        <v>70</v>
      </c>
      <c r="G480" s="26" t="s">
        <v>3365</v>
      </c>
      <c r="H480" s="24">
        <v>43474</v>
      </c>
      <c r="I480" s="26" t="s">
        <v>7051</v>
      </c>
      <c r="J480" s="26" t="s">
        <v>8119</v>
      </c>
    </row>
    <row r="481" spans="1:10" x14ac:dyDescent="0.25">
      <c r="A481" s="22" t="s">
        <v>5036</v>
      </c>
      <c r="B481" s="26" t="s">
        <v>202</v>
      </c>
      <c r="C481" s="26" t="s">
        <v>5051</v>
      </c>
      <c r="D481" s="22" t="s">
        <v>3238</v>
      </c>
      <c r="E481" s="26" t="s">
        <v>220</v>
      </c>
      <c r="F481" s="26" t="s">
        <v>70</v>
      </c>
      <c r="G481" s="26" t="s">
        <v>3358</v>
      </c>
      <c r="H481" s="24">
        <v>43419</v>
      </c>
      <c r="I481" s="26" t="s">
        <v>7051</v>
      </c>
      <c r="J481" s="26" t="s">
        <v>8119</v>
      </c>
    </row>
    <row r="482" spans="1:10" x14ac:dyDescent="0.25">
      <c r="A482" s="22" t="s">
        <v>1542</v>
      </c>
      <c r="B482" s="26" t="s">
        <v>124</v>
      </c>
      <c r="C482" s="26" t="s">
        <v>242</v>
      </c>
      <c r="D482" s="22" t="s">
        <v>3238</v>
      </c>
      <c r="E482" s="26" t="s">
        <v>220</v>
      </c>
      <c r="F482" s="26" t="s">
        <v>70</v>
      </c>
      <c r="G482" s="26" t="s">
        <v>3384</v>
      </c>
      <c r="H482" s="24">
        <v>42604</v>
      </c>
      <c r="I482" s="26" t="s">
        <v>7051</v>
      </c>
      <c r="J482" s="26" t="s">
        <v>8119</v>
      </c>
    </row>
    <row r="483" spans="1:10" x14ac:dyDescent="0.25">
      <c r="A483" s="22" t="s">
        <v>5098</v>
      </c>
      <c r="B483" s="26" t="s">
        <v>795</v>
      </c>
      <c r="C483" s="26" t="s">
        <v>400</v>
      </c>
      <c r="D483" s="22" t="s">
        <v>219</v>
      </c>
      <c r="E483" s="26" t="s">
        <v>220</v>
      </c>
      <c r="F483" s="26" t="s">
        <v>70</v>
      </c>
      <c r="G483" s="26" t="s">
        <v>3365</v>
      </c>
      <c r="H483" s="24">
        <v>43475</v>
      </c>
      <c r="I483" s="26" t="s">
        <v>7051</v>
      </c>
      <c r="J483" s="26" t="s">
        <v>8119</v>
      </c>
    </row>
    <row r="484" spans="1:10" x14ac:dyDescent="0.25">
      <c r="A484" s="22" t="s">
        <v>4915</v>
      </c>
      <c r="B484" s="26" t="s">
        <v>34</v>
      </c>
      <c r="C484" s="26" t="s">
        <v>4916</v>
      </c>
      <c r="D484" s="22" t="s">
        <v>219</v>
      </c>
      <c r="E484" s="26" t="s">
        <v>220</v>
      </c>
      <c r="F484" s="26" t="s">
        <v>70</v>
      </c>
      <c r="G484" s="26" t="s">
        <v>3359</v>
      </c>
      <c r="H484" s="24">
        <v>43381</v>
      </c>
      <c r="I484" s="26" t="s">
        <v>7051</v>
      </c>
      <c r="J484" s="26" t="s">
        <v>8119</v>
      </c>
    </row>
    <row r="485" spans="1:10" x14ac:dyDescent="0.25">
      <c r="A485" s="22" t="s">
        <v>406</v>
      </c>
      <c r="B485" s="26" t="s">
        <v>8157</v>
      </c>
      <c r="C485" s="26" t="s">
        <v>405</v>
      </c>
      <c r="D485" s="22" t="s">
        <v>219</v>
      </c>
      <c r="E485" s="26" t="s">
        <v>220</v>
      </c>
      <c r="F485" s="26" t="s">
        <v>70</v>
      </c>
      <c r="G485" s="26" t="s">
        <v>3367</v>
      </c>
      <c r="H485" s="24">
        <v>42675</v>
      </c>
      <c r="I485" s="26" t="s">
        <v>7051</v>
      </c>
      <c r="J485" s="26" t="s">
        <v>8119</v>
      </c>
    </row>
    <row r="486" spans="1:10" x14ac:dyDescent="0.25">
      <c r="A486" s="22" t="s">
        <v>816</v>
      </c>
      <c r="B486" s="26" t="s">
        <v>631</v>
      </c>
      <c r="C486" s="26" t="s">
        <v>161</v>
      </c>
      <c r="D486" s="22" t="s">
        <v>219</v>
      </c>
      <c r="E486" s="26" t="s">
        <v>172</v>
      </c>
      <c r="F486" s="26" t="s">
        <v>70</v>
      </c>
      <c r="G486" s="26" t="s">
        <v>3359</v>
      </c>
      <c r="H486" s="24">
        <v>41093</v>
      </c>
      <c r="I486" s="26" t="s">
        <v>7051</v>
      </c>
      <c r="J486" s="26" t="s">
        <v>8119</v>
      </c>
    </row>
    <row r="487" spans="1:10" x14ac:dyDescent="0.25">
      <c r="A487" s="22" t="s">
        <v>1252</v>
      </c>
      <c r="B487" s="26" t="s">
        <v>59</v>
      </c>
      <c r="C487" s="26" t="s">
        <v>58</v>
      </c>
      <c r="D487" s="22" t="s">
        <v>3777</v>
      </c>
      <c r="E487" s="26" t="s">
        <v>163</v>
      </c>
      <c r="F487" s="26" t="s">
        <v>70</v>
      </c>
      <c r="G487" s="26" t="s">
        <v>5110</v>
      </c>
      <c r="H487" s="24">
        <v>41898</v>
      </c>
      <c r="I487" s="26" t="s">
        <v>7051</v>
      </c>
      <c r="J487" s="26" t="s">
        <v>8119</v>
      </c>
    </row>
    <row r="488" spans="1:10" x14ac:dyDescent="0.25">
      <c r="A488" s="22" t="s">
        <v>3779</v>
      </c>
      <c r="B488" s="26" t="s">
        <v>3780</v>
      </c>
      <c r="C488" s="26" t="s">
        <v>110</v>
      </c>
      <c r="D488" s="22" t="s">
        <v>3238</v>
      </c>
      <c r="E488" s="26" t="s">
        <v>3781</v>
      </c>
      <c r="F488" s="26" t="s">
        <v>70</v>
      </c>
      <c r="G488" s="23" t="s">
        <v>3381</v>
      </c>
      <c r="H488" s="24">
        <v>43252</v>
      </c>
      <c r="I488" s="26" t="s">
        <v>7051</v>
      </c>
      <c r="J488" s="26" t="s">
        <v>8119</v>
      </c>
    </row>
    <row r="489" spans="1:10" x14ac:dyDescent="0.25">
      <c r="A489" s="22" t="s">
        <v>706</v>
      </c>
      <c r="B489" s="26" t="s">
        <v>161</v>
      </c>
      <c r="C489" s="26" t="s">
        <v>162</v>
      </c>
      <c r="D489" s="22" t="s">
        <v>219</v>
      </c>
      <c r="E489" s="26" t="s">
        <v>220</v>
      </c>
      <c r="F489" s="26" t="s">
        <v>70</v>
      </c>
      <c r="G489" s="23" t="s">
        <v>3367</v>
      </c>
      <c r="H489" s="24">
        <v>42787</v>
      </c>
      <c r="I489" s="26" t="s">
        <v>7051</v>
      </c>
      <c r="J489" s="26" t="s">
        <v>8119</v>
      </c>
    </row>
    <row r="490" spans="1:10" x14ac:dyDescent="0.25">
      <c r="A490" s="22" t="s">
        <v>580</v>
      </c>
      <c r="B490" s="26" t="s">
        <v>49</v>
      </c>
      <c r="C490" s="26" t="s">
        <v>579</v>
      </c>
      <c r="D490" s="22" t="s">
        <v>219</v>
      </c>
      <c r="E490" s="26" t="s">
        <v>172</v>
      </c>
      <c r="F490" s="26" t="s">
        <v>70</v>
      </c>
      <c r="G490" s="26" t="s">
        <v>3364</v>
      </c>
      <c r="H490" s="24">
        <v>42723</v>
      </c>
      <c r="I490" s="26" t="s">
        <v>7051</v>
      </c>
      <c r="J490" s="26" t="s">
        <v>8119</v>
      </c>
    </row>
    <row r="491" spans="1:10" x14ac:dyDescent="0.25">
      <c r="A491" s="22" t="s">
        <v>351</v>
      </c>
      <c r="B491" s="26" t="s">
        <v>348</v>
      </c>
      <c r="C491" s="26" t="s">
        <v>349</v>
      </c>
      <c r="D491" s="22" t="s">
        <v>3238</v>
      </c>
      <c r="E491" s="26" t="s">
        <v>350</v>
      </c>
      <c r="F491" s="26" t="s">
        <v>70</v>
      </c>
      <c r="G491" s="26" t="s">
        <v>3397</v>
      </c>
      <c r="H491" s="24">
        <v>42255</v>
      </c>
      <c r="I491" s="26" t="s">
        <v>7051</v>
      </c>
      <c r="J491" s="26" t="s">
        <v>8119</v>
      </c>
    </row>
    <row r="492" spans="1:10" x14ac:dyDescent="0.25">
      <c r="A492" s="22" t="s">
        <v>726</v>
      </c>
      <c r="B492" s="26" t="s">
        <v>724</v>
      </c>
      <c r="C492" s="26" t="s">
        <v>725</v>
      </c>
      <c r="D492" s="22" t="s">
        <v>3238</v>
      </c>
      <c r="E492" s="26" t="s">
        <v>220</v>
      </c>
      <c r="F492" s="26" t="s">
        <v>70</v>
      </c>
      <c r="G492" s="26" t="s">
        <v>3359</v>
      </c>
      <c r="H492" s="24">
        <v>40574</v>
      </c>
      <c r="I492" s="26" t="s">
        <v>7051</v>
      </c>
      <c r="J492" s="26" t="s">
        <v>8119</v>
      </c>
    </row>
    <row r="493" spans="1:10" x14ac:dyDescent="0.25">
      <c r="A493" s="22" t="s">
        <v>4067</v>
      </c>
      <c r="B493" s="26" t="s">
        <v>242</v>
      </c>
      <c r="C493" s="26" t="s">
        <v>4068</v>
      </c>
      <c r="D493" s="22" t="s">
        <v>219</v>
      </c>
      <c r="E493" s="26" t="s">
        <v>172</v>
      </c>
      <c r="F493" s="26" t="s">
        <v>70</v>
      </c>
      <c r="G493" s="26" t="s">
        <v>3365</v>
      </c>
      <c r="H493" s="24">
        <v>43297</v>
      </c>
      <c r="I493" s="26" t="s">
        <v>7051</v>
      </c>
      <c r="J493" s="26" t="s">
        <v>8119</v>
      </c>
    </row>
    <row r="494" spans="1:10" x14ac:dyDescent="0.25">
      <c r="A494" s="22" t="s">
        <v>334</v>
      </c>
      <c r="B494" s="26" t="s">
        <v>328</v>
      </c>
      <c r="C494" s="26" t="s">
        <v>333</v>
      </c>
      <c r="D494" s="22" t="s">
        <v>219</v>
      </c>
      <c r="E494" s="26" t="s">
        <v>172</v>
      </c>
      <c r="F494" s="26" t="s">
        <v>70</v>
      </c>
      <c r="G494" s="26" t="s">
        <v>3358</v>
      </c>
      <c r="H494" s="24">
        <v>42552</v>
      </c>
      <c r="I494" s="26" t="s">
        <v>7051</v>
      </c>
      <c r="J494" s="26" t="s">
        <v>8119</v>
      </c>
    </row>
    <row r="495" spans="1:10" x14ac:dyDescent="0.25">
      <c r="A495" s="22" t="s">
        <v>717</v>
      </c>
      <c r="B495" s="26" t="s">
        <v>716</v>
      </c>
      <c r="C495" s="26" t="s">
        <v>3251</v>
      </c>
      <c r="D495" s="22" t="s">
        <v>3239</v>
      </c>
      <c r="E495" s="26" t="s">
        <v>350</v>
      </c>
      <c r="F495" s="26" t="s">
        <v>70</v>
      </c>
      <c r="G495" s="26" t="s">
        <v>3366</v>
      </c>
      <c r="H495" s="24">
        <v>37210</v>
      </c>
      <c r="I495" s="26" t="s">
        <v>7051</v>
      </c>
      <c r="J495" s="26" t="s">
        <v>8119</v>
      </c>
    </row>
    <row r="496" spans="1:10" x14ac:dyDescent="0.25">
      <c r="A496" s="22" t="s">
        <v>775</v>
      </c>
      <c r="B496" s="26" t="s">
        <v>774</v>
      </c>
      <c r="C496" s="26" t="s">
        <v>773</v>
      </c>
      <c r="D496" s="22" t="s">
        <v>219</v>
      </c>
      <c r="E496" s="26" t="s">
        <v>172</v>
      </c>
      <c r="F496" s="26" t="s">
        <v>70</v>
      </c>
      <c r="G496" s="26" t="s">
        <v>3356</v>
      </c>
      <c r="H496" s="24">
        <v>43344</v>
      </c>
      <c r="I496" s="26" t="s">
        <v>7051</v>
      </c>
      <c r="J496" s="26" t="s">
        <v>8119</v>
      </c>
    </row>
    <row r="497" spans="1:10" x14ac:dyDescent="0.25">
      <c r="A497" s="22" t="s">
        <v>510</v>
      </c>
      <c r="B497" s="26" t="s">
        <v>145</v>
      </c>
      <c r="C497" s="26" t="s">
        <v>509</v>
      </c>
      <c r="D497" s="22" t="s">
        <v>3502</v>
      </c>
      <c r="E497" s="26" t="s">
        <v>465</v>
      </c>
      <c r="F497" s="26" t="s">
        <v>76</v>
      </c>
      <c r="G497" s="26" t="s">
        <v>3364</v>
      </c>
      <c r="H497" s="24">
        <v>42185</v>
      </c>
      <c r="I497" s="26" t="s">
        <v>7051</v>
      </c>
      <c r="J497" s="26" t="s">
        <v>8119</v>
      </c>
    </row>
    <row r="498" spans="1:10" x14ac:dyDescent="0.25">
      <c r="A498" s="22" t="s">
        <v>4880</v>
      </c>
      <c r="B498" s="26" t="s">
        <v>4881</v>
      </c>
      <c r="C498" s="26" t="s">
        <v>4882</v>
      </c>
      <c r="D498" s="22" t="s">
        <v>3785</v>
      </c>
      <c r="E498" s="26" t="s">
        <v>830</v>
      </c>
      <c r="F498" s="26" t="s">
        <v>76</v>
      </c>
      <c r="G498" s="26" t="s">
        <v>3358</v>
      </c>
      <c r="H498" s="24">
        <v>43376</v>
      </c>
      <c r="I498" s="26" t="s">
        <v>7051</v>
      </c>
      <c r="J498" s="26" t="s">
        <v>8119</v>
      </c>
    </row>
    <row r="499" spans="1:10" x14ac:dyDescent="0.25">
      <c r="A499" s="22" t="s">
        <v>3748</v>
      </c>
      <c r="B499" s="26" t="s">
        <v>3749</v>
      </c>
      <c r="C499" s="26" t="s">
        <v>3750</v>
      </c>
      <c r="D499" s="22" t="s">
        <v>3502</v>
      </c>
      <c r="E499" s="26" t="s">
        <v>465</v>
      </c>
      <c r="F499" s="26" t="s">
        <v>76</v>
      </c>
      <c r="G499" s="26" t="s">
        <v>3359</v>
      </c>
      <c r="H499" s="24">
        <v>43241</v>
      </c>
      <c r="I499" s="26" t="s">
        <v>7051</v>
      </c>
      <c r="J499" s="26" t="s">
        <v>8119</v>
      </c>
    </row>
    <row r="500" spans="1:10" x14ac:dyDescent="0.25">
      <c r="A500" s="22" t="s">
        <v>6285</v>
      </c>
      <c r="B500" s="26" t="s">
        <v>7067</v>
      </c>
      <c r="C500" s="26" t="s">
        <v>3829</v>
      </c>
      <c r="D500" s="22" t="s">
        <v>3231</v>
      </c>
      <c r="E500" s="26" t="s">
        <v>830</v>
      </c>
      <c r="F500" s="26" t="s">
        <v>76</v>
      </c>
      <c r="G500" s="26" t="s">
        <v>8135</v>
      </c>
      <c r="H500" s="24">
        <v>43556</v>
      </c>
      <c r="I500" s="26" t="s">
        <v>7051</v>
      </c>
      <c r="J500" s="26" t="s">
        <v>8119</v>
      </c>
    </row>
    <row r="501" spans="1:10" x14ac:dyDescent="0.25">
      <c r="A501" s="22" t="s">
        <v>4107</v>
      </c>
      <c r="B501" s="26" t="s">
        <v>4108</v>
      </c>
      <c r="C501" s="26" t="s">
        <v>4109</v>
      </c>
      <c r="D501" s="22" t="s">
        <v>4110</v>
      </c>
      <c r="E501" s="26" t="s">
        <v>465</v>
      </c>
      <c r="F501" s="26" t="s">
        <v>76</v>
      </c>
      <c r="G501" s="26" t="s">
        <v>3358</v>
      </c>
      <c r="H501" s="24">
        <v>43318</v>
      </c>
      <c r="I501" s="26" t="s">
        <v>7051</v>
      </c>
      <c r="J501" s="26" t="s">
        <v>8119</v>
      </c>
    </row>
    <row r="502" spans="1:10" x14ac:dyDescent="0.25">
      <c r="A502" s="22" t="s">
        <v>667</v>
      </c>
      <c r="B502" s="26" t="s">
        <v>666</v>
      </c>
      <c r="C502" s="26" t="s">
        <v>3506</v>
      </c>
      <c r="D502" s="22" t="s">
        <v>189</v>
      </c>
      <c r="E502" s="26" t="s">
        <v>465</v>
      </c>
      <c r="F502" s="26" t="s">
        <v>76</v>
      </c>
      <c r="G502" s="23" t="s">
        <v>3378</v>
      </c>
      <c r="H502" s="24">
        <v>41722</v>
      </c>
      <c r="I502" s="26" t="s">
        <v>7051</v>
      </c>
      <c r="J502" s="26" t="s">
        <v>8119</v>
      </c>
    </row>
    <row r="503" spans="1:10" x14ac:dyDescent="0.25">
      <c r="A503" s="22" t="s">
        <v>4918</v>
      </c>
      <c r="B503" s="26" t="s">
        <v>4919</v>
      </c>
      <c r="C503" s="26" t="s">
        <v>4920</v>
      </c>
      <c r="D503" s="22" t="s">
        <v>205</v>
      </c>
      <c r="E503" s="26" t="s">
        <v>190</v>
      </c>
      <c r="F503" s="26" t="s">
        <v>69</v>
      </c>
      <c r="G503" s="23" t="s">
        <v>3358</v>
      </c>
      <c r="H503" s="24">
        <v>43402</v>
      </c>
      <c r="I503" s="26" t="s">
        <v>7051</v>
      </c>
      <c r="J503" s="26" t="s">
        <v>8119</v>
      </c>
    </row>
    <row r="504" spans="1:10" x14ac:dyDescent="0.25">
      <c r="A504" s="22" t="s">
        <v>5136</v>
      </c>
      <c r="B504" s="26" t="s">
        <v>5137</v>
      </c>
      <c r="C504" s="26" t="s">
        <v>5138</v>
      </c>
      <c r="D504" s="22" t="s">
        <v>3237</v>
      </c>
      <c r="E504" s="26" t="s">
        <v>500</v>
      </c>
      <c r="F504" s="26" t="s">
        <v>69</v>
      </c>
      <c r="G504" s="26" t="s">
        <v>3364</v>
      </c>
      <c r="H504" s="24">
        <v>43514</v>
      </c>
      <c r="I504" s="26" t="s">
        <v>7051</v>
      </c>
      <c r="J504" s="26" t="s">
        <v>8119</v>
      </c>
    </row>
    <row r="505" spans="1:10" x14ac:dyDescent="0.25">
      <c r="A505" s="22" t="s">
        <v>697</v>
      </c>
      <c r="B505" s="26" t="s">
        <v>158</v>
      </c>
      <c r="C505" s="26" t="s">
        <v>159</v>
      </c>
      <c r="D505" s="22" t="s">
        <v>3237</v>
      </c>
      <c r="E505" s="26" t="s">
        <v>500</v>
      </c>
      <c r="F505" s="26" t="s">
        <v>69</v>
      </c>
      <c r="G505" s="26" t="s">
        <v>3356</v>
      </c>
      <c r="H505" s="24">
        <v>42738</v>
      </c>
      <c r="I505" s="26" t="s">
        <v>7051</v>
      </c>
      <c r="J505" s="26" t="s">
        <v>8119</v>
      </c>
    </row>
    <row r="506" spans="1:10" x14ac:dyDescent="0.25">
      <c r="A506" s="22" t="s">
        <v>456</v>
      </c>
      <c r="B506" s="26" t="s">
        <v>454</v>
      </c>
      <c r="C506" s="26" t="s">
        <v>455</v>
      </c>
      <c r="D506" s="22" t="s">
        <v>205</v>
      </c>
      <c r="E506" s="26" t="s">
        <v>190</v>
      </c>
      <c r="F506" s="26" t="s">
        <v>69</v>
      </c>
      <c r="G506" s="26" t="s">
        <v>3359</v>
      </c>
      <c r="H506" s="24">
        <v>42705</v>
      </c>
      <c r="I506" s="26" t="s">
        <v>7051</v>
      </c>
      <c r="J506" s="26" t="s">
        <v>8119</v>
      </c>
    </row>
    <row r="507" spans="1:10" x14ac:dyDescent="0.25">
      <c r="A507" s="22" t="s">
        <v>343</v>
      </c>
      <c r="B507" s="26" t="s">
        <v>341</v>
      </c>
      <c r="C507" s="26" t="s">
        <v>342</v>
      </c>
      <c r="D507" s="22" t="s">
        <v>205</v>
      </c>
      <c r="E507" s="26" t="s">
        <v>190</v>
      </c>
      <c r="F507" s="26" t="s">
        <v>69</v>
      </c>
      <c r="G507" s="26" t="s">
        <v>3395</v>
      </c>
      <c r="H507" s="24">
        <v>41730</v>
      </c>
      <c r="I507" s="26" t="s">
        <v>7051</v>
      </c>
      <c r="J507" s="26" t="s">
        <v>8119</v>
      </c>
    </row>
    <row r="508" spans="1:10" x14ac:dyDescent="0.25">
      <c r="A508" s="22" t="s">
        <v>771</v>
      </c>
      <c r="B508" s="26" t="s">
        <v>533</v>
      </c>
      <c r="C508" s="26" t="s">
        <v>7058</v>
      </c>
      <c r="D508" s="22" t="s">
        <v>297</v>
      </c>
      <c r="E508" s="26" t="s">
        <v>209</v>
      </c>
      <c r="F508" s="26" t="s">
        <v>69</v>
      </c>
      <c r="G508" s="26" t="s">
        <v>3734</v>
      </c>
      <c r="H508" s="24">
        <v>42842</v>
      </c>
      <c r="I508" s="26" t="s">
        <v>7051</v>
      </c>
      <c r="J508" s="26" t="s">
        <v>8119</v>
      </c>
    </row>
    <row r="509" spans="1:10" x14ac:dyDescent="0.25">
      <c r="A509" s="22" t="s">
        <v>5064</v>
      </c>
      <c r="B509" s="26" t="s">
        <v>375</v>
      </c>
      <c r="C509" s="26" t="s">
        <v>5065</v>
      </c>
      <c r="D509" s="22" t="s">
        <v>205</v>
      </c>
      <c r="E509" s="26" t="s">
        <v>190</v>
      </c>
      <c r="F509" s="26" t="s">
        <v>69</v>
      </c>
      <c r="G509" s="26" t="s">
        <v>3384</v>
      </c>
      <c r="H509" s="24">
        <v>43451</v>
      </c>
      <c r="I509" s="26" t="s">
        <v>7051</v>
      </c>
      <c r="J509" s="26" t="s">
        <v>8119</v>
      </c>
    </row>
    <row r="510" spans="1:10" x14ac:dyDescent="0.25">
      <c r="A510" s="22" t="s">
        <v>318</v>
      </c>
      <c r="B510" s="26" t="s">
        <v>317</v>
      </c>
      <c r="C510" s="26" t="s">
        <v>257</v>
      </c>
      <c r="D510" s="22" t="s">
        <v>189</v>
      </c>
      <c r="E510" s="26" t="s">
        <v>190</v>
      </c>
      <c r="F510" s="26" t="s">
        <v>69</v>
      </c>
      <c r="G510" s="26" t="s">
        <v>3378</v>
      </c>
      <c r="H510" s="24">
        <v>41730</v>
      </c>
      <c r="I510" s="26" t="s">
        <v>7051</v>
      </c>
      <c r="J510" s="26" t="s">
        <v>8119</v>
      </c>
    </row>
    <row r="511" spans="1:10" x14ac:dyDescent="0.25">
      <c r="A511" s="22" t="s">
        <v>3882</v>
      </c>
      <c r="B511" s="26" t="s">
        <v>348</v>
      </c>
      <c r="C511" s="26" t="s">
        <v>3883</v>
      </c>
      <c r="D511" s="22" t="s">
        <v>205</v>
      </c>
      <c r="E511" s="26" t="s">
        <v>190</v>
      </c>
      <c r="F511" s="26" t="s">
        <v>69</v>
      </c>
      <c r="G511" s="26" t="s">
        <v>3358</v>
      </c>
      <c r="H511" s="24">
        <v>43290</v>
      </c>
      <c r="I511" s="26" t="s">
        <v>7051</v>
      </c>
      <c r="J511" s="26" t="s">
        <v>8119</v>
      </c>
    </row>
    <row r="512" spans="1:10" x14ac:dyDescent="0.25">
      <c r="A512" s="22" t="s">
        <v>806</v>
      </c>
      <c r="B512" s="26" t="s">
        <v>807</v>
      </c>
      <c r="C512" s="26" t="s">
        <v>808</v>
      </c>
      <c r="D512" s="22" t="s">
        <v>3237</v>
      </c>
      <c r="E512" s="26" t="s">
        <v>500</v>
      </c>
      <c r="F512" s="26" t="s">
        <v>69</v>
      </c>
      <c r="G512" s="26" t="s">
        <v>3372</v>
      </c>
      <c r="H512" s="24">
        <v>42912</v>
      </c>
      <c r="I512" s="26" t="s">
        <v>7051</v>
      </c>
      <c r="J512" s="26" t="s">
        <v>8119</v>
      </c>
    </row>
    <row r="513" spans="1:10" x14ac:dyDescent="0.25">
      <c r="A513" s="22" t="s">
        <v>4072</v>
      </c>
      <c r="B513" s="26" t="s">
        <v>4073</v>
      </c>
      <c r="C513" s="26" t="s">
        <v>3504</v>
      </c>
      <c r="D513" s="22" t="s">
        <v>3237</v>
      </c>
      <c r="E513" s="26" t="s">
        <v>500</v>
      </c>
      <c r="F513" s="26" t="s">
        <v>69</v>
      </c>
      <c r="G513" s="26" t="s">
        <v>3359</v>
      </c>
      <c r="H513" s="24">
        <v>43304</v>
      </c>
      <c r="I513" s="26" t="s">
        <v>7051</v>
      </c>
      <c r="J513" s="26" t="s">
        <v>8119</v>
      </c>
    </row>
    <row r="514" spans="1:10" x14ac:dyDescent="0.25">
      <c r="A514" s="22" t="s">
        <v>56</v>
      </c>
      <c r="B514" s="26" t="s">
        <v>57</v>
      </c>
      <c r="C514" s="26" t="s">
        <v>58</v>
      </c>
      <c r="D514" s="22" t="s">
        <v>189</v>
      </c>
      <c r="E514" s="26" t="s">
        <v>887</v>
      </c>
      <c r="F514" s="26" t="s">
        <v>69</v>
      </c>
      <c r="G514" s="26" t="s">
        <v>3417</v>
      </c>
      <c r="H514" s="24">
        <v>40470</v>
      </c>
      <c r="I514" s="26" t="s">
        <v>7051</v>
      </c>
      <c r="J514" s="26" t="s">
        <v>8119</v>
      </c>
    </row>
    <row r="515" spans="1:10" x14ac:dyDescent="0.25">
      <c r="A515" s="22" t="s">
        <v>865</v>
      </c>
      <c r="B515" s="26" t="s">
        <v>135</v>
      </c>
      <c r="C515" s="26" t="s">
        <v>866</v>
      </c>
      <c r="D515" s="22" t="s">
        <v>205</v>
      </c>
      <c r="E515" s="26" t="s">
        <v>190</v>
      </c>
      <c r="F515" s="26" t="s">
        <v>69</v>
      </c>
      <c r="G515" s="26" t="s">
        <v>3358</v>
      </c>
      <c r="H515" s="24">
        <v>42983</v>
      </c>
      <c r="I515" s="26" t="s">
        <v>7051</v>
      </c>
      <c r="J515" s="26" t="s">
        <v>8119</v>
      </c>
    </row>
    <row r="516" spans="1:10" x14ac:dyDescent="0.25">
      <c r="A516" s="22" t="s">
        <v>529</v>
      </c>
      <c r="B516" s="26" t="s">
        <v>527</v>
      </c>
      <c r="C516" s="26" t="s">
        <v>528</v>
      </c>
      <c r="D516" s="22" t="s">
        <v>205</v>
      </c>
      <c r="E516" s="26" t="s">
        <v>190</v>
      </c>
      <c r="F516" s="26" t="s">
        <v>69</v>
      </c>
      <c r="G516" s="23" t="s">
        <v>3402</v>
      </c>
      <c r="H516" s="24">
        <v>41730</v>
      </c>
      <c r="I516" s="26" t="s">
        <v>7051</v>
      </c>
      <c r="J516" s="26" t="s">
        <v>8119</v>
      </c>
    </row>
    <row r="517" spans="1:10" x14ac:dyDescent="0.25">
      <c r="A517" s="22" t="s">
        <v>5177</v>
      </c>
      <c r="B517" s="26" t="s">
        <v>5115</v>
      </c>
      <c r="C517" s="26" t="s">
        <v>5116</v>
      </c>
      <c r="D517" s="22" t="s">
        <v>3814</v>
      </c>
      <c r="E517" s="26" t="s">
        <v>3815</v>
      </c>
      <c r="F517" s="26" t="s">
        <v>75</v>
      </c>
      <c r="G517" s="23" t="s">
        <v>3359</v>
      </c>
      <c r="H517" s="24">
        <v>43500</v>
      </c>
      <c r="I517" s="26" t="s">
        <v>7051</v>
      </c>
      <c r="J517" s="26" t="s">
        <v>8119</v>
      </c>
    </row>
    <row r="518" spans="1:10" x14ac:dyDescent="0.25">
      <c r="A518" s="22" t="s">
        <v>5088</v>
      </c>
      <c r="B518" s="26" t="s">
        <v>5070</v>
      </c>
      <c r="C518" s="26" t="s">
        <v>5104</v>
      </c>
      <c r="D518" s="22" t="s">
        <v>3797</v>
      </c>
      <c r="E518" s="26" t="s">
        <v>3798</v>
      </c>
      <c r="F518" s="26" t="s">
        <v>75</v>
      </c>
      <c r="G518" s="26" t="s">
        <v>3365</v>
      </c>
      <c r="H518" s="24">
        <v>43467</v>
      </c>
      <c r="I518" s="26" t="s">
        <v>7051</v>
      </c>
      <c r="J518" s="26" t="s">
        <v>8119</v>
      </c>
    </row>
    <row r="519" spans="1:10" x14ac:dyDescent="0.25">
      <c r="A519" s="22" t="s">
        <v>3801</v>
      </c>
      <c r="B519" s="26" t="s">
        <v>192</v>
      </c>
      <c r="C519" s="26" t="s">
        <v>95</v>
      </c>
      <c r="D519" s="22" t="s">
        <v>285</v>
      </c>
      <c r="E519" s="26" t="s">
        <v>3802</v>
      </c>
      <c r="F519" s="26" t="s">
        <v>75</v>
      </c>
      <c r="G519" s="26" t="s">
        <v>5037</v>
      </c>
      <c r="H519" s="24">
        <v>42370</v>
      </c>
      <c r="I519" s="26" t="s">
        <v>7051</v>
      </c>
      <c r="J519" s="26" t="s">
        <v>8119</v>
      </c>
    </row>
    <row r="520" spans="1:10" x14ac:dyDescent="0.25">
      <c r="A520" s="22" t="s">
        <v>8120</v>
      </c>
      <c r="B520" s="26" t="s">
        <v>8121</v>
      </c>
      <c r="C520" s="26" t="s">
        <v>8122</v>
      </c>
      <c r="D520" s="22" t="s">
        <v>3797</v>
      </c>
      <c r="E520" s="26" t="s">
        <v>3798</v>
      </c>
      <c r="F520" s="26" t="s">
        <v>75</v>
      </c>
      <c r="G520" s="26" t="s">
        <v>3365</v>
      </c>
      <c r="H520" s="24">
        <v>43586</v>
      </c>
      <c r="I520" s="26" t="s">
        <v>7051</v>
      </c>
      <c r="J520" s="26" t="s">
        <v>8119</v>
      </c>
    </row>
    <row r="521" spans="1:10" x14ac:dyDescent="0.25">
      <c r="A521" s="22" t="s">
        <v>3803</v>
      </c>
      <c r="B521" s="26" t="s">
        <v>3804</v>
      </c>
      <c r="C521" s="26" t="s">
        <v>3805</v>
      </c>
      <c r="D521" s="22" t="s">
        <v>3797</v>
      </c>
      <c r="E521" s="26" t="s">
        <v>3798</v>
      </c>
      <c r="F521" s="26" t="s">
        <v>75</v>
      </c>
      <c r="G521" s="26" t="s">
        <v>3359</v>
      </c>
      <c r="H521" s="24">
        <v>41926</v>
      </c>
      <c r="I521" s="26" t="s">
        <v>7051</v>
      </c>
      <c r="J521" s="26" t="s">
        <v>8119</v>
      </c>
    </row>
    <row r="522" spans="1:10" x14ac:dyDescent="0.25">
      <c r="A522" s="22" t="s">
        <v>410</v>
      </c>
      <c r="B522" s="26" t="s">
        <v>3809</v>
      </c>
      <c r="C522" s="26" t="s">
        <v>3810</v>
      </c>
      <c r="D522" s="22" t="s">
        <v>231</v>
      </c>
      <c r="E522" s="26" t="s">
        <v>3811</v>
      </c>
      <c r="F522" s="26" t="s">
        <v>75</v>
      </c>
      <c r="G522" s="26" t="s">
        <v>3366</v>
      </c>
      <c r="H522" s="24">
        <v>38404</v>
      </c>
      <c r="I522" s="26" t="s">
        <v>7051</v>
      </c>
      <c r="J522" s="26" t="s">
        <v>8119</v>
      </c>
    </row>
    <row r="523" spans="1:10" x14ac:dyDescent="0.25">
      <c r="A523" s="22" t="s">
        <v>3461</v>
      </c>
      <c r="B523" s="26" t="s">
        <v>3812</v>
      </c>
      <c r="C523" s="26" t="s">
        <v>3813</v>
      </c>
      <c r="D523" s="22" t="s">
        <v>3814</v>
      </c>
      <c r="E523" s="26" t="s">
        <v>3815</v>
      </c>
      <c r="F523" s="26" t="s">
        <v>75</v>
      </c>
      <c r="G523" s="26" t="s">
        <v>3367</v>
      </c>
      <c r="H523" s="24">
        <v>43164</v>
      </c>
      <c r="I523" s="26" t="s">
        <v>7051</v>
      </c>
      <c r="J523" s="26" t="s">
        <v>8119</v>
      </c>
    </row>
    <row r="524" spans="1:10" x14ac:dyDescent="0.25">
      <c r="A524" s="22" t="s">
        <v>5059</v>
      </c>
      <c r="B524" s="26" t="s">
        <v>78</v>
      </c>
      <c r="C524" s="26" t="s">
        <v>5060</v>
      </c>
      <c r="D524" s="22" t="s">
        <v>3797</v>
      </c>
      <c r="E524" s="26" t="s">
        <v>3798</v>
      </c>
      <c r="F524" s="26" t="s">
        <v>75</v>
      </c>
      <c r="G524" s="26" t="s">
        <v>3356</v>
      </c>
      <c r="H524" s="24">
        <v>43433</v>
      </c>
      <c r="I524" s="26" t="s">
        <v>7051</v>
      </c>
      <c r="J524" s="26" t="s">
        <v>8119</v>
      </c>
    </row>
    <row r="525" spans="1:10" x14ac:dyDescent="0.25">
      <c r="A525" s="22" t="s">
        <v>6327</v>
      </c>
      <c r="B525" s="26" t="s">
        <v>8129</v>
      </c>
      <c r="C525" s="26" t="s">
        <v>8130</v>
      </c>
      <c r="D525" s="22" t="s">
        <v>3881</v>
      </c>
      <c r="E525" s="26" t="s">
        <v>3837</v>
      </c>
      <c r="F525" s="26" t="s">
        <v>75</v>
      </c>
      <c r="G525" s="26" t="s">
        <v>3365</v>
      </c>
      <c r="H525" s="24">
        <v>43586</v>
      </c>
      <c r="I525" s="26" t="s">
        <v>7051</v>
      </c>
      <c r="J525" s="26" t="s">
        <v>8119</v>
      </c>
    </row>
    <row r="526" spans="1:10" x14ac:dyDescent="0.25">
      <c r="A526" s="22" t="s">
        <v>3820</v>
      </c>
      <c r="B526" s="26" t="s">
        <v>60</v>
      </c>
      <c r="C526" s="26" t="s">
        <v>3821</v>
      </c>
      <c r="D526" s="22" t="s">
        <v>3797</v>
      </c>
      <c r="E526" s="26" t="s">
        <v>3815</v>
      </c>
      <c r="F526" s="26" t="s">
        <v>75</v>
      </c>
      <c r="G526" s="26" t="s">
        <v>3378</v>
      </c>
      <c r="H526" s="24">
        <v>42884</v>
      </c>
      <c r="I526" s="26" t="s">
        <v>7051</v>
      </c>
      <c r="J526" s="26" t="s">
        <v>8119</v>
      </c>
    </row>
    <row r="527" spans="1:10" x14ac:dyDescent="0.25">
      <c r="A527" s="22" t="s">
        <v>3879</v>
      </c>
      <c r="B527" s="26" t="s">
        <v>687</v>
      </c>
      <c r="C527" s="26" t="s">
        <v>3880</v>
      </c>
      <c r="D527" s="22" t="s">
        <v>3881</v>
      </c>
      <c r="E527" s="26" t="s">
        <v>3837</v>
      </c>
      <c r="F527" s="26" t="s">
        <v>75</v>
      </c>
      <c r="G527" s="26" t="s">
        <v>3357</v>
      </c>
      <c r="H527" s="24">
        <v>43276</v>
      </c>
      <c r="I527" s="26" t="s">
        <v>7051</v>
      </c>
      <c r="J527" s="26" t="s">
        <v>8119</v>
      </c>
    </row>
    <row r="528" spans="1:10" x14ac:dyDescent="0.25">
      <c r="A528" s="22" t="s">
        <v>382</v>
      </c>
      <c r="B528" s="26" t="s">
        <v>3823</v>
      </c>
      <c r="C528" s="26" t="s">
        <v>3824</v>
      </c>
      <c r="D528" s="22" t="s">
        <v>3797</v>
      </c>
      <c r="E528" s="26" t="s">
        <v>3798</v>
      </c>
      <c r="F528" s="26" t="s">
        <v>75</v>
      </c>
      <c r="G528" s="26" t="s">
        <v>3359</v>
      </c>
      <c r="H528" s="24">
        <v>41540</v>
      </c>
      <c r="I528" s="26" t="s">
        <v>7051</v>
      </c>
      <c r="J528" s="26" t="s">
        <v>8119</v>
      </c>
    </row>
    <row r="529" spans="1:10" x14ac:dyDescent="0.25">
      <c r="A529" s="22" t="s">
        <v>4906</v>
      </c>
      <c r="B529" s="26" t="s">
        <v>4907</v>
      </c>
      <c r="C529" s="26" t="s">
        <v>4908</v>
      </c>
      <c r="D529" s="22" t="s">
        <v>3797</v>
      </c>
      <c r="E529" s="26" t="s">
        <v>3798</v>
      </c>
      <c r="F529" s="26" t="s">
        <v>75</v>
      </c>
      <c r="G529" s="26" t="s">
        <v>3359</v>
      </c>
      <c r="H529" s="24">
        <v>43388</v>
      </c>
      <c r="I529" s="26" t="s">
        <v>7051</v>
      </c>
      <c r="J529" s="26" t="s">
        <v>8119</v>
      </c>
    </row>
    <row r="530" spans="1:10" x14ac:dyDescent="0.25">
      <c r="A530" s="22" t="s">
        <v>3470</v>
      </c>
      <c r="B530" s="26" t="s">
        <v>338</v>
      </c>
      <c r="C530" s="26" t="s">
        <v>3836</v>
      </c>
      <c r="D530" s="22" t="s">
        <v>256</v>
      </c>
      <c r="E530" s="26" t="s">
        <v>3837</v>
      </c>
      <c r="F530" s="26" t="s">
        <v>75</v>
      </c>
      <c r="G530" s="26" t="s">
        <v>3404</v>
      </c>
      <c r="H530" s="24">
        <v>43178</v>
      </c>
      <c r="I530" s="26" t="s">
        <v>7051</v>
      </c>
      <c r="J530" s="26" t="s">
        <v>8119</v>
      </c>
    </row>
    <row r="531" spans="1:10" x14ac:dyDescent="0.25">
      <c r="A531" s="22" t="s">
        <v>4066</v>
      </c>
      <c r="B531" s="26" t="s">
        <v>554</v>
      </c>
      <c r="C531" s="26" t="s">
        <v>745</v>
      </c>
      <c r="D531" s="22" t="s">
        <v>3797</v>
      </c>
      <c r="E531" s="26" t="s">
        <v>3798</v>
      </c>
      <c r="F531" s="26" t="s">
        <v>75</v>
      </c>
      <c r="G531" s="26" t="s">
        <v>3358</v>
      </c>
      <c r="H531" s="24">
        <v>43297</v>
      </c>
      <c r="I531" s="26" t="s">
        <v>7051</v>
      </c>
      <c r="J531" s="26" t="s">
        <v>8119</v>
      </c>
    </row>
    <row r="532" spans="1:10" x14ac:dyDescent="0.25">
      <c r="A532" s="22" t="s">
        <v>8147</v>
      </c>
      <c r="B532" s="26" t="s">
        <v>703</v>
      </c>
      <c r="C532" s="26" t="s">
        <v>8148</v>
      </c>
      <c r="D532" s="22" t="s">
        <v>3814</v>
      </c>
      <c r="E532" s="26" t="s">
        <v>3815</v>
      </c>
      <c r="F532" s="26" t="s">
        <v>75</v>
      </c>
      <c r="G532" s="26" t="s">
        <v>3365</v>
      </c>
      <c r="H532" s="24">
        <v>43586</v>
      </c>
      <c r="I532" s="26" t="s">
        <v>7051</v>
      </c>
      <c r="J532" s="26" t="s">
        <v>8119</v>
      </c>
    </row>
    <row r="533" spans="1:10" x14ac:dyDescent="0.25">
      <c r="A533" s="22" t="s">
        <v>3844</v>
      </c>
      <c r="B533" s="26" t="s">
        <v>3845</v>
      </c>
      <c r="C533" s="26" t="s">
        <v>3846</v>
      </c>
      <c r="D533" s="22" t="s">
        <v>3797</v>
      </c>
      <c r="E533" s="26" t="s">
        <v>3798</v>
      </c>
      <c r="F533" s="26" t="s">
        <v>75</v>
      </c>
      <c r="G533" s="26" t="s">
        <v>3359</v>
      </c>
      <c r="H533" s="24">
        <v>42625</v>
      </c>
      <c r="I533" s="26" t="s">
        <v>7051</v>
      </c>
      <c r="J533" s="26" t="s">
        <v>8119</v>
      </c>
    </row>
    <row r="534" spans="1:10" x14ac:dyDescent="0.25">
      <c r="A534" s="22" t="s">
        <v>222</v>
      </c>
      <c r="B534" s="26" t="s">
        <v>89</v>
      </c>
      <c r="C534" s="26" t="s">
        <v>3850</v>
      </c>
      <c r="D534" s="22" t="s">
        <v>3797</v>
      </c>
      <c r="E534" s="26" t="s">
        <v>3798</v>
      </c>
      <c r="F534" s="26" t="s">
        <v>75</v>
      </c>
      <c r="G534" s="26" t="s">
        <v>3395</v>
      </c>
      <c r="H534" s="24">
        <v>42569</v>
      </c>
      <c r="I534" s="26" t="s">
        <v>7051</v>
      </c>
      <c r="J534" s="26" t="s">
        <v>8119</v>
      </c>
    </row>
    <row r="535" spans="1:10" x14ac:dyDescent="0.25">
      <c r="A535" s="22" t="s">
        <v>4913</v>
      </c>
      <c r="B535" s="26" t="s">
        <v>4875</v>
      </c>
      <c r="C535" s="26" t="s">
        <v>4876</v>
      </c>
      <c r="D535" s="22" t="s">
        <v>3814</v>
      </c>
      <c r="E535" s="26" t="s">
        <v>3815</v>
      </c>
      <c r="F535" s="26" t="s">
        <v>75</v>
      </c>
      <c r="G535" s="26" t="s">
        <v>3358</v>
      </c>
      <c r="H535" s="24">
        <v>43367</v>
      </c>
      <c r="I535" s="26" t="s">
        <v>7051</v>
      </c>
      <c r="J535" s="26" t="s">
        <v>8119</v>
      </c>
    </row>
    <row r="536" spans="1:10" x14ac:dyDescent="0.25">
      <c r="A536" s="22" t="s">
        <v>8151</v>
      </c>
      <c r="B536" s="26" t="s">
        <v>424</v>
      </c>
      <c r="C536" s="26" t="s">
        <v>8152</v>
      </c>
      <c r="D536" s="22" t="s">
        <v>3814</v>
      </c>
      <c r="E536" s="26" t="s">
        <v>3815</v>
      </c>
      <c r="F536" s="26" t="s">
        <v>75</v>
      </c>
      <c r="G536" s="26" t="s">
        <v>3365</v>
      </c>
      <c r="H536" s="24">
        <v>43586</v>
      </c>
      <c r="I536" s="26" t="s">
        <v>7051</v>
      </c>
      <c r="J536" s="26" t="s">
        <v>8119</v>
      </c>
    </row>
    <row r="537" spans="1:10" x14ac:dyDescent="0.25">
      <c r="A537" s="22" t="s">
        <v>352</v>
      </c>
      <c r="B537" s="26" t="s">
        <v>3855</v>
      </c>
      <c r="C537" s="26" t="s">
        <v>3856</v>
      </c>
      <c r="D537" s="22" t="s">
        <v>3814</v>
      </c>
      <c r="E537" s="26" t="s">
        <v>3815</v>
      </c>
      <c r="F537" s="26" t="s">
        <v>75</v>
      </c>
      <c r="G537" s="26" t="s">
        <v>3358</v>
      </c>
      <c r="H537" s="24">
        <v>41502</v>
      </c>
      <c r="I537" s="26" t="s">
        <v>7051</v>
      </c>
      <c r="J537" s="26" t="s">
        <v>8119</v>
      </c>
    </row>
    <row r="538" spans="1:10" x14ac:dyDescent="0.25">
      <c r="A538" s="22" t="s">
        <v>3857</v>
      </c>
      <c r="B538" s="26" t="s">
        <v>3858</v>
      </c>
      <c r="C538" s="26" t="s">
        <v>3859</v>
      </c>
      <c r="D538" s="22" t="s">
        <v>3797</v>
      </c>
      <c r="E538" s="26" t="s">
        <v>3798</v>
      </c>
      <c r="F538" s="26" t="s">
        <v>75</v>
      </c>
      <c r="G538" s="26" t="s">
        <v>3358</v>
      </c>
      <c r="H538" s="24">
        <v>42795</v>
      </c>
      <c r="I538" s="26" t="s">
        <v>7051</v>
      </c>
      <c r="J538" s="26" t="s">
        <v>8119</v>
      </c>
    </row>
    <row r="539" spans="1:10" x14ac:dyDescent="0.25">
      <c r="A539" s="22" t="s">
        <v>3860</v>
      </c>
      <c r="B539" s="26" t="s">
        <v>3861</v>
      </c>
      <c r="C539" s="26" t="s">
        <v>3862</v>
      </c>
      <c r="D539" s="22" t="s">
        <v>3797</v>
      </c>
      <c r="E539" s="26" t="s">
        <v>3798</v>
      </c>
      <c r="F539" s="26" t="s">
        <v>75</v>
      </c>
      <c r="G539" s="26" t="s">
        <v>3365</v>
      </c>
      <c r="H539" s="24">
        <v>42856</v>
      </c>
      <c r="I539" s="26" t="s">
        <v>7051</v>
      </c>
      <c r="J539" s="26" t="s">
        <v>8119</v>
      </c>
    </row>
    <row r="540" spans="1:10" x14ac:dyDescent="0.25">
      <c r="A540" s="22" t="s">
        <v>3505</v>
      </c>
      <c r="B540" s="26" t="s">
        <v>338</v>
      </c>
      <c r="C540" s="26" t="s">
        <v>3863</v>
      </c>
      <c r="D540" s="22" t="s">
        <v>3797</v>
      </c>
      <c r="E540" s="26" t="s">
        <v>3798</v>
      </c>
      <c r="F540" s="26" t="s">
        <v>75</v>
      </c>
      <c r="G540" s="26" t="s">
        <v>3365</v>
      </c>
      <c r="H540" s="24">
        <v>43221</v>
      </c>
      <c r="I540" s="26" t="s">
        <v>7051</v>
      </c>
      <c r="J540" s="26" t="s">
        <v>8119</v>
      </c>
    </row>
    <row r="541" spans="1:10" x14ac:dyDescent="0.25">
      <c r="A541" s="22" t="s">
        <v>5079</v>
      </c>
      <c r="B541" s="26" t="s">
        <v>4077</v>
      </c>
      <c r="C541" s="26" t="s">
        <v>5080</v>
      </c>
      <c r="D541" s="22" t="s">
        <v>3814</v>
      </c>
      <c r="E541" s="26" t="s">
        <v>3815</v>
      </c>
      <c r="F541" s="26" t="s">
        <v>75</v>
      </c>
      <c r="G541" s="26" t="s">
        <v>3365</v>
      </c>
      <c r="H541" s="24">
        <v>43467</v>
      </c>
      <c r="I541" s="26" t="s">
        <v>7051</v>
      </c>
      <c r="J541" s="26" t="s">
        <v>8119</v>
      </c>
    </row>
    <row r="542" spans="1:10" x14ac:dyDescent="0.25">
      <c r="A542" s="22" t="s">
        <v>4117</v>
      </c>
      <c r="B542" s="26" t="s">
        <v>4118</v>
      </c>
      <c r="C542" s="26" t="s">
        <v>4119</v>
      </c>
      <c r="D542" s="22" t="s">
        <v>3797</v>
      </c>
      <c r="E542" s="26" t="s">
        <v>3798</v>
      </c>
      <c r="F542" s="26" t="s">
        <v>75</v>
      </c>
      <c r="G542" s="26" t="s">
        <v>3394</v>
      </c>
      <c r="H542" s="24">
        <v>43319</v>
      </c>
      <c r="I542" s="26" t="s">
        <v>7051</v>
      </c>
      <c r="J542" s="26" t="s">
        <v>8119</v>
      </c>
    </row>
    <row r="543" spans="1:10" x14ac:dyDescent="0.25">
      <c r="A543" s="22" t="s">
        <v>4938</v>
      </c>
      <c r="B543" s="26" t="s">
        <v>4939</v>
      </c>
      <c r="C543" s="26" t="s">
        <v>4940</v>
      </c>
      <c r="D543" s="22" t="s">
        <v>3797</v>
      </c>
      <c r="E543" s="26" t="s">
        <v>3798</v>
      </c>
      <c r="F543" s="26" t="s">
        <v>75</v>
      </c>
      <c r="G543" s="23" t="s">
        <v>3358</v>
      </c>
      <c r="H543" s="24">
        <v>43395</v>
      </c>
      <c r="I543" s="26" t="s">
        <v>7051</v>
      </c>
      <c r="J543" s="26" t="s">
        <v>8119</v>
      </c>
    </row>
    <row r="544" spans="1:10" x14ac:dyDescent="0.25">
      <c r="A544" s="12"/>
      <c r="B544" s="11"/>
      <c r="C544" s="11"/>
      <c r="D544" s="12"/>
      <c r="E544" s="11"/>
      <c r="F544" s="11"/>
      <c r="G544" s="11"/>
    </row>
    <row r="545" spans="1:7" x14ac:dyDescent="0.25">
      <c r="A545" s="12"/>
      <c r="B545" s="11"/>
      <c r="C545" s="11"/>
      <c r="D545" s="12"/>
      <c r="E545" s="11"/>
      <c r="F545" s="11"/>
      <c r="G545" s="11"/>
    </row>
    <row r="546" spans="1:7" x14ac:dyDescent="0.25">
      <c r="A546" s="12"/>
      <c r="B546" s="11"/>
      <c r="C546" s="11"/>
      <c r="D546" s="12"/>
      <c r="E546" s="11"/>
      <c r="F546" s="11"/>
      <c r="G546" s="11"/>
    </row>
    <row r="547" spans="1:7" x14ac:dyDescent="0.25">
      <c r="A547" s="12"/>
      <c r="B547" s="11"/>
      <c r="C547" s="11"/>
      <c r="D547" s="12"/>
      <c r="E547" s="11"/>
      <c r="F547" s="11"/>
      <c r="G547" s="11"/>
    </row>
    <row r="548" spans="1:7" x14ac:dyDescent="0.25">
      <c r="A548" s="12"/>
      <c r="B548" s="11"/>
      <c r="C548" s="11"/>
      <c r="D548" s="12"/>
      <c r="E548" s="11"/>
      <c r="F548" s="11"/>
      <c r="G548" s="11"/>
    </row>
    <row r="549" spans="1:7" x14ac:dyDescent="0.25">
      <c r="A549" s="12"/>
      <c r="B549" s="11"/>
      <c r="C549" s="11"/>
      <c r="D549" s="12"/>
      <c r="E549" s="11"/>
      <c r="F549" s="11"/>
      <c r="G549" s="11"/>
    </row>
    <row r="550" spans="1:7" x14ac:dyDescent="0.25">
      <c r="A550" s="12"/>
      <c r="B550" s="11"/>
      <c r="C550" s="11"/>
      <c r="D550" s="12"/>
      <c r="E550" s="11"/>
      <c r="F550" s="11"/>
      <c r="G550" s="11"/>
    </row>
    <row r="551" spans="1:7" x14ac:dyDescent="0.25">
      <c r="A551" s="12"/>
      <c r="B551" s="11"/>
      <c r="C551" s="11"/>
      <c r="D551" s="12"/>
      <c r="E551" s="11"/>
      <c r="F551" s="11"/>
      <c r="G551" s="11"/>
    </row>
    <row r="552" spans="1:7" x14ac:dyDescent="0.25">
      <c r="A552" s="12"/>
      <c r="B552" s="11"/>
      <c r="C552" s="11"/>
      <c r="D552" s="12"/>
      <c r="E552" s="11"/>
      <c r="F552" s="11"/>
      <c r="G552" s="11"/>
    </row>
    <row r="553" spans="1:7" x14ac:dyDescent="0.25">
      <c r="A553" s="12"/>
      <c r="B553" s="11"/>
      <c r="C553" s="11"/>
      <c r="D553" s="12"/>
      <c r="E553" s="11"/>
      <c r="F553" s="11"/>
      <c r="G553" s="11"/>
    </row>
    <row r="554" spans="1:7" x14ac:dyDescent="0.25">
      <c r="A554" s="12"/>
      <c r="B554" s="11"/>
      <c r="C554" s="11"/>
      <c r="D554" s="12"/>
      <c r="E554" s="11"/>
      <c r="F554" s="11"/>
      <c r="G554" s="11"/>
    </row>
    <row r="555" spans="1:7" x14ac:dyDescent="0.25">
      <c r="A555" s="12"/>
      <c r="B555" s="11"/>
      <c r="C555" s="11"/>
      <c r="D555" s="12"/>
      <c r="E555" s="11"/>
      <c r="F555" s="11"/>
      <c r="G555" s="11"/>
    </row>
    <row r="556" spans="1:7" x14ac:dyDescent="0.25">
      <c r="A556" s="12"/>
      <c r="B556" s="11"/>
      <c r="C556" s="11"/>
      <c r="D556" s="12"/>
      <c r="E556" s="11"/>
      <c r="F556" s="11"/>
      <c r="G556" s="11"/>
    </row>
    <row r="557" spans="1:7" x14ac:dyDescent="0.25">
      <c r="A557" s="12"/>
      <c r="B557" s="11"/>
      <c r="C557" s="11"/>
      <c r="D557" s="12"/>
      <c r="E557" s="11"/>
      <c r="F557" s="11"/>
      <c r="G557" s="11"/>
    </row>
    <row r="558" spans="1:7" x14ac:dyDescent="0.25">
      <c r="A558" s="12"/>
      <c r="B558" s="11"/>
      <c r="C558" s="11"/>
      <c r="D558" s="12"/>
      <c r="E558" s="11"/>
      <c r="F558" s="11"/>
      <c r="G558" s="11"/>
    </row>
    <row r="559" spans="1:7" x14ac:dyDescent="0.25">
      <c r="A559" s="12"/>
      <c r="B559" s="11"/>
      <c r="C559" s="11"/>
      <c r="D559" s="12"/>
      <c r="E559" s="11"/>
      <c r="F559" s="11"/>
      <c r="G559" s="11"/>
    </row>
    <row r="560" spans="1:7" x14ac:dyDescent="0.25">
      <c r="A560" s="12"/>
      <c r="B560" s="11"/>
      <c r="C560" s="11"/>
      <c r="D560" s="12"/>
      <c r="E560" s="11"/>
      <c r="F560" s="11"/>
      <c r="G560" s="11"/>
    </row>
    <row r="561" spans="1:7" x14ac:dyDescent="0.25">
      <c r="A561" s="12"/>
      <c r="B561" s="11"/>
      <c r="C561" s="11"/>
      <c r="D561" s="12"/>
      <c r="E561" s="11"/>
      <c r="F561" s="11"/>
      <c r="G561" s="11"/>
    </row>
    <row r="562" spans="1:7" x14ac:dyDescent="0.25">
      <c r="A562" s="12"/>
      <c r="B562" s="11"/>
      <c r="C562" s="11"/>
      <c r="D562" s="12"/>
      <c r="E562" s="11"/>
      <c r="F562" s="11"/>
      <c r="G562" s="11"/>
    </row>
    <row r="563" spans="1:7" x14ac:dyDescent="0.25">
      <c r="A563" s="12"/>
      <c r="B563" s="11"/>
      <c r="C563" s="11"/>
      <c r="D563" s="12"/>
      <c r="E563" s="11"/>
      <c r="F563" s="11"/>
      <c r="G563" s="11"/>
    </row>
    <row r="564" spans="1:7" x14ac:dyDescent="0.25">
      <c r="A564" s="12"/>
      <c r="B564" s="11"/>
      <c r="C564" s="11"/>
      <c r="D564" s="12"/>
      <c r="E564" s="11"/>
      <c r="F564" s="11"/>
      <c r="G564" s="11"/>
    </row>
    <row r="565" spans="1:7" x14ac:dyDescent="0.25">
      <c r="A565" s="12"/>
      <c r="B565" s="11"/>
      <c r="C565" s="11"/>
      <c r="D565" s="12"/>
      <c r="E565" s="11"/>
      <c r="F565" s="11"/>
      <c r="G565" s="11"/>
    </row>
    <row r="566" spans="1:7" x14ac:dyDescent="0.25">
      <c r="A566" s="12"/>
      <c r="B566" s="11"/>
      <c r="C566" s="11"/>
      <c r="D566" s="12"/>
      <c r="E566" s="11"/>
      <c r="F566" s="11"/>
      <c r="G566" s="11"/>
    </row>
    <row r="567" spans="1:7" x14ac:dyDescent="0.25">
      <c r="A567" s="12"/>
      <c r="B567" s="11"/>
      <c r="C567" s="11"/>
      <c r="D567" s="12"/>
      <c r="E567" s="11"/>
      <c r="F567" s="11"/>
      <c r="G567" s="11"/>
    </row>
    <row r="568" spans="1:7" x14ac:dyDescent="0.25">
      <c r="A568" s="12"/>
      <c r="B568" s="11"/>
      <c r="C568" s="11"/>
      <c r="D568" s="12"/>
      <c r="E568" s="11"/>
      <c r="F568" s="11"/>
      <c r="G568" s="11"/>
    </row>
    <row r="569" spans="1:7" x14ac:dyDescent="0.25">
      <c r="A569" s="12"/>
      <c r="B569" s="11"/>
      <c r="C569" s="11"/>
      <c r="D569" s="12"/>
      <c r="E569" s="11"/>
      <c r="F569" s="11"/>
      <c r="G569" s="11"/>
    </row>
    <row r="570" spans="1:7" x14ac:dyDescent="0.25">
      <c r="A570" s="12"/>
      <c r="B570" s="11"/>
      <c r="C570" s="11"/>
      <c r="D570" s="12"/>
      <c r="E570" s="11"/>
      <c r="F570" s="11"/>
      <c r="G570" s="11"/>
    </row>
    <row r="571" spans="1:7" x14ac:dyDescent="0.25">
      <c r="A571" s="12"/>
      <c r="B571" s="11"/>
      <c r="C571" s="11"/>
      <c r="D571" s="12"/>
      <c r="E571" s="11"/>
      <c r="F571" s="11"/>
      <c r="G571" s="11"/>
    </row>
    <row r="572" spans="1:7" x14ac:dyDescent="0.25">
      <c r="A572" s="12"/>
      <c r="B572" s="11"/>
      <c r="C572" s="11"/>
      <c r="D572" s="12"/>
      <c r="E572" s="11"/>
      <c r="F572" s="11"/>
      <c r="G572" s="11"/>
    </row>
    <row r="573" spans="1:7" x14ac:dyDescent="0.25">
      <c r="A573" s="12"/>
      <c r="B573" s="11"/>
      <c r="C573" s="11"/>
      <c r="D573" s="12"/>
      <c r="E573" s="11"/>
      <c r="F573" s="11"/>
      <c r="G573" s="11"/>
    </row>
    <row r="574" spans="1:7" x14ac:dyDescent="0.25">
      <c r="A574" s="12"/>
      <c r="B574" s="11"/>
      <c r="C574" s="11"/>
      <c r="D574" s="12"/>
      <c r="E574" s="11"/>
      <c r="F574" s="11"/>
      <c r="G574" s="11"/>
    </row>
    <row r="575" spans="1:7" x14ac:dyDescent="0.25">
      <c r="A575" s="12"/>
      <c r="B575" s="11"/>
      <c r="C575" s="11"/>
      <c r="D575" s="12"/>
      <c r="E575" s="11"/>
      <c r="F575" s="11"/>
      <c r="G575" s="11"/>
    </row>
    <row r="576" spans="1:7" x14ac:dyDescent="0.25">
      <c r="A576" s="12"/>
      <c r="B576" s="11"/>
      <c r="C576" s="11"/>
      <c r="D576" s="12"/>
      <c r="E576" s="11"/>
      <c r="F576" s="11"/>
      <c r="G576" s="11"/>
    </row>
    <row r="577" spans="1:7" x14ac:dyDescent="0.25">
      <c r="A577" s="12"/>
      <c r="B577" s="11"/>
      <c r="C577" s="11"/>
      <c r="D577" s="12"/>
      <c r="E577" s="11"/>
      <c r="F577" s="11"/>
      <c r="G577" s="11"/>
    </row>
    <row r="578" spans="1:7" x14ac:dyDescent="0.25">
      <c r="A578" s="12"/>
      <c r="B578" s="11"/>
      <c r="C578" s="11"/>
      <c r="D578" s="12"/>
      <c r="E578" s="11"/>
      <c r="F578" s="11"/>
      <c r="G578" s="11"/>
    </row>
    <row r="579" spans="1:7" x14ac:dyDescent="0.25">
      <c r="A579" s="12"/>
      <c r="B579" s="11"/>
      <c r="C579" s="11"/>
      <c r="D579" s="12"/>
      <c r="E579" s="11"/>
      <c r="F579" s="11"/>
      <c r="G579" s="11"/>
    </row>
    <row r="580" spans="1:7" x14ac:dyDescent="0.25">
      <c r="A580" s="12"/>
      <c r="B580" s="11"/>
      <c r="C580" s="11"/>
      <c r="D580" s="12"/>
      <c r="E580" s="11"/>
      <c r="F580" s="11"/>
      <c r="G580" s="11"/>
    </row>
    <row r="581" spans="1:7" x14ac:dyDescent="0.25">
      <c r="A581" s="12"/>
      <c r="B581" s="11"/>
      <c r="C581" s="11"/>
      <c r="D581" s="12"/>
      <c r="E581" s="11"/>
      <c r="F581" s="11"/>
      <c r="G581" s="11"/>
    </row>
    <row r="582" spans="1:7" x14ac:dyDescent="0.25">
      <c r="A582" s="12"/>
      <c r="B582" s="11"/>
      <c r="C582" s="11"/>
      <c r="D582" s="12"/>
      <c r="E582" s="11"/>
      <c r="F582" s="11"/>
      <c r="G582" s="11"/>
    </row>
    <row r="583" spans="1:7" x14ac:dyDescent="0.25">
      <c r="A583" s="12"/>
      <c r="B583" s="11"/>
      <c r="C583" s="11"/>
      <c r="D583" s="12"/>
      <c r="E583" s="11"/>
      <c r="F583" s="11"/>
      <c r="G583" s="11"/>
    </row>
    <row r="584" spans="1:7" x14ac:dyDescent="0.25">
      <c r="A584" s="12"/>
      <c r="B584" s="11"/>
      <c r="C584" s="11"/>
      <c r="D584" s="12"/>
      <c r="E584" s="11"/>
      <c r="F584" s="11"/>
      <c r="G584" s="11"/>
    </row>
    <row r="585" spans="1:7" x14ac:dyDescent="0.25">
      <c r="A585" s="12"/>
      <c r="B585" s="11"/>
      <c r="C585" s="11"/>
      <c r="D585" s="12"/>
      <c r="E585" s="11"/>
      <c r="F585" s="11"/>
      <c r="G585" s="11"/>
    </row>
    <row r="586" spans="1:7" x14ac:dyDescent="0.25">
      <c r="A586" s="12"/>
      <c r="B586" s="11"/>
      <c r="C586" s="11"/>
      <c r="D586" s="12"/>
      <c r="E586" s="11"/>
      <c r="F586" s="11"/>
      <c r="G586" s="11"/>
    </row>
    <row r="587" spans="1:7" x14ac:dyDescent="0.25">
      <c r="A587" s="12"/>
      <c r="B587" s="11"/>
      <c r="C587" s="11"/>
      <c r="D587" s="12"/>
      <c r="E587" s="11"/>
      <c r="F587" s="11"/>
      <c r="G587" s="11"/>
    </row>
    <row r="588" spans="1:7" x14ac:dyDescent="0.25">
      <c r="A588" s="12"/>
      <c r="B588" s="11"/>
      <c r="C588" s="11"/>
      <c r="D588" s="12"/>
      <c r="E588" s="11"/>
      <c r="F588" s="11"/>
      <c r="G588" s="11"/>
    </row>
    <row r="589" spans="1:7" x14ac:dyDescent="0.25">
      <c r="A589" s="12"/>
      <c r="B589" s="11"/>
      <c r="C589" s="11"/>
      <c r="D589" s="12"/>
      <c r="E589" s="11"/>
      <c r="F589" s="11"/>
      <c r="G589" s="11"/>
    </row>
    <row r="590" spans="1:7" x14ac:dyDescent="0.25">
      <c r="A590" s="12"/>
      <c r="B590" s="11"/>
      <c r="C590" s="11"/>
      <c r="D590" s="12"/>
      <c r="E590" s="11"/>
      <c r="F590" s="11"/>
      <c r="G590" s="11"/>
    </row>
    <row r="591" spans="1:7" x14ac:dyDescent="0.25">
      <c r="A591" s="12"/>
      <c r="B591" s="11"/>
      <c r="C591" s="11"/>
      <c r="D591" s="12"/>
      <c r="E591" s="11"/>
      <c r="F591" s="11"/>
      <c r="G591" s="11"/>
    </row>
    <row r="592" spans="1:7" x14ac:dyDescent="0.25">
      <c r="A592" s="12"/>
      <c r="B592" s="11"/>
      <c r="C592" s="11"/>
      <c r="D592" s="12"/>
      <c r="E592" s="11"/>
      <c r="F592" s="11"/>
      <c r="G592" s="11"/>
    </row>
    <row r="593" spans="1:7" x14ac:dyDescent="0.25">
      <c r="A593" s="12"/>
      <c r="B593" s="11"/>
      <c r="C593" s="11"/>
      <c r="D593" s="12"/>
      <c r="E593" s="11"/>
      <c r="F593" s="11"/>
      <c r="G593" s="11"/>
    </row>
    <row r="594" spans="1:7" x14ac:dyDescent="0.25">
      <c r="A594" s="12"/>
      <c r="B594" s="11"/>
      <c r="C594" s="11"/>
      <c r="D594" s="12"/>
      <c r="E594" s="11"/>
      <c r="F594" s="11"/>
      <c r="G594" s="11"/>
    </row>
    <row r="595" spans="1:7" x14ac:dyDescent="0.25">
      <c r="A595" s="12"/>
      <c r="B595" s="11"/>
      <c r="C595" s="11"/>
      <c r="D595" s="12"/>
      <c r="E595" s="11"/>
      <c r="F595" s="11"/>
      <c r="G595" s="11"/>
    </row>
    <row r="596" spans="1:7" x14ac:dyDescent="0.25">
      <c r="A596" s="12"/>
      <c r="B596" s="11"/>
      <c r="C596" s="11"/>
      <c r="D596" s="12"/>
      <c r="E596" s="11"/>
      <c r="F596" s="11"/>
      <c r="G596" s="11"/>
    </row>
    <row r="597" spans="1:7" x14ac:dyDescent="0.25">
      <c r="A597" s="12"/>
      <c r="B597" s="11"/>
      <c r="C597" s="11"/>
      <c r="D597" s="12"/>
      <c r="E597" s="11"/>
      <c r="F597" s="11"/>
      <c r="G597" s="11"/>
    </row>
    <row r="598" spans="1:7" x14ac:dyDescent="0.25">
      <c r="A598" s="12"/>
      <c r="B598" s="11"/>
      <c r="C598" s="11"/>
      <c r="D598" s="12"/>
      <c r="E598" s="11"/>
      <c r="F598" s="11"/>
      <c r="G598" s="11"/>
    </row>
    <row r="599" spans="1:7" x14ac:dyDescent="0.25">
      <c r="A599" s="12"/>
      <c r="B599" s="11"/>
      <c r="C599" s="11"/>
      <c r="D599" s="12"/>
      <c r="E599" s="11"/>
      <c r="F599" s="11"/>
      <c r="G599" s="11"/>
    </row>
    <row r="600" spans="1:7" x14ac:dyDescent="0.25">
      <c r="A600" s="12"/>
      <c r="B600" s="11"/>
      <c r="C600" s="11"/>
      <c r="D600" s="12"/>
      <c r="E600" s="11"/>
      <c r="F600" s="11"/>
      <c r="G600" s="11"/>
    </row>
    <row r="601" spans="1:7" x14ac:dyDescent="0.25">
      <c r="A601" s="12"/>
      <c r="B601" s="11"/>
      <c r="C601" s="11"/>
      <c r="D601" s="12"/>
      <c r="E601" s="11"/>
      <c r="F601" s="11"/>
      <c r="G601" s="11"/>
    </row>
    <row r="602" spans="1:7" x14ac:dyDescent="0.25">
      <c r="A602" s="12"/>
      <c r="B602" s="11"/>
      <c r="C602" s="11"/>
      <c r="D602" s="12"/>
      <c r="E602" s="11"/>
      <c r="F602" s="11"/>
      <c r="G602" s="11"/>
    </row>
    <row r="603" spans="1:7" x14ac:dyDescent="0.25">
      <c r="A603" s="12"/>
      <c r="B603" s="11"/>
      <c r="C603" s="11"/>
      <c r="D603" s="12"/>
      <c r="E603" s="11"/>
      <c r="F603" s="11"/>
      <c r="G603" s="11"/>
    </row>
    <row r="604" spans="1:7" x14ac:dyDescent="0.25">
      <c r="A604" s="12"/>
      <c r="B604" s="11"/>
      <c r="C604" s="11"/>
      <c r="D604" s="12"/>
      <c r="E604" s="11"/>
      <c r="F604" s="11"/>
      <c r="G604" s="11"/>
    </row>
    <row r="605" spans="1:7" x14ac:dyDescent="0.25">
      <c r="A605" s="12"/>
      <c r="B605" s="11"/>
      <c r="C605" s="11"/>
      <c r="D605" s="12"/>
      <c r="E605" s="11"/>
      <c r="F605" s="11"/>
      <c r="G605" s="11"/>
    </row>
    <row r="606" spans="1:7" x14ac:dyDescent="0.25">
      <c r="A606" s="12"/>
      <c r="B606" s="11"/>
      <c r="C606" s="11"/>
      <c r="D606" s="12"/>
      <c r="E606" s="11"/>
      <c r="F606" s="11"/>
      <c r="G606" s="11"/>
    </row>
    <row r="607" spans="1:7" x14ac:dyDescent="0.25">
      <c r="A607" s="12"/>
      <c r="B607" s="11"/>
      <c r="C607" s="11"/>
      <c r="D607" s="12"/>
      <c r="E607" s="11"/>
      <c r="F607" s="11"/>
      <c r="G607" s="11"/>
    </row>
    <row r="608" spans="1:7" x14ac:dyDescent="0.25">
      <c r="A608" s="12"/>
      <c r="B608" s="11"/>
      <c r="C608" s="11"/>
      <c r="D608" s="12"/>
      <c r="E608" s="11"/>
      <c r="F608" s="11"/>
      <c r="G608" s="11"/>
    </row>
    <row r="609" spans="1:7" x14ac:dyDescent="0.25">
      <c r="A609" s="12"/>
      <c r="B609" s="11"/>
      <c r="C609" s="11"/>
      <c r="D609" s="12"/>
      <c r="E609" s="11"/>
      <c r="F609" s="11"/>
      <c r="G609" s="11"/>
    </row>
    <row r="610" spans="1:7" x14ac:dyDescent="0.25">
      <c r="A610" s="12"/>
      <c r="B610" s="11"/>
      <c r="C610" s="11"/>
      <c r="D610" s="12"/>
      <c r="E610" s="11"/>
      <c r="F610" s="11"/>
      <c r="G610" s="11"/>
    </row>
    <row r="611" spans="1:7" x14ac:dyDescent="0.25">
      <c r="A611" s="12"/>
      <c r="B611" s="11"/>
      <c r="C611" s="11"/>
      <c r="D611" s="12"/>
      <c r="E611" s="11"/>
      <c r="F611" s="11"/>
      <c r="G611" s="11"/>
    </row>
    <row r="612" spans="1:7" x14ac:dyDescent="0.25">
      <c r="A612" s="12"/>
      <c r="B612" s="11"/>
      <c r="C612" s="11"/>
      <c r="D612" s="12"/>
      <c r="E612" s="11"/>
      <c r="F612" s="11"/>
      <c r="G612" s="11"/>
    </row>
    <row r="613" spans="1:7" x14ac:dyDescent="0.25">
      <c r="A613" s="12"/>
      <c r="B613" s="11"/>
      <c r="C613" s="11"/>
      <c r="D613" s="12"/>
      <c r="E613" s="11"/>
      <c r="F613" s="11"/>
      <c r="G613" s="11"/>
    </row>
    <row r="614" spans="1:7" x14ac:dyDescent="0.25">
      <c r="A614" s="12"/>
      <c r="B614" s="11"/>
      <c r="C614" s="11"/>
      <c r="D614" s="12"/>
      <c r="E614" s="11"/>
      <c r="F614" s="11"/>
      <c r="G614" s="11"/>
    </row>
    <row r="615" spans="1:7" x14ac:dyDescent="0.25">
      <c r="A615" s="12"/>
      <c r="B615" s="11"/>
      <c r="C615" s="11"/>
      <c r="D615" s="12"/>
      <c r="E615" s="11"/>
      <c r="F615" s="11"/>
      <c r="G615" s="11"/>
    </row>
    <row r="616" spans="1:7" x14ac:dyDescent="0.25">
      <c r="A616" s="12"/>
      <c r="B616" s="11"/>
      <c r="C616" s="11"/>
      <c r="D616" s="12"/>
      <c r="E616" s="11"/>
      <c r="F616" s="11"/>
      <c r="G616" s="11"/>
    </row>
    <row r="617" spans="1:7" x14ac:dyDescent="0.25">
      <c r="A617" s="12"/>
      <c r="B617" s="11"/>
      <c r="C617" s="11"/>
      <c r="D617" s="12"/>
      <c r="E617" s="11"/>
      <c r="F617" s="11"/>
      <c r="G617" s="11"/>
    </row>
    <row r="618" spans="1:7" x14ac:dyDescent="0.25">
      <c r="A618" s="12"/>
      <c r="B618" s="11"/>
      <c r="C618" s="11"/>
      <c r="D618" s="12"/>
      <c r="E618" s="11"/>
      <c r="F618" s="11"/>
      <c r="G618" s="11"/>
    </row>
    <row r="619" spans="1:7" x14ac:dyDescent="0.25">
      <c r="A619" s="12"/>
      <c r="B619" s="11"/>
      <c r="C619" s="11"/>
      <c r="D619" s="12"/>
      <c r="E619" s="11"/>
      <c r="F619" s="11"/>
      <c r="G619" s="11"/>
    </row>
    <row r="620" spans="1:7" x14ac:dyDescent="0.25">
      <c r="A620" s="12"/>
      <c r="B620" s="11"/>
      <c r="C620" s="11"/>
      <c r="D620" s="12"/>
      <c r="E620" s="11"/>
      <c r="F620" s="11"/>
      <c r="G620" s="11"/>
    </row>
    <row r="621" spans="1:7" x14ac:dyDescent="0.25">
      <c r="A621" s="12"/>
      <c r="B621" s="11"/>
      <c r="C621" s="11"/>
      <c r="D621" s="12"/>
      <c r="E621" s="11"/>
      <c r="F621" s="11"/>
      <c r="G621" s="11"/>
    </row>
    <row r="622" spans="1:7" x14ac:dyDescent="0.25">
      <c r="A622" s="12"/>
      <c r="B622" s="11"/>
      <c r="C622" s="11"/>
      <c r="D622" s="12"/>
      <c r="E622" s="11"/>
      <c r="F622" s="11"/>
      <c r="G622" s="11"/>
    </row>
    <row r="623" spans="1:7" x14ac:dyDescent="0.25">
      <c r="A623" s="12"/>
      <c r="B623" s="11"/>
      <c r="C623" s="11"/>
      <c r="D623" s="12"/>
      <c r="E623" s="11"/>
      <c r="F623" s="11"/>
      <c r="G623" s="11"/>
    </row>
    <row r="624" spans="1:7" x14ac:dyDescent="0.25">
      <c r="A624" s="12"/>
      <c r="B624" s="11"/>
      <c r="C624" s="11"/>
      <c r="D624" s="12"/>
      <c r="E624" s="11"/>
      <c r="F624" s="11"/>
      <c r="G624" s="11"/>
    </row>
    <row r="625" spans="1:7" x14ac:dyDescent="0.25">
      <c r="A625" s="12"/>
      <c r="B625" s="11"/>
      <c r="C625" s="11"/>
      <c r="D625" s="12"/>
      <c r="E625" s="11"/>
      <c r="F625" s="11"/>
      <c r="G625" s="11"/>
    </row>
    <row r="626" spans="1:7" x14ac:dyDescent="0.25">
      <c r="A626" s="12"/>
      <c r="B626" s="11"/>
      <c r="C626" s="11"/>
      <c r="D626" s="12"/>
      <c r="E626" s="11"/>
      <c r="F626" s="11"/>
      <c r="G626" s="11"/>
    </row>
    <row r="627" spans="1:7" x14ac:dyDescent="0.25">
      <c r="A627" s="12"/>
      <c r="B627" s="11"/>
      <c r="C627" s="11"/>
      <c r="D627" s="12"/>
      <c r="E627" s="11"/>
      <c r="F627" s="11"/>
      <c r="G627" s="11"/>
    </row>
    <row r="628" spans="1:7" x14ac:dyDescent="0.25">
      <c r="A628" s="12"/>
      <c r="B628" s="11"/>
      <c r="C628" s="11"/>
      <c r="D628" s="12"/>
      <c r="E628" s="11"/>
      <c r="F628" s="11"/>
      <c r="G628" s="11"/>
    </row>
    <row r="629" spans="1:7" x14ac:dyDescent="0.25">
      <c r="A629" s="12"/>
      <c r="B629" s="11"/>
      <c r="C629" s="11"/>
      <c r="D629" s="12"/>
      <c r="E629" s="11"/>
      <c r="F629" s="11"/>
      <c r="G629" s="11"/>
    </row>
    <row r="630" spans="1:7" x14ac:dyDescent="0.25">
      <c r="A630" s="12"/>
      <c r="B630" s="11"/>
      <c r="C630" s="11"/>
      <c r="D630" s="12"/>
      <c r="E630" s="11"/>
      <c r="F630" s="11"/>
      <c r="G630" s="11"/>
    </row>
    <row r="631" spans="1:7" x14ac:dyDescent="0.25">
      <c r="A631" s="12"/>
      <c r="B631" s="11"/>
      <c r="C631" s="11"/>
      <c r="D631" s="12"/>
      <c r="E631" s="11"/>
      <c r="F631" s="11"/>
      <c r="G631" s="11"/>
    </row>
    <row r="632" spans="1:7" x14ac:dyDescent="0.25">
      <c r="A632" s="12"/>
      <c r="B632" s="11"/>
      <c r="C632" s="11"/>
      <c r="D632" s="12"/>
      <c r="E632" s="11"/>
      <c r="F632" s="11"/>
      <c r="G632" s="11"/>
    </row>
    <row r="633" spans="1:7" x14ac:dyDescent="0.25">
      <c r="A633" s="12"/>
      <c r="B633" s="11"/>
      <c r="C633" s="11"/>
      <c r="D633" s="12"/>
      <c r="E633" s="11"/>
      <c r="F633" s="11"/>
      <c r="G633" s="11"/>
    </row>
    <row r="634" spans="1:7" x14ac:dyDescent="0.25">
      <c r="A634" s="12"/>
      <c r="B634" s="11"/>
      <c r="C634" s="11"/>
      <c r="D634" s="12"/>
      <c r="E634" s="11"/>
      <c r="F634" s="11"/>
      <c r="G634" s="11"/>
    </row>
    <row r="635" spans="1:7" x14ac:dyDescent="0.25">
      <c r="A635" s="12"/>
      <c r="B635" s="11"/>
      <c r="C635" s="11"/>
      <c r="D635" s="12"/>
      <c r="E635" s="11"/>
      <c r="F635" s="11"/>
      <c r="G635" s="11"/>
    </row>
    <row r="636" spans="1:7" x14ac:dyDescent="0.25">
      <c r="A636" s="12"/>
      <c r="B636" s="11"/>
      <c r="C636" s="11"/>
      <c r="D636" s="12"/>
      <c r="E636" s="11"/>
      <c r="F636" s="11"/>
      <c r="G636" s="11"/>
    </row>
    <row r="637" spans="1:7" x14ac:dyDescent="0.25">
      <c r="A637" s="12"/>
      <c r="B637" s="11"/>
      <c r="C637" s="11"/>
      <c r="D637" s="12"/>
      <c r="E637" s="11"/>
      <c r="F637" s="11"/>
      <c r="G637" s="11"/>
    </row>
    <row r="638" spans="1:7" x14ac:dyDescent="0.25">
      <c r="A638" s="12"/>
      <c r="B638" s="11"/>
      <c r="C638" s="11"/>
      <c r="D638" s="12"/>
      <c r="E638" s="11"/>
      <c r="F638" s="11"/>
      <c r="G638" s="11"/>
    </row>
    <row r="639" spans="1:7" x14ac:dyDescent="0.25">
      <c r="A639" s="12"/>
      <c r="B639" s="11"/>
      <c r="C639" s="11"/>
      <c r="D639" s="12"/>
      <c r="E639" s="11"/>
      <c r="F639" s="11"/>
      <c r="G639" s="11"/>
    </row>
    <row r="640" spans="1:7" x14ac:dyDescent="0.25">
      <c r="A640" s="12"/>
      <c r="B640" s="11"/>
      <c r="C640" s="11"/>
      <c r="D640" s="12"/>
      <c r="E640" s="11"/>
      <c r="F640" s="11"/>
      <c r="G640" s="11"/>
    </row>
    <row r="641" spans="1:7" x14ac:dyDescent="0.25">
      <c r="A641" s="12"/>
      <c r="B641" s="11"/>
      <c r="C641" s="11"/>
      <c r="D641" s="12"/>
      <c r="E641" s="11"/>
      <c r="F641" s="11"/>
      <c r="G641" s="11"/>
    </row>
    <row r="642" spans="1:7" x14ac:dyDescent="0.25">
      <c r="A642" s="12"/>
      <c r="B642" s="11"/>
      <c r="C642" s="11"/>
      <c r="D642" s="12"/>
      <c r="E642" s="11"/>
      <c r="F642" s="11"/>
      <c r="G642" s="11"/>
    </row>
    <row r="643" spans="1:7" x14ac:dyDescent="0.25">
      <c r="A643" s="12"/>
      <c r="B643" s="11"/>
      <c r="C643" s="11"/>
      <c r="D643" s="12"/>
      <c r="E643" s="11"/>
      <c r="F643" s="11"/>
      <c r="G643" s="11"/>
    </row>
    <row r="644" spans="1:7" x14ac:dyDescent="0.25">
      <c r="A644" s="12"/>
      <c r="B644" s="11"/>
      <c r="C644" s="11"/>
      <c r="D644" s="12"/>
      <c r="E644" s="11"/>
      <c r="F644" s="11"/>
      <c r="G644" s="11"/>
    </row>
    <row r="645" spans="1:7" x14ac:dyDescent="0.25">
      <c r="A645" s="12"/>
      <c r="B645" s="11"/>
      <c r="C645" s="11"/>
      <c r="D645" s="12"/>
      <c r="E645" s="11"/>
      <c r="F645" s="11"/>
      <c r="G645" s="11"/>
    </row>
    <row r="646" spans="1:7" x14ac:dyDescent="0.25">
      <c r="A646" s="12"/>
      <c r="B646" s="11"/>
      <c r="C646" s="11"/>
      <c r="D646" s="12"/>
      <c r="E646" s="11"/>
      <c r="F646" s="11"/>
      <c r="G646" s="11"/>
    </row>
    <row r="647" spans="1:7" x14ac:dyDescent="0.25">
      <c r="A647" s="12"/>
      <c r="B647" s="11"/>
      <c r="C647" s="11"/>
      <c r="D647" s="12"/>
      <c r="E647" s="11"/>
      <c r="F647" s="11"/>
      <c r="G647" s="11"/>
    </row>
    <row r="648" spans="1:7" x14ac:dyDescent="0.25">
      <c r="A648" s="12"/>
      <c r="B648" s="11"/>
      <c r="C648" s="11"/>
      <c r="D648" s="12"/>
      <c r="E648" s="11"/>
      <c r="F648" s="11"/>
      <c r="G648" s="11"/>
    </row>
    <row r="649" spans="1:7" x14ac:dyDescent="0.25">
      <c r="A649" s="12"/>
      <c r="B649" s="11"/>
      <c r="C649" s="11"/>
      <c r="D649" s="12"/>
      <c r="E649" s="11"/>
      <c r="F649" s="11"/>
      <c r="G649" s="11"/>
    </row>
    <row r="650" spans="1:7" x14ac:dyDescent="0.25">
      <c r="A650" s="12"/>
      <c r="B650" s="11"/>
      <c r="C650" s="11"/>
      <c r="D650" s="12"/>
      <c r="E650" s="11"/>
      <c r="F650" s="11"/>
      <c r="G650" s="11"/>
    </row>
    <row r="651" spans="1:7" x14ac:dyDescent="0.25">
      <c r="A651" s="12"/>
      <c r="B651" s="11"/>
      <c r="C651" s="11"/>
      <c r="D651" s="12"/>
      <c r="E651" s="11"/>
      <c r="F651" s="11"/>
      <c r="G651" s="11"/>
    </row>
    <row r="652" spans="1:7" x14ac:dyDescent="0.25">
      <c r="A652" s="12"/>
      <c r="B652" s="11"/>
      <c r="C652" s="11"/>
      <c r="D652" s="12"/>
      <c r="E652" s="11"/>
      <c r="F652" s="11"/>
      <c r="G652" s="11"/>
    </row>
    <row r="653" spans="1:7" x14ac:dyDescent="0.25">
      <c r="A653" s="12"/>
      <c r="B653" s="11"/>
      <c r="C653" s="11"/>
      <c r="D653" s="12"/>
      <c r="E653" s="11"/>
      <c r="F653" s="11"/>
      <c r="G653" s="11"/>
    </row>
    <row r="654" spans="1:7" x14ac:dyDescent="0.25">
      <c r="A654" s="12"/>
      <c r="B654" s="11"/>
      <c r="C654" s="11"/>
      <c r="D654" s="12"/>
      <c r="E654" s="11"/>
      <c r="F654" s="11"/>
      <c r="G654" s="11"/>
    </row>
    <row r="655" spans="1:7" x14ac:dyDescent="0.25">
      <c r="A655" s="12"/>
      <c r="B655" s="11"/>
      <c r="C655" s="11"/>
      <c r="D655" s="12"/>
      <c r="E655" s="11"/>
      <c r="F655" s="11"/>
      <c r="G655" s="11"/>
    </row>
    <row r="656" spans="1:7" x14ac:dyDescent="0.25">
      <c r="A656" s="12"/>
      <c r="B656" s="11"/>
      <c r="C656" s="11"/>
      <c r="D656" s="12"/>
      <c r="E656" s="11"/>
      <c r="F656" s="11"/>
      <c r="G656" s="11"/>
    </row>
    <row r="657" spans="1:7" x14ac:dyDescent="0.25">
      <c r="A657" s="12"/>
      <c r="B657" s="11"/>
      <c r="C657" s="11"/>
      <c r="D657" s="12"/>
      <c r="E657" s="11"/>
      <c r="F657" s="11"/>
      <c r="G657" s="11"/>
    </row>
    <row r="658" spans="1:7" x14ac:dyDescent="0.25">
      <c r="A658" s="12"/>
      <c r="B658" s="11"/>
      <c r="C658" s="11"/>
      <c r="D658" s="12"/>
      <c r="E658" s="11"/>
      <c r="F658" s="11"/>
      <c r="G658" s="11"/>
    </row>
    <row r="659" spans="1:7" x14ac:dyDescent="0.25">
      <c r="A659" s="12"/>
      <c r="B659" s="11"/>
      <c r="C659" s="11"/>
      <c r="D659" s="12"/>
      <c r="E659" s="11"/>
      <c r="F659" s="11"/>
      <c r="G659" s="11"/>
    </row>
    <row r="660" spans="1:7" x14ac:dyDescent="0.25">
      <c r="A660" s="12"/>
      <c r="B660" s="11"/>
      <c r="C660" s="11"/>
      <c r="D660" s="12"/>
      <c r="E660" s="11"/>
      <c r="F660" s="11"/>
      <c r="G660" s="11"/>
    </row>
    <row r="661" spans="1:7" x14ac:dyDescent="0.25">
      <c r="A661" s="12"/>
      <c r="B661" s="11"/>
      <c r="C661" s="11"/>
      <c r="D661" s="12"/>
      <c r="E661" s="11"/>
      <c r="F661" s="11"/>
      <c r="G661" s="11"/>
    </row>
    <row r="662" spans="1:7" x14ac:dyDescent="0.25">
      <c r="A662" s="12"/>
      <c r="B662" s="11"/>
      <c r="C662" s="11"/>
      <c r="D662" s="12"/>
      <c r="E662" s="11"/>
      <c r="F662" s="11"/>
      <c r="G662" s="11"/>
    </row>
    <row r="663" spans="1:7" x14ac:dyDescent="0.25">
      <c r="A663" s="12"/>
      <c r="B663" s="11"/>
      <c r="C663" s="11"/>
      <c r="D663" s="12"/>
      <c r="E663" s="11"/>
      <c r="F663" s="11"/>
      <c r="G663" s="11"/>
    </row>
    <row r="664" spans="1:7" x14ac:dyDescent="0.25">
      <c r="A664" s="12"/>
      <c r="B664" s="11"/>
      <c r="C664" s="11"/>
      <c r="D664" s="12"/>
      <c r="E664" s="11"/>
      <c r="F664" s="11"/>
      <c r="G664" s="11"/>
    </row>
    <row r="665" spans="1:7" x14ac:dyDescent="0.25">
      <c r="A665" s="12"/>
      <c r="B665" s="11"/>
      <c r="C665" s="11"/>
      <c r="D665" s="12"/>
      <c r="E665" s="11"/>
      <c r="F665" s="11"/>
      <c r="G665" s="11"/>
    </row>
    <row r="666" spans="1:7" x14ac:dyDescent="0.25">
      <c r="A666" s="12"/>
      <c r="B666" s="11"/>
      <c r="C666" s="11"/>
      <c r="D666" s="12"/>
      <c r="E666" s="11"/>
      <c r="F666" s="11"/>
      <c r="G666" s="11"/>
    </row>
    <row r="667" spans="1:7" x14ac:dyDescent="0.25">
      <c r="A667" s="12"/>
      <c r="B667" s="11"/>
      <c r="C667" s="11"/>
      <c r="D667" s="12"/>
      <c r="E667" s="11"/>
      <c r="F667" s="11"/>
      <c r="G667" s="11"/>
    </row>
    <row r="668" spans="1:7" x14ac:dyDescent="0.25">
      <c r="A668" s="12"/>
      <c r="B668" s="11"/>
      <c r="C668" s="11"/>
      <c r="D668" s="12"/>
      <c r="E668" s="11"/>
      <c r="F668" s="11"/>
      <c r="G668" s="11"/>
    </row>
    <row r="669" spans="1:7" x14ac:dyDescent="0.25">
      <c r="A669" s="12"/>
      <c r="B669" s="11"/>
      <c r="C669" s="11"/>
      <c r="D669" s="12"/>
      <c r="E669" s="11"/>
      <c r="F669" s="11"/>
      <c r="G669" s="11"/>
    </row>
    <row r="670" spans="1:7" x14ac:dyDescent="0.25">
      <c r="A670" s="12"/>
      <c r="B670" s="11"/>
      <c r="C670" s="11"/>
      <c r="D670" s="12"/>
      <c r="E670" s="11"/>
      <c r="F670" s="11"/>
      <c r="G670" s="11"/>
    </row>
    <row r="671" spans="1:7" x14ac:dyDescent="0.25">
      <c r="A671" s="12"/>
      <c r="B671" s="11"/>
      <c r="C671" s="11"/>
      <c r="D671" s="12"/>
      <c r="E671" s="11"/>
      <c r="F671" s="11"/>
      <c r="G671" s="11"/>
    </row>
    <row r="672" spans="1:7" x14ac:dyDescent="0.25">
      <c r="A672" s="12"/>
      <c r="B672" s="11"/>
      <c r="C672" s="11"/>
      <c r="D672" s="12"/>
      <c r="E672" s="11"/>
      <c r="F672" s="11"/>
      <c r="G672" s="11"/>
    </row>
    <row r="673" spans="1:7" x14ac:dyDescent="0.25">
      <c r="A673" s="12"/>
      <c r="B673" s="11"/>
      <c r="C673" s="11"/>
      <c r="D673" s="12"/>
      <c r="E673" s="11"/>
      <c r="F673" s="11"/>
      <c r="G673" s="11"/>
    </row>
    <row r="674" spans="1:7" x14ac:dyDescent="0.25">
      <c r="A674" s="12"/>
      <c r="B674" s="11"/>
      <c r="C674" s="11"/>
      <c r="D674" s="12"/>
      <c r="E674" s="11"/>
      <c r="F674" s="11"/>
      <c r="G674" s="11"/>
    </row>
    <row r="675" spans="1:7" x14ac:dyDescent="0.25">
      <c r="A675" s="12"/>
      <c r="B675" s="11"/>
      <c r="C675" s="11"/>
      <c r="D675" s="12"/>
      <c r="E675" s="11"/>
      <c r="F675" s="11"/>
      <c r="G675" s="11"/>
    </row>
    <row r="676" spans="1:7" x14ac:dyDescent="0.25">
      <c r="A676" s="12"/>
      <c r="B676" s="11"/>
      <c r="C676" s="11"/>
      <c r="D676" s="12"/>
      <c r="E676" s="11"/>
      <c r="F676" s="11"/>
      <c r="G676" s="11"/>
    </row>
    <row r="677" spans="1:7" x14ac:dyDescent="0.25">
      <c r="A677" s="12"/>
      <c r="B677" s="11"/>
      <c r="C677" s="11"/>
      <c r="D677" s="12"/>
      <c r="E677" s="11"/>
      <c r="F677" s="11"/>
      <c r="G677" s="11"/>
    </row>
    <row r="678" spans="1:7" x14ac:dyDescent="0.25">
      <c r="A678" s="12"/>
      <c r="B678" s="11"/>
      <c r="C678" s="11"/>
      <c r="D678" s="12"/>
      <c r="E678" s="11"/>
      <c r="F678" s="11"/>
      <c r="G678" s="11"/>
    </row>
    <row r="679" spans="1:7" x14ac:dyDescent="0.25">
      <c r="A679" s="12"/>
      <c r="B679" s="11"/>
      <c r="C679" s="11"/>
      <c r="D679" s="12"/>
      <c r="E679" s="11"/>
      <c r="F679" s="11"/>
      <c r="G679" s="11"/>
    </row>
    <row r="680" spans="1:7" x14ac:dyDescent="0.25">
      <c r="A680" s="12"/>
      <c r="B680" s="11"/>
      <c r="C680" s="11"/>
      <c r="D680" s="12"/>
      <c r="E680" s="11"/>
      <c r="F680" s="11"/>
      <c r="G680" s="11"/>
    </row>
    <row r="681" spans="1:7" x14ac:dyDescent="0.25">
      <c r="A681" s="12"/>
      <c r="B681" s="11"/>
      <c r="C681" s="11"/>
      <c r="D681" s="12"/>
      <c r="E681" s="11"/>
      <c r="F681" s="11"/>
      <c r="G681" s="11"/>
    </row>
    <row r="682" spans="1:7" x14ac:dyDescent="0.25">
      <c r="A682" s="12"/>
      <c r="B682" s="11"/>
      <c r="C682" s="11"/>
      <c r="D682" s="12"/>
      <c r="E682" s="11"/>
      <c r="F682" s="11"/>
      <c r="G682" s="11"/>
    </row>
    <row r="683" spans="1:7" x14ac:dyDescent="0.25">
      <c r="A683" s="12"/>
      <c r="B683" s="11"/>
      <c r="C683" s="11"/>
      <c r="D683" s="12"/>
      <c r="E683" s="11"/>
      <c r="F683" s="11"/>
      <c r="G683" s="11"/>
    </row>
    <row r="684" spans="1:7" x14ac:dyDescent="0.25">
      <c r="A684" s="21"/>
      <c r="B684" s="20"/>
      <c r="C684" s="20"/>
      <c r="D684" s="21"/>
      <c r="E684" s="20"/>
      <c r="F684" s="20"/>
      <c r="G684" s="20"/>
    </row>
    <row r="685" spans="1:7" x14ac:dyDescent="0.25">
      <c r="A685" s="21"/>
      <c r="B685" s="20"/>
      <c r="C685" s="20"/>
      <c r="D685" s="21"/>
      <c r="E685" s="20"/>
      <c r="F685" s="20"/>
      <c r="G685" s="20"/>
    </row>
    <row r="686" spans="1:7" x14ac:dyDescent="0.25">
      <c r="A686" s="21"/>
      <c r="B686" s="20"/>
      <c r="C686" s="20"/>
      <c r="D686" s="21"/>
      <c r="E686" s="20"/>
      <c r="F686" s="20"/>
      <c r="G686" s="20"/>
    </row>
    <row r="687" spans="1:7" x14ac:dyDescent="0.25">
      <c r="A687" s="21"/>
      <c r="B687" s="20"/>
      <c r="C687" s="20"/>
      <c r="D687" s="21"/>
      <c r="E687" s="20"/>
      <c r="F687" s="20"/>
      <c r="G687" s="20"/>
    </row>
    <row r="688" spans="1:7" x14ac:dyDescent="0.25">
      <c r="A688" s="21"/>
      <c r="B688" s="20"/>
      <c r="C688" s="20"/>
      <c r="D688" s="21"/>
      <c r="E688" s="20"/>
      <c r="F688" s="20"/>
      <c r="G688" s="20"/>
    </row>
    <row r="689" spans="1:7" x14ac:dyDescent="0.25">
      <c r="A689" s="21"/>
      <c r="B689" s="20"/>
      <c r="C689" s="20"/>
      <c r="D689" s="21"/>
      <c r="E689" s="20"/>
      <c r="F689" s="20"/>
      <c r="G689" s="20"/>
    </row>
    <row r="690" spans="1:7" x14ac:dyDescent="0.25">
      <c r="A690" s="21"/>
      <c r="B690" s="20"/>
      <c r="C690" s="20"/>
      <c r="D690" s="21"/>
      <c r="E690" s="20"/>
      <c r="F690" s="20"/>
      <c r="G690" s="20"/>
    </row>
    <row r="691" spans="1:7" x14ac:dyDescent="0.25">
      <c r="A691" s="21"/>
      <c r="B691" s="20"/>
      <c r="C691" s="20"/>
      <c r="D691" s="21"/>
      <c r="E691" s="20"/>
      <c r="F691" s="20"/>
      <c r="G691" s="20"/>
    </row>
    <row r="692" spans="1:7" x14ac:dyDescent="0.25">
      <c r="A692" s="21"/>
      <c r="B692" s="20"/>
      <c r="C692" s="20"/>
      <c r="D692" s="21"/>
      <c r="E692" s="20"/>
      <c r="F692" s="20"/>
      <c r="G692" s="20"/>
    </row>
    <row r="693" spans="1:7" x14ac:dyDescent="0.25">
      <c r="A693" s="21"/>
      <c r="B693" s="20"/>
      <c r="C693" s="20"/>
      <c r="D693" s="21"/>
      <c r="E693" s="20"/>
      <c r="F693" s="20"/>
      <c r="G693" s="20"/>
    </row>
    <row r="694" spans="1:7" x14ac:dyDescent="0.25">
      <c r="A694" s="21"/>
      <c r="B694" s="20"/>
      <c r="C694" s="20"/>
      <c r="D694" s="21"/>
      <c r="E694" s="20"/>
      <c r="F694" s="20"/>
      <c r="G694" s="20"/>
    </row>
    <row r="695" spans="1:7" x14ac:dyDescent="0.25">
      <c r="A695" s="21"/>
      <c r="B695" s="20"/>
      <c r="C695" s="20"/>
      <c r="D695" s="21"/>
      <c r="E695" s="20"/>
      <c r="F695" s="20"/>
      <c r="G695" s="20"/>
    </row>
    <row r="696" spans="1:7" x14ac:dyDescent="0.25">
      <c r="A696" s="21"/>
      <c r="B696" s="20"/>
      <c r="C696" s="20"/>
      <c r="D696" s="21"/>
      <c r="E696" s="20"/>
      <c r="F696" s="20"/>
      <c r="G696" s="20"/>
    </row>
    <row r="697" spans="1:7" x14ac:dyDescent="0.25">
      <c r="A697" s="21"/>
      <c r="B697" s="20"/>
      <c r="C697" s="20"/>
      <c r="D697" s="21"/>
      <c r="E697" s="20"/>
      <c r="F697" s="20"/>
      <c r="G697" s="20"/>
    </row>
    <row r="698" spans="1:7" x14ac:dyDescent="0.25">
      <c r="A698" s="21"/>
      <c r="B698" s="20"/>
      <c r="C698" s="20"/>
      <c r="D698" s="21"/>
      <c r="E698" s="20"/>
      <c r="F698" s="20"/>
      <c r="G698" s="20"/>
    </row>
    <row r="699" spans="1:7" x14ac:dyDescent="0.25">
      <c r="A699" s="21"/>
      <c r="B699" s="20"/>
      <c r="C699" s="20"/>
      <c r="D699" s="21"/>
      <c r="E699" s="20"/>
      <c r="F699" s="20"/>
      <c r="G699" s="20"/>
    </row>
    <row r="700" spans="1:7" x14ac:dyDescent="0.25">
      <c r="A700" s="21"/>
      <c r="B700" s="20"/>
      <c r="C700" s="20"/>
      <c r="D700" s="21"/>
      <c r="E700" s="20"/>
      <c r="F700" s="20"/>
      <c r="G700" s="20"/>
    </row>
    <row r="701" spans="1:7" x14ac:dyDescent="0.25">
      <c r="A701" s="21"/>
      <c r="B701" s="20"/>
      <c r="C701" s="20"/>
      <c r="D701" s="21"/>
      <c r="E701" s="20"/>
      <c r="F701" s="20"/>
      <c r="G701" s="20"/>
    </row>
    <row r="702" spans="1:7" x14ac:dyDescent="0.25">
      <c r="A702" s="21"/>
      <c r="B702" s="20"/>
      <c r="C702" s="20"/>
      <c r="D702" s="21"/>
      <c r="E702" s="20"/>
      <c r="F702" s="20"/>
      <c r="G702" s="20"/>
    </row>
    <row r="703" spans="1:7" x14ac:dyDescent="0.25">
      <c r="A703" s="21"/>
      <c r="B703" s="20"/>
      <c r="C703" s="20"/>
      <c r="D703" s="21"/>
      <c r="E703" s="20"/>
      <c r="F703" s="20"/>
      <c r="G703" s="20"/>
    </row>
    <row r="704" spans="1:7" x14ac:dyDescent="0.25">
      <c r="A704" s="21"/>
      <c r="B704" s="20"/>
      <c r="C704" s="20"/>
      <c r="D704" s="21"/>
      <c r="E704" s="20"/>
      <c r="F704" s="20"/>
      <c r="G704" s="20"/>
    </row>
    <row r="705" spans="1:7" x14ac:dyDescent="0.25">
      <c r="A705" s="21"/>
      <c r="B705" s="20"/>
      <c r="C705" s="20"/>
      <c r="D705" s="21"/>
      <c r="E705" s="20"/>
      <c r="F705" s="20"/>
      <c r="G705" s="20"/>
    </row>
    <row r="706" spans="1:7" x14ac:dyDescent="0.25">
      <c r="A706" s="21"/>
      <c r="B706" s="20"/>
      <c r="C706" s="20"/>
      <c r="D706" s="21"/>
      <c r="E706" s="20"/>
      <c r="F706" s="20"/>
      <c r="G706" s="20"/>
    </row>
    <row r="707" spans="1:7" x14ac:dyDescent="0.25">
      <c r="A707" s="21"/>
      <c r="B707" s="20"/>
      <c r="C707" s="20"/>
      <c r="D707" s="21"/>
      <c r="E707" s="20"/>
      <c r="F707" s="20"/>
      <c r="G707" s="20"/>
    </row>
    <row r="708" spans="1:7" x14ac:dyDescent="0.25">
      <c r="A708" s="21"/>
      <c r="B708" s="20"/>
      <c r="C708" s="20"/>
      <c r="D708" s="21"/>
      <c r="E708" s="20"/>
      <c r="F708" s="20"/>
      <c r="G708" s="20"/>
    </row>
    <row r="709" spans="1:7" x14ac:dyDescent="0.25">
      <c r="A709" s="21"/>
      <c r="B709" s="20"/>
      <c r="C709" s="20"/>
      <c r="D709" s="21"/>
      <c r="E709" s="20"/>
      <c r="F709" s="20"/>
      <c r="G709" s="20"/>
    </row>
  </sheetData>
  <autoFilter ref="A1:I543" xr:uid="{6A0D47CF-790F-49F8-A692-62FF638BE649}">
    <sortState ref="A2:I543">
      <sortCondition ref="F1:F543"/>
    </sortState>
  </autoFilter>
  <sortState ref="A2:G430">
    <sortCondition ref="A1"/>
  </sortState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00000000-0002-0000-0200-000000000000}">
          <x14:formula1>
            <xm:f>[159B9092B87246D8A80DCECCF85962D0.xlsx]ValueList_Helper!#REF!</xm:f>
          </x14:formula1>
          <xm:sqref>G544:G709</xm:sqref>
        </x14:dataValidation>
        <x14:dataValidation type="list" allowBlank="1" showInputMessage="1" xr:uid="{00000000-0002-0000-0200-000007000000}">
          <x14:formula1>
            <xm:f>[1986770FEEAE4A77A76CAFFDFA3682AB.xlsx]ValueList_Helper!#REF!</xm:f>
          </x14:formula1>
          <xm:sqref>O285:P311</xm:sqref>
        </x14:dataValidation>
        <x14:dataValidation type="list" allowBlank="1" showInputMessage="1" xr:uid="{0F9699F1-F2FE-4974-A5F4-492290034B99}">
          <x14:formula1>
            <xm:f>[3AAA8FC9500B4B088C189942863F18DE.xlsx]ValueList_Helper!#REF!</xm:f>
          </x14:formula1>
          <xm:sqref>J2:J543 F2:G543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42"/>
  <sheetViews>
    <sheetView workbookViewId="0">
      <selection activeCell="F9" sqref="F9"/>
    </sheetView>
  </sheetViews>
  <sheetFormatPr defaultRowHeight="15" x14ac:dyDescent="0.25"/>
  <sheetData>
    <row r="1" spans="1:3" x14ac:dyDescent="0.25">
      <c r="A1" s="27" t="s">
        <v>7078</v>
      </c>
      <c r="B1" s="27" t="s">
        <v>6159</v>
      </c>
      <c r="C1" s="27" t="s">
        <v>7079</v>
      </c>
    </row>
    <row r="2" spans="1:3" x14ac:dyDescent="0.25">
      <c r="A2" s="27" t="s">
        <v>890</v>
      </c>
      <c r="B2" s="27" t="s">
        <v>889</v>
      </c>
      <c r="C2" s="27" t="s">
        <v>7080</v>
      </c>
    </row>
    <row r="3" spans="1:3" x14ac:dyDescent="0.25">
      <c r="A3" s="27" t="s">
        <v>1664</v>
      </c>
      <c r="B3" s="27" t="s">
        <v>1663</v>
      </c>
      <c r="C3" s="27" t="s">
        <v>7593</v>
      </c>
    </row>
    <row r="4" spans="1:3" x14ac:dyDescent="0.25">
      <c r="A4" s="27" t="s">
        <v>204</v>
      </c>
      <c r="B4" s="27" t="s">
        <v>1307</v>
      </c>
      <c r="C4" s="27" t="s">
        <v>7362</v>
      </c>
    </row>
    <row r="5" spans="1:3" x14ac:dyDescent="0.25">
      <c r="A5" s="27" t="s">
        <v>619</v>
      </c>
      <c r="B5" s="27" t="s">
        <v>6160</v>
      </c>
      <c r="C5" s="27" t="s">
        <v>7300</v>
      </c>
    </row>
    <row r="6" spans="1:3" x14ac:dyDescent="0.25">
      <c r="A6" s="27" t="s">
        <v>1570</v>
      </c>
      <c r="B6" s="27" t="s">
        <v>1569</v>
      </c>
      <c r="C6" s="27" t="s">
        <v>1569</v>
      </c>
    </row>
    <row r="7" spans="1:3" x14ac:dyDescent="0.25">
      <c r="A7" s="27" t="s">
        <v>508</v>
      </c>
      <c r="B7" s="27" t="s">
        <v>1214</v>
      </c>
      <c r="C7" s="27" t="s">
        <v>7299</v>
      </c>
    </row>
    <row r="8" spans="1:3" x14ac:dyDescent="0.25">
      <c r="A8" s="27" t="s">
        <v>630</v>
      </c>
      <c r="B8" s="27" t="s">
        <v>968</v>
      </c>
      <c r="C8" s="27" t="s">
        <v>7135</v>
      </c>
    </row>
    <row r="9" spans="1:3" x14ac:dyDescent="0.25">
      <c r="A9" s="27" t="s">
        <v>1710</v>
      </c>
      <c r="B9" s="27" t="s">
        <v>1709</v>
      </c>
      <c r="C9" s="27" t="s">
        <v>7623</v>
      </c>
    </row>
    <row r="10" spans="1:3" x14ac:dyDescent="0.25">
      <c r="A10" s="27" t="s">
        <v>623</v>
      </c>
      <c r="B10" s="27" t="s">
        <v>907</v>
      </c>
      <c r="C10" s="27" t="s">
        <v>7084</v>
      </c>
    </row>
    <row r="11" spans="1:3" x14ac:dyDescent="0.25">
      <c r="A11" s="27" t="s">
        <v>906</v>
      </c>
      <c r="B11" s="27" t="s">
        <v>905</v>
      </c>
      <c r="C11" s="27" t="s">
        <v>7083</v>
      </c>
    </row>
    <row r="12" spans="1:3" x14ac:dyDescent="0.25">
      <c r="A12" s="27" t="s">
        <v>327</v>
      </c>
      <c r="B12" s="27" t="s">
        <v>1662</v>
      </c>
      <c r="C12" s="27" t="s">
        <v>7592</v>
      </c>
    </row>
    <row r="13" spans="1:3" x14ac:dyDescent="0.25">
      <c r="A13" s="27" t="s">
        <v>426</v>
      </c>
      <c r="B13" s="27" t="s">
        <v>1410</v>
      </c>
      <c r="C13" s="27" t="s">
        <v>7424</v>
      </c>
    </row>
    <row r="14" spans="1:3" x14ac:dyDescent="0.25">
      <c r="A14" s="27" t="s">
        <v>1542</v>
      </c>
      <c r="B14" s="27" t="s">
        <v>1541</v>
      </c>
      <c r="C14" s="27" t="s">
        <v>7512</v>
      </c>
    </row>
    <row r="15" spans="1:3" x14ac:dyDescent="0.25">
      <c r="A15" s="27" t="s">
        <v>711</v>
      </c>
      <c r="B15" s="27" t="s">
        <v>1532</v>
      </c>
      <c r="C15" s="27" t="s">
        <v>7505</v>
      </c>
    </row>
    <row r="16" spans="1:3" x14ac:dyDescent="0.25">
      <c r="A16" s="27" t="s">
        <v>1480</v>
      </c>
      <c r="B16" s="27" t="s">
        <v>1479</v>
      </c>
      <c r="C16" s="27" t="s">
        <v>7470</v>
      </c>
    </row>
    <row r="17" spans="1:3" x14ac:dyDescent="0.25">
      <c r="A17" s="27" t="s">
        <v>715</v>
      </c>
      <c r="B17" s="27" t="s">
        <v>958</v>
      </c>
      <c r="C17" s="27" t="s">
        <v>7124</v>
      </c>
    </row>
    <row r="18" spans="1:3" x14ac:dyDescent="0.25">
      <c r="A18" s="27" t="s">
        <v>428</v>
      </c>
      <c r="B18" s="27" t="s">
        <v>1669</v>
      </c>
      <c r="C18" s="27" t="s">
        <v>7597</v>
      </c>
    </row>
    <row r="19" spans="1:3" x14ac:dyDescent="0.25">
      <c r="A19" s="27" t="s">
        <v>464</v>
      </c>
      <c r="B19" s="27" t="s">
        <v>1400</v>
      </c>
      <c r="C19" s="27" t="s">
        <v>7417</v>
      </c>
    </row>
    <row r="20" spans="1:3" x14ac:dyDescent="0.25">
      <c r="A20" s="27" t="s">
        <v>608</v>
      </c>
      <c r="B20" s="27" t="s">
        <v>1654</v>
      </c>
      <c r="C20" s="27" t="s">
        <v>7586</v>
      </c>
    </row>
    <row r="21" spans="1:3" x14ac:dyDescent="0.25">
      <c r="A21" s="27" t="s">
        <v>1314</v>
      </c>
      <c r="B21" s="27" t="s">
        <v>1313</v>
      </c>
      <c r="C21" s="27" t="s">
        <v>7366</v>
      </c>
    </row>
    <row r="22" spans="1:3" x14ac:dyDescent="0.25">
      <c r="A22" s="27" t="s">
        <v>873</v>
      </c>
      <c r="B22" s="27" t="s">
        <v>1760</v>
      </c>
      <c r="C22" s="27" t="s">
        <v>7657</v>
      </c>
    </row>
    <row r="23" spans="1:3" x14ac:dyDescent="0.25">
      <c r="A23" s="27" t="s">
        <v>1544</v>
      </c>
      <c r="B23" s="27" t="s">
        <v>1543</v>
      </c>
      <c r="C23" s="27" t="s">
        <v>7513</v>
      </c>
    </row>
    <row r="24" spans="1:3" x14ac:dyDescent="0.25">
      <c r="A24" s="27" t="s">
        <v>1437</v>
      </c>
      <c r="B24" s="27" t="s">
        <v>4553</v>
      </c>
      <c r="C24" s="27" t="s">
        <v>7441</v>
      </c>
    </row>
    <row r="25" spans="1:3" x14ac:dyDescent="0.25">
      <c r="A25" s="27" t="s">
        <v>1757</v>
      </c>
      <c r="B25" s="27" t="s">
        <v>1756</v>
      </c>
      <c r="C25" s="27" t="s">
        <v>7655</v>
      </c>
    </row>
    <row r="26" spans="1:3" x14ac:dyDescent="0.25">
      <c r="A26" s="27" t="s">
        <v>1470</v>
      </c>
      <c r="B26" s="27" t="s">
        <v>1469</v>
      </c>
      <c r="C26" s="27" t="s">
        <v>7464</v>
      </c>
    </row>
    <row r="27" spans="1:3" x14ac:dyDescent="0.25">
      <c r="A27" s="27" t="s">
        <v>468</v>
      </c>
      <c r="B27" s="27" t="s">
        <v>1540</v>
      </c>
      <c r="C27" s="27" t="s">
        <v>7511</v>
      </c>
    </row>
    <row r="28" spans="1:3" x14ac:dyDescent="0.25">
      <c r="A28" s="27" t="s">
        <v>1365</v>
      </c>
      <c r="B28" s="27" t="s">
        <v>1364</v>
      </c>
      <c r="C28" s="27" t="s">
        <v>7393</v>
      </c>
    </row>
    <row r="29" spans="1:3" x14ac:dyDescent="0.25">
      <c r="A29" s="27" t="s">
        <v>1312</v>
      </c>
      <c r="B29" s="27" t="s">
        <v>1311</v>
      </c>
      <c r="C29" s="27" t="s">
        <v>7365</v>
      </c>
    </row>
    <row r="30" spans="1:3" x14ac:dyDescent="0.25">
      <c r="A30" s="27" t="s">
        <v>378</v>
      </c>
      <c r="B30" s="27" t="s">
        <v>1471</v>
      </c>
      <c r="C30" s="27" t="s">
        <v>7465</v>
      </c>
    </row>
    <row r="31" spans="1:3" x14ac:dyDescent="0.25">
      <c r="A31" s="27" t="s">
        <v>626</v>
      </c>
      <c r="B31" s="27" t="s">
        <v>916</v>
      </c>
      <c r="C31" s="27" t="s">
        <v>7091</v>
      </c>
    </row>
    <row r="32" spans="1:3" x14ac:dyDescent="0.25">
      <c r="A32" s="27"/>
      <c r="B32" s="27" t="s">
        <v>903</v>
      </c>
      <c r="C32" s="27"/>
    </row>
    <row r="33" spans="1:3" x14ac:dyDescent="0.25">
      <c r="A33" s="27" t="s">
        <v>892</v>
      </c>
      <c r="B33" s="27" t="s">
        <v>891</v>
      </c>
      <c r="C33" s="27" t="s">
        <v>891</v>
      </c>
    </row>
    <row r="34" spans="1:3" x14ac:dyDescent="0.25">
      <c r="A34" s="27"/>
      <c r="B34" s="27" t="s">
        <v>910</v>
      </c>
      <c r="C34" s="27" t="s">
        <v>7086</v>
      </c>
    </row>
    <row r="35" spans="1:3" x14ac:dyDescent="0.25">
      <c r="A35" s="27"/>
      <c r="B35" s="27" t="s">
        <v>911</v>
      </c>
      <c r="C35" s="27" t="s">
        <v>7087</v>
      </c>
    </row>
    <row r="36" spans="1:3" x14ac:dyDescent="0.25">
      <c r="A36" s="27"/>
      <c r="B36" s="27" t="s">
        <v>912</v>
      </c>
      <c r="C36" s="27" t="s">
        <v>7088</v>
      </c>
    </row>
    <row r="37" spans="1:3" x14ac:dyDescent="0.25">
      <c r="A37" s="27"/>
      <c r="B37" s="27" t="s">
        <v>904</v>
      </c>
      <c r="C37" s="27" t="s">
        <v>7082</v>
      </c>
    </row>
    <row r="38" spans="1:3" x14ac:dyDescent="0.25">
      <c r="A38" s="27"/>
      <c r="B38" s="27" t="s">
        <v>893</v>
      </c>
      <c r="C38" s="27" t="s">
        <v>7081</v>
      </c>
    </row>
    <row r="39" spans="1:3" x14ac:dyDescent="0.25">
      <c r="A39" s="27"/>
      <c r="B39" s="27" t="s">
        <v>894</v>
      </c>
      <c r="C39" s="27" t="s">
        <v>7081</v>
      </c>
    </row>
    <row r="40" spans="1:3" x14ac:dyDescent="0.25">
      <c r="A40" s="27"/>
      <c r="B40" s="27" t="s">
        <v>895</v>
      </c>
      <c r="C40" s="27" t="s">
        <v>7081</v>
      </c>
    </row>
    <row r="41" spans="1:3" x14ac:dyDescent="0.25">
      <c r="A41" s="27"/>
      <c r="B41" s="27" t="s">
        <v>896</v>
      </c>
      <c r="C41" s="27" t="s">
        <v>7081</v>
      </c>
    </row>
    <row r="42" spans="1:3" x14ac:dyDescent="0.25">
      <c r="A42" s="27"/>
      <c r="B42" s="27" t="s">
        <v>897</v>
      </c>
      <c r="C42" s="27" t="s">
        <v>7081</v>
      </c>
    </row>
    <row r="43" spans="1:3" x14ac:dyDescent="0.25">
      <c r="A43" s="27"/>
      <c r="B43" s="27" t="s">
        <v>898</v>
      </c>
      <c r="C43" s="27" t="s">
        <v>7081</v>
      </c>
    </row>
    <row r="44" spans="1:3" x14ac:dyDescent="0.25">
      <c r="A44" s="27"/>
      <c r="B44" s="27" t="s">
        <v>899</v>
      </c>
      <c r="C44" s="27" t="s">
        <v>7081</v>
      </c>
    </row>
    <row r="45" spans="1:3" x14ac:dyDescent="0.25">
      <c r="A45" s="27"/>
      <c r="B45" s="27" t="s">
        <v>900</v>
      </c>
      <c r="C45" s="27" t="s">
        <v>7081</v>
      </c>
    </row>
    <row r="46" spans="1:3" x14ac:dyDescent="0.25">
      <c r="A46" s="27"/>
      <c r="B46" s="27" t="s">
        <v>901</v>
      </c>
      <c r="C46" s="27" t="s">
        <v>7081</v>
      </c>
    </row>
    <row r="47" spans="1:3" x14ac:dyDescent="0.25">
      <c r="A47" s="27"/>
      <c r="B47" s="27" t="s">
        <v>902</v>
      </c>
      <c r="C47" s="27" t="s">
        <v>7081</v>
      </c>
    </row>
    <row r="48" spans="1:3" x14ac:dyDescent="0.25">
      <c r="A48" s="27"/>
      <c r="B48" s="27" t="s">
        <v>909</v>
      </c>
      <c r="C48" s="27"/>
    </row>
    <row r="49" spans="1:3" x14ac:dyDescent="0.25">
      <c r="A49" s="27" t="s">
        <v>267</v>
      </c>
      <c r="B49" s="27" t="s">
        <v>908</v>
      </c>
      <c r="C49" s="27" t="s">
        <v>7085</v>
      </c>
    </row>
    <row r="50" spans="1:3" x14ac:dyDescent="0.25">
      <c r="A50" s="27" t="s">
        <v>538</v>
      </c>
      <c r="B50" s="27" t="s">
        <v>6161</v>
      </c>
      <c r="C50" s="27" t="s">
        <v>5271</v>
      </c>
    </row>
    <row r="51" spans="1:3" x14ac:dyDescent="0.25">
      <c r="A51" s="27"/>
      <c r="B51" s="27" t="s">
        <v>1517</v>
      </c>
      <c r="C51" s="27"/>
    </row>
    <row r="52" spans="1:3" x14ac:dyDescent="0.25">
      <c r="A52" s="27"/>
      <c r="B52" s="27" t="s">
        <v>3351</v>
      </c>
      <c r="C52" s="27" t="s">
        <v>7691</v>
      </c>
    </row>
    <row r="53" spans="1:3" x14ac:dyDescent="0.25">
      <c r="A53" s="27"/>
      <c r="B53" s="27" t="s">
        <v>1383</v>
      </c>
      <c r="C53" s="27" t="s">
        <v>7406</v>
      </c>
    </row>
    <row r="54" spans="1:3" x14ac:dyDescent="0.25">
      <c r="A54" s="27"/>
      <c r="B54" s="27" t="s">
        <v>1513</v>
      </c>
      <c r="C54" s="27" t="s">
        <v>7489</v>
      </c>
    </row>
    <row r="55" spans="1:3" x14ac:dyDescent="0.25">
      <c r="A55" s="27" t="s">
        <v>1261</v>
      </c>
      <c r="B55" s="27" t="s">
        <v>1260</v>
      </c>
      <c r="C55" s="27" t="s">
        <v>7335</v>
      </c>
    </row>
    <row r="56" spans="1:3" x14ac:dyDescent="0.25">
      <c r="A56" s="27" t="s">
        <v>1446</v>
      </c>
      <c r="B56" s="27" t="s">
        <v>1445</v>
      </c>
      <c r="C56" s="27" t="s">
        <v>7446</v>
      </c>
    </row>
    <row r="57" spans="1:3" x14ac:dyDescent="0.25">
      <c r="A57" s="27"/>
      <c r="B57" s="27" t="s">
        <v>1382</v>
      </c>
      <c r="C57" s="27" t="s">
        <v>7405</v>
      </c>
    </row>
    <row r="58" spans="1:3" x14ac:dyDescent="0.25">
      <c r="A58" s="27" t="s">
        <v>1002</v>
      </c>
      <c r="B58" s="27" t="s">
        <v>1001</v>
      </c>
      <c r="C58" s="27" t="s">
        <v>7160</v>
      </c>
    </row>
    <row r="59" spans="1:3" x14ac:dyDescent="0.25">
      <c r="A59" s="27"/>
      <c r="B59" s="27" t="s">
        <v>914</v>
      </c>
      <c r="C59" s="27" t="s">
        <v>914</v>
      </c>
    </row>
    <row r="60" spans="1:3" x14ac:dyDescent="0.25">
      <c r="A60" s="27"/>
      <c r="B60" s="27" t="s">
        <v>1595</v>
      </c>
      <c r="C60" s="27" t="s">
        <v>1595</v>
      </c>
    </row>
    <row r="61" spans="1:3" x14ac:dyDescent="0.25">
      <c r="A61" s="27"/>
      <c r="B61" s="27" t="s">
        <v>1768</v>
      </c>
      <c r="C61" s="27" t="s">
        <v>1768</v>
      </c>
    </row>
    <row r="62" spans="1:3" x14ac:dyDescent="0.25">
      <c r="A62" s="27"/>
      <c r="B62" s="27" t="s">
        <v>1485</v>
      </c>
      <c r="C62" s="27" t="s">
        <v>7473</v>
      </c>
    </row>
    <row r="63" spans="1:3" x14ac:dyDescent="0.25">
      <c r="A63" s="27"/>
      <c r="B63" s="27" t="s">
        <v>3520</v>
      </c>
      <c r="C63" s="27" t="s">
        <v>7714</v>
      </c>
    </row>
    <row r="64" spans="1:3" x14ac:dyDescent="0.25">
      <c r="A64" s="27"/>
      <c r="B64" s="27" t="s">
        <v>3681</v>
      </c>
      <c r="C64" s="27" t="s">
        <v>7704</v>
      </c>
    </row>
    <row r="65" spans="1:3" x14ac:dyDescent="0.25">
      <c r="A65" s="27" t="s">
        <v>210</v>
      </c>
      <c r="B65" s="27" t="s">
        <v>1638</v>
      </c>
      <c r="C65" s="27" t="s">
        <v>7575</v>
      </c>
    </row>
    <row r="66" spans="1:3" x14ac:dyDescent="0.25">
      <c r="A66" s="27"/>
      <c r="B66" s="27" t="s">
        <v>1239</v>
      </c>
      <c r="C66" s="27" t="s">
        <v>7317</v>
      </c>
    </row>
    <row r="67" spans="1:3" x14ac:dyDescent="0.25">
      <c r="A67" s="27"/>
      <c r="B67" s="27" t="s">
        <v>1244</v>
      </c>
      <c r="C67" s="27" t="s">
        <v>7321</v>
      </c>
    </row>
    <row r="68" spans="1:3" x14ac:dyDescent="0.25">
      <c r="A68" s="27"/>
      <c r="B68" s="27" t="s">
        <v>1706</v>
      </c>
      <c r="C68" s="27" t="s">
        <v>7620</v>
      </c>
    </row>
    <row r="69" spans="1:3" x14ac:dyDescent="0.25">
      <c r="A69" s="27"/>
      <c r="B69" s="27" t="s">
        <v>1386</v>
      </c>
      <c r="C69" s="27" t="s">
        <v>7408</v>
      </c>
    </row>
    <row r="70" spans="1:3" x14ac:dyDescent="0.25">
      <c r="A70" s="27" t="s">
        <v>3240</v>
      </c>
      <c r="B70" s="27" t="s">
        <v>3282</v>
      </c>
      <c r="C70" s="27" t="s">
        <v>7689</v>
      </c>
    </row>
    <row r="71" spans="1:3" x14ac:dyDescent="0.25">
      <c r="A71" s="27" t="s">
        <v>1487</v>
      </c>
      <c r="B71" s="27" t="s">
        <v>1486</v>
      </c>
      <c r="C71" s="27" t="s">
        <v>7474</v>
      </c>
    </row>
    <row r="72" spans="1:3" x14ac:dyDescent="0.25">
      <c r="A72" s="27"/>
      <c r="B72" s="27" t="s">
        <v>3341</v>
      </c>
      <c r="C72" s="27" t="s">
        <v>7684</v>
      </c>
    </row>
    <row r="73" spans="1:3" x14ac:dyDescent="0.25">
      <c r="A73" s="27" t="s">
        <v>1298</v>
      </c>
      <c r="B73" s="27" t="s">
        <v>1297</v>
      </c>
      <c r="C73" s="27" t="s">
        <v>7358</v>
      </c>
    </row>
    <row r="74" spans="1:3" x14ac:dyDescent="0.25">
      <c r="A74" s="27" t="s">
        <v>1611</v>
      </c>
      <c r="B74" s="27" t="s">
        <v>1610</v>
      </c>
      <c r="C74" s="27" t="s">
        <v>7554</v>
      </c>
    </row>
    <row r="75" spans="1:3" x14ac:dyDescent="0.25">
      <c r="A75" s="27"/>
      <c r="B75" s="27" t="s">
        <v>983</v>
      </c>
      <c r="C75" s="27" t="s">
        <v>7147</v>
      </c>
    </row>
    <row r="76" spans="1:3" x14ac:dyDescent="0.25">
      <c r="A76" s="27"/>
      <c r="B76" s="27" t="s">
        <v>919</v>
      </c>
      <c r="C76" s="27" t="s">
        <v>7094</v>
      </c>
    </row>
    <row r="77" spans="1:3" x14ac:dyDescent="0.25">
      <c r="A77" s="27"/>
      <c r="B77" s="27" t="s">
        <v>920</v>
      </c>
      <c r="C77" s="27" t="s">
        <v>7094</v>
      </c>
    </row>
    <row r="78" spans="1:3" x14ac:dyDescent="0.25">
      <c r="A78" s="27"/>
      <c r="B78" s="27" t="s">
        <v>921</v>
      </c>
      <c r="C78" s="27" t="s">
        <v>7094</v>
      </c>
    </row>
    <row r="79" spans="1:3" x14ac:dyDescent="0.25">
      <c r="A79" s="27"/>
      <c r="B79" s="27" t="s">
        <v>922</v>
      </c>
      <c r="C79" s="27" t="s">
        <v>7094</v>
      </c>
    </row>
    <row r="80" spans="1:3" x14ac:dyDescent="0.25">
      <c r="A80" s="27"/>
      <c r="B80" s="27" t="s">
        <v>925</v>
      </c>
      <c r="C80" s="27" t="s">
        <v>7096</v>
      </c>
    </row>
    <row r="81" spans="1:3" x14ac:dyDescent="0.25">
      <c r="A81" s="27"/>
      <c r="B81" s="27" t="s">
        <v>926</v>
      </c>
      <c r="C81" s="27" t="s">
        <v>7081</v>
      </c>
    </row>
    <row r="82" spans="1:3" x14ac:dyDescent="0.25">
      <c r="A82" s="27"/>
      <c r="B82" s="27" t="s">
        <v>927</v>
      </c>
      <c r="C82" s="27" t="s">
        <v>7094</v>
      </c>
    </row>
    <row r="83" spans="1:3" x14ac:dyDescent="0.25">
      <c r="A83" s="27"/>
      <c r="B83" s="27" t="s">
        <v>929</v>
      </c>
      <c r="C83" s="27" t="s">
        <v>7094</v>
      </c>
    </row>
    <row r="84" spans="1:3" x14ac:dyDescent="0.25">
      <c r="A84" s="27"/>
      <c r="B84" s="27" t="s">
        <v>930</v>
      </c>
      <c r="C84" s="27" t="s">
        <v>930</v>
      </c>
    </row>
    <row r="85" spans="1:3" x14ac:dyDescent="0.25">
      <c r="A85" s="27"/>
      <c r="B85" s="27" t="s">
        <v>931</v>
      </c>
      <c r="C85" s="27" t="s">
        <v>7099</v>
      </c>
    </row>
    <row r="86" spans="1:3" x14ac:dyDescent="0.25">
      <c r="A86" s="27"/>
      <c r="B86" s="27" t="s">
        <v>932</v>
      </c>
      <c r="C86" s="27" t="s">
        <v>7094</v>
      </c>
    </row>
    <row r="87" spans="1:3" x14ac:dyDescent="0.25">
      <c r="A87" s="27"/>
      <c r="B87" s="27" t="s">
        <v>933</v>
      </c>
      <c r="C87" s="27" t="s">
        <v>7094</v>
      </c>
    </row>
    <row r="88" spans="1:3" x14ac:dyDescent="0.25">
      <c r="A88" s="27"/>
      <c r="B88" s="27" t="s">
        <v>934</v>
      </c>
      <c r="C88" s="27" t="s">
        <v>934</v>
      </c>
    </row>
    <row r="89" spans="1:3" x14ac:dyDescent="0.25">
      <c r="A89" s="27"/>
      <c r="B89" s="27" t="s">
        <v>936</v>
      </c>
      <c r="C89" s="27" t="s">
        <v>7094</v>
      </c>
    </row>
    <row r="90" spans="1:3" x14ac:dyDescent="0.25">
      <c r="A90" s="27"/>
      <c r="B90" s="27" t="s">
        <v>937</v>
      </c>
      <c r="C90" s="27" t="s">
        <v>937</v>
      </c>
    </row>
    <row r="91" spans="1:3" x14ac:dyDescent="0.25">
      <c r="A91" s="27"/>
      <c r="B91" s="27" t="s">
        <v>944</v>
      </c>
      <c r="C91" s="27" t="s">
        <v>7094</v>
      </c>
    </row>
    <row r="92" spans="1:3" x14ac:dyDescent="0.25">
      <c r="A92" s="27" t="s">
        <v>649</v>
      </c>
      <c r="B92" s="27" t="s">
        <v>6162</v>
      </c>
      <c r="C92" s="27" t="s">
        <v>7118</v>
      </c>
    </row>
    <row r="93" spans="1:3" x14ac:dyDescent="0.25">
      <c r="A93" s="27"/>
      <c r="B93" s="27" t="s">
        <v>952</v>
      </c>
      <c r="C93" s="27" t="s">
        <v>7119</v>
      </c>
    </row>
    <row r="94" spans="1:3" x14ac:dyDescent="0.25">
      <c r="A94" s="27"/>
      <c r="B94" s="27" t="s">
        <v>953</v>
      </c>
      <c r="C94" s="27" t="s">
        <v>7120</v>
      </c>
    </row>
    <row r="95" spans="1:3" x14ac:dyDescent="0.25">
      <c r="A95" s="27"/>
      <c r="B95" s="27" t="s">
        <v>959</v>
      </c>
      <c r="C95" s="27" t="s">
        <v>7126</v>
      </c>
    </row>
    <row r="96" spans="1:3" x14ac:dyDescent="0.25">
      <c r="A96" s="27"/>
      <c r="B96" s="27" t="s">
        <v>995</v>
      </c>
      <c r="C96" s="27" t="s">
        <v>7154</v>
      </c>
    </row>
    <row r="97" spans="1:3" x14ac:dyDescent="0.25">
      <c r="A97" s="27" t="s">
        <v>600</v>
      </c>
      <c r="B97" s="27" t="s">
        <v>964</v>
      </c>
      <c r="C97" s="27" t="s">
        <v>7130</v>
      </c>
    </row>
    <row r="98" spans="1:3" x14ac:dyDescent="0.25">
      <c r="A98" s="27" t="s">
        <v>595</v>
      </c>
      <c r="B98" s="27" t="s">
        <v>6163</v>
      </c>
      <c r="C98" s="27" t="s">
        <v>7131</v>
      </c>
    </row>
    <row r="99" spans="1:3" x14ac:dyDescent="0.25">
      <c r="A99" s="27" t="s">
        <v>966</v>
      </c>
      <c r="B99" s="27" t="s">
        <v>965</v>
      </c>
      <c r="C99" s="27" t="s">
        <v>7133</v>
      </c>
    </row>
    <row r="100" spans="1:3" x14ac:dyDescent="0.25">
      <c r="A100" s="27" t="s">
        <v>530</v>
      </c>
      <c r="B100" s="27" t="s">
        <v>6164</v>
      </c>
      <c r="C100" s="27" t="s">
        <v>7109</v>
      </c>
    </row>
    <row r="101" spans="1:3" x14ac:dyDescent="0.25">
      <c r="A101" s="27" t="s">
        <v>226</v>
      </c>
      <c r="B101" s="27" t="s">
        <v>977</v>
      </c>
      <c r="C101" s="27" t="s">
        <v>7142</v>
      </c>
    </row>
    <row r="102" spans="1:3" x14ac:dyDescent="0.25">
      <c r="A102" s="27" t="s">
        <v>439</v>
      </c>
      <c r="B102" s="27" t="s">
        <v>1054</v>
      </c>
      <c r="C102" s="27" t="s">
        <v>7203</v>
      </c>
    </row>
    <row r="103" spans="1:3" x14ac:dyDescent="0.25">
      <c r="A103" s="27" t="s">
        <v>395</v>
      </c>
      <c r="B103" s="27" t="s">
        <v>1038</v>
      </c>
      <c r="C103" s="27" t="s">
        <v>7188</v>
      </c>
    </row>
    <row r="104" spans="1:3" x14ac:dyDescent="0.25">
      <c r="A104" s="27" t="s">
        <v>723</v>
      </c>
      <c r="B104" s="27" t="s">
        <v>957</v>
      </c>
      <c r="C104" s="27" t="s">
        <v>5794</v>
      </c>
    </row>
    <row r="105" spans="1:3" x14ac:dyDescent="0.25">
      <c r="A105" s="27" t="s">
        <v>248</v>
      </c>
      <c r="B105" s="27" t="s">
        <v>935</v>
      </c>
      <c r="C105" s="27" t="s">
        <v>7101</v>
      </c>
    </row>
    <row r="106" spans="1:3" x14ac:dyDescent="0.25">
      <c r="A106" s="27" t="s">
        <v>655</v>
      </c>
      <c r="B106" s="27" t="s">
        <v>8330</v>
      </c>
      <c r="C106" s="27" t="s">
        <v>7125</v>
      </c>
    </row>
    <row r="107" spans="1:3" x14ac:dyDescent="0.25">
      <c r="A107" s="27" t="s">
        <v>572</v>
      </c>
      <c r="B107" s="27" t="s">
        <v>1045</v>
      </c>
      <c r="C107" s="27" t="s">
        <v>7195</v>
      </c>
    </row>
    <row r="108" spans="1:3" x14ac:dyDescent="0.25">
      <c r="A108" s="27" t="s">
        <v>453</v>
      </c>
      <c r="B108" s="27" t="s">
        <v>941</v>
      </c>
      <c r="C108" s="27" t="s">
        <v>7105</v>
      </c>
    </row>
    <row r="109" spans="1:3" x14ac:dyDescent="0.25">
      <c r="A109" s="27" t="s">
        <v>56</v>
      </c>
      <c r="B109" s="27" t="s">
        <v>6165</v>
      </c>
      <c r="C109" s="27" t="s">
        <v>7185</v>
      </c>
    </row>
    <row r="110" spans="1:3" x14ac:dyDescent="0.25">
      <c r="A110" s="27" t="s">
        <v>728</v>
      </c>
      <c r="B110" s="27" t="s">
        <v>967</v>
      </c>
      <c r="C110" s="27" t="s">
        <v>7134</v>
      </c>
    </row>
    <row r="111" spans="1:3" x14ac:dyDescent="0.25">
      <c r="A111" s="27" t="s">
        <v>503</v>
      </c>
      <c r="B111" s="27" t="s">
        <v>979</v>
      </c>
      <c r="C111" s="27" t="s">
        <v>7144</v>
      </c>
    </row>
    <row r="112" spans="1:3" x14ac:dyDescent="0.25">
      <c r="A112" s="27" t="s">
        <v>612</v>
      </c>
      <c r="B112" s="27" t="s">
        <v>1051</v>
      </c>
      <c r="C112" s="27" t="s">
        <v>7200</v>
      </c>
    </row>
    <row r="113" spans="1:3" x14ac:dyDescent="0.25">
      <c r="A113" s="27" t="s">
        <v>680</v>
      </c>
      <c r="B113" s="27" t="s">
        <v>1124</v>
      </c>
      <c r="C113" s="27" t="s">
        <v>5301</v>
      </c>
    </row>
    <row r="114" spans="1:3" x14ac:dyDescent="0.25">
      <c r="A114" s="27" t="s">
        <v>709</v>
      </c>
      <c r="B114" s="27" t="s">
        <v>6166</v>
      </c>
      <c r="C114" s="27" t="s">
        <v>7116</v>
      </c>
    </row>
    <row r="115" spans="1:3" x14ac:dyDescent="0.25">
      <c r="A115" s="27" t="s">
        <v>9</v>
      </c>
      <c r="B115" s="27" t="s">
        <v>946</v>
      </c>
      <c r="C115" s="27" t="s">
        <v>7108</v>
      </c>
    </row>
    <row r="116" spans="1:3" x14ac:dyDescent="0.25">
      <c r="A116" s="27" t="s">
        <v>393</v>
      </c>
      <c r="B116" s="27" t="s">
        <v>1058</v>
      </c>
      <c r="C116" s="27" t="s">
        <v>7206</v>
      </c>
    </row>
    <row r="117" spans="1:3" x14ac:dyDescent="0.25">
      <c r="A117" s="27" t="s">
        <v>466</v>
      </c>
      <c r="B117" s="27" t="s">
        <v>949</v>
      </c>
      <c r="C117" s="27" t="s">
        <v>7111</v>
      </c>
    </row>
    <row r="118" spans="1:3" x14ac:dyDescent="0.25">
      <c r="A118" s="27" t="s">
        <v>960</v>
      </c>
      <c r="B118" s="27" t="s">
        <v>6167</v>
      </c>
      <c r="C118" s="27" t="s">
        <v>7127</v>
      </c>
    </row>
    <row r="119" spans="1:3" x14ac:dyDescent="0.25">
      <c r="A119" s="27" t="s">
        <v>1134</v>
      </c>
      <c r="B119" s="27" t="s">
        <v>1133</v>
      </c>
      <c r="C119" s="27" t="s">
        <v>7258</v>
      </c>
    </row>
    <row r="120" spans="1:3" x14ac:dyDescent="0.25">
      <c r="A120" s="27" t="s">
        <v>1150</v>
      </c>
      <c r="B120" s="27" t="s">
        <v>1149</v>
      </c>
      <c r="C120" s="27" t="s">
        <v>7266</v>
      </c>
    </row>
    <row r="121" spans="1:3" x14ac:dyDescent="0.25">
      <c r="A121" s="27" t="s">
        <v>1095</v>
      </c>
      <c r="B121" s="27" t="s">
        <v>1094</v>
      </c>
      <c r="C121" s="27" t="s">
        <v>7234</v>
      </c>
    </row>
    <row r="122" spans="1:3" x14ac:dyDescent="0.25">
      <c r="A122" s="27" t="s">
        <v>1032</v>
      </c>
      <c r="B122" s="27" t="s">
        <v>1031</v>
      </c>
      <c r="C122" s="27" t="s">
        <v>7182</v>
      </c>
    </row>
    <row r="123" spans="1:3" x14ac:dyDescent="0.25">
      <c r="A123" s="27" t="s">
        <v>616</v>
      </c>
      <c r="B123" s="27" t="s">
        <v>1067</v>
      </c>
      <c r="C123" s="27" t="s">
        <v>7213</v>
      </c>
    </row>
    <row r="124" spans="1:3" x14ac:dyDescent="0.25">
      <c r="A124" s="27" t="s">
        <v>971</v>
      </c>
      <c r="B124" s="27" t="s">
        <v>970</v>
      </c>
      <c r="C124" s="27" t="s">
        <v>7137</v>
      </c>
    </row>
    <row r="125" spans="1:3" x14ac:dyDescent="0.25">
      <c r="A125" s="27" t="s">
        <v>65</v>
      </c>
      <c r="B125" s="27" t="s">
        <v>6168</v>
      </c>
      <c r="C125" s="27" t="s">
        <v>7097</v>
      </c>
    </row>
    <row r="126" spans="1:3" x14ac:dyDescent="0.25">
      <c r="A126" s="27" t="s">
        <v>6</v>
      </c>
      <c r="B126" s="27" t="s">
        <v>6169</v>
      </c>
      <c r="C126" s="27" t="s">
        <v>7098</v>
      </c>
    </row>
    <row r="127" spans="1:3" x14ac:dyDescent="0.25">
      <c r="A127" s="27" t="s">
        <v>555</v>
      </c>
      <c r="B127" s="27" t="s">
        <v>6170</v>
      </c>
      <c r="C127" s="27" t="s">
        <v>7115</v>
      </c>
    </row>
    <row r="128" spans="1:3" x14ac:dyDescent="0.25">
      <c r="A128" s="27" t="s">
        <v>496</v>
      </c>
      <c r="B128" s="27" t="s">
        <v>954</v>
      </c>
      <c r="C128" s="27" t="s">
        <v>7121</v>
      </c>
    </row>
    <row r="129" spans="1:3" x14ac:dyDescent="0.25">
      <c r="A129" s="27" t="s">
        <v>477</v>
      </c>
      <c r="B129" s="27" t="s">
        <v>6171</v>
      </c>
      <c r="C129" s="27" t="s">
        <v>5358</v>
      </c>
    </row>
    <row r="130" spans="1:3" x14ac:dyDescent="0.25">
      <c r="A130" s="27" t="s">
        <v>270</v>
      </c>
      <c r="B130" s="27" t="s">
        <v>974</v>
      </c>
      <c r="C130" s="27" t="s">
        <v>7140</v>
      </c>
    </row>
    <row r="131" spans="1:3" x14ac:dyDescent="0.25">
      <c r="A131" s="27" t="s">
        <v>488</v>
      </c>
      <c r="B131" s="27" t="s">
        <v>996</v>
      </c>
      <c r="C131" s="27" t="s">
        <v>7155</v>
      </c>
    </row>
    <row r="132" spans="1:3" x14ac:dyDescent="0.25">
      <c r="A132" s="27" t="s">
        <v>1023</v>
      </c>
      <c r="B132" s="27" t="s">
        <v>6172</v>
      </c>
      <c r="C132" s="27" t="s">
        <v>7177</v>
      </c>
    </row>
    <row r="133" spans="1:3" x14ac:dyDescent="0.25">
      <c r="A133" s="27" t="s">
        <v>228</v>
      </c>
      <c r="B133" s="27" t="s">
        <v>948</v>
      </c>
      <c r="C133" s="27" t="s">
        <v>7110</v>
      </c>
    </row>
    <row r="134" spans="1:3" x14ac:dyDescent="0.25">
      <c r="A134" s="27" t="s">
        <v>717</v>
      </c>
      <c r="B134" s="27" t="s">
        <v>6173</v>
      </c>
      <c r="C134" s="27" t="s">
        <v>7114</v>
      </c>
    </row>
    <row r="135" spans="1:3" x14ac:dyDescent="0.25">
      <c r="A135" s="27" t="s">
        <v>606</v>
      </c>
      <c r="B135" s="27" t="s">
        <v>955</v>
      </c>
      <c r="C135" s="27" t="s">
        <v>7122</v>
      </c>
    </row>
    <row r="136" spans="1:3" x14ac:dyDescent="0.25">
      <c r="A136" s="27" t="s">
        <v>1146</v>
      </c>
      <c r="B136" s="27" t="s">
        <v>1145</v>
      </c>
      <c r="C136" s="27" t="s">
        <v>7264</v>
      </c>
    </row>
    <row r="137" spans="1:3" x14ac:dyDescent="0.25">
      <c r="A137" s="27" t="s">
        <v>1027</v>
      </c>
      <c r="B137" s="27" t="s">
        <v>1026</v>
      </c>
      <c r="C137" s="27" t="s">
        <v>7179</v>
      </c>
    </row>
    <row r="138" spans="1:3" x14ac:dyDescent="0.25">
      <c r="A138" s="27" t="s">
        <v>1115</v>
      </c>
      <c r="B138" s="27" t="s">
        <v>1114</v>
      </c>
      <c r="C138" s="27" t="s">
        <v>7246</v>
      </c>
    </row>
    <row r="139" spans="1:3" x14ac:dyDescent="0.25">
      <c r="A139" s="27" t="s">
        <v>1130</v>
      </c>
      <c r="B139" s="27" t="s">
        <v>1129</v>
      </c>
      <c r="C139" s="27" t="s">
        <v>7256</v>
      </c>
    </row>
    <row r="140" spans="1:3" x14ac:dyDescent="0.25">
      <c r="A140" s="27" t="s">
        <v>1140</v>
      </c>
      <c r="B140" s="27" t="s">
        <v>1139</v>
      </c>
      <c r="C140" s="27" t="s">
        <v>7261</v>
      </c>
    </row>
    <row r="141" spans="1:3" x14ac:dyDescent="0.25">
      <c r="A141" s="27" t="s">
        <v>264</v>
      </c>
      <c r="B141" s="27" t="s">
        <v>1118</v>
      </c>
      <c r="C141" s="27" t="s">
        <v>7248</v>
      </c>
    </row>
    <row r="142" spans="1:3" x14ac:dyDescent="0.25">
      <c r="A142" s="27" t="s">
        <v>1138</v>
      </c>
      <c r="B142" s="27" t="s">
        <v>1137</v>
      </c>
      <c r="C142" s="27" t="s">
        <v>7260</v>
      </c>
    </row>
    <row r="143" spans="1:3" x14ac:dyDescent="0.25">
      <c r="A143" s="27" t="s">
        <v>1109</v>
      </c>
      <c r="B143" s="27" t="s">
        <v>1108</v>
      </c>
      <c r="C143" s="27" t="s">
        <v>7243</v>
      </c>
    </row>
    <row r="144" spans="1:3" x14ac:dyDescent="0.25">
      <c r="A144" s="27" t="s">
        <v>301</v>
      </c>
      <c r="B144" s="27" t="s">
        <v>1057</v>
      </c>
      <c r="C144" s="27" t="s">
        <v>7205</v>
      </c>
    </row>
    <row r="145" spans="1:3" x14ac:dyDescent="0.25">
      <c r="A145" s="27" t="s">
        <v>938</v>
      </c>
      <c r="B145" s="27" t="s">
        <v>6174</v>
      </c>
      <c r="C145" s="27" t="s">
        <v>7102</v>
      </c>
    </row>
    <row r="146" spans="1:3" x14ac:dyDescent="0.25">
      <c r="A146" s="27" t="s">
        <v>410</v>
      </c>
      <c r="B146" s="27" t="s">
        <v>972</v>
      </c>
      <c r="C146" s="27" t="s">
        <v>7138</v>
      </c>
    </row>
    <row r="147" spans="1:3" x14ac:dyDescent="0.25">
      <c r="A147" s="27" t="s">
        <v>436</v>
      </c>
      <c r="B147" s="27" t="s">
        <v>940</v>
      </c>
      <c r="C147" s="27" t="s">
        <v>7104</v>
      </c>
    </row>
    <row r="148" spans="1:3" x14ac:dyDescent="0.25">
      <c r="A148" s="27" t="s">
        <v>1091</v>
      </c>
      <c r="B148" s="27" t="s">
        <v>1090</v>
      </c>
      <c r="C148" s="27" t="s">
        <v>7232</v>
      </c>
    </row>
    <row r="149" spans="1:3" x14ac:dyDescent="0.25">
      <c r="A149" s="27" t="s">
        <v>391</v>
      </c>
      <c r="B149" s="27" t="s">
        <v>1041</v>
      </c>
      <c r="C149" s="27" t="s">
        <v>7191</v>
      </c>
    </row>
    <row r="150" spans="1:3" x14ac:dyDescent="0.25">
      <c r="A150" s="27" t="s">
        <v>1099</v>
      </c>
      <c r="B150" s="27" t="s">
        <v>1098</v>
      </c>
      <c r="C150" s="27" t="s">
        <v>7238</v>
      </c>
    </row>
    <row r="151" spans="1:3" x14ac:dyDescent="0.25">
      <c r="A151" s="27" t="s">
        <v>563</v>
      </c>
      <c r="B151" s="27" t="s">
        <v>6175</v>
      </c>
      <c r="C151" s="27" t="s">
        <v>7100</v>
      </c>
    </row>
    <row r="152" spans="1:3" x14ac:dyDescent="0.25">
      <c r="A152" s="27" t="s">
        <v>15</v>
      </c>
      <c r="B152" s="27" t="s">
        <v>1053</v>
      </c>
      <c r="C152" s="27" t="s">
        <v>7202</v>
      </c>
    </row>
    <row r="153" spans="1:3" x14ac:dyDescent="0.25">
      <c r="A153" s="27" t="s">
        <v>1063</v>
      </c>
      <c r="B153" s="27" t="s">
        <v>1062</v>
      </c>
      <c r="C153" s="27" t="s">
        <v>7209</v>
      </c>
    </row>
    <row r="154" spans="1:3" x14ac:dyDescent="0.25">
      <c r="A154" s="27" t="s">
        <v>1093</v>
      </c>
      <c r="B154" s="27" t="s">
        <v>1092</v>
      </c>
      <c r="C154" s="27" t="s">
        <v>7233</v>
      </c>
    </row>
    <row r="155" spans="1:3" x14ac:dyDescent="0.25">
      <c r="A155" s="27" t="s">
        <v>1132</v>
      </c>
      <c r="B155" s="27" t="s">
        <v>1131</v>
      </c>
      <c r="C155" s="27" t="s">
        <v>7257</v>
      </c>
    </row>
    <row r="156" spans="1:3" x14ac:dyDescent="0.25">
      <c r="A156" s="27" t="s">
        <v>3657</v>
      </c>
      <c r="B156" s="27" t="s">
        <v>3658</v>
      </c>
      <c r="C156" s="27" t="s">
        <v>7236</v>
      </c>
    </row>
    <row r="157" spans="1:3" x14ac:dyDescent="0.25">
      <c r="A157" s="27" t="s">
        <v>635</v>
      </c>
      <c r="B157" s="27" t="s">
        <v>1046</v>
      </c>
      <c r="C157" s="27" t="s">
        <v>7196</v>
      </c>
    </row>
    <row r="158" spans="1:3" x14ac:dyDescent="0.25">
      <c r="A158" s="27" t="s">
        <v>1089</v>
      </c>
      <c r="B158" s="27" t="s">
        <v>1088</v>
      </c>
      <c r="C158" s="27" t="s">
        <v>7231</v>
      </c>
    </row>
    <row r="159" spans="1:3" x14ac:dyDescent="0.25">
      <c r="A159" s="27" t="s">
        <v>531</v>
      </c>
      <c r="B159" s="27" t="s">
        <v>1019</v>
      </c>
      <c r="C159" s="27" t="s">
        <v>7174</v>
      </c>
    </row>
    <row r="160" spans="1:3" x14ac:dyDescent="0.25">
      <c r="A160" s="27" t="s">
        <v>1142</v>
      </c>
      <c r="B160" s="27" t="s">
        <v>1141</v>
      </c>
      <c r="C160" s="27" t="s">
        <v>7262</v>
      </c>
    </row>
    <row r="161" spans="1:3" x14ac:dyDescent="0.25">
      <c r="A161" s="27" t="s">
        <v>493</v>
      </c>
      <c r="B161" s="27" t="s">
        <v>917</v>
      </c>
      <c r="C161" s="27" t="s">
        <v>7092</v>
      </c>
    </row>
    <row r="162" spans="1:3" x14ac:dyDescent="0.25">
      <c r="A162" s="27" t="s">
        <v>1128</v>
      </c>
      <c r="B162" s="27" t="s">
        <v>1127</v>
      </c>
      <c r="C162" s="27" t="s">
        <v>7255</v>
      </c>
    </row>
    <row r="163" spans="1:3" x14ac:dyDescent="0.25">
      <c r="A163" s="27" t="s">
        <v>1101</v>
      </c>
      <c r="B163" s="27" t="s">
        <v>1100</v>
      </c>
      <c r="C163" s="27" t="s">
        <v>7239</v>
      </c>
    </row>
    <row r="164" spans="1:3" x14ac:dyDescent="0.25">
      <c r="A164" s="27" t="s">
        <v>1107</v>
      </c>
      <c r="B164" s="27" t="s">
        <v>1106</v>
      </c>
      <c r="C164" s="27" t="s">
        <v>7242</v>
      </c>
    </row>
    <row r="165" spans="1:3" x14ac:dyDescent="0.25">
      <c r="A165" s="27" t="s">
        <v>1113</v>
      </c>
      <c r="B165" s="27" t="s">
        <v>1112</v>
      </c>
      <c r="C165" s="27" t="s">
        <v>7245</v>
      </c>
    </row>
    <row r="166" spans="1:3" x14ac:dyDescent="0.25">
      <c r="A166" s="27" t="s">
        <v>12</v>
      </c>
      <c r="B166" s="27" t="s">
        <v>1044</v>
      </c>
      <c r="C166" s="27" t="s">
        <v>7194</v>
      </c>
    </row>
    <row r="167" spans="1:3" x14ac:dyDescent="0.25">
      <c r="A167" s="27" t="s">
        <v>43</v>
      </c>
      <c r="B167" s="27" t="s">
        <v>1037</v>
      </c>
      <c r="C167" s="27" t="s">
        <v>7187</v>
      </c>
    </row>
    <row r="168" spans="1:3" x14ac:dyDescent="0.25">
      <c r="A168" s="27" t="s">
        <v>32</v>
      </c>
      <c r="B168" s="27" t="s">
        <v>939</v>
      </c>
      <c r="C168" s="27" t="s">
        <v>7103</v>
      </c>
    </row>
    <row r="169" spans="1:3" x14ac:dyDescent="0.25">
      <c r="A169" s="27" t="s">
        <v>1111</v>
      </c>
      <c r="B169" s="27" t="s">
        <v>1110</v>
      </c>
      <c r="C169" s="27" t="s">
        <v>7244</v>
      </c>
    </row>
    <row r="170" spans="1:3" x14ac:dyDescent="0.25">
      <c r="A170" s="27" t="s">
        <v>1148</v>
      </c>
      <c r="B170" s="27" t="s">
        <v>1147</v>
      </c>
      <c r="C170" s="27" t="s">
        <v>7265</v>
      </c>
    </row>
    <row r="171" spans="1:3" x14ac:dyDescent="0.25">
      <c r="A171" s="27" t="s">
        <v>1061</v>
      </c>
      <c r="B171" s="27" t="s">
        <v>1060</v>
      </c>
      <c r="C171" s="27" t="s">
        <v>7208</v>
      </c>
    </row>
    <row r="172" spans="1:3" x14ac:dyDescent="0.25">
      <c r="A172" s="27" t="s">
        <v>1120</v>
      </c>
      <c r="B172" s="27" t="s">
        <v>1119</v>
      </c>
      <c r="C172" s="27" t="s">
        <v>7249</v>
      </c>
    </row>
    <row r="173" spans="1:3" x14ac:dyDescent="0.25">
      <c r="A173" s="27" t="s">
        <v>1103</v>
      </c>
      <c r="B173" s="27" t="s">
        <v>1102</v>
      </c>
      <c r="C173" s="27" t="s">
        <v>7240</v>
      </c>
    </row>
    <row r="174" spans="1:3" x14ac:dyDescent="0.25">
      <c r="A174" s="27" t="s">
        <v>1056</v>
      </c>
      <c r="B174" s="27" t="s">
        <v>1055</v>
      </c>
      <c r="C174" s="27" t="s">
        <v>7204</v>
      </c>
    </row>
    <row r="175" spans="1:3" x14ac:dyDescent="0.25">
      <c r="A175" s="27" t="s">
        <v>1117</v>
      </c>
      <c r="B175" s="27" t="s">
        <v>1116</v>
      </c>
      <c r="C175" s="27" t="s">
        <v>7247</v>
      </c>
    </row>
    <row r="176" spans="1:3" x14ac:dyDescent="0.25">
      <c r="A176" s="27" t="s">
        <v>976</v>
      </c>
      <c r="B176" s="27" t="s">
        <v>975</v>
      </c>
      <c r="C176" s="27" t="s">
        <v>7141</v>
      </c>
    </row>
    <row r="177" spans="1:3" x14ac:dyDescent="0.25">
      <c r="A177" s="27" t="s">
        <v>444</v>
      </c>
      <c r="B177" s="27" t="s">
        <v>963</v>
      </c>
      <c r="C177" s="27" t="s">
        <v>7129</v>
      </c>
    </row>
    <row r="178" spans="1:3" x14ac:dyDescent="0.25">
      <c r="A178" s="27" t="s">
        <v>962</v>
      </c>
      <c r="B178" s="27" t="s">
        <v>961</v>
      </c>
      <c r="C178" s="27" t="s">
        <v>7128</v>
      </c>
    </row>
    <row r="179" spans="1:3" x14ac:dyDescent="0.25">
      <c r="A179" s="27" t="s">
        <v>291</v>
      </c>
      <c r="B179" s="27" t="s">
        <v>969</v>
      </c>
      <c r="C179" s="27" t="s">
        <v>7136</v>
      </c>
    </row>
    <row r="180" spans="1:3" x14ac:dyDescent="0.25">
      <c r="A180" s="27" t="s">
        <v>3661</v>
      </c>
      <c r="B180" s="27" t="s">
        <v>3662</v>
      </c>
      <c r="C180" s="27" t="s">
        <v>7253</v>
      </c>
    </row>
    <row r="181" spans="1:3" x14ac:dyDescent="0.25">
      <c r="A181" s="27" t="s">
        <v>1085</v>
      </c>
      <c r="B181" s="27" t="s">
        <v>1084</v>
      </c>
      <c r="C181" s="27" t="s">
        <v>7228</v>
      </c>
    </row>
    <row r="182" spans="1:3" x14ac:dyDescent="0.25">
      <c r="A182" s="27" t="s">
        <v>1152</v>
      </c>
      <c r="B182" s="27" t="s">
        <v>1151</v>
      </c>
      <c r="C182" s="27" t="s">
        <v>7267</v>
      </c>
    </row>
    <row r="183" spans="1:3" x14ac:dyDescent="0.25">
      <c r="A183" s="27" t="s">
        <v>47</v>
      </c>
      <c r="B183" s="27" t="s">
        <v>1080</v>
      </c>
      <c r="C183" s="27" t="s">
        <v>7225</v>
      </c>
    </row>
    <row r="184" spans="1:3" x14ac:dyDescent="0.25">
      <c r="A184" s="27" t="s">
        <v>543</v>
      </c>
      <c r="B184" s="27" t="s">
        <v>1017</v>
      </c>
      <c r="C184" s="27" t="s">
        <v>7172</v>
      </c>
    </row>
    <row r="185" spans="1:3" x14ac:dyDescent="0.25">
      <c r="A185" s="27" t="s">
        <v>352</v>
      </c>
      <c r="B185" s="27" t="s">
        <v>1050</v>
      </c>
      <c r="C185" s="27" t="s">
        <v>7199</v>
      </c>
    </row>
    <row r="186" spans="1:3" x14ac:dyDescent="0.25">
      <c r="A186" s="27" t="s">
        <v>550</v>
      </c>
      <c r="B186" s="27" t="s">
        <v>1121</v>
      </c>
      <c r="C186" s="27" t="s">
        <v>7250</v>
      </c>
    </row>
    <row r="187" spans="1:3" x14ac:dyDescent="0.25">
      <c r="A187" s="27" t="s">
        <v>1105</v>
      </c>
      <c r="B187" s="27" t="s">
        <v>1104</v>
      </c>
      <c r="C187" s="27" t="s">
        <v>7241</v>
      </c>
    </row>
    <row r="188" spans="1:3" x14ac:dyDescent="0.25">
      <c r="A188" s="27" t="s">
        <v>651</v>
      </c>
      <c r="B188" s="27" t="s">
        <v>1123</v>
      </c>
      <c r="C188" s="27" t="s">
        <v>7252</v>
      </c>
    </row>
    <row r="189" spans="1:3" x14ac:dyDescent="0.25">
      <c r="A189" s="27" t="s">
        <v>541</v>
      </c>
      <c r="B189" s="27" t="s">
        <v>1039</v>
      </c>
      <c r="C189" s="27" t="s">
        <v>7189</v>
      </c>
    </row>
    <row r="190" spans="1:3" x14ac:dyDescent="0.25">
      <c r="A190" s="27" t="s">
        <v>597</v>
      </c>
      <c r="B190" s="27" t="s">
        <v>8447</v>
      </c>
      <c r="C190" s="27" t="s">
        <v>7132</v>
      </c>
    </row>
    <row r="191" spans="1:3" x14ac:dyDescent="0.25">
      <c r="A191" s="27" t="s">
        <v>51</v>
      </c>
      <c r="B191" s="27" t="s">
        <v>1015</v>
      </c>
      <c r="C191" s="27" t="s">
        <v>7170</v>
      </c>
    </row>
    <row r="192" spans="1:3" x14ac:dyDescent="0.25">
      <c r="A192" s="27" t="s">
        <v>1144</v>
      </c>
      <c r="B192" s="27" t="s">
        <v>1143</v>
      </c>
      <c r="C192" s="27" t="s">
        <v>7263</v>
      </c>
    </row>
    <row r="193" spans="1:3" x14ac:dyDescent="0.25">
      <c r="A193" s="27" t="s">
        <v>320</v>
      </c>
      <c r="B193" s="27" t="s">
        <v>1070</v>
      </c>
      <c r="C193" s="27" t="s">
        <v>7217</v>
      </c>
    </row>
    <row r="194" spans="1:3" x14ac:dyDescent="0.25">
      <c r="A194" s="27" t="s">
        <v>3659</v>
      </c>
      <c r="B194" s="27" t="s">
        <v>3660</v>
      </c>
      <c r="C194" s="27" t="s">
        <v>7237</v>
      </c>
    </row>
    <row r="195" spans="1:3" x14ac:dyDescent="0.25">
      <c r="A195" s="27" t="s">
        <v>288</v>
      </c>
      <c r="B195" s="27" t="s">
        <v>973</v>
      </c>
      <c r="C195" s="27" t="s">
        <v>7139</v>
      </c>
    </row>
    <row r="196" spans="1:3" x14ac:dyDescent="0.25">
      <c r="A196" s="27" t="s">
        <v>1126</v>
      </c>
      <c r="B196" s="27" t="s">
        <v>1125</v>
      </c>
      <c r="C196" s="27" t="s">
        <v>7254</v>
      </c>
    </row>
    <row r="197" spans="1:3" x14ac:dyDescent="0.25">
      <c r="A197" s="27" t="s">
        <v>413</v>
      </c>
      <c r="B197" s="27" t="s">
        <v>6176</v>
      </c>
      <c r="C197" s="27" t="s">
        <v>7112</v>
      </c>
    </row>
    <row r="198" spans="1:3" x14ac:dyDescent="0.25">
      <c r="A198" s="27" t="s">
        <v>558</v>
      </c>
      <c r="B198" s="27" t="s">
        <v>1122</v>
      </c>
      <c r="C198" s="27" t="s">
        <v>7251</v>
      </c>
    </row>
    <row r="199" spans="1:3" x14ac:dyDescent="0.25">
      <c r="A199" s="27" t="s">
        <v>585</v>
      </c>
      <c r="B199" s="27" t="s">
        <v>918</v>
      </c>
      <c r="C199" s="27" t="s">
        <v>7093</v>
      </c>
    </row>
    <row r="200" spans="1:3" x14ac:dyDescent="0.25">
      <c r="A200" s="27" t="s">
        <v>471</v>
      </c>
      <c r="B200" s="27" t="s">
        <v>950</v>
      </c>
      <c r="C200" s="27" t="s">
        <v>7113</v>
      </c>
    </row>
    <row r="201" spans="1:3" x14ac:dyDescent="0.25">
      <c r="A201" s="27" t="s">
        <v>62</v>
      </c>
      <c r="B201" s="27" t="s">
        <v>945</v>
      </c>
      <c r="C201" s="27" t="s">
        <v>7107</v>
      </c>
    </row>
    <row r="202" spans="1:3" x14ac:dyDescent="0.25">
      <c r="A202" s="27" t="s">
        <v>734</v>
      </c>
      <c r="B202" s="27" t="s">
        <v>1065</v>
      </c>
      <c r="C202" s="27" t="s">
        <v>7211</v>
      </c>
    </row>
    <row r="203" spans="1:3" x14ac:dyDescent="0.25">
      <c r="A203" s="27" t="s">
        <v>245</v>
      </c>
      <c r="B203" s="27" t="s">
        <v>6177</v>
      </c>
      <c r="C203" s="27" t="s">
        <v>7214</v>
      </c>
    </row>
    <row r="204" spans="1:3" x14ac:dyDescent="0.25">
      <c r="A204" s="27" t="s">
        <v>179</v>
      </c>
      <c r="B204" s="27" t="s">
        <v>1049</v>
      </c>
      <c r="C204" s="27" t="s">
        <v>7198</v>
      </c>
    </row>
    <row r="205" spans="1:3" x14ac:dyDescent="0.25">
      <c r="A205" s="27" t="s">
        <v>294</v>
      </c>
      <c r="B205" s="27" t="s">
        <v>1042</v>
      </c>
      <c r="C205" s="27" t="s">
        <v>7192</v>
      </c>
    </row>
    <row r="206" spans="1:3" x14ac:dyDescent="0.25">
      <c r="A206" s="27" t="s">
        <v>633</v>
      </c>
      <c r="B206" s="27" t="s">
        <v>1066</v>
      </c>
      <c r="C206" s="27" t="s">
        <v>7212</v>
      </c>
    </row>
    <row r="207" spans="1:3" x14ac:dyDescent="0.25">
      <c r="A207" s="27" t="s">
        <v>726</v>
      </c>
      <c r="B207" s="27" t="s">
        <v>1036</v>
      </c>
      <c r="C207" s="27" t="s">
        <v>7186</v>
      </c>
    </row>
    <row r="208" spans="1:3" x14ac:dyDescent="0.25">
      <c r="A208" s="27" t="s">
        <v>36</v>
      </c>
      <c r="B208" s="27" t="s">
        <v>1153</v>
      </c>
      <c r="C208" s="27" t="s">
        <v>7268</v>
      </c>
    </row>
    <row r="209" spans="1:3" x14ac:dyDescent="0.25">
      <c r="A209" s="27" t="s">
        <v>423</v>
      </c>
      <c r="B209" s="27" t="s">
        <v>1079</v>
      </c>
      <c r="C209" s="27" t="s">
        <v>7224</v>
      </c>
    </row>
    <row r="210" spans="1:3" x14ac:dyDescent="0.25">
      <c r="A210" s="27" t="s">
        <v>104</v>
      </c>
      <c r="B210" s="27" t="s">
        <v>980</v>
      </c>
      <c r="C210" s="27" t="s">
        <v>7145</v>
      </c>
    </row>
    <row r="211" spans="1:3" x14ac:dyDescent="0.25">
      <c r="A211" s="27" t="s">
        <v>347</v>
      </c>
      <c r="B211" s="27" t="s">
        <v>956</v>
      </c>
      <c r="C211" s="27" t="s">
        <v>7123</v>
      </c>
    </row>
    <row r="212" spans="1:3" x14ac:dyDescent="0.25">
      <c r="A212" s="27" t="s">
        <v>337</v>
      </c>
      <c r="B212" s="27" t="s">
        <v>1040</v>
      </c>
      <c r="C212" s="27" t="s">
        <v>7190</v>
      </c>
    </row>
    <row r="213" spans="1:3" x14ac:dyDescent="0.25">
      <c r="A213" s="27" t="s">
        <v>696</v>
      </c>
      <c r="B213" s="27" t="s">
        <v>1020</v>
      </c>
      <c r="C213" s="27" t="s">
        <v>7175</v>
      </c>
    </row>
    <row r="214" spans="1:3" x14ac:dyDescent="0.25">
      <c r="A214" s="27"/>
      <c r="B214" s="27" t="s">
        <v>913</v>
      </c>
      <c r="C214" s="27" t="s">
        <v>7089</v>
      </c>
    </row>
    <row r="215" spans="1:3" x14ac:dyDescent="0.25">
      <c r="A215" s="27" t="s">
        <v>1076</v>
      </c>
      <c r="B215" s="27" t="s">
        <v>1075</v>
      </c>
      <c r="C215" s="27" t="s">
        <v>1075</v>
      </c>
    </row>
    <row r="216" spans="1:3" x14ac:dyDescent="0.25">
      <c r="A216" s="27" t="s">
        <v>39</v>
      </c>
      <c r="B216" s="27" t="s">
        <v>1052</v>
      </c>
      <c r="C216" s="27" t="s">
        <v>7201</v>
      </c>
    </row>
    <row r="217" spans="1:3" x14ac:dyDescent="0.25">
      <c r="A217" s="27" t="s">
        <v>1136</v>
      </c>
      <c r="B217" s="27" t="s">
        <v>1135</v>
      </c>
      <c r="C217" s="27" t="s">
        <v>7259</v>
      </c>
    </row>
    <row r="218" spans="1:3" x14ac:dyDescent="0.25">
      <c r="A218" s="27" t="s">
        <v>1181</v>
      </c>
      <c r="B218" s="27" t="s">
        <v>1180</v>
      </c>
      <c r="C218" s="27" t="s">
        <v>7280</v>
      </c>
    </row>
    <row r="219" spans="1:3" x14ac:dyDescent="0.25">
      <c r="A219" s="27" t="s">
        <v>1173</v>
      </c>
      <c r="B219" s="27" t="s">
        <v>1172</v>
      </c>
      <c r="C219" s="27" t="s">
        <v>1172</v>
      </c>
    </row>
    <row r="220" spans="1:3" x14ac:dyDescent="0.25">
      <c r="A220" s="27" t="s">
        <v>66</v>
      </c>
      <c r="B220" s="27" t="s">
        <v>1034</v>
      </c>
      <c r="C220" s="27" t="s">
        <v>7184</v>
      </c>
    </row>
    <row r="221" spans="1:3" x14ac:dyDescent="0.25">
      <c r="A221" s="27" t="s">
        <v>1210</v>
      </c>
      <c r="B221" s="27" t="s">
        <v>1209</v>
      </c>
      <c r="C221" s="27" t="s">
        <v>7295</v>
      </c>
    </row>
    <row r="222" spans="1:3" x14ac:dyDescent="0.25">
      <c r="A222" s="27" t="s">
        <v>1030</v>
      </c>
      <c r="B222" s="27" t="s">
        <v>1029</v>
      </c>
      <c r="C222" s="27" t="s">
        <v>7181</v>
      </c>
    </row>
    <row r="223" spans="1:3" x14ac:dyDescent="0.25">
      <c r="A223" s="27" t="s">
        <v>1175</v>
      </c>
      <c r="B223" s="27" t="s">
        <v>1174</v>
      </c>
      <c r="C223" s="27" t="s">
        <v>7278</v>
      </c>
    </row>
    <row r="224" spans="1:3" x14ac:dyDescent="0.25">
      <c r="A224" s="27" t="s">
        <v>1163</v>
      </c>
      <c r="B224" s="27" t="s">
        <v>1162</v>
      </c>
      <c r="C224" s="27" t="s">
        <v>7273</v>
      </c>
    </row>
    <row r="225" spans="1:3" x14ac:dyDescent="0.25">
      <c r="A225" s="27" t="s">
        <v>1169</v>
      </c>
      <c r="B225" s="27" t="s">
        <v>1168</v>
      </c>
      <c r="C225" s="27" t="s">
        <v>7276</v>
      </c>
    </row>
    <row r="226" spans="1:3" x14ac:dyDescent="0.25">
      <c r="A226" s="27" t="s">
        <v>943</v>
      </c>
      <c r="B226" s="27" t="s">
        <v>942</v>
      </c>
      <c r="C226" s="27" t="s">
        <v>7106</v>
      </c>
    </row>
    <row r="227" spans="1:3" x14ac:dyDescent="0.25">
      <c r="A227" s="27" t="s">
        <v>2</v>
      </c>
      <c r="B227" s="27" t="s">
        <v>1025</v>
      </c>
      <c r="C227" s="27" t="s">
        <v>7178</v>
      </c>
    </row>
    <row r="228" spans="1:3" x14ac:dyDescent="0.25">
      <c r="A228" s="27" t="s">
        <v>1199</v>
      </c>
      <c r="B228" s="27" t="s">
        <v>1198</v>
      </c>
      <c r="C228" s="27" t="s">
        <v>7289</v>
      </c>
    </row>
    <row r="229" spans="1:3" x14ac:dyDescent="0.25">
      <c r="A229" s="27" t="s">
        <v>1206</v>
      </c>
      <c r="B229" s="27" t="s">
        <v>1205</v>
      </c>
      <c r="C229" s="27" t="s">
        <v>7293</v>
      </c>
    </row>
    <row r="230" spans="1:3" x14ac:dyDescent="0.25">
      <c r="A230" s="27" t="s">
        <v>1197</v>
      </c>
      <c r="B230" s="27" t="s">
        <v>1196</v>
      </c>
      <c r="C230" s="27" t="s">
        <v>7288</v>
      </c>
    </row>
    <row r="231" spans="1:3" x14ac:dyDescent="0.25">
      <c r="A231" s="27" t="s">
        <v>1165</v>
      </c>
      <c r="B231" s="27" t="s">
        <v>1164</v>
      </c>
      <c r="C231" s="27" t="s">
        <v>7274</v>
      </c>
    </row>
    <row r="232" spans="1:3" x14ac:dyDescent="0.25">
      <c r="A232" s="27" t="s">
        <v>1157</v>
      </c>
      <c r="B232" s="27" t="s">
        <v>1156</v>
      </c>
      <c r="C232" s="27" t="s">
        <v>7271</v>
      </c>
    </row>
    <row r="233" spans="1:3" x14ac:dyDescent="0.25">
      <c r="A233" s="27" t="s">
        <v>382</v>
      </c>
      <c r="B233" s="27" t="s">
        <v>1204</v>
      </c>
      <c r="C233" s="27" t="s">
        <v>7292</v>
      </c>
    </row>
    <row r="234" spans="1:3" x14ac:dyDescent="0.25">
      <c r="A234" s="27" t="s">
        <v>1193</v>
      </c>
      <c r="B234" s="27" t="s">
        <v>1192</v>
      </c>
      <c r="C234" s="27" t="s">
        <v>7286</v>
      </c>
    </row>
    <row r="235" spans="1:3" x14ac:dyDescent="0.25">
      <c r="A235" s="27" t="s">
        <v>1187</v>
      </c>
      <c r="B235" s="27" t="s">
        <v>1186</v>
      </c>
      <c r="C235" s="27" t="s">
        <v>7283</v>
      </c>
    </row>
    <row r="236" spans="1:3" x14ac:dyDescent="0.25">
      <c r="A236" s="27" t="s">
        <v>1183</v>
      </c>
      <c r="B236" s="27" t="s">
        <v>1182</v>
      </c>
      <c r="C236" s="27" t="s">
        <v>7281</v>
      </c>
    </row>
    <row r="237" spans="1:3" x14ac:dyDescent="0.25">
      <c r="A237" s="27" t="s">
        <v>1185</v>
      </c>
      <c r="B237" s="27" t="s">
        <v>1184</v>
      </c>
      <c r="C237" s="27" t="s">
        <v>7282</v>
      </c>
    </row>
    <row r="238" spans="1:3" x14ac:dyDescent="0.25">
      <c r="A238" s="27" t="s">
        <v>450</v>
      </c>
      <c r="B238" s="27" t="s">
        <v>1154</v>
      </c>
      <c r="C238" s="27" t="s">
        <v>7269</v>
      </c>
    </row>
    <row r="239" spans="1:3" x14ac:dyDescent="0.25">
      <c r="A239" s="27" t="s">
        <v>1189</v>
      </c>
      <c r="B239" s="27" t="s">
        <v>1188</v>
      </c>
      <c r="C239" s="27" t="s">
        <v>7284</v>
      </c>
    </row>
    <row r="240" spans="1:3" x14ac:dyDescent="0.25">
      <c r="A240" s="27" t="s">
        <v>1048</v>
      </c>
      <c r="B240" s="27" t="s">
        <v>1047</v>
      </c>
      <c r="C240" s="27" t="s">
        <v>7197</v>
      </c>
    </row>
    <row r="241" spans="1:3" x14ac:dyDescent="0.25">
      <c r="A241" s="27" t="s">
        <v>1161</v>
      </c>
      <c r="B241" s="27" t="s">
        <v>1160</v>
      </c>
      <c r="C241" s="27" t="s">
        <v>1160</v>
      </c>
    </row>
    <row r="242" spans="1:3" x14ac:dyDescent="0.25">
      <c r="A242" s="27" t="s">
        <v>658</v>
      </c>
      <c r="B242" s="27" t="s">
        <v>1059</v>
      </c>
      <c r="C242" s="27" t="s">
        <v>7207</v>
      </c>
    </row>
    <row r="243" spans="1:3" x14ac:dyDescent="0.25">
      <c r="A243" s="27" t="s">
        <v>1191</v>
      </c>
      <c r="B243" s="27" t="s">
        <v>1190</v>
      </c>
      <c r="C243" s="27" t="s">
        <v>7285</v>
      </c>
    </row>
    <row r="244" spans="1:3" x14ac:dyDescent="0.25">
      <c r="A244" s="27" t="s">
        <v>1203</v>
      </c>
      <c r="B244" s="27" t="s">
        <v>1202</v>
      </c>
      <c r="C244" s="27" t="s">
        <v>7291</v>
      </c>
    </row>
    <row r="245" spans="1:3" x14ac:dyDescent="0.25">
      <c r="A245" s="27" t="s">
        <v>1195</v>
      </c>
      <c r="B245" s="27" t="s">
        <v>1194</v>
      </c>
      <c r="C245" s="27" t="s">
        <v>7287</v>
      </c>
    </row>
    <row r="246" spans="1:3" x14ac:dyDescent="0.25">
      <c r="A246" s="27" t="s">
        <v>1159</v>
      </c>
      <c r="B246" s="27" t="s">
        <v>1158</v>
      </c>
      <c r="C246" s="27" t="s">
        <v>7272</v>
      </c>
    </row>
    <row r="247" spans="1:3" x14ac:dyDescent="0.25">
      <c r="A247" s="27" t="s">
        <v>1201</v>
      </c>
      <c r="B247" s="27" t="s">
        <v>1200</v>
      </c>
      <c r="C247" s="27" t="s">
        <v>7290</v>
      </c>
    </row>
    <row r="248" spans="1:3" x14ac:dyDescent="0.25">
      <c r="A248" s="27" t="s">
        <v>1171</v>
      </c>
      <c r="B248" s="27" t="s">
        <v>1170</v>
      </c>
      <c r="C248" s="27" t="s">
        <v>7277</v>
      </c>
    </row>
    <row r="249" spans="1:3" x14ac:dyDescent="0.25">
      <c r="A249" s="27" t="s">
        <v>1208</v>
      </c>
      <c r="B249" s="27" t="s">
        <v>1207</v>
      </c>
      <c r="C249" s="27" t="s">
        <v>7294</v>
      </c>
    </row>
    <row r="250" spans="1:3" x14ac:dyDescent="0.25">
      <c r="A250" s="27" t="s">
        <v>1177</v>
      </c>
      <c r="B250" s="27" t="s">
        <v>1176</v>
      </c>
      <c r="C250" s="27" t="s">
        <v>7279</v>
      </c>
    </row>
    <row r="251" spans="1:3" x14ac:dyDescent="0.25">
      <c r="A251" s="27" t="s">
        <v>1167</v>
      </c>
      <c r="B251" s="27" t="s">
        <v>1166</v>
      </c>
      <c r="C251" s="27" t="s">
        <v>7275</v>
      </c>
    </row>
    <row r="252" spans="1:3" x14ac:dyDescent="0.25">
      <c r="A252" s="27" t="s">
        <v>1082</v>
      </c>
      <c r="B252" s="27" t="s">
        <v>1081</v>
      </c>
      <c r="C252" s="27" t="s">
        <v>7226</v>
      </c>
    </row>
    <row r="253" spans="1:3" x14ac:dyDescent="0.25">
      <c r="A253" s="27" t="s">
        <v>992</v>
      </c>
      <c r="B253" s="27" t="s">
        <v>991</v>
      </c>
      <c r="C253" s="27" t="s">
        <v>7152</v>
      </c>
    </row>
    <row r="254" spans="1:3" x14ac:dyDescent="0.25">
      <c r="A254" s="27" t="s">
        <v>610</v>
      </c>
      <c r="B254" s="27" t="s">
        <v>1018</v>
      </c>
      <c r="C254" s="27" t="s">
        <v>7173</v>
      </c>
    </row>
    <row r="255" spans="1:3" x14ac:dyDescent="0.25">
      <c r="A255" s="27" t="s">
        <v>665</v>
      </c>
      <c r="B255" s="27" t="s">
        <v>1069</v>
      </c>
      <c r="C255" s="27" t="s">
        <v>7216</v>
      </c>
    </row>
    <row r="256" spans="1:3" x14ac:dyDescent="0.25">
      <c r="A256" s="27" t="s">
        <v>1216</v>
      </c>
      <c r="B256" s="27" t="s">
        <v>1215</v>
      </c>
      <c r="C256" s="27" t="s">
        <v>7301</v>
      </c>
    </row>
    <row r="257" spans="1:3" x14ac:dyDescent="0.25">
      <c r="A257" s="27" t="s">
        <v>1218</v>
      </c>
      <c r="B257" s="27" t="s">
        <v>1217</v>
      </c>
      <c r="C257" s="27" t="s">
        <v>7302</v>
      </c>
    </row>
    <row r="258" spans="1:3" x14ac:dyDescent="0.25">
      <c r="A258" s="27"/>
      <c r="B258" s="27" t="s">
        <v>990</v>
      </c>
      <c r="C258" s="27" t="s">
        <v>7151</v>
      </c>
    </row>
    <row r="259" spans="1:3" x14ac:dyDescent="0.25">
      <c r="A259" s="27"/>
      <c r="B259" s="27" t="s">
        <v>1077</v>
      </c>
      <c r="C259" s="27" t="s">
        <v>7222</v>
      </c>
    </row>
    <row r="260" spans="1:3" x14ac:dyDescent="0.25">
      <c r="A260" s="27"/>
      <c r="B260" s="27" t="s">
        <v>1072</v>
      </c>
      <c r="C260" s="27" t="s">
        <v>7219</v>
      </c>
    </row>
    <row r="261" spans="1:3" x14ac:dyDescent="0.25">
      <c r="A261" s="27"/>
      <c r="B261" s="27" t="s">
        <v>1078</v>
      </c>
      <c r="C261" s="27" t="s">
        <v>7223</v>
      </c>
    </row>
    <row r="262" spans="1:3" x14ac:dyDescent="0.25">
      <c r="A262" s="27" t="s">
        <v>401</v>
      </c>
      <c r="B262" s="27" t="s">
        <v>1068</v>
      </c>
      <c r="C262" s="27" t="s">
        <v>7215</v>
      </c>
    </row>
    <row r="263" spans="1:3" x14ac:dyDescent="0.25">
      <c r="A263" s="27"/>
      <c r="B263" s="27" t="s">
        <v>1071</v>
      </c>
      <c r="C263" s="27" t="s">
        <v>7218</v>
      </c>
    </row>
    <row r="264" spans="1:3" x14ac:dyDescent="0.25">
      <c r="A264" s="27"/>
      <c r="B264" s="27" t="s">
        <v>1073</v>
      </c>
      <c r="C264" s="27" t="s">
        <v>7220</v>
      </c>
    </row>
    <row r="265" spans="1:3" x14ac:dyDescent="0.25">
      <c r="A265" s="27"/>
      <c r="B265" s="27" t="s">
        <v>1087</v>
      </c>
      <c r="C265" s="27" t="s">
        <v>7230</v>
      </c>
    </row>
    <row r="266" spans="1:3" x14ac:dyDescent="0.25">
      <c r="A266" s="27"/>
      <c r="B266" s="27" t="s">
        <v>923</v>
      </c>
      <c r="C266" s="27" t="s">
        <v>923</v>
      </c>
    </row>
    <row r="267" spans="1:3" x14ac:dyDescent="0.25">
      <c r="A267" s="27" t="s">
        <v>1220</v>
      </c>
      <c r="B267" s="27" t="s">
        <v>1219</v>
      </c>
      <c r="C267" s="27" t="s">
        <v>7303</v>
      </c>
    </row>
    <row r="268" spans="1:3" x14ac:dyDescent="0.25">
      <c r="A268" s="27" t="s">
        <v>6178</v>
      </c>
      <c r="B268" s="27" t="s">
        <v>1221</v>
      </c>
      <c r="C268" s="27" t="s">
        <v>7304</v>
      </c>
    </row>
    <row r="269" spans="1:3" x14ac:dyDescent="0.25">
      <c r="A269" s="27" t="s">
        <v>1223</v>
      </c>
      <c r="B269" s="27" t="s">
        <v>1222</v>
      </c>
      <c r="C269" s="27" t="s">
        <v>7305</v>
      </c>
    </row>
    <row r="270" spans="1:3" x14ac:dyDescent="0.25">
      <c r="A270" s="27" t="s">
        <v>1226</v>
      </c>
      <c r="B270" s="27" t="s">
        <v>1225</v>
      </c>
      <c r="C270" s="27" t="s">
        <v>7307</v>
      </c>
    </row>
    <row r="271" spans="1:3" x14ac:dyDescent="0.25">
      <c r="A271" s="27" t="s">
        <v>689</v>
      </c>
      <c r="B271" s="27" t="s">
        <v>1227</v>
      </c>
      <c r="C271" s="27" t="s">
        <v>7308</v>
      </c>
    </row>
    <row r="272" spans="1:3" x14ac:dyDescent="0.25">
      <c r="A272" s="27" t="s">
        <v>1229</v>
      </c>
      <c r="B272" s="27" t="s">
        <v>1228</v>
      </c>
      <c r="C272" s="27" t="s">
        <v>7309</v>
      </c>
    </row>
    <row r="273" spans="1:3" x14ac:dyDescent="0.25">
      <c r="A273" s="27" t="s">
        <v>1231</v>
      </c>
      <c r="B273" s="27" t="s">
        <v>1230</v>
      </c>
      <c r="C273" s="27" t="s">
        <v>7310</v>
      </c>
    </row>
    <row r="274" spans="1:3" x14ac:dyDescent="0.25">
      <c r="A274" s="27" t="s">
        <v>1233</v>
      </c>
      <c r="B274" s="27" t="s">
        <v>1232</v>
      </c>
      <c r="C274" s="27" t="s">
        <v>7311</v>
      </c>
    </row>
    <row r="275" spans="1:3" x14ac:dyDescent="0.25">
      <c r="A275" s="27" t="s">
        <v>985</v>
      </c>
      <c r="B275" s="27" t="s">
        <v>984</v>
      </c>
      <c r="C275" s="27" t="s">
        <v>7148</v>
      </c>
    </row>
    <row r="276" spans="1:3" x14ac:dyDescent="0.25">
      <c r="A276" s="27" t="s">
        <v>989</v>
      </c>
      <c r="B276" s="27" t="s">
        <v>988</v>
      </c>
      <c r="C276" s="27" t="s">
        <v>7150</v>
      </c>
    </row>
    <row r="277" spans="1:3" x14ac:dyDescent="0.25">
      <c r="A277" s="27" t="s">
        <v>1014</v>
      </c>
      <c r="B277" s="27" t="s">
        <v>1013</v>
      </c>
      <c r="C277" s="27" t="s">
        <v>7169</v>
      </c>
    </row>
    <row r="278" spans="1:3" x14ac:dyDescent="0.25">
      <c r="A278" s="27" t="s">
        <v>987</v>
      </c>
      <c r="B278" s="27" t="s">
        <v>986</v>
      </c>
      <c r="C278" s="27" t="s">
        <v>7149</v>
      </c>
    </row>
    <row r="279" spans="1:3" x14ac:dyDescent="0.25">
      <c r="A279" s="27" t="s">
        <v>1012</v>
      </c>
      <c r="B279" s="27" t="s">
        <v>1011</v>
      </c>
      <c r="C279" s="27" t="s">
        <v>7168</v>
      </c>
    </row>
    <row r="280" spans="1:3" x14ac:dyDescent="0.25">
      <c r="A280" s="27" t="s">
        <v>982</v>
      </c>
      <c r="B280" s="27" t="s">
        <v>981</v>
      </c>
      <c r="C280" s="27" t="s">
        <v>7146</v>
      </c>
    </row>
    <row r="281" spans="1:3" x14ac:dyDescent="0.25">
      <c r="A281" s="27" t="s">
        <v>994</v>
      </c>
      <c r="B281" s="27" t="s">
        <v>993</v>
      </c>
      <c r="C281" s="27" t="s">
        <v>7153</v>
      </c>
    </row>
    <row r="282" spans="1:3" x14ac:dyDescent="0.25">
      <c r="A282" s="27" t="s">
        <v>241</v>
      </c>
      <c r="B282" s="27" t="s">
        <v>1234</v>
      </c>
      <c r="C282" s="27" t="s">
        <v>7312</v>
      </c>
    </row>
    <row r="283" spans="1:3" x14ac:dyDescent="0.25">
      <c r="A283" s="27" t="s">
        <v>222</v>
      </c>
      <c r="B283" s="27" t="s">
        <v>6179</v>
      </c>
      <c r="C283" s="27" t="s">
        <v>7313</v>
      </c>
    </row>
    <row r="284" spans="1:3" x14ac:dyDescent="0.25">
      <c r="A284" s="27" t="s">
        <v>48</v>
      </c>
      <c r="B284" s="27" t="s">
        <v>1235</v>
      </c>
      <c r="C284" s="27" t="s">
        <v>7314</v>
      </c>
    </row>
    <row r="285" spans="1:3" x14ac:dyDescent="0.25">
      <c r="A285" s="27" t="s">
        <v>591</v>
      </c>
      <c r="B285" s="27" t="s">
        <v>1236</v>
      </c>
      <c r="C285" s="27" t="s">
        <v>7315</v>
      </c>
    </row>
    <row r="286" spans="1:3" x14ac:dyDescent="0.25">
      <c r="A286" s="27" t="s">
        <v>1238</v>
      </c>
      <c r="B286" s="27" t="s">
        <v>1237</v>
      </c>
      <c r="C286" s="27" t="s">
        <v>7316</v>
      </c>
    </row>
    <row r="287" spans="1:3" x14ac:dyDescent="0.25">
      <c r="A287" s="27" t="s">
        <v>111</v>
      </c>
      <c r="B287" s="27" t="s">
        <v>1246</v>
      </c>
      <c r="C287" s="27" t="s">
        <v>7323</v>
      </c>
    </row>
    <row r="288" spans="1:3" x14ac:dyDescent="0.25">
      <c r="A288" s="27" t="s">
        <v>667</v>
      </c>
      <c r="B288" s="27" t="s">
        <v>1248</v>
      </c>
      <c r="C288" s="27" t="s">
        <v>7325</v>
      </c>
    </row>
    <row r="289" spans="1:3" x14ac:dyDescent="0.25">
      <c r="A289" s="27" t="s">
        <v>1097</v>
      </c>
      <c r="B289" s="27" t="s">
        <v>1096</v>
      </c>
      <c r="C289" s="27" t="s">
        <v>7235</v>
      </c>
    </row>
    <row r="290" spans="1:3" x14ac:dyDescent="0.25">
      <c r="A290" s="27" t="s">
        <v>343</v>
      </c>
      <c r="B290" s="27" t="s">
        <v>1250</v>
      </c>
      <c r="C290" s="27" t="s">
        <v>7327</v>
      </c>
    </row>
    <row r="291" spans="1:3" x14ac:dyDescent="0.25">
      <c r="A291" s="27" t="s">
        <v>529</v>
      </c>
      <c r="B291" s="27" t="s">
        <v>1251</v>
      </c>
      <c r="C291" s="27" t="s">
        <v>7328</v>
      </c>
    </row>
    <row r="292" spans="1:3" x14ac:dyDescent="0.25">
      <c r="A292" s="27" t="s">
        <v>318</v>
      </c>
      <c r="B292" s="27" t="s">
        <v>1249</v>
      </c>
      <c r="C292" s="27" t="s">
        <v>7326</v>
      </c>
    </row>
    <row r="293" spans="1:3" x14ac:dyDescent="0.25">
      <c r="A293" s="27" t="s">
        <v>1252</v>
      </c>
      <c r="B293" s="27" t="s">
        <v>8220</v>
      </c>
      <c r="C293" s="27" t="s">
        <v>7329</v>
      </c>
    </row>
    <row r="294" spans="1:3" x14ac:dyDescent="0.25">
      <c r="A294" s="27" t="s">
        <v>1254</v>
      </c>
      <c r="B294" s="27" t="s">
        <v>1253</v>
      </c>
      <c r="C294" s="27" t="e">
        <f>+WM Toronto</f>
        <v>#NAME?</v>
      </c>
    </row>
    <row r="295" spans="1:3" x14ac:dyDescent="0.25">
      <c r="A295" s="27" t="s">
        <v>260</v>
      </c>
      <c r="B295" s="27" t="s">
        <v>1256</v>
      </c>
      <c r="C295" s="27" t="s">
        <v>7331</v>
      </c>
    </row>
    <row r="296" spans="1:3" x14ac:dyDescent="0.25">
      <c r="A296" s="27" t="s">
        <v>1257</v>
      </c>
      <c r="B296" s="27" t="s">
        <v>6180</v>
      </c>
      <c r="C296" s="27" t="s">
        <v>7332</v>
      </c>
    </row>
    <row r="297" spans="1:3" x14ac:dyDescent="0.25">
      <c r="A297" s="27" t="s">
        <v>729</v>
      </c>
      <c r="B297" s="27" t="s">
        <v>1258</v>
      </c>
      <c r="C297" s="27" t="s">
        <v>7333</v>
      </c>
    </row>
    <row r="298" spans="1:3" x14ac:dyDescent="0.25">
      <c r="A298" s="27" t="s">
        <v>751</v>
      </c>
      <c r="B298" s="27" t="s">
        <v>1259</v>
      </c>
      <c r="C298" s="27" t="s">
        <v>7334</v>
      </c>
    </row>
    <row r="299" spans="1:3" x14ac:dyDescent="0.25">
      <c r="A299" s="27" t="s">
        <v>1263</v>
      </c>
      <c r="B299" s="27" t="s">
        <v>1262</v>
      </c>
      <c r="C299" s="27" t="s">
        <v>7336</v>
      </c>
    </row>
    <row r="300" spans="1:3" x14ac:dyDescent="0.25">
      <c r="A300" s="27" t="s">
        <v>26</v>
      </c>
      <c r="B300" s="27" t="s">
        <v>1264</v>
      </c>
      <c r="C300" s="27" t="s">
        <v>3223</v>
      </c>
    </row>
    <row r="301" spans="1:3" x14ac:dyDescent="0.25">
      <c r="A301" s="27" t="s">
        <v>1266</v>
      </c>
      <c r="B301" s="27" t="s">
        <v>1265</v>
      </c>
      <c r="C301" s="27" t="s">
        <v>7337</v>
      </c>
    </row>
    <row r="302" spans="1:3" x14ac:dyDescent="0.25">
      <c r="A302" s="27" t="s">
        <v>53</v>
      </c>
      <c r="B302" s="27" t="s">
        <v>1267</v>
      </c>
      <c r="C302" s="27" t="s">
        <v>7338</v>
      </c>
    </row>
    <row r="303" spans="1:3" x14ac:dyDescent="0.25">
      <c r="A303" s="27" t="s">
        <v>1269</v>
      </c>
      <c r="B303" s="27" t="s">
        <v>1268</v>
      </c>
      <c r="C303" s="27" t="s">
        <v>7339</v>
      </c>
    </row>
    <row r="304" spans="1:3" x14ac:dyDescent="0.25">
      <c r="A304" s="27" t="s">
        <v>670</v>
      </c>
      <c r="B304" s="27" t="s">
        <v>1270</v>
      </c>
      <c r="C304" s="27" t="s">
        <v>7340</v>
      </c>
    </row>
    <row r="305" spans="1:3" x14ac:dyDescent="0.25">
      <c r="A305" s="27" t="s">
        <v>1272</v>
      </c>
      <c r="B305" s="27" t="s">
        <v>1271</v>
      </c>
      <c r="C305" s="27" t="s">
        <v>7341</v>
      </c>
    </row>
    <row r="306" spans="1:3" x14ac:dyDescent="0.25">
      <c r="A306" s="27" t="s">
        <v>1274</v>
      </c>
      <c r="B306" s="27" t="s">
        <v>1273</v>
      </c>
      <c r="C306" s="27" t="s">
        <v>7342</v>
      </c>
    </row>
    <row r="307" spans="1:3" x14ac:dyDescent="0.25">
      <c r="A307" s="27"/>
      <c r="B307" s="27" t="s">
        <v>1083</v>
      </c>
      <c r="C307" s="27" t="s">
        <v>7227</v>
      </c>
    </row>
    <row r="308" spans="1:3" x14ac:dyDescent="0.25">
      <c r="A308" s="27" t="s">
        <v>218</v>
      </c>
      <c r="B308" s="27" t="s">
        <v>1241</v>
      </c>
      <c r="C308" s="27" t="s">
        <v>7319</v>
      </c>
    </row>
    <row r="309" spans="1:3" x14ac:dyDescent="0.25">
      <c r="A309" s="27"/>
      <c r="B309" s="27" t="s">
        <v>1008</v>
      </c>
      <c r="C309" s="27" t="s">
        <v>7166</v>
      </c>
    </row>
    <row r="310" spans="1:3" x14ac:dyDescent="0.25">
      <c r="A310" s="27"/>
      <c r="B310" s="27" t="s">
        <v>1000</v>
      </c>
      <c r="C310" s="27" t="s">
        <v>7159</v>
      </c>
    </row>
    <row r="311" spans="1:3" x14ac:dyDescent="0.25">
      <c r="A311" s="27"/>
      <c r="B311" s="27" t="s">
        <v>1064</v>
      </c>
      <c r="C311" s="27" t="s">
        <v>7210</v>
      </c>
    </row>
    <row r="312" spans="1:3" x14ac:dyDescent="0.25">
      <c r="A312" s="27" t="s">
        <v>431</v>
      </c>
      <c r="B312" s="27" t="s">
        <v>1276</v>
      </c>
      <c r="C312" s="27" t="s">
        <v>7344</v>
      </c>
    </row>
    <row r="313" spans="1:3" x14ac:dyDescent="0.25">
      <c r="A313" s="27" t="s">
        <v>1243</v>
      </c>
      <c r="B313" s="27" t="s">
        <v>1242</v>
      </c>
      <c r="C313" s="27" t="s">
        <v>7320</v>
      </c>
    </row>
    <row r="314" spans="1:3" x14ac:dyDescent="0.25">
      <c r="A314" s="27"/>
      <c r="B314" s="27" t="s">
        <v>1275</v>
      </c>
      <c r="C314" s="27" t="s">
        <v>7343</v>
      </c>
    </row>
    <row r="315" spans="1:3" x14ac:dyDescent="0.25">
      <c r="A315" s="27"/>
      <c r="B315" s="27" t="s">
        <v>1213</v>
      </c>
      <c r="C315" s="27" t="s">
        <v>7298</v>
      </c>
    </row>
    <row r="316" spans="1:3" x14ac:dyDescent="0.25">
      <c r="A316" s="27" t="s">
        <v>420</v>
      </c>
      <c r="B316" s="27" t="s">
        <v>1279</v>
      </c>
      <c r="C316" s="27" t="s">
        <v>7347</v>
      </c>
    </row>
    <row r="317" spans="1:3" x14ac:dyDescent="0.25">
      <c r="A317" s="27" t="s">
        <v>1284</v>
      </c>
      <c r="B317" s="27" t="s">
        <v>1283</v>
      </c>
      <c r="C317" s="27" t="s">
        <v>7350</v>
      </c>
    </row>
    <row r="318" spans="1:3" x14ac:dyDescent="0.25">
      <c r="A318" s="27" t="s">
        <v>1286</v>
      </c>
      <c r="B318" s="27" t="s">
        <v>1285</v>
      </c>
      <c r="C318" s="27" t="s">
        <v>7351</v>
      </c>
    </row>
    <row r="319" spans="1:3" x14ac:dyDescent="0.25">
      <c r="A319" s="27" t="s">
        <v>1288</v>
      </c>
      <c r="B319" s="27" t="s">
        <v>1287</v>
      </c>
      <c r="C319" s="27" t="s">
        <v>7352</v>
      </c>
    </row>
    <row r="320" spans="1:3" x14ac:dyDescent="0.25">
      <c r="A320" s="27" t="s">
        <v>1290</v>
      </c>
      <c r="B320" s="27" t="s">
        <v>1289</v>
      </c>
      <c r="C320" s="27" t="s">
        <v>7353</v>
      </c>
    </row>
    <row r="321" spans="1:3" x14ac:dyDescent="0.25">
      <c r="A321" s="27" t="s">
        <v>1292</v>
      </c>
      <c r="B321" s="27" t="s">
        <v>1291</v>
      </c>
      <c r="C321" s="27" t="s">
        <v>7354</v>
      </c>
    </row>
    <row r="322" spans="1:3" x14ac:dyDescent="0.25">
      <c r="A322" s="27" t="s">
        <v>1294</v>
      </c>
      <c r="B322" s="27" t="s">
        <v>1293</v>
      </c>
      <c r="C322" s="27" t="s">
        <v>7355</v>
      </c>
    </row>
    <row r="323" spans="1:3" x14ac:dyDescent="0.25">
      <c r="A323" s="27" t="s">
        <v>1300</v>
      </c>
      <c r="B323" s="27" t="s">
        <v>1299</v>
      </c>
      <c r="C323" s="27" t="s">
        <v>7359</v>
      </c>
    </row>
    <row r="324" spans="1:3" x14ac:dyDescent="0.25">
      <c r="A324" s="27" t="s">
        <v>1302</v>
      </c>
      <c r="B324" s="27" t="s">
        <v>1301</v>
      </c>
      <c r="C324" s="27" t="s">
        <v>7360</v>
      </c>
    </row>
    <row r="325" spans="1:3" x14ac:dyDescent="0.25">
      <c r="A325" s="27" t="s">
        <v>1304</v>
      </c>
      <c r="B325" s="27" t="s">
        <v>1303</v>
      </c>
      <c r="C325" s="27" t="e">
        <f>+Associations</f>
        <v>#NAME?</v>
      </c>
    </row>
    <row r="326" spans="1:3" x14ac:dyDescent="0.25">
      <c r="A326" s="27" t="s">
        <v>1306</v>
      </c>
      <c r="B326" s="27" t="s">
        <v>1305</v>
      </c>
      <c r="C326" s="27" t="s">
        <v>7361</v>
      </c>
    </row>
    <row r="327" spans="1:3" x14ac:dyDescent="0.25">
      <c r="A327" s="27" t="s">
        <v>1310</v>
      </c>
      <c r="B327" s="27" t="s">
        <v>1309</v>
      </c>
      <c r="C327" s="27" t="s">
        <v>7364</v>
      </c>
    </row>
    <row r="328" spans="1:3" x14ac:dyDescent="0.25">
      <c r="A328" s="27" t="s">
        <v>118</v>
      </c>
      <c r="B328" s="27" t="s">
        <v>1308</v>
      </c>
      <c r="C328" s="27" t="s">
        <v>7363</v>
      </c>
    </row>
    <row r="329" spans="1:3" x14ac:dyDescent="0.25">
      <c r="A329" s="27" t="s">
        <v>1316</v>
      </c>
      <c r="B329" s="27" t="s">
        <v>1315</v>
      </c>
      <c r="C329" s="27" t="s">
        <v>7367</v>
      </c>
    </row>
    <row r="330" spans="1:3" x14ac:dyDescent="0.25">
      <c r="A330" s="27"/>
      <c r="B330" s="27" t="s">
        <v>1317</v>
      </c>
      <c r="C330" s="27" t="s">
        <v>7368</v>
      </c>
    </row>
    <row r="331" spans="1:3" x14ac:dyDescent="0.25">
      <c r="A331" s="27" t="s">
        <v>1319</v>
      </c>
      <c r="B331" s="27" t="s">
        <v>1318</v>
      </c>
      <c r="C331" s="27" t="s">
        <v>7369</v>
      </c>
    </row>
    <row r="332" spans="1:3" x14ac:dyDescent="0.25">
      <c r="A332" s="27" t="s">
        <v>1321</v>
      </c>
      <c r="B332" s="27" t="s">
        <v>1320</v>
      </c>
      <c r="C332" s="27" t="s">
        <v>7370</v>
      </c>
    </row>
    <row r="333" spans="1:3" x14ac:dyDescent="0.25">
      <c r="A333" s="27" t="s">
        <v>1323</v>
      </c>
      <c r="B333" s="27" t="s">
        <v>1322</v>
      </c>
      <c r="C333" s="27" t="s">
        <v>7371</v>
      </c>
    </row>
    <row r="334" spans="1:3" x14ac:dyDescent="0.25">
      <c r="A334" s="27" t="s">
        <v>1325</v>
      </c>
      <c r="B334" s="27" t="s">
        <v>1324</v>
      </c>
      <c r="C334" s="27" t="s">
        <v>7372</v>
      </c>
    </row>
    <row r="335" spans="1:3" x14ac:dyDescent="0.25">
      <c r="A335" s="27" t="s">
        <v>1327</v>
      </c>
      <c r="B335" s="27" t="s">
        <v>1326</v>
      </c>
      <c r="C335" s="27" t="s">
        <v>7373</v>
      </c>
    </row>
    <row r="336" spans="1:3" x14ac:dyDescent="0.25">
      <c r="A336" s="27" t="s">
        <v>698</v>
      </c>
      <c r="B336" s="27" t="s">
        <v>1296</v>
      </c>
      <c r="C336" s="27" t="s">
        <v>7357</v>
      </c>
    </row>
    <row r="337" spans="1:3" x14ac:dyDescent="0.25">
      <c r="A337" s="27" t="s">
        <v>1329</v>
      </c>
      <c r="B337" s="27" t="s">
        <v>1328</v>
      </c>
      <c r="C337" s="27" t="s">
        <v>7374</v>
      </c>
    </row>
    <row r="338" spans="1:3" x14ac:dyDescent="0.25">
      <c r="A338" s="27" t="s">
        <v>1331</v>
      </c>
      <c r="B338" s="27" t="s">
        <v>1330</v>
      </c>
      <c r="C338" s="27" t="s">
        <v>7375</v>
      </c>
    </row>
    <row r="339" spans="1:3" x14ac:dyDescent="0.25">
      <c r="A339" s="27" t="s">
        <v>1333</v>
      </c>
      <c r="B339" s="27" t="s">
        <v>1332</v>
      </c>
      <c r="C339" s="27" t="s">
        <v>7376</v>
      </c>
    </row>
    <row r="340" spans="1:3" x14ac:dyDescent="0.25">
      <c r="A340" s="27" t="s">
        <v>1335</v>
      </c>
      <c r="B340" s="27" t="s">
        <v>1334</v>
      </c>
      <c r="C340" s="27" t="s">
        <v>7377</v>
      </c>
    </row>
    <row r="341" spans="1:3" x14ac:dyDescent="0.25">
      <c r="A341" s="27" t="s">
        <v>1346</v>
      </c>
      <c r="B341" s="27" t="s">
        <v>1345</v>
      </c>
      <c r="C341" s="27" t="s">
        <v>7384</v>
      </c>
    </row>
    <row r="342" spans="1:3" x14ac:dyDescent="0.25">
      <c r="A342" s="27" t="s">
        <v>1348</v>
      </c>
      <c r="B342" s="27" t="s">
        <v>1347</v>
      </c>
      <c r="C342" s="27" t="s">
        <v>7385</v>
      </c>
    </row>
    <row r="343" spans="1:3" x14ac:dyDescent="0.25">
      <c r="A343" s="27"/>
      <c r="B343" s="27" t="s">
        <v>1005</v>
      </c>
      <c r="C343" s="27" t="s">
        <v>7163</v>
      </c>
    </row>
    <row r="344" spans="1:3" x14ac:dyDescent="0.25">
      <c r="A344" s="27" t="s">
        <v>1350</v>
      </c>
      <c r="B344" s="27" t="s">
        <v>1349</v>
      </c>
      <c r="C344" s="27" t="s">
        <v>7386</v>
      </c>
    </row>
    <row r="345" spans="1:3" x14ac:dyDescent="0.25">
      <c r="A345" s="27" t="s">
        <v>1352</v>
      </c>
      <c r="B345" s="27" t="s">
        <v>1351</v>
      </c>
      <c r="C345" s="27" t="s">
        <v>7387</v>
      </c>
    </row>
    <row r="346" spans="1:3" x14ac:dyDescent="0.25">
      <c r="A346" s="27" t="s">
        <v>1354</v>
      </c>
      <c r="B346" s="27" t="s">
        <v>1353</v>
      </c>
      <c r="C346" s="27" t="e">
        <f>+Social</f>
        <v>#NAME?</v>
      </c>
    </row>
    <row r="347" spans="1:3" x14ac:dyDescent="0.25">
      <c r="A347" s="27" t="s">
        <v>1356</v>
      </c>
      <c r="B347" s="27" t="s">
        <v>1355</v>
      </c>
      <c r="C347" s="27" t="s">
        <v>7388</v>
      </c>
    </row>
    <row r="348" spans="1:3" x14ac:dyDescent="0.25">
      <c r="A348" s="27" t="s">
        <v>1358</v>
      </c>
      <c r="B348" s="27" t="s">
        <v>1357</v>
      </c>
      <c r="C348" s="27" t="s">
        <v>7389</v>
      </c>
    </row>
    <row r="349" spans="1:3" x14ac:dyDescent="0.25">
      <c r="A349" s="27" t="s">
        <v>1360</v>
      </c>
      <c r="B349" s="27" t="s">
        <v>1359</v>
      </c>
      <c r="C349" s="27" t="s">
        <v>7390</v>
      </c>
    </row>
    <row r="350" spans="1:3" x14ac:dyDescent="0.25">
      <c r="A350" s="27" t="s">
        <v>29</v>
      </c>
      <c r="B350" s="27" t="s">
        <v>1361</v>
      </c>
      <c r="C350" s="27" t="s">
        <v>7391</v>
      </c>
    </row>
    <row r="351" spans="1:3" x14ac:dyDescent="0.25">
      <c r="A351" s="27" t="s">
        <v>1363</v>
      </c>
      <c r="B351" s="27" t="s">
        <v>1362</v>
      </c>
      <c r="C351" s="27" t="s">
        <v>7392</v>
      </c>
    </row>
    <row r="352" spans="1:3" x14ac:dyDescent="0.25">
      <c r="A352" s="27" t="s">
        <v>1367</v>
      </c>
      <c r="B352" s="27" t="s">
        <v>1366</v>
      </c>
      <c r="C352" s="27" t="s">
        <v>7394</v>
      </c>
    </row>
    <row r="353" spans="1:3" x14ac:dyDescent="0.25">
      <c r="A353" s="27" t="s">
        <v>19</v>
      </c>
      <c r="B353" s="27" t="s">
        <v>1368</v>
      </c>
      <c r="C353" s="27" t="s">
        <v>7395</v>
      </c>
    </row>
    <row r="354" spans="1:3" x14ac:dyDescent="0.25">
      <c r="A354" s="27"/>
      <c r="B354" s="27" t="s">
        <v>1009</v>
      </c>
      <c r="C354" s="27" t="s">
        <v>7167</v>
      </c>
    </row>
    <row r="355" spans="1:3" x14ac:dyDescent="0.25">
      <c r="A355" s="27" t="s">
        <v>491</v>
      </c>
      <c r="B355" s="27" t="s">
        <v>1369</v>
      </c>
      <c r="C355" s="27" t="s">
        <v>7396</v>
      </c>
    </row>
    <row r="356" spans="1:3" x14ac:dyDescent="0.25">
      <c r="A356" s="27" t="s">
        <v>386</v>
      </c>
      <c r="B356" s="27" t="s">
        <v>1370</v>
      </c>
      <c r="C356" s="27" t="s">
        <v>7397</v>
      </c>
    </row>
    <row r="357" spans="1:3" x14ac:dyDescent="0.25">
      <c r="A357" s="27" t="s">
        <v>108</v>
      </c>
      <c r="B357" s="27" t="s">
        <v>1375</v>
      </c>
      <c r="C357" s="27" t="s">
        <v>7400</v>
      </c>
    </row>
    <row r="358" spans="1:3" x14ac:dyDescent="0.25">
      <c r="A358" s="27" t="s">
        <v>1374</v>
      </c>
      <c r="B358" s="27" t="s">
        <v>1373</v>
      </c>
      <c r="C358" s="27" t="s">
        <v>7399</v>
      </c>
    </row>
    <row r="359" spans="1:3" x14ac:dyDescent="0.25">
      <c r="A359" s="27" t="s">
        <v>1372</v>
      </c>
      <c r="B359" s="27" t="s">
        <v>1371</v>
      </c>
      <c r="C359" s="27" t="s">
        <v>7398</v>
      </c>
    </row>
    <row r="360" spans="1:3" x14ac:dyDescent="0.25">
      <c r="A360" s="27" t="s">
        <v>1378</v>
      </c>
      <c r="B360" s="27" t="s">
        <v>1377</v>
      </c>
      <c r="C360" s="27" t="s">
        <v>7402</v>
      </c>
    </row>
    <row r="361" spans="1:3" x14ac:dyDescent="0.25">
      <c r="A361" s="27" t="s">
        <v>1380</v>
      </c>
      <c r="B361" s="27" t="s">
        <v>1379</v>
      </c>
      <c r="C361" s="27" t="s">
        <v>7403</v>
      </c>
    </row>
    <row r="362" spans="1:3" x14ac:dyDescent="0.25">
      <c r="A362" s="27" t="s">
        <v>356</v>
      </c>
      <c r="B362" s="27" t="s">
        <v>1381</v>
      </c>
      <c r="C362" s="27" t="s">
        <v>7404</v>
      </c>
    </row>
    <row r="363" spans="1:3" x14ac:dyDescent="0.25">
      <c r="A363" s="27" t="s">
        <v>1385</v>
      </c>
      <c r="B363" s="27" t="s">
        <v>1384</v>
      </c>
      <c r="C363" s="27" t="s">
        <v>7407</v>
      </c>
    </row>
    <row r="364" spans="1:3" x14ac:dyDescent="0.25">
      <c r="A364" s="27"/>
      <c r="B364" s="27" t="s">
        <v>1028</v>
      </c>
      <c r="C364" s="27" t="s">
        <v>7180</v>
      </c>
    </row>
    <row r="365" spans="1:3" x14ac:dyDescent="0.25">
      <c r="A365" s="27" t="s">
        <v>99</v>
      </c>
      <c r="B365" s="27" t="s">
        <v>1387</v>
      </c>
      <c r="C365" s="27" t="s">
        <v>7409</v>
      </c>
    </row>
    <row r="366" spans="1:3" x14ac:dyDescent="0.25">
      <c r="A366" s="27" t="s">
        <v>510</v>
      </c>
      <c r="B366" s="27" t="s">
        <v>1388</v>
      </c>
      <c r="C366" s="27" t="s">
        <v>7410</v>
      </c>
    </row>
    <row r="367" spans="1:3" x14ac:dyDescent="0.25">
      <c r="A367" s="27" t="s">
        <v>1390</v>
      </c>
      <c r="B367" s="27" t="s">
        <v>1389</v>
      </c>
      <c r="C367" s="27" t="s">
        <v>7411</v>
      </c>
    </row>
    <row r="368" spans="1:3" x14ac:dyDescent="0.25">
      <c r="A368" s="27" t="s">
        <v>1391</v>
      </c>
      <c r="B368" s="27" t="s">
        <v>6181</v>
      </c>
      <c r="C368" s="27" t="s">
        <v>7412</v>
      </c>
    </row>
    <row r="369" spans="1:3" x14ac:dyDescent="0.25">
      <c r="A369" s="27" t="s">
        <v>643</v>
      </c>
      <c r="B369" s="27" t="s">
        <v>1392</v>
      </c>
      <c r="C369" s="27" t="s">
        <v>7413</v>
      </c>
    </row>
    <row r="370" spans="1:3" x14ac:dyDescent="0.25">
      <c r="A370" s="27" t="s">
        <v>1394</v>
      </c>
      <c r="B370" s="27" t="s">
        <v>1393</v>
      </c>
      <c r="C370" s="27" t="s">
        <v>7414</v>
      </c>
    </row>
    <row r="371" spans="1:3" x14ac:dyDescent="0.25">
      <c r="A371" s="27"/>
      <c r="B371" s="27" t="s">
        <v>1240</v>
      </c>
      <c r="C371" s="27" t="s">
        <v>7318</v>
      </c>
    </row>
    <row r="372" spans="1:3" x14ac:dyDescent="0.25">
      <c r="A372" s="27"/>
      <c r="B372" s="27" t="s">
        <v>951</v>
      </c>
      <c r="C372" s="27" t="s">
        <v>7117</v>
      </c>
    </row>
    <row r="373" spans="1:3" x14ac:dyDescent="0.25">
      <c r="A373" s="27"/>
      <c r="B373" s="27" t="s">
        <v>1224</v>
      </c>
      <c r="C373" s="27" t="s">
        <v>7306</v>
      </c>
    </row>
    <row r="374" spans="1:3" x14ac:dyDescent="0.25">
      <c r="A374" s="27" t="s">
        <v>173</v>
      </c>
      <c r="B374" s="27" t="s">
        <v>1395</v>
      </c>
      <c r="C374" s="27" t="s">
        <v>7415</v>
      </c>
    </row>
    <row r="375" spans="1:3" x14ac:dyDescent="0.25">
      <c r="A375" s="27" t="s">
        <v>1399</v>
      </c>
      <c r="B375" s="27" t="s">
        <v>1398</v>
      </c>
      <c r="C375" s="27" t="s">
        <v>7416</v>
      </c>
    </row>
    <row r="376" spans="1:3" x14ac:dyDescent="0.25">
      <c r="A376" s="27" t="s">
        <v>1407</v>
      </c>
      <c r="B376" s="27" t="s">
        <v>1406</v>
      </c>
      <c r="C376" s="27" t="s">
        <v>7422</v>
      </c>
    </row>
    <row r="377" spans="1:3" x14ac:dyDescent="0.25">
      <c r="A377" s="27" t="s">
        <v>371</v>
      </c>
      <c r="B377" s="27" t="s">
        <v>1411</v>
      </c>
      <c r="C377" s="27" t="s">
        <v>7425</v>
      </c>
    </row>
    <row r="378" spans="1:3" x14ac:dyDescent="0.25">
      <c r="A378" s="27" t="s">
        <v>474</v>
      </c>
      <c r="B378" s="27" t="s">
        <v>1412</v>
      </c>
      <c r="C378" s="27" t="s">
        <v>7426</v>
      </c>
    </row>
    <row r="379" spans="1:3" x14ac:dyDescent="0.25">
      <c r="A379" s="27" t="s">
        <v>1414</v>
      </c>
      <c r="B379" s="27" t="s">
        <v>1413</v>
      </c>
      <c r="C379" s="27" t="e">
        <f>+DesignScheduling</f>
        <v>#NAME?</v>
      </c>
    </row>
    <row r="380" spans="1:3" x14ac:dyDescent="0.25">
      <c r="A380" s="27" t="s">
        <v>351</v>
      </c>
      <c r="B380" s="27" t="s">
        <v>1423</v>
      </c>
      <c r="C380" s="27" t="s">
        <v>7432</v>
      </c>
    </row>
    <row r="381" spans="1:3" x14ac:dyDescent="0.25">
      <c r="A381" s="27" t="s">
        <v>334</v>
      </c>
      <c r="B381" s="27" t="s">
        <v>1422</v>
      </c>
      <c r="C381" s="27" t="s">
        <v>7431</v>
      </c>
    </row>
    <row r="382" spans="1:3" x14ac:dyDescent="0.25">
      <c r="A382" s="27" t="s">
        <v>94</v>
      </c>
      <c r="B382" s="27" t="s">
        <v>1424</v>
      </c>
      <c r="C382" s="27" t="s">
        <v>7433</v>
      </c>
    </row>
    <row r="383" spans="1:3" x14ac:dyDescent="0.25">
      <c r="A383" s="27" t="s">
        <v>88</v>
      </c>
      <c r="B383" s="27" t="s">
        <v>1425</v>
      </c>
      <c r="C383" s="27" t="s">
        <v>7434</v>
      </c>
    </row>
    <row r="384" spans="1:3" x14ac:dyDescent="0.25">
      <c r="A384" s="27" t="s">
        <v>4740</v>
      </c>
      <c r="B384" s="27" t="s">
        <v>1336</v>
      </c>
      <c r="C384" s="27" t="s">
        <v>7378</v>
      </c>
    </row>
    <row r="385" spans="1:3" x14ac:dyDescent="0.25">
      <c r="A385" s="27"/>
      <c r="B385" s="27" t="s">
        <v>1341</v>
      </c>
      <c r="C385" s="27" t="s">
        <v>7381</v>
      </c>
    </row>
    <row r="386" spans="1:3" x14ac:dyDescent="0.25">
      <c r="A386" s="27" t="s">
        <v>1416</v>
      </c>
      <c r="B386" s="27" t="s">
        <v>1415</v>
      </c>
      <c r="C386" s="27" t="s">
        <v>7427</v>
      </c>
    </row>
    <row r="387" spans="1:3" x14ac:dyDescent="0.25">
      <c r="A387" s="27"/>
      <c r="B387" s="27" t="s">
        <v>1344</v>
      </c>
      <c r="C387" s="27" t="s">
        <v>7383</v>
      </c>
    </row>
    <row r="388" spans="1:3" x14ac:dyDescent="0.25">
      <c r="A388" s="27"/>
      <c r="B388" s="27" t="s">
        <v>1417</v>
      </c>
      <c r="C388" s="27" t="s">
        <v>7428</v>
      </c>
    </row>
    <row r="389" spans="1:3" x14ac:dyDescent="0.25">
      <c r="A389" s="27" t="s">
        <v>4174</v>
      </c>
      <c r="B389" s="27" t="s">
        <v>1401</v>
      </c>
      <c r="C389" s="27" t="s">
        <v>7418</v>
      </c>
    </row>
    <row r="390" spans="1:3" x14ac:dyDescent="0.25">
      <c r="A390" s="27" t="s">
        <v>1419</v>
      </c>
      <c r="B390" s="27" t="s">
        <v>1418</v>
      </c>
      <c r="C390" s="27" t="s">
        <v>7429</v>
      </c>
    </row>
    <row r="391" spans="1:3" x14ac:dyDescent="0.25">
      <c r="A391" s="27" t="s">
        <v>1282</v>
      </c>
      <c r="B391" s="27" t="s">
        <v>1281</v>
      </c>
      <c r="C391" s="27" t="s">
        <v>7349</v>
      </c>
    </row>
    <row r="392" spans="1:3" x14ac:dyDescent="0.25">
      <c r="A392" s="27" t="s">
        <v>1343</v>
      </c>
      <c r="B392" s="27" t="s">
        <v>1342</v>
      </c>
      <c r="C392" s="27" t="s">
        <v>7382</v>
      </c>
    </row>
    <row r="393" spans="1:3" x14ac:dyDescent="0.25">
      <c r="A393" s="27" t="s">
        <v>1421</v>
      </c>
      <c r="B393" s="27" t="s">
        <v>1420</v>
      </c>
      <c r="C393" s="27" t="s">
        <v>7430</v>
      </c>
    </row>
    <row r="394" spans="1:3" x14ac:dyDescent="0.25">
      <c r="A394" s="27" t="s">
        <v>1403</v>
      </c>
      <c r="B394" s="27" t="s">
        <v>1402</v>
      </c>
      <c r="C394" s="27" t="s">
        <v>7419</v>
      </c>
    </row>
    <row r="395" spans="1:3" x14ac:dyDescent="0.25">
      <c r="A395" s="27"/>
      <c r="B395" s="27" t="s">
        <v>1404</v>
      </c>
      <c r="C395" s="27" t="s">
        <v>7420</v>
      </c>
    </row>
    <row r="396" spans="1:3" x14ac:dyDescent="0.25">
      <c r="A396" s="27"/>
      <c r="B396" s="27" t="s">
        <v>1295</v>
      </c>
      <c r="C396" s="27" t="s">
        <v>7356</v>
      </c>
    </row>
    <row r="397" spans="1:3" x14ac:dyDescent="0.25">
      <c r="A397" s="27"/>
      <c r="B397" s="27" t="s">
        <v>1405</v>
      </c>
      <c r="C397" s="27" t="s">
        <v>7421</v>
      </c>
    </row>
    <row r="398" spans="1:3" x14ac:dyDescent="0.25">
      <c r="A398" s="27" t="s">
        <v>1340</v>
      </c>
      <c r="B398" s="27" t="s">
        <v>1339</v>
      </c>
      <c r="C398" s="27" t="s">
        <v>7380</v>
      </c>
    </row>
    <row r="399" spans="1:3" x14ac:dyDescent="0.25">
      <c r="A399" s="27" t="s">
        <v>1338</v>
      </c>
      <c r="B399" s="27" t="s">
        <v>1337</v>
      </c>
      <c r="C399" s="27" t="s">
        <v>7379</v>
      </c>
    </row>
    <row r="400" spans="1:3" x14ac:dyDescent="0.25">
      <c r="A400" s="27"/>
      <c r="B400" s="27" t="s">
        <v>915</v>
      </c>
      <c r="C400" s="27" t="s">
        <v>7090</v>
      </c>
    </row>
    <row r="401" spans="1:3" x14ac:dyDescent="0.25">
      <c r="A401" s="27"/>
      <c r="B401" s="27" t="s">
        <v>1033</v>
      </c>
      <c r="C401" s="27" t="s">
        <v>7183</v>
      </c>
    </row>
    <row r="402" spans="1:3" x14ac:dyDescent="0.25">
      <c r="A402" s="27"/>
      <c r="B402" s="27" t="s">
        <v>1278</v>
      </c>
      <c r="C402" s="27" t="s">
        <v>7346</v>
      </c>
    </row>
    <row r="403" spans="1:3" x14ac:dyDescent="0.25">
      <c r="A403" s="27"/>
      <c r="B403" s="27" t="s">
        <v>1376</v>
      </c>
      <c r="C403" s="27" t="s">
        <v>7401</v>
      </c>
    </row>
    <row r="404" spans="1:3" x14ac:dyDescent="0.25">
      <c r="A404" s="27"/>
      <c r="B404" s="27" t="s">
        <v>928</v>
      </c>
      <c r="C404" s="27" t="s">
        <v>928</v>
      </c>
    </row>
    <row r="405" spans="1:3" x14ac:dyDescent="0.25">
      <c r="A405" s="27"/>
      <c r="B405" s="27" t="s">
        <v>1016</v>
      </c>
      <c r="C405" s="27" t="s">
        <v>7171</v>
      </c>
    </row>
    <row r="406" spans="1:3" x14ac:dyDescent="0.25">
      <c r="A406" s="27"/>
      <c r="B406" s="27" t="s">
        <v>998</v>
      </c>
      <c r="C406" s="27" t="s">
        <v>7157</v>
      </c>
    </row>
    <row r="407" spans="1:3" x14ac:dyDescent="0.25">
      <c r="A407" s="27"/>
      <c r="B407" s="27" t="s">
        <v>1086</v>
      </c>
      <c r="C407" s="27" t="s">
        <v>7229</v>
      </c>
    </row>
    <row r="408" spans="1:3" x14ac:dyDescent="0.25">
      <c r="A408" s="27" t="s">
        <v>1427</v>
      </c>
      <c r="B408" s="27" t="s">
        <v>1426</v>
      </c>
      <c r="C408" s="27" t="s">
        <v>7435</v>
      </c>
    </row>
    <row r="409" spans="1:3" x14ac:dyDescent="0.25">
      <c r="A409" s="27" t="s">
        <v>3663</v>
      </c>
      <c r="B409" s="27" t="s">
        <v>1428</v>
      </c>
      <c r="C409" s="27" t="s">
        <v>7436</v>
      </c>
    </row>
    <row r="410" spans="1:3" x14ac:dyDescent="0.25">
      <c r="A410" s="27" t="s">
        <v>1432</v>
      </c>
      <c r="B410" s="27" t="s">
        <v>1431</v>
      </c>
      <c r="C410" s="27" t="s">
        <v>7438</v>
      </c>
    </row>
    <row r="411" spans="1:3" x14ac:dyDescent="0.25">
      <c r="A411" s="27" t="s">
        <v>1434</v>
      </c>
      <c r="B411" s="27" t="s">
        <v>1433</v>
      </c>
      <c r="C411" s="27" t="s">
        <v>7439</v>
      </c>
    </row>
    <row r="412" spans="1:3" x14ac:dyDescent="0.25">
      <c r="A412" s="27" t="s">
        <v>1436</v>
      </c>
      <c r="B412" s="27" t="s">
        <v>1435</v>
      </c>
      <c r="C412" s="27" t="s">
        <v>7440</v>
      </c>
    </row>
    <row r="413" spans="1:3" x14ac:dyDescent="0.25">
      <c r="A413" s="27" t="s">
        <v>4960</v>
      </c>
      <c r="B413" s="27" t="s">
        <v>6182</v>
      </c>
      <c r="C413" s="27" t="s">
        <v>7442</v>
      </c>
    </row>
    <row r="414" spans="1:3" x14ac:dyDescent="0.25">
      <c r="A414" s="27" t="s">
        <v>1440</v>
      </c>
      <c r="B414" s="27" t="s">
        <v>1439</v>
      </c>
      <c r="C414" s="27" t="s">
        <v>7443</v>
      </c>
    </row>
    <row r="415" spans="1:3" x14ac:dyDescent="0.25">
      <c r="A415" s="27" t="s">
        <v>1442</v>
      </c>
      <c r="B415" s="27" t="s">
        <v>1441</v>
      </c>
      <c r="C415" s="27" t="s">
        <v>7444</v>
      </c>
    </row>
    <row r="416" spans="1:3" x14ac:dyDescent="0.25">
      <c r="A416" s="27" t="s">
        <v>1444</v>
      </c>
      <c r="B416" s="27" t="s">
        <v>1443</v>
      </c>
      <c r="C416" s="27" t="s">
        <v>7445</v>
      </c>
    </row>
    <row r="417" spans="1:3" x14ac:dyDescent="0.25">
      <c r="A417" s="27"/>
      <c r="B417" s="27" t="s">
        <v>1447</v>
      </c>
      <c r="C417" s="27" t="s">
        <v>7447</v>
      </c>
    </row>
    <row r="418" spans="1:3" x14ac:dyDescent="0.25">
      <c r="A418" s="27" t="s">
        <v>6183</v>
      </c>
      <c r="B418" s="27" t="s">
        <v>1450</v>
      </c>
      <c r="C418" s="27" t="s">
        <v>7449</v>
      </c>
    </row>
    <row r="419" spans="1:3" x14ac:dyDescent="0.25">
      <c r="A419" s="27"/>
      <c r="B419" s="27" t="s">
        <v>924</v>
      </c>
      <c r="C419" s="27" t="s">
        <v>7095</v>
      </c>
    </row>
    <row r="420" spans="1:3" x14ac:dyDescent="0.25">
      <c r="A420" s="27" t="s">
        <v>1453</v>
      </c>
      <c r="B420" s="27" t="s">
        <v>1452</v>
      </c>
      <c r="C420" s="27" t="s">
        <v>7451</v>
      </c>
    </row>
    <row r="421" spans="1:3" x14ac:dyDescent="0.25">
      <c r="A421" s="27"/>
      <c r="B421" s="27" t="s">
        <v>1024</v>
      </c>
      <c r="C421" s="27" t="s">
        <v>1024</v>
      </c>
    </row>
    <row r="422" spans="1:3" x14ac:dyDescent="0.25">
      <c r="A422" s="27" t="s">
        <v>700</v>
      </c>
      <c r="B422" s="27" t="s">
        <v>1458</v>
      </c>
      <c r="C422" s="27" t="s">
        <v>7456</v>
      </c>
    </row>
    <row r="423" spans="1:3" x14ac:dyDescent="0.25">
      <c r="A423" s="27" t="s">
        <v>1460</v>
      </c>
      <c r="B423" s="27" t="s">
        <v>1459</v>
      </c>
      <c r="C423" s="27" t="s">
        <v>7457</v>
      </c>
    </row>
    <row r="424" spans="1:3" x14ac:dyDescent="0.25">
      <c r="A424" s="27"/>
      <c r="B424" s="27" t="s">
        <v>978</v>
      </c>
      <c r="C424" s="27" t="s">
        <v>7143</v>
      </c>
    </row>
    <row r="425" spans="1:3" x14ac:dyDescent="0.25">
      <c r="A425" s="27"/>
      <c r="B425" s="27" t="s">
        <v>999</v>
      </c>
      <c r="C425" s="27" t="s">
        <v>7158</v>
      </c>
    </row>
    <row r="426" spans="1:3" x14ac:dyDescent="0.25">
      <c r="A426" s="27"/>
      <c r="B426" s="27" t="s">
        <v>1003</v>
      </c>
      <c r="C426" s="27" t="s">
        <v>7161</v>
      </c>
    </row>
    <row r="427" spans="1:3" x14ac:dyDescent="0.25">
      <c r="A427" s="27"/>
      <c r="B427" s="27" t="s">
        <v>1004</v>
      </c>
      <c r="C427" s="27" t="s">
        <v>7162</v>
      </c>
    </row>
    <row r="428" spans="1:3" x14ac:dyDescent="0.25">
      <c r="A428" s="27"/>
      <c r="B428" s="27" t="s">
        <v>1006</v>
      </c>
      <c r="C428" s="27" t="s">
        <v>7164</v>
      </c>
    </row>
    <row r="429" spans="1:3" x14ac:dyDescent="0.25">
      <c r="A429" s="27"/>
      <c r="B429" s="27" t="s">
        <v>1007</v>
      </c>
      <c r="C429" s="27" t="s">
        <v>7165</v>
      </c>
    </row>
    <row r="430" spans="1:3" x14ac:dyDescent="0.25">
      <c r="A430" s="27"/>
      <c r="B430" s="27" t="s">
        <v>1074</v>
      </c>
      <c r="C430" s="27" t="s">
        <v>7221</v>
      </c>
    </row>
    <row r="431" spans="1:3" x14ac:dyDescent="0.25">
      <c r="A431" s="27"/>
      <c r="B431" s="27" t="s">
        <v>1245</v>
      </c>
      <c r="C431" s="27" t="s">
        <v>7322</v>
      </c>
    </row>
    <row r="432" spans="1:3" x14ac:dyDescent="0.25">
      <c r="A432" s="27"/>
      <c r="B432" s="27" t="s">
        <v>1277</v>
      </c>
      <c r="C432" s="27" t="s">
        <v>7345</v>
      </c>
    </row>
    <row r="433" spans="1:3" x14ac:dyDescent="0.25">
      <c r="A433" s="27" t="s">
        <v>1462</v>
      </c>
      <c r="B433" s="27" t="s">
        <v>1461</v>
      </c>
      <c r="C433" s="27" t="s">
        <v>7458</v>
      </c>
    </row>
    <row r="434" spans="1:3" x14ac:dyDescent="0.25">
      <c r="A434" s="27" t="s">
        <v>521</v>
      </c>
      <c r="B434" s="27" t="s">
        <v>1463</v>
      </c>
      <c r="C434" s="27" t="s">
        <v>7459</v>
      </c>
    </row>
    <row r="435" spans="1:3" x14ac:dyDescent="0.25">
      <c r="A435" s="27" t="s">
        <v>273</v>
      </c>
      <c r="B435" s="27" t="s">
        <v>1464</v>
      </c>
      <c r="C435" s="27" t="s">
        <v>7460</v>
      </c>
    </row>
    <row r="436" spans="1:3" x14ac:dyDescent="0.25">
      <c r="A436" s="27" t="s">
        <v>6184</v>
      </c>
      <c r="B436" s="27" t="s">
        <v>1466</v>
      </c>
      <c r="C436" s="27" t="s">
        <v>7462</v>
      </c>
    </row>
    <row r="437" spans="1:3" x14ac:dyDescent="0.25">
      <c r="A437" s="27" t="s">
        <v>252</v>
      </c>
      <c r="B437" s="27" t="s">
        <v>1465</v>
      </c>
      <c r="C437" s="27" t="s">
        <v>7461</v>
      </c>
    </row>
    <row r="438" spans="1:3" x14ac:dyDescent="0.25">
      <c r="A438" s="27" t="s">
        <v>1468</v>
      </c>
      <c r="B438" s="27" t="s">
        <v>1467</v>
      </c>
      <c r="C438" s="27" t="s">
        <v>7463</v>
      </c>
    </row>
    <row r="439" spans="1:3" x14ac:dyDescent="0.25">
      <c r="A439" s="27" t="s">
        <v>113</v>
      </c>
      <c r="B439" s="27" t="s">
        <v>1476</v>
      </c>
      <c r="C439" s="27" t="s">
        <v>7468</v>
      </c>
    </row>
    <row r="440" spans="1:3" x14ac:dyDescent="0.25">
      <c r="A440" s="27" t="s">
        <v>1478</v>
      </c>
      <c r="B440" s="27" t="s">
        <v>1477</v>
      </c>
      <c r="C440" s="27" t="s">
        <v>7469</v>
      </c>
    </row>
    <row r="441" spans="1:3" x14ac:dyDescent="0.25">
      <c r="A441" s="27" t="s">
        <v>1482</v>
      </c>
      <c r="B441" s="27" t="s">
        <v>1481</v>
      </c>
      <c r="C441" s="27" t="s">
        <v>7471</v>
      </c>
    </row>
    <row r="442" spans="1:3" x14ac:dyDescent="0.25">
      <c r="A442" s="27" t="s">
        <v>1484</v>
      </c>
      <c r="B442" s="27" t="s">
        <v>1483</v>
      </c>
      <c r="C442" s="27" t="s">
        <v>7472</v>
      </c>
    </row>
    <row r="443" spans="1:3" x14ac:dyDescent="0.25">
      <c r="A443" s="27" t="s">
        <v>1492</v>
      </c>
      <c r="B443" s="27" t="s">
        <v>1491</v>
      </c>
      <c r="C443" s="27" t="s">
        <v>7478</v>
      </c>
    </row>
    <row r="444" spans="1:3" x14ac:dyDescent="0.25">
      <c r="A444" s="27" t="s">
        <v>1494</v>
      </c>
      <c r="B444" s="27" t="s">
        <v>1493</v>
      </c>
      <c r="C444" s="27" t="s">
        <v>7479</v>
      </c>
    </row>
    <row r="445" spans="1:3" x14ac:dyDescent="0.25">
      <c r="A445" s="27" t="s">
        <v>1500</v>
      </c>
      <c r="B445" s="27" t="s">
        <v>1499</v>
      </c>
      <c r="C445" s="27" t="s">
        <v>7482</v>
      </c>
    </row>
    <row r="446" spans="1:3" x14ac:dyDescent="0.25">
      <c r="A446" s="27" t="s">
        <v>1502</v>
      </c>
      <c r="B446" s="27" t="s">
        <v>1501</v>
      </c>
      <c r="C446" s="27" t="s">
        <v>7483</v>
      </c>
    </row>
    <row r="447" spans="1:3" x14ac:dyDescent="0.25">
      <c r="A447" s="27" t="s">
        <v>1504</v>
      </c>
      <c r="B447" s="27" t="s">
        <v>1503</v>
      </c>
      <c r="C447" s="27" t="s">
        <v>7484</v>
      </c>
    </row>
    <row r="448" spans="1:3" x14ac:dyDescent="0.25">
      <c r="A448" s="27" t="s">
        <v>1506</v>
      </c>
      <c r="B448" s="27" t="s">
        <v>1505</v>
      </c>
      <c r="C448" s="27" t="s">
        <v>7485</v>
      </c>
    </row>
    <row r="449" spans="1:3" x14ac:dyDescent="0.25">
      <c r="A449" s="27" t="s">
        <v>1508</v>
      </c>
      <c r="B449" s="27" t="s">
        <v>1507</v>
      </c>
      <c r="C449" s="27" t="s">
        <v>7486</v>
      </c>
    </row>
    <row r="450" spans="1:3" x14ac:dyDescent="0.25">
      <c r="A450" s="27" t="s">
        <v>1510</v>
      </c>
      <c r="B450" s="27" t="s">
        <v>1509</v>
      </c>
      <c r="C450" s="27" t="s">
        <v>7487</v>
      </c>
    </row>
    <row r="451" spans="1:3" x14ac:dyDescent="0.25">
      <c r="A451" s="27" t="s">
        <v>575</v>
      </c>
      <c r="B451" s="27" t="s">
        <v>1512</v>
      </c>
      <c r="C451" s="27" t="s">
        <v>7488</v>
      </c>
    </row>
    <row r="452" spans="1:3" x14ac:dyDescent="0.25">
      <c r="A452" s="27" t="s">
        <v>1515</v>
      </c>
      <c r="B452" s="27" t="s">
        <v>1514</v>
      </c>
      <c r="C452" s="27" t="s">
        <v>7490</v>
      </c>
    </row>
    <row r="453" spans="1:3" x14ac:dyDescent="0.25">
      <c r="A453" s="27" t="s">
        <v>216</v>
      </c>
      <c r="B453" s="27" t="s">
        <v>1516</v>
      </c>
      <c r="C453" s="27" t="s">
        <v>7491</v>
      </c>
    </row>
    <row r="454" spans="1:3" x14ac:dyDescent="0.25">
      <c r="A454" s="27" t="s">
        <v>230</v>
      </c>
      <c r="B454" s="27" t="s">
        <v>1518</v>
      </c>
      <c r="C454" s="27" t="s">
        <v>7492</v>
      </c>
    </row>
    <row r="455" spans="1:3" x14ac:dyDescent="0.25">
      <c r="A455" s="27" t="s">
        <v>277</v>
      </c>
      <c r="B455" s="27" t="s">
        <v>1519</v>
      </c>
      <c r="C455" s="27" t="s">
        <v>7493</v>
      </c>
    </row>
    <row r="456" spans="1:3" x14ac:dyDescent="0.25">
      <c r="A456" s="27" t="s">
        <v>323</v>
      </c>
      <c r="B456" s="27" t="s">
        <v>1520</v>
      </c>
      <c r="C456" s="27" t="s">
        <v>7494</v>
      </c>
    </row>
    <row r="457" spans="1:3" x14ac:dyDescent="0.25">
      <c r="A457" s="27" t="s">
        <v>331</v>
      </c>
      <c r="B457" s="27" t="s">
        <v>1521</v>
      </c>
      <c r="C457" s="27" t="s">
        <v>7495</v>
      </c>
    </row>
    <row r="458" spans="1:3" x14ac:dyDescent="0.25">
      <c r="A458" s="27" t="s">
        <v>340</v>
      </c>
      <c r="B458" s="27" t="s">
        <v>1522</v>
      </c>
      <c r="C458" s="27" t="s">
        <v>7496</v>
      </c>
    </row>
    <row r="459" spans="1:3" x14ac:dyDescent="0.25">
      <c r="A459" s="27" t="s">
        <v>447</v>
      </c>
      <c r="B459" s="27" t="s">
        <v>1523</v>
      </c>
      <c r="C459" s="27" t="s">
        <v>7497</v>
      </c>
    </row>
    <row r="460" spans="1:3" x14ac:dyDescent="0.25">
      <c r="A460" s="27" t="s">
        <v>480</v>
      </c>
      <c r="B460" s="27" t="s">
        <v>1524</v>
      </c>
      <c r="C460" s="27" t="s">
        <v>7498</v>
      </c>
    </row>
    <row r="461" spans="1:3" x14ac:dyDescent="0.25">
      <c r="A461" s="27" t="s">
        <v>486</v>
      </c>
      <c r="B461" s="27" t="s">
        <v>1525</v>
      </c>
      <c r="C461" s="27" t="s">
        <v>7499</v>
      </c>
    </row>
    <row r="462" spans="1:3" x14ac:dyDescent="0.25">
      <c r="A462" s="27" t="s">
        <v>517</v>
      </c>
      <c r="B462" s="27" t="s">
        <v>1526</v>
      </c>
      <c r="C462" s="27" t="s">
        <v>7500</v>
      </c>
    </row>
    <row r="463" spans="1:3" x14ac:dyDescent="0.25">
      <c r="A463" s="27" t="s">
        <v>524</v>
      </c>
      <c r="B463" s="27" t="s">
        <v>1527</v>
      </c>
      <c r="C463" s="27" t="s">
        <v>7501</v>
      </c>
    </row>
    <row r="464" spans="1:3" x14ac:dyDescent="0.25">
      <c r="A464" s="27" t="s">
        <v>615</v>
      </c>
      <c r="B464" s="27" t="s">
        <v>1528</v>
      </c>
      <c r="C464" s="27" t="s">
        <v>7502</v>
      </c>
    </row>
    <row r="465" spans="1:3" x14ac:dyDescent="0.25">
      <c r="A465" s="27" t="s">
        <v>686</v>
      </c>
      <c r="B465" s="27" t="s">
        <v>1530</v>
      </c>
      <c r="C465" s="27" t="s">
        <v>7503</v>
      </c>
    </row>
    <row r="466" spans="1:3" x14ac:dyDescent="0.25">
      <c r="A466" s="27" t="s">
        <v>693</v>
      </c>
      <c r="B466" s="27" t="s">
        <v>1531</v>
      </c>
      <c r="C466" s="27" t="s">
        <v>7504</v>
      </c>
    </row>
    <row r="467" spans="1:3" x14ac:dyDescent="0.25">
      <c r="A467" s="27" t="s">
        <v>713</v>
      </c>
      <c r="B467" s="27" t="s">
        <v>1533</v>
      </c>
      <c r="C467" s="27" t="s">
        <v>7506</v>
      </c>
    </row>
    <row r="468" spans="1:3" x14ac:dyDescent="0.25">
      <c r="A468" s="27" t="s">
        <v>306</v>
      </c>
      <c r="B468" s="27" t="s">
        <v>1534</v>
      </c>
      <c r="C468" s="27" t="s">
        <v>7507</v>
      </c>
    </row>
    <row r="469" spans="1:3" x14ac:dyDescent="0.25">
      <c r="A469" s="27" t="s">
        <v>459</v>
      </c>
      <c r="B469" s="27" t="s">
        <v>1535</v>
      </c>
      <c r="C469" s="27" t="s">
        <v>7508</v>
      </c>
    </row>
    <row r="470" spans="1:3" x14ac:dyDescent="0.25">
      <c r="A470" s="27"/>
      <c r="B470" s="27" t="s">
        <v>1489</v>
      </c>
      <c r="C470" s="27" t="s">
        <v>7476</v>
      </c>
    </row>
    <row r="471" spans="1:3" x14ac:dyDescent="0.25">
      <c r="A471" s="27"/>
      <c r="B471" s="27" t="s">
        <v>1247</v>
      </c>
      <c r="C471" s="27" t="s">
        <v>7324</v>
      </c>
    </row>
    <row r="472" spans="1:3" x14ac:dyDescent="0.25">
      <c r="A472" s="27"/>
      <c r="B472" s="27" t="s">
        <v>1456</v>
      </c>
      <c r="C472" s="27" t="s">
        <v>7454</v>
      </c>
    </row>
    <row r="473" spans="1:3" x14ac:dyDescent="0.25">
      <c r="A473" s="27"/>
      <c r="B473" s="27" t="s">
        <v>1457</v>
      </c>
      <c r="C473" s="27" t="s">
        <v>7455</v>
      </c>
    </row>
    <row r="474" spans="1:3" x14ac:dyDescent="0.25">
      <c r="A474" s="27"/>
      <c r="B474" s="27" t="s">
        <v>1455</v>
      </c>
      <c r="C474" s="27" t="s">
        <v>7453</v>
      </c>
    </row>
    <row r="475" spans="1:3" x14ac:dyDescent="0.25">
      <c r="A475" s="27"/>
      <c r="B475" s="27" t="s">
        <v>1490</v>
      </c>
      <c r="C475" s="27" t="s">
        <v>7477</v>
      </c>
    </row>
    <row r="476" spans="1:3" x14ac:dyDescent="0.25">
      <c r="A476" s="27" t="s">
        <v>1496</v>
      </c>
      <c r="B476" s="27" t="s">
        <v>1495</v>
      </c>
      <c r="C476" s="27" t="s">
        <v>7480</v>
      </c>
    </row>
    <row r="477" spans="1:3" x14ac:dyDescent="0.25">
      <c r="A477" s="27"/>
      <c r="B477" s="27" t="s">
        <v>1454</v>
      </c>
      <c r="C477" s="27" t="s">
        <v>7452</v>
      </c>
    </row>
    <row r="478" spans="1:3" x14ac:dyDescent="0.25">
      <c r="A478" s="27" t="s">
        <v>1473</v>
      </c>
      <c r="B478" s="27" t="s">
        <v>1472</v>
      </c>
      <c r="C478" s="27" t="s">
        <v>7466</v>
      </c>
    </row>
    <row r="479" spans="1:3" x14ac:dyDescent="0.25">
      <c r="A479" s="27" t="s">
        <v>1449</v>
      </c>
      <c r="B479" s="27" t="s">
        <v>1448</v>
      </c>
      <c r="C479" s="27" t="s">
        <v>7448</v>
      </c>
    </row>
    <row r="480" spans="1:3" x14ac:dyDescent="0.25">
      <c r="A480" s="27" t="s">
        <v>1475</v>
      </c>
      <c r="B480" s="27" t="s">
        <v>1474</v>
      </c>
      <c r="C480" s="27" t="s">
        <v>7467</v>
      </c>
    </row>
    <row r="481" spans="1:3" x14ac:dyDescent="0.25">
      <c r="A481" s="27" t="s">
        <v>1498</v>
      </c>
      <c r="B481" s="27" t="s">
        <v>1497</v>
      </c>
      <c r="C481" s="27" t="s">
        <v>7481</v>
      </c>
    </row>
    <row r="482" spans="1:3" x14ac:dyDescent="0.25">
      <c r="A482" s="27"/>
      <c r="B482" s="27" t="s">
        <v>997</v>
      </c>
      <c r="C482" s="27" t="s">
        <v>7156</v>
      </c>
    </row>
    <row r="483" spans="1:3" x14ac:dyDescent="0.25">
      <c r="A483" s="27"/>
      <c r="B483" s="27" t="s">
        <v>1043</v>
      </c>
      <c r="C483" s="27" t="s">
        <v>7193</v>
      </c>
    </row>
    <row r="484" spans="1:3" x14ac:dyDescent="0.25">
      <c r="A484" s="27" t="s">
        <v>1539</v>
      </c>
      <c r="B484" s="27" t="s">
        <v>1538</v>
      </c>
      <c r="C484" s="27" t="s">
        <v>7510</v>
      </c>
    </row>
    <row r="485" spans="1:3" x14ac:dyDescent="0.25">
      <c r="A485" s="27" t="s">
        <v>1537</v>
      </c>
      <c r="B485" s="27" t="s">
        <v>1536</v>
      </c>
      <c r="C485" s="27" t="s">
        <v>7509</v>
      </c>
    </row>
    <row r="486" spans="1:3" x14ac:dyDescent="0.25">
      <c r="A486" s="27" t="s">
        <v>1546</v>
      </c>
      <c r="B486" s="27" t="s">
        <v>1545</v>
      </c>
      <c r="C486" s="27" t="s">
        <v>7514</v>
      </c>
    </row>
    <row r="487" spans="1:3" x14ac:dyDescent="0.25">
      <c r="A487" s="27" t="s">
        <v>1548</v>
      </c>
      <c r="B487" s="27" t="s">
        <v>1547</v>
      </c>
      <c r="C487" s="27" t="s">
        <v>7515</v>
      </c>
    </row>
    <row r="488" spans="1:3" x14ac:dyDescent="0.25">
      <c r="A488" s="27" t="s">
        <v>1550</v>
      </c>
      <c r="B488" s="27" t="s">
        <v>1549</v>
      </c>
      <c r="C488" s="27" t="s">
        <v>7516</v>
      </c>
    </row>
    <row r="489" spans="1:3" x14ac:dyDescent="0.25">
      <c r="A489" s="27" t="s">
        <v>315</v>
      </c>
      <c r="B489" s="27" t="s">
        <v>1552</v>
      </c>
      <c r="C489" s="27" t="s">
        <v>7518</v>
      </c>
    </row>
    <row r="490" spans="1:3" x14ac:dyDescent="0.25">
      <c r="A490" s="27" t="s">
        <v>1556</v>
      </c>
      <c r="B490" s="27" t="s">
        <v>1555</v>
      </c>
      <c r="C490" s="27" t="s">
        <v>7520</v>
      </c>
    </row>
    <row r="491" spans="1:3" x14ac:dyDescent="0.25">
      <c r="A491" s="27" t="s">
        <v>511</v>
      </c>
      <c r="B491" s="27" t="s">
        <v>1557</v>
      </c>
      <c r="C491" s="27" t="s">
        <v>7521</v>
      </c>
    </row>
    <row r="492" spans="1:3" x14ac:dyDescent="0.25">
      <c r="A492" s="27" t="s">
        <v>1559</v>
      </c>
      <c r="B492" s="27" t="s">
        <v>1558</v>
      </c>
      <c r="C492" s="27" t="s">
        <v>7522</v>
      </c>
    </row>
    <row r="493" spans="1:3" x14ac:dyDescent="0.25">
      <c r="A493" s="27" t="s">
        <v>1561</v>
      </c>
      <c r="B493" s="27" t="s">
        <v>1560</v>
      </c>
      <c r="C493" s="27" t="s">
        <v>7523</v>
      </c>
    </row>
    <row r="494" spans="1:3" x14ac:dyDescent="0.25">
      <c r="A494" s="27" t="s">
        <v>1565</v>
      </c>
      <c r="B494" s="27" t="s">
        <v>1564</v>
      </c>
      <c r="C494" s="27" t="s">
        <v>7525</v>
      </c>
    </row>
    <row r="495" spans="1:3" x14ac:dyDescent="0.25">
      <c r="A495" s="27" t="s">
        <v>1568</v>
      </c>
      <c r="B495" s="27" t="s">
        <v>1567</v>
      </c>
      <c r="C495" s="27" t="s">
        <v>7527</v>
      </c>
    </row>
    <row r="496" spans="1:3" x14ac:dyDescent="0.25">
      <c r="A496" s="27" t="s">
        <v>196</v>
      </c>
      <c r="B496" s="27" t="s">
        <v>1571</v>
      </c>
      <c r="C496" s="27" t="s">
        <v>7528</v>
      </c>
    </row>
    <row r="497" spans="1:3" x14ac:dyDescent="0.25">
      <c r="A497" s="27" t="s">
        <v>298</v>
      </c>
      <c r="B497" s="27" t="s">
        <v>1573</v>
      </c>
      <c r="C497" s="27" t="s">
        <v>7529</v>
      </c>
    </row>
    <row r="498" spans="1:3" x14ac:dyDescent="0.25">
      <c r="A498" s="27" t="s">
        <v>284</v>
      </c>
      <c r="B498" s="27" t="s">
        <v>1574</v>
      </c>
      <c r="C498" s="27" t="s">
        <v>7530</v>
      </c>
    </row>
    <row r="499" spans="1:3" x14ac:dyDescent="0.25">
      <c r="A499" s="27" t="s">
        <v>1576</v>
      </c>
      <c r="B499" s="27" t="s">
        <v>1575</v>
      </c>
      <c r="C499" s="27" t="s">
        <v>7531</v>
      </c>
    </row>
    <row r="500" spans="1:3" x14ac:dyDescent="0.25">
      <c r="A500" s="27" t="s">
        <v>1578</v>
      </c>
      <c r="B500" s="27" t="s">
        <v>1577</v>
      </c>
      <c r="C500" s="27" t="s">
        <v>7532</v>
      </c>
    </row>
    <row r="501" spans="1:3" x14ac:dyDescent="0.25">
      <c r="A501" s="27" t="s">
        <v>1580</v>
      </c>
      <c r="B501" s="27" t="s">
        <v>1579</v>
      </c>
      <c r="C501" s="27" t="s">
        <v>7533</v>
      </c>
    </row>
    <row r="502" spans="1:3" x14ac:dyDescent="0.25">
      <c r="A502" s="27" t="s">
        <v>1582</v>
      </c>
      <c r="B502" s="27" t="s">
        <v>1581</v>
      </c>
      <c r="C502" s="27" t="s">
        <v>7534</v>
      </c>
    </row>
    <row r="503" spans="1:3" x14ac:dyDescent="0.25">
      <c r="A503" s="27"/>
      <c r="B503" s="27" t="s">
        <v>1021</v>
      </c>
      <c r="C503" s="27" t="s">
        <v>7176</v>
      </c>
    </row>
    <row r="504" spans="1:3" x14ac:dyDescent="0.25">
      <c r="A504" s="27" t="s">
        <v>3664</v>
      </c>
      <c r="B504" s="27" t="s">
        <v>3665</v>
      </c>
      <c r="C504" s="27" t="s">
        <v>7535</v>
      </c>
    </row>
    <row r="505" spans="1:3" x14ac:dyDescent="0.25">
      <c r="A505" s="27" t="s">
        <v>1584</v>
      </c>
      <c r="B505" s="27" t="s">
        <v>1583</v>
      </c>
      <c r="C505" s="27" t="s">
        <v>7536</v>
      </c>
    </row>
    <row r="506" spans="1:3" x14ac:dyDescent="0.25">
      <c r="A506" s="27" t="s">
        <v>642</v>
      </c>
      <c r="B506" s="27" t="s">
        <v>1585</v>
      </c>
      <c r="C506" s="27" t="s">
        <v>7537</v>
      </c>
    </row>
    <row r="507" spans="1:3" x14ac:dyDescent="0.25">
      <c r="A507" s="27" t="s">
        <v>744</v>
      </c>
      <c r="B507" s="27" t="s">
        <v>1586</v>
      </c>
      <c r="C507" s="27" t="s">
        <v>7538</v>
      </c>
    </row>
    <row r="508" spans="1:3" x14ac:dyDescent="0.25">
      <c r="A508" s="27"/>
      <c r="B508" s="27" t="s">
        <v>1587</v>
      </c>
      <c r="C508" s="27" t="s">
        <v>7539</v>
      </c>
    </row>
    <row r="509" spans="1:3" x14ac:dyDescent="0.25">
      <c r="A509" s="27"/>
      <c r="B509" s="27" t="s">
        <v>1589</v>
      </c>
      <c r="C509" s="27" t="s">
        <v>756</v>
      </c>
    </row>
    <row r="510" spans="1:3" x14ac:dyDescent="0.25">
      <c r="A510" s="27"/>
      <c r="B510" s="27" t="s">
        <v>1588</v>
      </c>
      <c r="C510" s="27" t="s">
        <v>757</v>
      </c>
    </row>
    <row r="511" spans="1:3" x14ac:dyDescent="0.25">
      <c r="A511" s="27"/>
      <c r="B511" s="27" t="s">
        <v>1592</v>
      </c>
      <c r="C511" s="27" t="s">
        <v>7541</v>
      </c>
    </row>
    <row r="512" spans="1:3" x14ac:dyDescent="0.25">
      <c r="A512" s="27"/>
      <c r="B512" s="27" t="s">
        <v>1593</v>
      </c>
      <c r="C512" s="27" t="s">
        <v>7542</v>
      </c>
    </row>
    <row r="513" spans="1:3" x14ac:dyDescent="0.25">
      <c r="A513" s="27" t="s">
        <v>1598</v>
      </c>
      <c r="B513" s="27" t="s">
        <v>1597</v>
      </c>
      <c r="C513" s="27" t="s">
        <v>7545</v>
      </c>
    </row>
    <row r="514" spans="1:3" x14ac:dyDescent="0.25">
      <c r="A514" s="27" t="s">
        <v>456</v>
      </c>
      <c r="B514" s="27" t="s">
        <v>1599</v>
      </c>
      <c r="C514" s="27" t="s">
        <v>7546</v>
      </c>
    </row>
    <row r="515" spans="1:3" x14ac:dyDescent="0.25">
      <c r="A515" s="27"/>
      <c r="B515" s="27" t="s">
        <v>1590</v>
      </c>
      <c r="C515" s="27" t="s">
        <v>7540</v>
      </c>
    </row>
    <row r="516" spans="1:3" x14ac:dyDescent="0.25">
      <c r="A516" s="27" t="s">
        <v>1608</v>
      </c>
      <c r="B516" s="27" t="s">
        <v>1607</v>
      </c>
      <c r="C516" s="27" t="s">
        <v>7552</v>
      </c>
    </row>
    <row r="517" spans="1:3" x14ac:dyDescent="0.25">
      <c r="A517" s="27" t="s">
        <v>1606</v>
      </c>
      <c r="B517" s="27" t="s">
        <v>1605</v>
      </c>
      <c r="C517" s="27" t="s">
        <v>7551</v>
      </c>
    </row>
    <row r="518" spans="1:3" x14ac:dyDescent="0.25">
      <c r="A518" s="27" t="s">
        <v>547</v>
      </c>
      <c r="B518" s="27" t="s">
        <v>1596</v>
      </c>
      <c r="C518" s="27" t="s">
        <v>7544</v>
      </c>
    </row>
    <row r="519" spans="1:3" x14ac:dyDescent="0.25">
      <c r="A519" s="27" t="s">
        <v>888</v>
      </c>
      <c r="B519" s="27" t="s">
        <v>1609</v>
      </c>
      <c r="C519" s="27" t="s">
        <v>7553</v>
      </c>
    </row>
    <row r="520" spans="1:3" x14ac:dyDescent="0.25">
      <c r="A520" s="27"/>
      <c r="B520" s="27" t="s">
        <v>1566</v>
      </c>
      <c r="C520" s="27" t="s">
        <v>7526</v>
      </c>
    </row>
    <row r="521" spans="1:3" x14ac:dyDescent="0.25">
      <c r="A521" s="27"/>
      <c r="B521" s="27" t="s">
        <v>1594</v>
      </c>
      <c r="C521" s="27" t="s">
        <v>7543</v>
      </c>
    </row>
    <row r="522" spans="1:3" x14ac:dyDescent="0.25">
      <c r="A522" s="27" t="s">
        <v>1615</v>
      </c>
      <c r="B522" s="27" t="s">
        <v>1614</v>
      </c>
      <c r="C522" s="27" t="s">
        <v>7556</v>
      </c>
    </row>
    <row r="523" spans="1:3" x14ac:dyDescent="0.25">
      <c r="A523" s="27" t="s">
        <v>153</v>
      </c>
      <c r="B523" s="27" t="s">
        <v>1616</v>
      </c>
      <c r="C523" s="27" t="s">
        <v>7557</v>
      </c>
    </row>
    <row r="524" spans="1:3" x14ac:dyDescent="0.25">
      <c r="A524" s="27" t="s">
        <v>580</v>
      </c>
      <c r="B524" s="27" t="s">
        <v>1617</v>
      </c>
      <c r="C524" s="27" t="s">
        <v>7558</v>
      </c>
    </row>
    <row r="525" spans="1:3" x14ac:dyDescent="0.25">
      <c r="A525" s="27" t="s">
        <v>381</v>
      </c>
      <c r="B525" s="27" t="s">
        <v>1618</v>
      </c>
      <c r="C525" s="27" t="s">
        <v>7559</v>
      </c>
    </row>
    <row r="526" spans="1:3" x14ac:dyDescent="0.25">
      <c r="A526" s="27" t="s">
        <v>1620</v>
      </c>
      <c r="B526" s="27" t="s">
        <v>1619</v>
      </c>
      <c r="C526" s="27" t="s">
        <v>7560</v>
      </c>
    </row>
    <row r="527" spans="1:3" x14ac:dyDescent="0.25">
      <c r="A527" s="27" t="s">
        <v>697</v>
      </c>
      <c r="B527" s="27" t="s">
        <v>1621</v>
      </c>
      <c r="C527" s="27" t="s">
        <v>7561</v>
      </c>
    </row>
    <row r="528" spans="1:3" x14ac:dyDescent="0.25">
      <c r="A528" s="27" t="s">
        <v>417</v>
      </c>
      <c r="B528" s="27" t="s">
        <v>1624</v>
      </c>
      <c r="C528" s="27" t="s">
        <v>7564</v>
      </c>
    </row>
    <row r="529" spans="1:3" x14ac:dyDescent="0.25">
      <c r="A529" s="27" t="s">
        <v>738</v>
      </c>
      <c r="B529" s="27" t="s">
        <v>1625</v>
      </c>
      <c r="C529" s="27" t="s">
        <v>7565</v>
      </c>
    </row>
    <row r="530" spans="1:3" x14ac:dyDescent="0.25">
      <c r="A530" s="27" t="s">
        <v>772</v>
      </c>
      <c r="B530" s="27" t="s">
        <v>1623</v>
      </c>
      <c r="C530" s="27" t="s">
        <v>7563</v>
      </c>
    </row>
    <row r="531" spans="1:3" x14ac:dyDescent="0.25">
      <c r="A531" s="27" t="s">
        <v>404</v>
      </c>
      <c r="B531" s="27" t="s">
        <v>1627</v>
      </c>
      <c r="C531" s="27" t="s">
        <v>7567</v>
      </c>
    </row>
    <row r="532" spans="1:3" x14ac:dyDescent="0.25">
      <c r="A532" s="27" t="s">
        <v>1630</v>
      </c>
      <c r="B532" s="27" t="s">
        <v>1629</v>
      </c>
      <c r="C532" s="27" t="s">
        <v>7568</v>
      </c>
    </row>
    <row r="533" spans="1:3" x14ac:dyDescent="0.25">
      <c r="A533" s="27" t="s">
        <v>621</v>
      </c>
      <c r="B533" s="27" t="s">
        <v>1631</v>
      </c>
      <c r="C533" s="27" t="s">
        <v>7569</v>
      </c>
    </row>
    <row r="534" spans="1:3" x14ac:dyDescent="0.25">
      <c r="A534" s="27" t="s">
        <v>1633</v>
      </c>
      <c r="B534" s="27" t="s">
        <v>1632</v>
      </c>
      <c r="C534" s="27" t="s">
        <v>7570</v>
      </c>
    </row>
    <row r="535" spans="1:3" x14ac:dyDescent="0.25">
      <c r="A535" s="27" t="s">
        <v>566</v>
      </c>
      <c r="B535" s="27" t="s">
        <v>1635</v>
      </c>
      <c r="C535" s="27" t="s">
        <v>7572</v>
      </c>
    </row>
    <row r="536" spans="1:3" x14ac:dyDescent="0.25">
      <c r="A536" s="27" t="s">
        <v>779</v>
      </c>
      <c r="B536" s="27" t="s">
        <v>1634</v>
      </c>
      <c r="C536" s="27" t="s">
        <v>7571</v>
      </c>
    </row>
    <row r="537" spans="1:3" x14ac:dyDescent="0.25">
      <c r="A537" s="27" t="s">
        <v>735</v>
      </c>
      <c r="B537" s="27" t="s">
        <v>1636</v>
      </c>
      <c r="C537" s="27" t="s">
        <v>7573</v>
      </c>
    </row>
    <row r="538" spans="1:3" x14ac:dyDescent="0.25">
      <c r="A538" s="27" t="s">
        <v>281</v>
      </c>
      <c r="B538" s="27" t="s">
        <v>1637</v>
      </c>
      <c r="C538" s="27" t="s">
        <v>7574</v>
      </c>
    </row>
    <row r="539" spans="1:3" x14ac:dyDescent="0.25">
      <c r="A539" s="27" t="s">
        <v>646</v>
      </c>
      <c r="B539" s="27" t="s">
        <v>1639</v>
      </c>
      <c r="C539" s="27" t="s">
        <v>7576</v>
      </c>
    </row>
    <row r="540" spans="1:3" x14ac:dyDescent="0.25">
      <c r="A540" s="27" t="s">
        <v>155</v>
      </c>
      <c r="B540" s="27" t="s">
        <v>1640</v>
      </c>
      <c r="C540" s="27" t="s">
        <v>7577</v>
      </c>
    </row>
    <row r="541" spans="1:3" x14ac:dyDescent="0.25">
      <c r="A541" s="27" t="s">
        <v>461</v>
      </c>
      <c r="B541" s="27" t="s">
        <v>1641</v>
      </c>
      <c r="C541" s="27" t="s">
        <v>7578</v>
      </c>
    </row>
    <row r="542" spans="1:3" x14ac:dyDescent="0.25">
      <c r="A542" s="27" t="s">
        <v>4961</v>
      </c>
      <c r="B542" s="27" t="s">
        <v>1642</v>
      </c>
      <c r="C542" s="27" t="s">
        <v>7579</v>
      </c>
    </row>
    <row r="543" spans="1:3" x14ac:dyDescent="0.25">
      <c r="A543" s="27" t="s">
        <v>1644</v>
      </c>
      <c r="B543" s="27" t="s">
        <v>1643</v>
      </c>
      <c r="C543" s="27" t="s">
        <v>7580</v>
      </c>
    </row>
    <row r="544" spans="1:3" x14ac:dyDescent="0.25">
      <c r="A544" s="27" t="s">
        <v>1646</v>
      </c>
      <c r="B544" s="27" t="s">
        <v>1645</v>
      </c>
      <c r="C544" s="27" t="s">
        <v>7581</v>
      </c>
    </row>
    <row r="545" spans="1:3" x14ac:dyDescent="0.25">
      <c r="A545" s="27" t="s">
        <v>1648</v>
      </c>
      <c r="B545" s="27" t="s">
        <v>1647</v>
      </c>
      <c r="C545" s="27" t="s">
        <v>7582</v>
      </c>
    </row>
    <row r="546" spans="1:3" x14ac:dyDescent="0.25">
      <c r="A546" s="27" t="s">
        <v>1650</v>
      </c>
      <c r="B546" s="27" t="s">
        <v>1649</v>
      </c>
      <c r="C546" s="27" t="s">
        <v>7583</v>
      </c>
    </row>
    <row r="547" spans="1:3" x14ac:dyDescent="0.25">
      <c r="A547" s="27" t="s">
        <v>1652</v>
      </c>
      <c r="B547" s="27" t="s">
        <v>1651</v>
      </c>
      <c r="C547" s="27" t="s">
        <v>7584</v>
      </c>
    </row>
    <row r="548" spans="1:3" x14ac:dyDescent="0.25">
      <c r="A548" s="27" t="s">
        <v>677</v>
      </c>
      <c r="B548" s="27" t="s">
        <v>1653</v>
      </c>
      <c r="C548" s="27" t="s">
        <v>7585</v>
      </c>
    </row>
    <row r="549" spans="1:3" x14ac:dyDescent="0.25">
      <c r="A549" s="27" t="s">
        <v>160</v>
      </c>
      <c r="B549" s="27" t="s">
        <v>1656</v>
      </c>
      <c r="C549" s="27" t="s">
        <v>7588</v>
      </c>
    </row>
    <row r="550" spans="1:3" x14ac:dyDescent="0.25">
      <c r="A550" s="27"/>
      <c r="B550" s="27" t="s">
        <v>1657</v>
      </c>
      <c r="C550" s="27" t="s">
        <v>7589</v>
      </c>
    </row>
    <row r="551" spans="1:3" x14ac:dyDescent="0.25">
      <c r="A551" s="27" t="s">
        <v>1659</v>
      </c>
      <c r="B551" s="27" t="s">
        <v>1658</v>
      </c>
      <c r="C551" s="27" t="s">
        <v>7590</v>
      </c>
    </row>
    <row r="552" spans="1:3" x14ac:dyDescent="0.25">
      <c r="A552" s="27"/>
      <c r="B552" s="27" t="s">
        <v>1655</v>
      </c>
      <c r="C552" s="27" t="s">
        <v>7587</v>
      </c>
    </row>
    <row r="553" spans="1:3" x14ac:dyDescent="0.25">
      <c r="A553" s="27"/>
      <c r="B553" s="27" t="s">
        <v>1626</v>
      </c>
      <c r="C553" s="27" t="s">
        <v>7566</v>
      </c>
    </row>
    <row r="554" spans="1:3" x14ac:dyDescent="0.25">
      <c r="A554" s="27" t="s">
        <v>1613</v>
      </c>
      <c r="B554" s="27" t="s">
        <v>1612</v>
      </c>
      <c r="C554" s="27" t="s">
        <v>7555</v>
      </c>
    </row>
    <row r="555" spans="1:3" x14ac:dyDescent="0.25">
      <c r="A555" s="27"/>
      <c r="B555" s="27" t="s">
        <v>1601</v>
      </c>
      <c r="C555" s="27" t="s">
        <v>7547</v>
      </c>
    </row>
    <row r="556" spans="1:3" x14ac:dyDescent="0.25">
      <c r="A556" s="27" t="s">
        <v>1563</v>
      </c>
      <c r="B556" s="27" t="s">
        <v>1562</v>
      </c>
      <c r="C556" s="27" t="s">
        <v>7524</v>
      </c>
    </row>
    <row r="557" spans="1:3" x14ac:dyDescent="0.25">
      <c r="A557" s="27"/>
      <c r="B557" s="27" t="s">
        <v>1604</v>
      </c>
      <c r="C557" s="27" t="s">
        <v>7550</v>
      </c>
    </row>
    <row r="558" spans="1:3" x14ac:dyDescent="0.25">
      <c r="A558" s="27"/>
      <c r="B558" s="27" t="s">
        <v>1603</v>
      </c>
      <c r="C558" s="27" t="s">
        <v>7549</v>
      </c>
    </row>
    <row r="559" spans="1:3" x14ac:dyDescent="0.25">
      <c r="A559" s="27"/>
      <c r="B559" s="27" t="s">
        <v>1602</v>
      </c>
      <c r="C559" s="27" t="s">
        <v>7548</v>
      </c>
    </row>
    <row r="560" spans="1:3" x14ac:dyDescent="0.25">
      <c r="A560" s="27" t="s">
        <v>1554</v>
      </c>
      <c r="B560" s="27" t="s">
        <v>1553</v>
      </c>
      <c r="C560" s="27" t="s">
        <v>7519</v>
      </c>
    </row>
    <row r="561" spans="1:3" x14ac:dyDescent="0.25">
      <c r="A561" s="27" t="s">
        <v>1661</v>
      </c>
      <c r="B561" s="27" t="s">
        <v>1660</v>
      </c>
      <c r="C561" s="27" t="s">
        <v>7591</v>
      </c>
    </row>
    <row r="562" spans="1:3" x14ac:dyDescent="0.25">
      <c r="A562" s="27" t="s">
        <v>1667</v>
      </c>
      <c r="B562" s="27" t="s">
        <v>1666</v>
      </c>
      <c r="C562" s="27" t="s">
        <v>7595</v>
      </c>
    </row>
    <row r="563" spans="1:3" x14ac:dyDescent="0.25">
      <c r="A563" s="27" t="s">
        <v>762</v>
      </c>
      <c r="B563" s="27" t="s">
        <v>1668</v>
      </c>
      <c r="C563" s="27" t="s">
        <v>7596</v>
      </c>
    </row>
    <row r="564" spans="1:3" x14ac:dyDescent="0.25">
      <c r="A564" s="27" t="s">
        <v>544</v>
      </c>
      <c r="B564" s="27" t="s">
        <v>1665</v>
      </c>
      <c r="C564" s="27" t="s">
        <v>7594</v>
      </c>
    </row>
    <row r="565" spans="1:3" x14ac:dyDescent="0.25">
      <c r="A565" s="27" t="s">
        <v>1671</v>
      </c>
      <c r="B565" s="27" t="s">
        <v>1670</v>
      </c>
      <c r="C565" s="27" t="s">
        <v>7598</v>
      </c>
    </row>
    <row r="566" spans="1:3" x14ac:dyDescent="0.25">
      <c r="A566" s="27" t="s">
        <v>763</v>
      </c>
      <c r="B566" s="27" t="s">
        <v>1672</v>
      </c>
      <c r="C566" s="27" t="s">
        <v>7599</v>
      </c>
    </row>
    <row r="567" spans="1:3" x14ac:dyDescent="0.25">
      <c r="A567" s="27" t="s">
        <v>771</v>
      </c>
      <c r="B567" s="27" t="s">
        <v>1677</v>
      </c>
      <c r="C567" s="27" t="s">
        <v>8448</v>
      </c>
    </row>
    <row r="568" spans="1:3" x14ac:dyDescent="0.25">
      <c r="A568" s="27" t="s">
        <v>1679</v>
      </c>
      <c r="B568" s="27" t="s">
        <v>1678</v>
      </c>
      <c r="C568" s="27" t="s">
        <v>7604</v>
      </c>
    </row>
    <row r="569" spans="1:3" x14ac:dyDescent="0.25">
      <c r="A569" s="27" t="s">
        <v>786</v>
      </c>
      <c r="B569" s="27" t="s">
        <v>1681</v>
      </c>
      <c r="C569" s="27" t="s">
        <v>7605</v>
      </c>
    </row>
    <row r="570" spans="1:3" x14ac:dyDescent="0.25">
      <c r="A570" s="27" t="s">
        <v>1683</v>
      </c>
      <c r="B570" s="27" t="s">
        <v>1682</v>
      </c>
      <c r="C570" s="27" t="s">
        <v>7606</v>
      </c>
    </row>
    <row r="571" spans="1:3" x14ac:dyDescent="0.25">
      <c r="A571" s="27" t="s">
        <v>1685</v>
      </c>
      <c r="B571" s="27" t="s">
        <v>1684</v>
      </c>
      <c r="C571" s="27" t="s">
        <v>7607</v>
      </c>
    </row>
    <row r="572" spans="1:3" x14ac:dyDescent="0.25">
      <c r="A572" s="27" t="s">
        <v>778</v>
      </c>
      <c r="B572" s="27" t="s">
        <v>1686</v>
      </c>
      <c r="C572" s="27" t="s">
        <v>7608</v>
      </c>
    </row>
    <row r="573" spans="1:3" x14ac:dyDescent="0.25">
      <c r="A573" s="27" t="s">
        <v>780</v>
      </c>
      <c r="B573" s="27" t="s">
        <v>1689</v>
      </c>
      <c r="C573" s="27" t="s">
        <v>7610</v>
      </c>
    </row>
    <row r="574" spans="1:3" x14ac:dyDescent="0.25">
      <c r="A574" s="27" t="s">
        <v>1688</v>
      </c>
      <c r="B574" s="27" t="s">
        <v>1687</v>
      </c>
      <c r="C574" s="27" t="s">
        <v>7609</v>
      </c>
    </row>
    <row r="575" spans="1:3" x14ac:dyDescent="0.25">
      <c r="A575" s="27" t="s">
        <v>775</v>
      </c>
      <c r="B575" s="27" t="s">
        <v>1690</v>
      </c>
      <c r="C575" s="27" t="s">
        <v>7611</v>
      </c>
    </row>
    <row r="576" spans="1:3" x14ac:dyDescent="0.25">
      <c r="A576" s="27" t="s">
        <v>1692</v>
      </c>
      <c r="B576" s="27" t="s">
        <v>1691</v>
      </c>
      <c r="C576" s="27" t="s">
        <v>7612</v>
      </c>
    </row>
    <row r="577" spans="1:3" x14ac:dyDescent="0.25">
      <c r="A577" s="27" t="s">
        <v>789</v>
      </c>
      <c r="B577" s="27" t="s">
        <v>1693</v>
      </c>
      <c r="C577" s="27" t="s">
        <v>7613</v>
      </c>
    </row>
    <row r="578" spans="1:3" x14ac:dyDescent="0.25">
      <c r="A578" s="27" t="s">
        <v>1695</v>
      </c>
      <c r="B578" s="27" t="s">
        <v>1694</v>
      </c>
      <c r="C578" s="27" t="s">
        <v>7614</v>
      </c>
    </row>
    <row r="579" spans="1:3" x14ac:dyDescent="0.25">
      <c r="A579" s="27" t="s">
        <v>1697</v>
      </c>
      <c r="B579" s="27" t="s">
        <v>1696</v>
      </c>
      <c r="C579" s="27" t="s">
        <v>7615</v>
      </c>
    </row>
    <row r="580" spans="1:3" x14ac:dyDescent="0.25">
      <c r="A580" s="27" t="s">
        <v>1699</v>
      </c>
      <c r="B580" s="27" t="s">
        <v>1698</v>
      </c>
      <c r="C580" s="27" t="s">
        <v>7616</v>
      </c>
    </row>
    <row r="581" spans="1:3" x14ac:dyDescent="0.25">
      <c r="A581" s="27" t="s">
        <v>1701</v>
      </c>
      <c r="B581" s="27" t="s">
        <v>1700</v>
      </c>
      <c r="C581" s="27" t="s">
        <v>7617</v>
      </c>
    </row>
    <row r="582" spans="1:3" x14ac:dyDescent="0.25">
      <c r="A582" s="27" t="s">
        <v>1703</v>
      </c>
      <c r="B582" s="27" t="s">
        <v>1702</v>
      </c>
      <c r="C582" s="27" t="s">
        <v>7618</v>
      </c>
    </row>
    <row r="583" spans="1:3" x14ac:dyDescent="0.25">
      <c r="A583" s="27" t="s">
        <v>1705</v>
      </c>
      <c r="B583" s="27" t="s">
        <v>1704</v>
      </c>
      <c r="C583" s="27" t="s">
        <v>7619</v>
      </c>
    </row>
    <row r="584" spans="1:3" x14ac:dyDescent="0.25">
      <c r="A584" s="27" t="s">
        <v>800</v>
      </c>
      <c r="B584" s="27" t="s">
        <v>1708</v>
      </c>
      <c r="C584" s="27" t="s">
        <v>7622</v>
      </c>
    </row>
    <row r="585" spans="1:3" x14ac:dyDescent="0.25">
      <c r="A585" s="27" t="s">
        <v>787</v>
      </c>
      <c r="B585" s="27" t="s">
        <v>1707</v>
      </c>
      <c r="C585" s="27" t="s">
        <v>7621</v>
      </c>
    </row>
    <row r="586" spans="1:3" x14ac:dyDescent="0.25">
      <c r="A586" s="27" t="s">
        <v>1712</v>
      </c>
      <c r="B586" s="27" t="s">
        <v>1711</v>
      </c>
      <c r="C586" s="27" t="s">
        <v>7624</v>
      </c>
    </row>
    <row r="587" spans="1:3" x14ac:dyDescent="0.25">
      <c r="A587" s="27" t="s">
        <v>1714</v>
      </c>
      <c r="B587" s="27" t="s">
        <v>1713</v>
      </c>
      <c r="C587" s="27" t="s">
        <v>7625</v>
      </c>
    </row>
    <row r="588" spans="1:3" x14ac:dyDescent="0.25">
      <c r="A588" s="27" t="s">
        <v>1716</v>
      </c>
      <c r="B588" s="27" t="s">
        <v>1715</v>
      </c>
      <c r="C588" s="27" t="s">
        <v>7626</v>
      </c>
    </row>
    <row r="589" spans="1:3" x14ac:dyDescent="0.25">
      <c r="A589" s="27" t="s">
        <v>1718</v>
      </c>
      <c r="B589" s="27" t="s">
        <v>1717</v>
      </c>
      <c r="C589" s="27" t="s">
        <v>7627</v>
      </c>
    </row>
    <row r="590" spans="1:3" x14ac:dyDescent="0.25">
      <c r="A590" s="27" t="s">
        <v>803</v>
      </c>
      <c r="B590" s="27" t="s">
        <v>1720</v>
      </c>
      <c r="C590" s="27" t="s">
        <v>7629</v>
      </c>
    </row>
    <row r="591" spans="1:3" x14ac:dyDescent="0.25">
      <c r="A591" s="27" t="s">
        <v>814</v>
      </c>
      <c r="B591" s="27" t="s">
        <v>1719</v>
      </c>
      <c r="C591" s="27" t="s">
        <v>7628</v>
      </c>
    </row>
    <row r="592" spans="1:3" x14ac:dyDescent="0.25">
      <c r="A592" s="27" t="s">
        <v>817</v>
      </c>
      <c r="B592" s="27" t="s">
        <v>1721</v>
      </c>
      <c r="C592" s="27" t="s">
        <v>7630</v>
      </c>
    </row>
    <row r="593" spans="1:3" x14ac:dyDescent="0.25">
      <c r="A593" s="27" t="s">
        <v>1723</v>
      </c>
      <c r="B593" s="27" t="s">
        <v>1722</v>
      </c>
      <c r="C593" s="27" t="s">
        <v>7631</v>
      </c>
    </row>
    <row r="594" spans="1:3" x14ac:dyDescent="0.25">
      <c r="A594" s="27" t="s">
        <v>812</v>
      </c>
      <c r="B594" s="27" t="s">
        <v>1724</v>
      </c>
      <c r="C594" s="27" t="s">
        <v>7632</v>
      </c>
    </row>
    <row r="595" spans="1:3" x14ac:dyDescent="0.25">
      <c r="A595" s="27" t="s">
        <v>809</v>
      </c>
      <c r="B595" s="27" t="s">
        <v>1725</v>
      </c>
      <c r="C595" s="27" t="s">
        <v>7633</v>
      </c>
    </row>
    <row r="596" spans="1:3" x14ac:dyDescent="0.25">
      <c r="A596" s="27" t="s">
        <v>806</v>
      </c>
      <c r="B596" s="27" t="s">
        <v>1726</v>
      </c>
      <c r="C596" s="27" t="s">
        <v>7634</v>
      </c>
    </row>
    <row r="597" spans="1:3" x14ac:dyDescent="0.25">
      <c r="A597" s="27" t="s">
        <v>1729</v>
      </c>
      <c r="B597" s="27" t="s">
        <v>1728</v>
      </c>
      <c r="C597" s="27" t="s">
        <v>7636</v>
      </c>
    </row>
    <row r="598" spans="1:3" x14ac:dyDescent="0.25">
      <c r="A598" s="27" t="s">
        <v>1731</v>
      </c>
      <c r="B598" s="27" t="s">
        <v>1730</v>
      </c>
      <c r="C598" s="27" t="s">
        <v>7637</v>
      </c>
    </row>
    <row r="599" spans="1:3" x14ac:dyDescent="0.25">
      <c r="A599" s="27" t="s">
        <v>1734</v>
      </c>
      <c r="B599" s="27" t="s">
        <v>1733</v>
      </c>
      <c r="C599" s="27" t="s">
        <v>7639</v>
      </c>
    </row>
    <row r="600" spans="1:3" x14ac:dyDescent="0.25">
      <c r="A600" s="27" t="s">
        <v>810</v>
      </c>
      <c r="B600" s="27" t="s">
        <v>1727</v>
      </c>
      <c r="C600" s="27" t="s">
        <v>7635</v>
      </c>
    </row>
    <row r="601" spans="1:3" x14ac:dyDescent="0.25">
      <c r="A601" s="27" t="s">
        <v>1736</v>
      </c>
      <c r="B601" s="27" t="s">
        <v>1735</v>
      </c>
      <c r="C601" s="27" t="s">
        <v>7640</v>
      </c>
    </row>
    <row r="602" spans="1:3" x14ac:dyDescent="0.25">
      <c r="A602" s="27" t="s">
        <v>824</v>
      </c>
      <c r="B602" s="27" t="s">
        <v>1737</v>
      </c>
      <c r="C602" s="27" t="s">
        <v>7641</v>
      </c>
    </row>
    <row r="603" spans="1:3" x14ac:dyDescent="0.25">
      <c r="A603" s="27" t="s">
        <v>6185</v>
      </c>
      <c r="B603" s="27" t="s">
        <v>1738</v>
      </c>
      <c r="C603" s="27" t="s">
        <v>7642</v>
      </c>
    </row>
    <row r="604" spans="1:3" x14ac:dyDescent="0.25">
      <c r="A604" s="27" t="s">
        <v>4742</v>
      </c>
      <c r="B604" s="27" t="s">
        <v>4741</v>
      </c>
      <c r="C604" s="27" t="s">
        <v>7643</v>
      </c>
    </row>
    <row r="605" spans="1:3" x14ac:dyDescent="0.25">
      <c r="A605" s="27" t="s">
        <v>837</v>
      </c>
      <c r="B605" s="27" t="s">
        <v>1739</v>
      </c>
      <c r="C605" s="27" t="s">
        <v>7644</v>
      </c>
    </row>
    <row r="606" spans="1:3" x14ac:dyDescent="0.25">
      <c r="A606" s="27" t="s">
        <v>833</v>
      </c>
      <c r="B606" s="27" t="s">
        <v>1740</v>
      </c>
      <c r="C606" s="27" t="s">
        <v>7645</v>
      </c>
    </row>
    <row r="607" spans="1:3" x14ac:dyDescent="0.25">
      <c r="A607" s="27" t="s">
        <v>1742</v>
      </c>
      <c r="B607" s="27" t="s">
        <v>1741</v>
      </c>
      <c r="C607" s="27" t="s">
        <v>7646</v>
      </c>
    </row>
    <row r="608" spans="1:3" x14ac:dyDescent="0.25">
      <c r="A608" s="27" t="s">
        <v>841</v>
      </c>
      <c r="B608" s="27" t="s">
        <v>1743</v>
      </c>
      <c r="C608" s="27" t="s">
        <v>7647</v>
      </c>
    </row>
    <row r="609" spans="1:3" x14ac:dyDescent="0.25">
      <c r="A609" s="27" t="s">
        <v>835</v>
      </c>
      <c r="B609" s="27" t="s">
        <v>1748</v>
      </c>
      <c r="C609" s="27" t="s">
        <v>7650</v>
      </c>
    </row>
    <row r="610" spans="1:3" x14ac:dyDescent="0.25">
      <c r="A610" s="27" t="s">
        <v>1745</v>
      </c>
      <c r="B610" s="27" t="s">
        <v>1744</v>
      </c>
      <c r="C610" s="27" t="s">
        <v>7648</v>
      </c>
    </row>
    <row r="611" spans="1:3" x14ac:dyDescent="0.25">
      <c r="A611" s="27" t="s">
        <v>1747</v>
      </c>
      <c r="B611" s="27" t="s">
        <v>1746</v>
      </c>
      <c r="C611" s="27" t="s">
        <v>7649</v>
      </c>
    </row>
    <row r="612" spans="1:3" x14ac:dyDescent="0.25">
      <c r="A612" s="27" t="s">
        <v>1750</v>
      </c>
      <c r="B612" s="27" t="s">
        <v>1749</v>
      </c>
      <c r="C612" s="27" t="s">
        <v>7651</v>
      </c>
    </row>
    <row r="613" spans="1:3" x14ac:dyDescent="0.25">
      <c r="A613" s="27" t="s">
        <v>1752</v>
      </c>
      <c r="B613" s="27" t="s">
        <v>1751</v>
      </c>
      <c r="C613" s="27" t="s">
        <v>7652</v>
      </c>
    </row>
    <row r="614" spans="1:3" x14ac:dyDescent="0.25">
      <c r="A614" s="27"/>
      <c r="B614" s="27" t="s">
        <v>1673</v>
      </c>
      <c r="C614" s="27" t="s">
        <v>7600</v>
      </c>
    </row>
    <row r="615" spans="1:3" x14ac:dyDescent="0.25">
      <c r="A615" s="27"/>
      <c r="B615" s="27" t="s">
        <v>1675</v>
      </c>
      <c r="C615" s="27" t="s">
        <v>7602</v>
      </c>
    </row>
    <row r="616" spans="1:3" x14ac:dyDescent="0.25">
      <c r="A616" s="27" t="s">
        <v>1754</v>
      </c>
      <c r="B616" s="27" t="s">
        <v>1753</v>
      </c>
      <c r="C616" s="27" t="s">
        <v>7653</v>
      </c>
    </row>
    <row r="617" spans="1:3" x14ac:dyDescent="0.25">
      <c r="A617" s="27" t="s">
        <v>846</v>
      </c>
      <c r="B617" s="27" t="s">
        <v>1755</v>
      </c>
      <c r="C617" s="27" t="s">
        <v>7654</v>
      </c>
    </row>
    <row r="618" spans="1:3" x14ac:dyDescent="0.25">
      <c r="A618" s="27"/>
      <c r="B618" s="27" t="s">
        <v>1674</v>
      </c>
      <c r="C618" s="27" t="s">
        <v>7601</v>
      </c>
    </row>
    <row r="619" spans="1:3" x14ac:dyDescent="0.25">
      <c r="A619" s="27"/>
      <c r="B619" s="27" t="s">
        <v>1676</v>
      </c>
      <c r="C619" s="27" t="s">
        <v>7603</v>
      </c>
    </row>
    <row r="620" spans="1:3" x14ac:dyDescent="0.25">
      <c r="A620" s="27"/>
      <c r="B620" s="27" t="s">
        <v>1758</v>
      </c>
      <c r="C620" s="27" t="s">
        <v>1758</v>
      </c>
    </row>
    <row r="621" spans="1:3" x14ac:dyDescent="0.25">
      <c r="A621" s="27" t="s">
        <v>865</v>
      </c>
      <c r="B621" s="27" t="s">
        <v>1759</v>
      </c>
      <c r="C621" s="27" t="s">
        <v>7656</v>
      </c>
    </row>
    <row r="622" spans="1:3" x14ac:dyDescent="0.25">
      <c r="A622" s="27" t="s">
        <v>1762</v>
      </c>
      <c r="B622" s="27" t="s">
        <v>1761</v>
      </c>
      <c r="C622" s="27" t="s">
        <v>7658</v>
      </c>
    </row>
    <row r="623" spans="1:3" x14ac:dyDescent="0.25">
      <c r="A623" s="27" t="s">
        <v>1764</v>
      </c>
      <c r="B623" s="27" t="s">
        <v>1763</v>
      </c>
      <c r="C623" s="27" t="s">
        <v>7659</v>
      </c>
    </row>
    <row r="624" spans="1:3" x14ac:dyDescent="0.25">
      <c r="A624" s="27" t="s">
        <v>859</v>
      </c>
      <c r="B624" s="27" t="s">
        <v>1765</v>
      </c>
      <c r="C624" s="27" t="s">
        <v>7660</v>
      </c>
    </row>
    <row r="625" spans="1:3" x14ac:dyDescent="0.25">
      <c r="A625" s="27" t="s">
        <v>1767</v>
      </c>
      <c r="B625" s="27" t="s">
        <v>1766</v>
      </c>
      <c r="C625" s="27" t="s">
        <v>7661</v>
      </c>
    </row>
    <row r="626" spans="1:3" x14ac:dyDescent="0.25">
      <c r="A626" s="27" t="s">
        <v>1770</v>
      </c>
      <c r="B626" s="27" t="s">
        <v>1769</v>
      </c>
      <c r="C626" s="27" t="s">
        <v>7662</v>
      </c>
    </row>
    <row r="627" spans="1:3" x14ac:dyDescent="0.25">
      <c r="A627" s="27" t="s">
        <v>871</v>
      </c>
      <c r="B627" s="27" t="s">
        <v>1771</v>
      </c>
      <c r="C627" s="27" t="s">
        <v>7663</v>
      </c>
    </row>
    <row r="628" spans="1:3" x14ac:dyDescent="0.25">
      <c r="A628" s="27" t="s">
        <v>881</v>
      </c>
      <c r="B628" s="27" t="s">
        <v>1772</v>
      </c>
      <c r="C628" s="27" t="s">
        <v>7664</v>
      </c>
    </row>
    <row r="629" spans="1:3" x14ac:dyDescent="0.25">
      <c r="A629" s="27"/>
      <c r="B629" s="27" t="s">
        <v>1773</v>
      </c>
      <c r="C629" s="27" t="s">
        <v>7324</v>
      </c>
    </row>
    <row r="630" spans="1:3" x14ac:dyDescent="0.25">
      <c r="A630" s="27" t="s">
        <v>879</v>
      </c>
      <c r="B630" s="27" t="s">
        <v>1774</v>
      </c>
      <c r="C630" s="27" t="s">
        <v>7665</v>
      </c>
    </row>
    <row r="631" spans="1:3" x14ac:dyDescent="0.25">
      <c r="A631" s="27" t="s">
        <v>1776</v>
      </c>
      <c r="B631" s="27" t="s">
        <v>1775</v>
      </c>
      <c r="C631" s="27" t="s">
        <v>7666</v>
      </c>
    </row>
    <row r="632" spans="1:3" x14ac:dyDescent="0.25">
      <c r="A632" s="27" t="s">
        <v>884</v>
      </c>
      <c r="B632" s="27" t="s">
        <v>1777</v>
      </c>
      <c r="C632" s="27" t="s">
        <v>7667</v>
      </c>
    </row>
    <row r="633" spans="1:3" x14ac:dyDescent="0.25">
      <c r="A633" s="27" t="s">
        <v>1779</v>
      </c>
      <c r="B633" s="27" t="s">
        <v>1778</v>
      </c>
      <c r="C633" s="27" t="s">
        <v>7668</v>
      </c>
    </row>
    <row r="634" spans="1:3" x14ac:dyDescent="0.25">
      <c r="A634" s="27" t="s">
        <v>1781</v>
      </c>
      <c r="B634" s="27" t="s">
        <v>1780</v>
      </c>
      <c r="C634" s="27" t="s">
        <v>7669</v>
      </c>
    </row>
    <row r="635" spans="1:3" x14ac:dyDescent="0.25">
      <c r="A635" s="27" t="s">
        <v>1783</v>
      </c>
      <c r="B635" s="27" t="s">
        <v>1782</v>
      </c>
      <c r="C635" s="27" t="s">
        <v>7670</v>
      </c>
    </row>
    <row r="636" spans="1:3" x14ac:dyDescent="0.25">
      <c r="A636" s="27" t="s">
        <v>1785</v>
      </c>
      <c r="B636" s="27" t="s">
        <v>1784</v>
      </c>
      <c r="C636" s="27" t="s">
        <v>7671</v>
      </c>
    </row>
    <row r="637" spans="1:3" x14ac:dyDescent="0.25">
      <c r="A637" s="27" t="s">
        <v>1787</v>
      </c>
      <c r="B637" s="27" t="s">
        <v>1786</v>
      </c>
      <c r="C637" s="27" t="s">
        <v>7672</v>
      </c>
    </row>
    <row r="638" spans="1:3" x14ac:dyDescent="0.25">
      <c r="A638" s="27" t="s">
        <v>3328</v>
      </c>
      <c r="B638" s="27" t="s">
        <v>1788</v>
      </c>
      <c r="C638" s="27" t="s">
        <v>7673</v>
      </c>
    </row>
    <row r="639" spans="1:3" x14ac:dyDescent="0.25">
      <c r="A639" s="27" t="s">
        <v>3329</v>
      </c>
      <c r="B639" s="27" t="s">
        <v>3330</v>
      </c>
      <c r="C639" s="27" t="s">
        <v>7674</v>
      </c>
    </row>
    <row r="640" spans="1:3" x14ac:dyDescent="0.25">
      <c r="A640" s="27" t="s">
        <v>3331</v>
      </c>
      <c r="B640" s="27" t="s">
        <v>3332</v>
      </c>
      <c r="C640" s="27" t="s">
        <v>7675</v>
      </c>
    </row>
    <row r="641" spans="1:3" x14ac:dyDescent="0.25">
      <c r="A641" s="27" t="s">
        <v>3333</v>
      </c>
      <c r="B641" s="27" t="s">
        <v>3334</v>
      </c>
      <c r="C641" s="27" t="s">
        <v>7676</v>
      </c>
    </row>
    <row r="642" spans="1:3" x14ac:dyDescent="0.25">
      <c r="A642" s="27" t="s">
        <v>3232</v>
      </c>
      <c r="B642" s="27" t="s">
        <v>3300</v>
      </c>
      <c r="C642" s="27" t="s">
        <v>7677</v>
      </c>
    </row>
    <row r="643" spans="1:3" x14ac:dyDescent="0.25">
      <c r="A643" s="27" t="s">
        <v>3249</v>
      </c>
      <c r="B643" s="27" t="s">
        <v>3285</v>
      </c>
      <c r="C643" s="27" t="s">
        <v>7678</v>
      </c>
    </row>
    <row r="644" spans="1:3" x14ac:dyDescent="0.25">
      <c r="A644" s="27" t="s">
        <v>3235</v>
      </c>
      <c r="B644" s="27" t="s">
        <v>3286</v>
      </c>
      <c r="C644" s="27" t="s">
        <v>7679</v>
      </c>
    </row>
    <row r="645" spans="1:3" x14ac:dyDescent="0.25">
      <c r="A645" s="27" t="s">
        <v>3335</v>
      </c>
      <c r="B645" s="27" t="s">
        <v>3336</v>
      </c>
      <c r="C645" s="27" t="s">
        <v>7680</v>
      </c>
    </row>
    <row r="646" spans="1:3" x14ac:dyDescent="0.25">
      <c r="A646" s="27" t="s">
        <v>3666</v>
      </c>
      <c r="B646" s="27" t="s">
        <v>3667</v>
      </c>
      <c r="C646" s="27" t="s">
        <v>7681</v>
      </c>
    </row>
    <row r="647" spans="1:3" x14ac:dyDescent="0.25">
      <c r="A647" s="27" t="s">
        <v>3337</v>
      </c>
      <c r="B647" s="27" t="s">
        <v>3338</v>
      </c>
      <c r="C647" s="27" t="s">
        <v>7682</v>
      </c>
    </row>
    <row r="648" spans="1:3" x14ac:dyDescent="0.25">
      <c r="A648" s="27" t="s">
        <v>3339</v>
      </c>
      <c r="B648" s="27" t="s">
        <v>3340</v>
      </c>
      <c r="C648" s="27" t="s">
        <v>7683</v>
      </c>
    </row>
    <row r="649" spans="1:3" x14ac:dyDescent="0.25">
      <c r="A649" s="27" t="s">
        <v>3342</v>
      </c>
      <c r="B649" s="27" t="s">
        <v>3343</v>
      </c>
      <c r="C649" s="27" t="s">
        <v>7685</v>
      </c>
    </row>
    <row r="650" spans="1:3" x14ac:dyDescent="0.25">
      <c r="A650" s="27" t="s">
        <v>3344</v>
      </c>
      <c r="B650" s="27" t="s">
        <v>3345</v>
      </c>
      <c r="C650" s="27" t="s">
        <v>7686</v>
      </c>
    </row>
    <row r="651" spans="1:3" x14ac:dyDescent="0.25">
      <c r="A651" s="27" t="s">
        <v>3346</v>
      </c>
      <c r="B651" s="27" t="s">
        <v>3347</v>
      </c>
      <c r="C651" s="27" t="s">
        <v>7687</v>
      </c>
    </row>
    <row r="652" spans="1:3" x14ac:dyDescent="0.25">
      <c r="A652" s="27" t="s">
        <v>1179</v>
      </c>
      <c r="B652" s="27" t="s">
        <v>1178</v>
      </c>
      <c r="C652" s="27" t="s">
        <v>7688</v>
      </c>
    </row>
    <row r="653" spans="1:3" x14ac:dyDescent="0.25">
      <c r="A653" s="27" t="s">
        <v>3349</v>
      </c>
      <c r="B653" s="27" t="s">
        <v>3350</v>
      </c>
      <c r="C653" s="27" t="s">
        <v>7690</v>
      </c>
    </row>
    <row r="654" spans="1:3" x14ac:dyDescent="0.25">
      <c r="A654" s="27" t="s">
        <v>3374</v>
      </c>
      <c r="B654" s="27" t="s">
        <v>3668</v>
      </c>
      <c r="C654" s="27" t="s">
        <v>7692</v>
      </c>
    </row>
    <row r="655" spans="1:3" x14ac:dyDescent="0.25">
      <c r="A655" s="27" t="s">
        <v>3670</v>
      </c>
      <c r="B655" s="27" t="s">
        <v>3671</v>
      </c>
      <c r="C655" s="27" t="s">
        <v>7694</v>
      </c>
    </row>
    <row r="656" spans="1:3" x14ac:dyDescent="0.25">
      <c r="A656" s="27"/>
      <c r="B656" s="27" t="s">
        <v>1732</v>
      </c>
      <c r="C656" s="27" t="s">
        <v>7638</v>
      </c>
    </row>
    <row r="657" spans="1:3" x14ac:dyDescent="0.25">
      <c r="A657" s="27" t="s">
        <v>3673</v>
      </c>
      <c r="B657" s="27" t="s">
        <v>3544</v>
      </c>
      <c r="C657" s="27" t="s">
        <v>7696</v>
      </c>
    </row>
    <row r="658" spans="1:3" x14ac:dyDescent="0.25">
      <c r="A658" s="27" t="s">
        <v>3674</v>
      </c>
      <c r="B658" s="27" t="s">
        <v>3675</v>
      </c>
      <c r="C658" s="27" t="s">
        <v>7697</v>
      </c>
    </row>
    <row r="659" spans="1:3" x14ac:dyDescent="0.25">
      <c r="A659" s="27" t="s">
        <v>3669</v>
      </c>
      <c r="B659" s="27" t="s">
        <v>3638</v>
      </c>
      <c r="C659" s="27" t="s">
        <v>7693</v>
      </c>
    </row>
    <row r="660" spans="1:3" x14ac:dyDescent="0.25">
      <c r="A660" s="27"/>
      <c r="B660" s="27" t="s">
        <v>1155</v>
      </c>
      <c r="C660" s="27" t="s">
        <v>7270</v>
      </c>
    </row>
    <row r="661" spans="1:3" x14ac:dyDescent="0.25">
      <c r="A661" s="27"/>
      <c r="B661" s="27" t="s">
        <v>1212</v>
      </c>
      <c r="C661" s="27" t="s">
        <v>7297</v>
      </c>
    </row>
    <row r="662" spans="1:3" x14ac:dyDescent="0.25">
      <c r="A662" s="27" t="s">
        <v>3676</v>
      </c>
      <c r="B662" s="27" t="s">
        <v>3677</v>
      </c>
      <c r="C662" s="27" t="s">
        <v>7698</v>
      </c>
    </row>
    <row r="663" spans="1:3" x14ac:dyDescent="0.25">
      <c r="A663" s="27" t="s">
        <v>3678</v>
      </c>
      <c r="B663" s="27" t="s">
        <v>3679</v>
      </c>
      <c r="C663" s="27" t="s">
        <v>7699</v>
      </c>
    </row>
    <row r="664" spans="1:3" x14ac:dyDescent="0.25">
      <c r="A664" s="27" t="s">
        <v>3461</v>
      </c>
      <c r="B664" s="27" t="s">
        <v>3515</v>
      </c>
      <c r="C664" s="27" t="s">
        <v>7700</v>
      </c>
    </row>
    <row r="665" spans="1:3" x14ac:dyDescent="0.25">
      <c r="A665" s="27" t="s">
        <v>3456</v>
      </c>
      <c r="B665" s="27" t="s">
        <v>3630</v>
      </c>
      <c r="C665" s="27" t="s">
        <v>7701</v>
      </c>
    </row>
    <row r="666" spans="1:3" x14ac:dyDescent="0.25">
      <c r="A666" s="27" t="s">
        <v>3448</v>
      </c>
      <c r="B666" s="27" t="s">
        <v>3592</v>
      </c>
      <c r="C666" s="27" t="s">
        <v>7702</v>
      </c>
    </row>
    <row r="667" spans="1:3" x14ac:dyDescent="0.25">
      <c r="A667" s="27"/>
      <c r="B667" s="27" t="s">
        <v>3680</v>
      </c>
      <c r="C667" s="27" t="s">
        <v>7703</v>
      </c>
    </row>
    <row r="668" spans="1:3" x14ac:dyDescent="0.25">
      <c r="A668" s="27" t="s">
        <v>3682</v>
      </c>
      <c r="B668" s="27" t="s">
        <v>3683</v>
      </c>
      <c r="C668" s="27" t="s">
        <v>7705</v>
      </c>
    </row>
    <row r="669" spans="1:3" x14ac:dyDescent="0.25">
      <c r="A669" s="27" t="s">
        <v>3459</v>
      </c>
      <c r="B669" s="27" t="s">
        <v>3611</v>
      </c>
      <c r="C669" s="27" t="s">
        <v>7706</v>
      </c>
    </row>
    <row r="670" spans="1:3" x14ac:dyDescent="0.25">
      <c r="A670" s="27" t="s">
        <v>3445</v>
      </c>
      <c r="B670" s="27" t="s">
        <v>3147</v>
      </c>
      <c r="C670" s="27" t="s">
        <v>5542</v>
      </c>
    </row>
    <row r="671" spans="1:3" x14ac:dyDescent="0.25">
      <c r="A671" s="27" t="s">
        <v>3684</v>
      </c>
      <c r="B671" s="27" t="s">
        <v>3685</v>
      </c>
      <c r="C671" s="27" t="s">
        <v>7707</v>
      </c>
    </row>
    <row r="672" spans="1:3" x14ac:dyDescent="0.25">
      <c r="A672" s="27" t="s">
        <v>3687</v>
      </c>
      <c r="B672" s="27" t="s">
        <v>3688</v>
      </c>
      <c r="C672" s="27" t="s">
        <v>7709</v>
      </c>
    </row>
    <row r="673" spans="1:3" x14ac:dyDescent="0.25">
      <c r="A673" s="27"/>
      <c r="B673" s="27" t="s">
        <v>3689</v>
      </c>
      <c r="C673" s="27" t="s">
        <v>7710</v>
      </c>
    </row>
    <row r="674" spans="1:3" x14ac:dyDescent="0.25">
      <c r="A674" s="27"/>
      <c r="B674" s="27" t="s">
        <v>3690</v>
      </c>
      <c r="C674" s="27" t="s">
        <v>7711</v>
      </c>
    </row>
    <row r="675" spans="1:3" x14ac:dyDescent="0.25">
      <c r="A675" s="27" t="s">
        <v>6186</v>
      </c>
      <c r="B675" s="27" t="s">
        <v>3691</v>
      </c>
      <c r="C675" s="27" t="s">
        <v>7712</v>
      </c>
    </row>
    <row r="676" spans="1:3" x14ac:dyDescent="0.25">
      <c r="A676" s="27" t="s">
        <v>6187</v>
      </c>
      <c r="B676" s="27" t="s">
        <v>3692</v>
      </c>
      <c r="C676" s="27" t="s">
        <v>7713</v>
      </c>
    </row>
    <row r="677" spans="1:3" x14ac:dyDescent="0.25">
      <c r="A677" s="27" t="s">
        <v>3464</v>
      </c>
      <c r="B677" s="27" t="s">
        <v>3624</v>
      </c>
      <c r="C677" s="27" t="s">
        <v>7715</v>
      </c>
    </row>
    <row r="678" spans="1:3" x14ac:dyDescent="0.25">
      <c r="A678" s="27" t="s">
        <v>3467</v>
      </c>
      <c r="B678" s="27" t="s">
        <v>3586</v>
      </c>
      <c r="C678" s="27" t="s">
        <v>7716</v>
      </c>
    </row>
    <row r="679" spans="1:3" x14ac:dyDescent="0.25">
      <c r="A679" s="27" t="s">
        <v>3693</v>
      </c>
      <c r="B679" s="27" t="s">
        <v>3694</v>
      </c>
      <c r="C679" s="27" t="s">
        <v>7717</v>
      </c>
    </row>
    <row r="680" spans="1:3" x14ac:dyDescent="0.25">
      <c r="A680" s="27" t="s">
        <v>3451</v>
      </c>
      <c r="B680" s="27" t="s">
        <v>3519</v>
      </c>
      <c r="C680" s="27" t="s">
        <v>7718</v>
      </c>
    </row>
    <row r="681" spans="1:3" x14ac:dyDescent="0.25">
      <c r="A681" s="27" t="s">
        <v>3453</v>
      </c>
      <c r="B681" s="27" t="s">
        <v>3626</v>
      </c>
      <c r="C681" s="27" t="s">
        <v>7719</v>
      </c>
    </row>
    <row r="682" spans="1:3" x14ac:dyDescent="0.25">
      <c r="A682" s="27" t="s">
        <v>3695</v>
      </c>
      <c r="B682" s="27" t="s">
        <v>3696</v>
      </c>
      <c r="C682" s="27" t="s">
        <v>7720</v>
      </c>
    </row>
    <row r="683" spans="1:3" x14ac:dyDescent="0.25">
      <c r="A683" s="27" t="s">
        <v>3471</v>
      </c>
      <c r="B683" s="27" t="s">
        <v>3633</v>
      </c>
      <c r="C683" s="27" t="s">
        <v>7721</v>
      </c>
    </row>
    <row r="684" spans="1:3" x14ac:dyDescent="0.25">
      <c r="A684" s="27" t="s">
        <v>3697</v>
      </c>
      <c r="B684" s="27" t="s">
        <v>3698</v>
      </c>
      <c r="C684" s="27" t="s">
        <v>7722</v>
      </c>
    </row>
    <row r="685" spans="1:3" x14ac:dyDescent="0.25">
      <c r="A685" s="27" t="s">
        <v>3699</v>
      </c>
      <c r="B685" s="27" t="s">
        <v>3700</v>
      </c>
      <c r="C685" s="27" t="s">
        <v>7723</v>
      </c>
    </row>
    <row r="686" spans="1:3" x14ac:dyDescent="0.25">
      <c r="A686" s="27" t="s">
        <v>3701</v>
      </c>
      <c r="B686" s="27" t="s">
        <v>3702</v>
      </c>
      <c r="C686" s="27" t="s">
        <v>7724</v>
      </c>
    </row>
    <row r="687" spans="1:3" x14ac:dyDescent="0.25">
      <c r="A687" s="27" t="s">
        <v>3470</v>
      </c>
      <c r="B687" s="27" t="s">
        <v>3607</v>
      </c>
      <c r="C687" s="27" t="s">
        <v>7725</v>
      </c>
    </row>
    <row r="688" spans="1:3" x14ac:dyDescent="0.25">
      <c r="A688" s="27" t="s">
        <v>3703</v>
      </c>
      <c r="B688" s="27" t="s">
        <v>3704</v>
      </c>
      <c r="C688" s="27" t="e">
        <f>+WM Active - Irvine</f>
        <v>#NAME?</v>
      </c>
    </row>
    <row r="689" spans="1:3" x14ac:dyDescent="0.25">
      <c r="A689" s="27"/>
      <c r="B689" s="27" t="s">
        <v>1451</v>
      </c>
      <c r="C689" s="27" t="s">
        <v>7450</v>
      </c>
    </row>
    <row r="690" spans="1:3" x14ac:dyDescent="0.25">
      <c r="A690" s="27" t="s">
        <v>3489</v>
      </c>
      <c r="B690" s="27" t="s">
        <v>3636</v>
      </c>
      <c r="C690" s="27" t="s">
        <v>7727</v>
      </c>
    </row>
    <row r="691" spans="1:3" x14ac:dyDescent="0.25">
      <c r="A691" s="27" t="s">
        <v>3483</v>
      </c>
      <c r="B691" s="27" t="s">
        <v>3628</v>
      </c>
      <c r="C691" s="27" t="s">
        <v>7728</v>
      </c>
    </row>
    <row r="692" spans="1:3" x14ac:dyDescent="0.25">
      <c r="A692" s="27" t="s">
        <v>3492</v>
      </c>
      <c r="B692" s="27" t="s">
        <v>3705</v>
      </c>
      <c r="C692" s="27" t="s">
        <v>7729</v>
      </c>
    </row>
    <row r="693" spans="1:3" x14ac:dyDescent="0.25">
      <c r="A693" s="27" t="s">
        <v>3478</v>
      </c>
      <c r="B693" s="27" t="s">
        <v>3599</v>
      </c>
      <c r="C693" s="27" t="s">
        <v>7726</v>
      </c>
    </row>
    <row r="694" spans="1:3" x14ac:dyDescent="0.25">
      <c r="A694" s="27" t="s">
        <v>3476</v>
      </c>
      <c r="B694" s="27" t="s">
        <v>3578</v>
      </c>
      <c r="C694" s="27" t="s">
        <v>7730</v>
      </c>
    </row>
    <row r="695" spans="1:3" x14ac:dyDescent="0.25">
      <c r="A695" s="27" t="s">
        <v>3480</v>
      </c>
      <c r="B695" s="27" t="s">
        <v>3622</v>
      </c>
      <c r="C695" s="27" t="s">
        <v>7731</v>
      </c>
    </row>
    <row r="696" spans="1:3" x14ac:dyDescent="0.25">
      <c r="A696" s="27" t="s">
        <v>3487</v>
      </c>
      <c r="B696" s="27" t="s">
        <v>3646</v>
      </c>
      <c r="C696" s="27" t="s">
        <v>7732</v>
      </c>
    </row>
    <row r="697" spans="1:3" x14ac:dyDescent="0.25">
      <c r="A697" s="27" t="s">
        <v>3706</v>
      </c>
      <c r="B697" s="27" t="s">
        <v>3707</v>
      </c>
      <c r="C697" s="27" t="s">
        <v>7733</v>
      </c>
    </row>
    <row r="698" spans="1:3" x14ac:dyDescent="0.25">
      <c r="A698" s="27"/>
      <c r="B698" s="27" t="s">
        <v>3708</v>
      </c>
      <c r="C698" s="27" t="s">
        <v>7734</v>
      </c>
    </row>
    <row r="699" spans="1:3" x14ac:dyDescent="0.25">
      <c r="A699" s="27" t="s">
        <v>3505</v>
      </c>
      <c r="B699" s="27" t="s">
        <v>3618</v>
      </c>
      <c r="C699" s="27" t="s">
        <v>7735</v>
      </c>
    </row>
    <row r="700" spans="1:3" x14ac:dyDescent="0.25">
      <c r="A700" s="27" t="s">
        <v>3709</v>
      </c>
      <c r="B700" s="27" t="s">
        <v>3710</v>
      </c>
      <c r="C700" s="27" t="s">
        <v>7736</v>
      </c>
    </row>
    <row r="701" spans="1:3" x14ac:dyDescent="0.25">
      <c r="A701" s="27" t="s">
        <v>3711</v>
      </c>
      <c r="B701" s="27" t="s">
        <v>3712</v>
      </c>
      <c r="C701" s="27" t="s">
        <v>7737</v>
      </c>
    </row>
    <row r="702" spans="1:3" x14ac:dyDescent="0.25">
      <c r="A702" s="27" t="s">
        <v>3713</v>
      </c>
      <c r="B702" s="27" t="s">
        <v>3714</v>
      </c>
      <c r="C702" s="27" t="s">
        <v>7738</v>
      </c>
    </row>
    <row r="703" spans="1:3" x14ac:dyDescent="0.25">
      <c r="A703" s="27" t="s">
        <v>3494</v>
      </c>
      <c r="B703" s="27" t="s">
        <v>3615</v>
      </c>
      <c r="C703" s="27" t="s">
        <v>7739</v>
      </c>
    </row>
    <row r="704" spans="1:3" x14ac:dyDescent="0.25">
      <c r="A704" s="27" t="s">
        <v>3497</v>
      </c>
      <c r="B704" s="27" t="s">
        <v>3580</v>
      </c>
      <c r="C704" s="27" t="s">
        <v>7740</v>
      </c>
    </row>
    <row r="705" spans="1:3" x14ac:dyDescent="0.25">
      <c r="A705" s="27" t="s">
        <v>3484</v>
      </c>
      <c r="B705" s="27" t="s">
        <v>3715</v>
      </c>
      <c r="C705" s="27" t="s">
        <v>7741</v>
      </c>
    </row>
    <row r="706" spans="1:3" x14ac:dyDescent="0.25">
      <c r="A706" s="27"/>
      <c r="B706" s="27" t="s">
        <v>1280</v>
      </c>
      <c r="C706" s="27" t="s">
        <v>7348</v>
      </c>
    </row>
    <row r="707" spans="1:3" x14ac:dyDescent="0.25">
      <c r="A707" s="27" t="s">
        <v>3716</v>
      </c>
      <c r="B707" s="27" t="s">
        <v>3717</v>
      </c>
      <c r="C707" s="27" t="s">
        <v>7742</v>
      </c>
    </row>
    <row r="708" spans="1:3" x14ac:dyDescent="0.25">
      <c r="A708" s="27" t="s">
        <v>3503</v>
      </c>
      <c r="B708" s="27" t="s">
        <v>3647</v>
      </c>
      <c r="C708" s="27" t="s">
        <v>7743</v>
      </c>
    </row>
    <row r="709" spans="1:3" x14ac:dyDescent="0.25">
      <c r="A709" s="27" t="s">
        <v>3672</v>
      </c>
      <c r="B709" s="27" t="s">
        <v>3512</v>
      </c>
      <c r="C709" s="27" t="s">
        <v>7695</v>
      </c>
    </row>
    <row r="710" spans="1:3" x14ac:dyDescent="0.25">
      <c r="A710" s="27" t="s">
        <v>3739</v>
      </c>
      <c r="B710" s="27" t="s">
        <v>3718</v>
      </c>
      <c r="C710" s="27" t="s">
        <v>7744</v>
      </c>
    </row>
    <row r="711" spans="1:3" x14ac:dyDescent="0.25">
      <c r="A711" s="27" t="s">
        <v>3764</v>
      </c>
      <c r="B711" s="27" t="s">
        <v>3719</v>
      </c>
      <c r="C711" s="27" t="s">
        <v>7745</v>
      </c>
    </row>
    <row r="712" spans="1:3" x14ac:dyDescent="0.25">
      <c r="A712" s="27" t="s">
        <v>3720</v>
      </c>
      <c r="B712" s="27" t="s">
        <v>3721</v>
      </c>
      <c r="C712" s="27" t="s">
        <v>7746</v>
      </c>
    </row>
    <row r="713" spans="1:3" x14ac:dyDescent="0.25">
      <c r="A713" s="27" t="s">
        <v>3722</v>
      </c>
      <c r="B713" s="27" t="s">
        <v>3723</v>
      </c>
      <c r="C713" s="27" t="s">
        <v>7747</v>
      </c>
    </row>
    <row r="714" spans="1:3" x14ac:dyDescent="0.25">
      <c r="A714" s="27"/>
      <c r="B714" s="27" t="s">
        <v>1551</v>
      </c>
      <c r="C714" s="27" t="s">
        <v>7517</v>
      </c>
    </row>
    <row r="715" spans="1:3" x14ac:dyDescent="0.25">
      <c r="A715" s="27" t="s">
        <v>3726</v>
      </c>
      <c r="B715" s="27" t="s">
        <v>3727</v>
      </c>
      <c r="C715" s="27" t="s">
        <v>7748</v>
      </c>
    </row>
    <row r="716" spans="1:3" x14ac:dyDescent="0.25">
      <c r="A716" s="27" t="s">
        <v>3833</v>
      </c>
      <c r="B716" s="27" t="s">
        <v>3927</v>
      </c>
      <c r="C716" s="27" t="s">
        <v>7750</v>
      </c>
    </row>
    <row r="717" spans="1:3" x14ac:dyDescent="0.25">
      <c r="A717" s="27" t="s">
        <v>3825</v>
      </c>
      <c r="B717" s="27" t="s">
        <v>3926</v>
      </c>
      <c r="C717" s="27" t="s">
        <v>7751</v>
      </c>
    </row>
    <row r="718" spans="1:3" x14ac:dyDescent="0.25">
      <c r="A718" s="27" t="s">
        <v>3735</v>
      </c>
      <c r="B718" s="27" t="s">
        <v>3906</v>
      </c>
      <c r="C718" s="27" t="s">
        <v>7749</v>
      </c>
    </row>
    <row r="719" spans="1:3" x14ac:dyDescent="0.25">
      <c r="A719" s="27"/>
      <c r="B719" s="27" t="s">
        <v>1211</v>
      </c>
      <c r="C719" s="27" t="s">
        <v>7296</v>
      </c>
    </row>
    <row r="720" spans="1:3" x14ac:dyDescent="0.25">
      <c r="A720" s="27"/>
      <c r="B720" s="27" t="s">
        <v>3686</v>
      </c>
      <c r="C720" s="27" t="s">
        <v>7708</v>
      </c>
    </row>
    <row r="721" spans="1:3" x14ac:dyDescent="0.25">
      <c r="A721" s="27" t="s">
        <v>3790</v>
      </c>
      <c r="B721" s="27" t="s">
        <v>3930</v>
      </c>
      <c r="C721" s="27" t="s">
        <v>7752</v>
      </c>
    </row>
    <row r="722" spans="1:3" x14ac:dyDescent="0.25">
      <c r="A722" s="27" t="s">
        <v>3748</v>
      </c>
      <c r="B722" s="27" t="s">
        <v>3973</v>
      </c>
      <c r="C722" s="27" t="s">
        <v>7753</v>
      </c>
    </row>
    <row r="723" spans="1:3" x14ac:dyDescent="0.25">
      <c r="A723" s="27" t="s">
        <v>3755</v>
      </c>
      <c r="B723" s="27" t="s">
        <v>3955</v>
      </c>
      <c r="C723" s="27" t="s">
        <v>7754</v>
      </c>
    </row>
    <row r="724" spans="1:3" x14ac:dyDescent="0.25">
      <c r="A724" s="27" t="s">
        <v>3730</v>
      </c>
      <c r="B724" s="27" t="s">
        <v>3976</v>
      </c>
      <c r="C724" s="27" t="s">
        <v>7755</v>
      </c>
    </row>
    <row r="725" spans="1:3" x14ac:dyDescent="0.25">
      <c r="A725" s="27" t="s">
        <v>4744</v>
      </c>
      <c r="B725" s="27" t="s">
        <v>4743</v>
      </c>
      <c r="C725" s="27" t="s">
        <v>4743</v>
      </c>
    </row>
    <row r="726" spans="1:3" x14ac:dyDescent="0.25">
      <c r="A726" s="27"/>
      <c r="B726" s="27" t="s">
        <v>4745</v>
      </c>
      <c r="C726" s="27" t="s">
        <v>7756</v>
      </c>
    </row>
    <row r="727" spans="1:3" x14ac:dyDescent="0.25">
      <c r="A727" s="27" t="s">
        <v>3746</v>
      </c>
      <c r="B727" s="27" t="s">
        <v>4021</v>
      </c>
      <c r="C727" s="27" t="s">
        <v>7757</v>
      </c>
    </row>
    <row r="728" spans="1:3" x14ac:dyDescent="0.25">
      <c r="A728" s="27" t="s">
        <v>3761</v>
      </c>
      <c r="B728" s="27" t="s">
        <v>4006</v>
      </c>
      <c r="C728" s="27" t="s">
        <v>7758</v>
      </c>
    </row>
    <row r="729" spans="1:3" x14ac:dyDescent="0.25">
      <c r="A729" s="27"/>
      <c r="B729" s="27" t="s">
        <v>4746</v>
      </c>
      <c r="C729" s="27" t="s">
        <v>7762</v>
      </c>
    </row>
    <row r="730" spans="1:3" x14ac:dyDescent="0.25">
      <c r="A730" s="27" t="s">
        <v>3869</v>
      </c>
      <c r="B730" s="27" t="s">
        <v>3975</v>
      </c>
      <c r="C730" s="27" t="s">
        <v>7761</v>
      </c>
    </row>
    <row r="731" spans="1:3" x14ac:dyDescent="0.25">
      <c r="A731" s="27" t="s">
        <v>3743</v>
      </c>
      <c r="B731" s="27" t="s">
        <v>3943</v>
      </c>
      <c r="C731" s="27" t="s">
        <v>7759</v>
      </c>
    </row>
    <row r="732" spans="1:3" x14ac:dyDescent="0.25">
      <c r="A732" s="27" t="s">
        <v>3768</v>
      </c>
      <c r="B732" s="27" t="s">
        <v>3977</v>
      </c>
      <c r="C732" s="27" t="s">
        <v>7760</v>
      </c>
    </row>
    <row r="733" spans="1:3" x14ac:dyDescent="0.25">
      <c r="A733" s="27" t="s">
        <v>3758</v>
      </c>
      <c r="B733" s="27" t="s">
        <v>3757</v>
      </c>
      <c r="C733" s="27" t="s">
        <v>7764</v>
      </c>
    </row>
    <row r="734" spans="1:3" x14ac:dyDescent="0.25">
      <c r="A734" s="27" t="s">
        <v>3751</v>
      </c>
      <c r="B734" s="27" t="s">
        <v>4017</v>
      </c>
      <c r="C734" s="27" t="s">
        <v>7765</v>
      </c>
    </row>
    <row r="735" spans="1:3" x14ac:dyDescent="0.25">
      <c r="A735" s="27" t="s">
        <v>3772</v>
      </c>
      <c r="B735" s="27" t="s">
        <v>3956</v>
      </c>
      <c r="C735" s="27" t="s">
        <v>7766</v>
      </c>
    </row>
    <row r="736" spans="1:3" x14ac:dyDescent="0.25">
      <c r="A736" s="27" t="s">
        <v>4749</v>
      </c>
      <c r="B736" s="27" t="s">
        <v>4748</v>
      </c>
      <c r="C736" s="27" t="s">
        <v>7767</v>
      </c>
    </row>
    <row r="737" spans="1:3" x14ac:dyDescent="0.25">
      <c r="A737" s="27" t="s">
        <v>4751</v>
      </c>
      <c r="B737" s="27" t="s">
        <v>4750</v>
      </c>
      <c r="C737" s="27" t="s">
        <v>7768</v>
      </c>
    </row>
    <row r="738" spans="1:3" x14ac:dyDescent="0.25">
      <c r="A738" s="27" t="s">
        <v>4953</v>
      </c>
      <c r="B738" s="27" t="s">
        <v>3923</v>
      </c>
      <c r="C738" s="27" t="s">
        <v>7769</v>
      </c>
    </row>
    <row r="739" spans="1:3" x14ac:dyDescent="0.25">
      <c r="A739" s="27" t="s">
        <v>3770</v>
      </c>
      <c r="B739" s="27" t="s">
        <v>3971</v>
      </c>
      <c r="C739" s="27" t="s">
        <v>7770</v>
      </c>
    </row>
    <row r="740" spans="1:3" x14ac:dyDescent="0.25">
      <c r="A740" s="27" t="s">
        <v>3775</v>
      </c>
      <c r="B740" s="27" t="s">
        <v>3917</v>
      </c>
      <c r="C740" s="27" t="s">
        <v>7771</v>
      </c>
    </row>
    <row r="741" spans="1:3" x14ac:dyDescent="0.25">
      <c r="A741" s="27" t="s">
        <v>3779</v>
      </c>
      <c r="B741" s="27" t="s">
        <v>4752</v>
      </c>
      <c r="C741" s="27" t="s">
        <v>7772</v>
      </c>
    </row>
    <row r="742" spans="1:3" x14ac:dyDescent="0.25">
      <c r="A742" s="27" t="s">
        <v>3782</v>
      </c>
      <c r="B742" s="27" t="s">
        <v>3937</v>
      </c>
      <c r="C742" s="27" t="s">
        <v>7774</v>
      </c>
    </row>
    <row r="743" spans="1:3" x14ac:dyDescent="0.25">
      <c r="A743" s="27" t="s">
        <v>3766</v>
      </c>
      <c r="B743" s="27" t="s">
        <v>3928</v>
      </c>
      <c r="C743" s="27" t="s">
        <v>7773</v>
      </c>
    </row>
    <row r="744" spans="1:3" x14ac:dyDescent="0.25">
      <c r="A744" s="27" t="s">
        <v>4754</v>
      </c>
      <c r="B744" s="27" t="s">
        <v>4753</v>
      </c>
      <c r="C744" s="27" t="s">
        <v>7775</v>
      </c>
    </row>
    <row r="745" spans="1:3" x14ac:dyDescent="0.25">
      <c r="A745" s="27" t="s">
        <v>3876</v>
      </c>
      <c r="B745" s="27" t="s">
        <v>4755</v>
      </c>
      <c r="C745" s="27" t="s">
        <v>7776</v>
      </c>
    </row>
    <row r="746" spans="1:3" x14ac:dyDescent="0.25">
      <c r="A746" s="27" t="s">
        <v>4757</v>
      </c>
      <c r="B746" s="27" t="s">
        <v>4756</v>
      </c>
      <c r="C746" s="27" t="s">
        <v>7777</v>
      </c>
    </row>
    <row r="747" spans="1:3" x14ac:dyDescent="0.25">
      <c r="A747" s="27"/>
      <c r="B747" s="27" t="s">
        <v>4758</v>
      </c>
      <c r="C747" s="27" t="s">
        <v>7778</v>
      </c>
    </row>
    <row r="748" spans="1:3" x14ac:dyDescent="0.25">
      <c r="A748" s="27" t="s">
        <v>3786</v>
      </c>
      <c r="B748" s="27" t="s">
        <v>4013</v>
      </c>
      <c r="C748" s="27" t="s">
        <v>7779</v>
      </c>
    </row>
    <row r="749" spans="1:3" x14ac:dyDescent="0.25">
      <c r="A749" s="27" t="s">
        <v>3872</v>
      </c>
      <c r="B749" s="27" t="s">
        <v>3991</v>
      </c>
      <c r="C749" s="27" t="s">
        <v>7780</v>
      </c>
    </row>
    <row r="750" spans="1:3" x14ac:dyDescent="0.25">
      <c r="A750" s="27" t="s">
        <v>3889</v>
      </c>
      <c r="B750" s="27" t="s">
        <v>3993</v>
      </c>
      <c r="C750" s="27" t="s">
        <v>7782</v>
      </c>
    </row>
    <row r="751" spans="1:3" x14ac:dyDescent="0.25">
      <c r="A751" s="27" t="s">
        <v>3879</v>
      </c>
      <c r="B751" s="27" t="s">
        <v>3894</v>
      </c>
      <c r="C751" s="27" t="s">
        <v>7781</v>
      </c>
    </row>
    <row r="752" spans="1:3" x14ac:dyDescent="0.25">
      <c r="A752" s="27"/>
      <c r="B752" s="27" t="s">
        <v>4747</v>
      </c>
      <c r="C752" s="27" t="s">
        <v>7763</v>
      </c>
    </row>
    <row r="753" spans="1:3" x14ac:dyDescent="0.25">
      <c r="A753" s="27" t="s">
        <v>4759</v>
      </c>
      <c r="B753" s="27" t="s">
        <v>3940</v>
      </c>
      <c r="C753" s="27" t="s">
        <v>7783</v>
      </c>
    </row>
    <row r="754" spans="1:3" x14ac:dyDescent="0.25">
      <c r="A754" s="27" t="s">
        <v>4761</v>
      </c>
      <c r="B754" s="27" t="s">
        <v>4760</v>
      </c>
      <c r="C754" s="27" t="s">
        <v>4760</v>
      </c>
    </row>
    <row r="755" spans="1:3" x14ac:dyDescent="0.25">
      <c r="A755" s="27" t="s">
        <v>4763</v>
      </c>
      <c r="B755" s="27" t="s">
        <v>4762</v>
      </c>
      <c r="C755" s="27" t="s">
        <v>7784</v>
      </c>
    </row>
    <row r="756" spans="1:3" x14ac:dyDescent="0.25">
      <c r="A756" s="27" t="s">
        <v>3884</v>
      </c>
      <c r="B756" s="27" t="s">
        <v>3941</v>
      </c>
      <c r="C756" s="27" t="s">
        <v>7785</v>
      </c>
    </row>
    <row r="757" spans="1:3" x14ac:dyDescent="0.25">
      <c r="A757" s="27" t="s">
        <v>4765</v>
      </c>
      <c r="B757" s="27" t="s">
        <v>4764</v>
      </c>
      <c r="C757" s="27" t="s">
        <v>7786</v>
      </c>
    </row>
    <row r="758" spans="1:3" x14ac:dyDescent="0.25">
      <c r="A758" s="27" t="s">
        <v>3874</v>
      </c>
      <c r="B758" s="27" t="s">
        <v>3944</v>
      </c>
      <c r="C758" s="27" t="s">
        <v>7788</v>
      </c>
    </row>
    <row r="759" spans="1:3" x14ac:dyDescent="0.25">
      <c r="A759" s="27" t="s">
        <v>3866</v>
      </c>
      <c r="B759" s="27" t="s">
        <v>4317</v>
      </c>
      <c r="C759" s="27" t="s">
        <v>7787</v>
      </c>
    </row>
    <row r="760" spans="1:3" x14ac:dyDescent="0.25">
      <c r="A760" s="27" t="s">
        <v>4769</v>
      </c>
      <c r="B760" s="27" t="s">
        <v>4768</v>
      </c>
      <c r="C760" s="27" t="s">
        <v>7796</v>
      </c>
    </row>
    <row r="761" spans="1:3" x14ac:dyDescent="0.25">
      <c r="A761" s="27" t="s">
        <v>4767</v>
      </c>
      <c r="B761" s="27" t="s">
        <v>4766</v>
      </c>
      <c r="C761" s="27" t="s">
        <v>7789</v>
      </c>
    </row>
    <row r="762" spans="1:3" x14ac:dyDescent="0.25">
      <c r="A762" s="27" t="s">
        <v>4062</v>
      </c>
      <c r="B762" s="27" t="s">
        <v>4321</v>
      </c>
      <c r="C762" s="27" t="s">
        <v>7794</v>
      </c>
    </row>
    <row r="763" spans="1:3" x14ac:dyDescent="0.25">
      <c r="A763" s="27" t="s">
        <v>4057</v>
      </c>
      <c r="B763" s="27" t="s">
        <v>4704</v>
      </c>
      <c r="C763" s="27" t="s">
        <v>7793</v>
      </c>
    </row>
    <row r="764" spans="1:3" x14ac:dyDescent="0.25">
      <c r="A764" s="27" t="s">
        <v>3887</v>
      </c>
      <c r="B764" s="27" t="s">
        <v>4534</v>
      </c>
      <c r="C764" s="27" t="s">
        <v>7792</v>
      </c>
    </row>
    <row r="765" spans="1:3" x14ac:dyDescent="0.25">
      <c r="A765" s="27" t="s">
        <v>4067</v>
      </c>
      <c r="B765" s="27" t="s">
        <v>4696</v>
      </c>
      <c r="C765" s="27" t="s">
        <v>7797</v>
      </c>
    </row>
    <row r="766" spans="1:3" x14ac:dyDescent="0.25">
      <c r="A766" s="27" t="s">
        <v>4064</v>
      </c>
      <c r="B766" s="27" t="s">
        <v>4242</v>
      </c>
      <c r="C766" s="27" t="s">
        <v>7795</v>
      </c>
    </row>
    <row r="767" spans="1:3" x14ac:dyDescent="0.25">
      <c r="A767" s="27" t="s">
        <v>3882</v>
      </c>
      <c r="B767" s="27" t="s">
        <v>4480</v>
      </c>
      <c r="C767" s="27" t="s">
        <v>7790</v>
      </c>
    </row>
    <row r="768" spans="1:3" x14ac:dyDescent="0.25">
      <c r="A768" s="27" t="s">
        <v>4103</v>
      </c>
      <c r="B768" s="27" t="s">
        <v>4569</v>
      </c>
      <c r="C768" s="27" t="s">
        <v>7791</v>
      </c>
    </row>
    <row r="769" spans="1:3" x14ac:dyDescent="0.25">
      <c r="A769" s="27"/>
      <c r="B769" s="27" t="s">
        <v>1409</v>
      </c>
      <c r="C769" s="27" t="s">
        <v>7423</v>
      </c>
    </row>
    <row r="770" spans="1:3" x14ac:dyDescent="0.25">
      <c r="A770" s="27"/>
      <c r="B770" s="27" t="s">
        <v>1622</v>
      </c>
      <c r="C770" s="27" t="s">
        <v>7562</v>
      </c>
    </row>
    <row r="771" spans="1:3" x14ac:dyDescent="0.25">
      <c r="A771" s="27" t="s">
        <v>4770</v>
      </c>
      <c r="B771" s="27" t="s">
        <v>1591</v>
      </c>
      <c r="C771" s="27" t="s">
        <v>7798</v>
      </c>
    </row>
    <row r="772" spans="1:3" x14ac:dyDescent="0.25">
      <c r="A772" s="27"/>
      <c r="B772" s="27" t="s">
        <v>1255</v>
      </c>
      <c r="C772" s="27" t="s">
        <v>7330</v>
      </c>
    </row>
    <row r="773" spans="1:3" x14ac:dyDescent="0.25">
      <c r="A773" s="27" t="s">
        <v>4117</v>
      </c>
      <c r="B773" s="27" t="s">
        <v>4561</v>
      </c>
      <c r="C773" s="27" t="s">
        <v>7801</v>
      </c>
    </row>
    <row r="774" spans="1:3" x14ac:dyDescent="0.25">
      <c r="A774" s="27"/>
      <c r="B774" s="27" t="s">
        <v>1430</v>
      </c>
      <c r="C774" s="27" t="s">
        <v>7437</v>
      </c>
    </row>
    <row r="775" spans="1:3" x14ac:dyDescent="0.25">
      <c r="A775" s="27" t="s">
        <v>4772</v>
      </c>
      <c r="B775" s="27" t="s">
        <v>4771</v>
      </c>
      <c r="C775" s="27" t="s">
        <v>7799</v>
      </c>
    </row>
    <row r="776" spans="1:3" x14ac:dyDescent="0.25">
      <c r="A776" s="27" t="s">
        <v>4069</v>
      </c>
      <c r="B776" s="27" t="s">
        <v>4477</v>
      </c>
      <c r="C776" s="27" t="s">
        <v>7800</v>
      </c>
    </row>
    <row r="777" spans="1:3" x14ac:dyDescent="0.25">
      <c r="A777" s="27"/>
      <c r="B777" s="27" t="s">
        <v>1488</v>
      </c>
      <c r="C777" s="27" t="s">
        <v>7475</v>
      </c>
    </row>
    <row r="778" spans="1:3" x14ac:dyDescent="0.25">
      <c r="A778" s="27" t="s">
        <v>4066</v>
      </c>
      <c r="B778" s="27" t="s">
        <v>4435</v>
      </c>
      <c r="C778" s="27" t="s">
        <v>7802</v>
      </c>
    </row>
    <row r="779" spans="1:3" x14ac:dyDescent="0.25">
      <c r="A779" s="27" t="s">
        <v>4072</v>
      </c>
      <c r="B779" s="27" t="s">
        <v>4487</v>
      </c>
      <c r="C779" s="27" t="s">
        <v>7803</v>
      </c>
    </row>
    <row r="780" spans="1:3" x14ac:dyDescent="0.25">
      <c r="A780" s="27"/>
      <c r="B780" s="27" t="s">
        <v>1600</v>
      </c>
      <c r="C780" s="27"/>
    </row>
    <row r="781" spans="1:3" x14ac:dyDescent="0.25">
      <c r="A781" s="27" t="s">
        <v>4774</v>
      </c>
      <c r="B781" s="27" t="s">
        <v>4773</v>
      </c>
      <c r="C781" s="27" t="s">
        <v>7804</v>
      </c>
    </row>
    <row r="782" spans="1:3" x14ac:dyDescent="0.25">
      <c r="A782" s="27" t="s">
        <v>4776</v>
      </c>
      <c r="B782" s="27" t="s">
        <v>4775</v>
      </c>
      <c r="C782" s="27" t="s">
        <v>7805</v>
      </c>
    </row>
    <row r="783" spans="1:3" x14ac:dyDescent="0.25">
      <c r="A783" s="27" t="s">
        <v>4778</v>
      </c>
      <c r="B783" s="27" t="s">
        <v>4777</v>
      </c>
      <c r="C783" s="27" t="s">
        <v>7806</v>
      </c>
    </row>
    <row r="784" spans="1:3" x14ac:dyDescent="0.25">
      <c r="A784" s="27" t="s">
        <v>4123</v>
      </c>
      <c r="B784" s="27" t="s">
        <v>4326</v>
      </c>
      <c r="C784" s="27" t="s">
        <v>7807</v>
      </c>
    </row>
    <row r="785" spans="1:3" x14ac:dyDescent="0.25">
      <c r="A785" s="27" t="s">
        <v>4121</v>
      </c>
      <c r="B785" s="27" t="s">
        <v>4716</v>
      </c>
      <c r="C785" s="27" t="s">
        <v>7808</v>
      </c>
    </row>
    <row r="786" spans="1:3" x14ac:dyDescent="0.25">
      <c r="A786" s="27"/>
      <c r="B786" s="27" t="s">
        <v>4779</v>
      </c>
      <c r="C786" s="27"/>
    </row>
    <row r="787" spans="1:3" x14ac:dyDescent="0.25">
      <c r="A787" s="27"/>
      <c r="B787" s="27" t="s">
        <v>4780</v>
      </c>
      <c r="C787" s="27"/>
    </row>
    <row r="788" spans="1:3" x14ac:dyDescent="0.25">
      <c r="A788" s="27" t="s">
        <v>4782</v>
      </c>
      <c r="B788" s="27" t="s">
        <v>4781</v>
      </c>
      <c r="C788" s="27" t="s">
        <v>7232</v>
      </c>
    </row>
    <row r="789" spans="1:3" x14ac:dyDescent="0.25">
      <c r="A789" s="27" t="s">
        <v>4784</v>
      </c>
      <c r="B789" s="27" t="s">
        <v>4783</v>
      </c>
      <c r="C789" s="27" t="s">
        <v>7809</v>
      </c>
    </row>
    <row r="790" spans="1:3" x14ac:dyDescent="0.25">
      <c r="A790" s="27" t="s">
        <v>4786</v>
      </c>
      <c r="B790" s="27" t="s">
        <v>4785</v>
      </c>
      <c r="C790" s="27" t="s">
        <v>7810</v>
      </c>
    </row>
    <row r="791" spans="1:3" x14ac:dyDescent="0.25">
      <c r="A791" s="27" t="s">
        <v>4788</v>
      </c>
      <c r="B791" s="27" t="s">
        <v>4787</v>
      </c>
      <c r="C791" s="27" t="s">
        <v>7232</v>
      </c>
    </row>
    <row r="792" spans="1:3" x14ac:dyDescent="0.25">
      <c r="A792" s="27" t="s">
        <v>4790</v>
      </c>
      <c r="B792" s="27" t="s">
        <v>4789</v>
      </c>
      <c r="C792" s="27" t="s">
        <v>7811</v>
      </c>
    </row>
    <row r="793" spans="1:3" x14ac:dyDescent="0.25">
      <c r="A793" s="27" t="s">
        <v>4792</v>
      </c>
      <c r="B793" s="27" t="s">
        <v>4791</v>
      </c>
      <c r="C793" s="27" t="s">
        <v>7812</v>
      </c>
    </row>
    <row r="794" spans="1:3" x14ac:dyDescent="0.25">
      <c r="A794" s="27" t="s">
        <v>4794</v>
      </c>
      <c r="B794" s="27" t="s">
        <v>4793</v>
      </c>
      <c r="C794" s="27" t="s">
        <v>7813</v>
      </c>
    </row>
    <row r="795" spans="1:3" x14ac:dyDescent="0.25">
      <c r="A795" s="27" t="s">
        <v>4796</v>
      </c>
      <c r="B795" s="27" t="s">
        <v>4795</v>
      </c>
      <c r="C795" s="27" t="s">
        <v>7814</v>
      </c>
    </row>
    <row r="796" spans="1:3" x14ac:dyDescent="0.25">
      <c r="A796" s="27" t="s">
        <v>4798</v>
      </c>
      <c r="B796" s="27" t="s">
        <v>4797</v>
      </c>
      <c r="C796" s="27" t="s">
        <v>7815</v>
      </c>
    </row>
    <row r="797" spans="1:3" x14ac:dyDescent="0.25">
      <c r="A797" s="27" t="s">
        <v>4800</v>
      </c>
      <c r="B797" s="27" t="s">
        <v>4799</v>
      </c>
      <c r="C797" s="27" t="s">
        <v>7816</v>
      </c>
    </row>
    <row r="798" spans="1:3" x14ac:dyDescent="0.25">
      <c r="A798" s="27" t="s">
        <v>4802</v>
      </c>
      <c r="B798" s="27" t="s">
        <v>4801</v>
      </c>
      <c r="C798" s="27" t="s">
        <v>7817</v>
      </c>
    </row>
    <row r="799" spans="1:3" x14ac:dyDescent="0.25">
      <c r="A799" s="27" t="s">
        <v>4804</v>
      </c>
      <c r="B799" s="27" t="s">
        <v>4803</v>
      </c>
      <c r="C799" s="27" t="s">
        <v>7818</v>
      </c>
    </row>
    <row r="800" spans="1:3" x14ac:dyDescent="0.25">
      <c r="A800" s="27" t="s">
        <v>4806</v>
      </c>
      <c r="B800" s="27" t="s">
        <v>4805</v>
      </c>
      <c r="C800" s="27" t="s">
        <v>7819</v>
      </c>
    </row>
    <row r="801" spans="1:3" x14ac:dyDescent="0.25">
      <c r="A801" s="27" t="s">
        <v>4808</v>
      </c>
      <c r="B801" s="27" t="s">
        <v>4807</v>
      </c>
      <c r="C801" s="27" t="s">
        <v>7820</v>
      </c>
    </row>
    <row r="802" spans="1:3" x14ac:dyDescent="0.25">
      <c r="A802" s="27" t="s">
        <v>4810</v>
      </c>
      <c r="B802" s="27" t="s">
        <v>4809</v>
      </c>
      <c r="C802" s="27" t="s">
        <v>7821</v>
      </c>
    </row>
    <row r="803" spans="1:3" x14ac:dyDescent="0.25">
      <c r="A803" s="27" t="s">
        <v>4812</v>
      </c>
      <c r="B803" s="27" t="s">
        <v>4811</v>
      </c>
      <c r="C803" s="27" t="s">
        <v>7822</v>
      </c>
    </row>
    <row r="804" spans="1:3" x14ac:dyDescent="0.25">
      <c r="A804" s="27" t="s">
        <v>4814</v>
      </c>
      <c r="B804" s="27" t="s">
        <v>4813</v>
      </c>
      <c r="C804" s="27" t="s">
        <v>7823</v>
      </c>
    </row>
    <row r="805" spans="1:3" x14ac:dyDescent="0.25">
      <c r="A805" s="27" t="s">
        <v>4816</v>
      </c>
      <c r="B805" s="27" t="s">
        <v>4815</v>
      </c>
      <c r="C805" s="27" t="s">
        <v>7824</v>
      </c>
    </row>
    <row r="806" spans="1:3" x14ac:dyDescent="0.25">
      <c r="A806" s="27" t="s">
        <v>4818</v>
      </c>
      <c r="B806" s="27" t="s">
        <v>4817</v>
      </c>
      <c r="C806" s="27" t="s">
        <v>7825</v>
      </c>
    </row>
    <row r="807" spans="1:3" x14ac:dyDescent="0.25">
      <c r="A807" s="27" t="s">
        <v>4820</v>
      </c>
      <c r="B807" s="27" t="s">
        <v>4819</v>
      </c>
      <c r="C807" s="27" t="s">
        <v>7826</v>
      </c>
    </row>
    <row r="808" spans="1:3" x14ac:dyDescent="0.25">
      <c r="A808" s="27" t="s">
        <v>4822</v>
      </c>
      <c r="B808" s="27" t="s">
        <v>4821</v>
      </c>
      <c r="C808" s="27" t="s">
        <v>7827</v>
      </c>
    </row>
    <row r="809" spans="1:3" x14ac:dyDescent="0.25">
      <c r="A809" s="27" t="s">
        <v>4824</v>
      </c>
      <c r="B809" s="27" t="s">
        <v>4823</v>
      </c>
      <c r="C809" s="27" t="s">
        <v>7828</v>
      </c>
    </row>
    <row r="810" spans="1:3" x14ac:dyDescent="0.25">
      <c r="A810" s="27" t="s">
        <v>4826</v>
      </c>
      <c r="B810" s="27" t="s">
        <v>4825</v>
      </c>
      <c r="C810" s="27" t="s">
        <v>7829</v>
      </c>
    </row>
    <row r="811" spans="1:3" x14ac:dyDescent="0.25">
      <c r="A811" s="27" t="s">
        <v>4828</v>
      </c>
      <c r="B811" s="27" t="s">
        <v>4827</v>
      </c>
      <c r="C811" s="27" t="s">
        <v>7830</v>
      </c>
    </row>
    <row r="812" spans="1:3" x14ac:dyDescent="0.25">
      <c r="A812" s="27"/>
      <c r="B812" s="27" t="s">
        <v>4829</v>
      </c>
      <c r="C812" s="27" t="s">
        <v>7831</v>
      </c>
    </row>
    <row r="813" spans="1:3" x14ac:dyDescent="0.25">
      <c r="A813" s="27" t="s">
        <v>4831</v>
      </c>
      <c r="B813" s="27" t="s">
        <v>4830</v>
      </c>
      <c r="C813" s="27" t="s">
        <v>7832</v>
      </c>
    </row>
    <row r="814" spans="1:3" x14ac:dyDescent="0.25">
      <c r="A814" s="27" t="s">
        <v>4833</v>
      </c>
      <c r="B814" s="27" t="s">
        <v>4832</v>
      </c>
      <c r="C814" s="27" t="s">
        <v>7833</v>
      </c>
    </row>
    <row r="815" spans="1:3" x14ac:dyDescent="0.25">
      <c r="A815" s="27" t="s">
        <v>4092</v>
      </c>
      <c r="B815" s="27" t="s">
        <v>4490</v>
      </c>
      <c r="C815" s="27" t="s">
        <v>7834</v>
      </c>
    </row>
    <row r="816" spans="1:3" x14ac:dyDescent="0.25">
      <c r="A816" s="27" t="s">
        <v>4835</v>
      </c>
      <c r="B816" s="27" t="s">
        <v>4834</v>
      </c>
      <c r="C816" s="27" t="s">
        <v>7835</v>
      </c>
    </row>
    <row r="817" spans="1:3" x14ac:dyDescent="0.25">
      <c r="A817" s="27" t="s">
        <v>4100</v>
      </c>
      <c r="B817" s="27" t="s">
        <v>4319</v>
      </c>
      <c r="C817" s="27" t="s">
        <v>7836</v>
      </c>
    </row>
    <row r="818" spans="1:3" x14ac:dyDescent="0.25">
      <c r="A818" s="27" t="s">
        <v>4126</v>
      </c>
      <c r="B818" s="27" t="s">
        <v>4322</v>
      </c>
      <c r="C818" s="27" t="s">
        <v>7837</v>
      </c>
    </row>
    <row r="819" spans="1:3" x14ac:dyDescent="0.25">
      <c r="A819" s="27" t="s">
        <v>4837</v>
      </c>
      <c r="B819" s="27" t="s">
        <v>4836</v>
      </c>
      <c r="C819" s="27" t="s">
        <v>7838</v>
      </c>
    </row>
    <row r="820" spans="1:3" x14ac:dyDescent="0.25">
      <c r="A820" s="27" t="s">
        <v>4075</v>
      </c>
      <c r="B820" s="27" t="s">
        <v>4409</v>
      </c>
      <c r="C820" s="27" t="s">
        <v>7839</v>
      </c>
    </row>
    <row r="821" spans="1:3" x14ac:dyDescent="0.25">
      <c r="A821" s="27" t="s">
        <v>4839</v>
      </c>
      <c r="B821" s="27" t="s">
        <v>4838</v>
      </c>
      <c r="C821" s="27" t="s">
        <v>7840</v>
      </c>
    </row>
    <row r="822" spans="1:3" x14ac:dyDescent="0.25">
      <c r="A822" s="27" t="s">
        <v>4120</v>
      </c>
      <c r="B822" s="27" t="s">
        <v>4840</v>
      </c>
      <c r="C822" s="27" t="s">
        <v>7842</v>
      </c>
    </row>
    <row r="823" spans="1:3" x14ac:dyDescent="0.25">
      <c r="A823" s="27" t="s">
        <v>4081</v>
      </c>
      <c r="B823" s="27" t="s">
        <v>4239</v>
      </c>
      <c r="C823" s="27" t="s">
        <v>7841</v>
      </c>
    </row>
    <row r="824" spans="1:3" x14ac:dyDescent="0.25">
      <c r="A824" s="27" t="s">
        <v>4962</v>
      </c>
      <c r="B824" s="27" t="s">
        <v>4841</v>
      </c>
      <c r="C824" s="27" t="s">
        <v>7843</v>
      </c>
    </row>
    <row r="825" spans="1:3" x14ac:dyDescent="0.25">
      <c r="A825" s="27" t="s">
        <v>4115</v>
      </c>
      <c r="B825" s="27" t="s">
        <v>4587</v>
      </c>
      <c r="C825" s="27" t="s">
        <v>7845</v>
      </c>
    </row>
    <row r="826" spans="1:3" x14ac:dyDescent="0.25">
      <c r="A826" s="27" t="s">
        <v>4088</v>
      </c>
      <c r="B826" s="27" t="s">
        <v>4601</v>
      </c>
      <c r="C826" s="27" t="s">
        <v>7844</v>
      </c>
    </row>
    <row r="827" spans="1:3" x14ac:dyDescent="0.25">
      <c r="A827" s="27" t="s">
        <v>4095</v>
      </c>
      <c r="B827" s="27" t="s">
        <v>4707</v>
      </c>
      <c r="C827" s="27" t="s">
        <v>7846</v>
      </c>
    </row>
    <row r="828" spans="1:3" x14ac:dyDescent="0.25">
      <c r="A828" s="27" t="s">
        <v>4107</v>
      </c>
      <c r="B828" s="27" t="s">
        <v>4671</v>
      </c>
      <c r="C828" s="27" t="s">
        <v>7847</v>
      </c>
    </row>
    <row r="829" spans="1:3" x14ac:dyDescent="0.25">
      <c r="A829" s="27" t="s">
        <v>4086</v>
      </c>
      <c r="B829" s="27" t="s">
        <v>4454</v>
      </c>
      <c r="C829" s="27" t="s">
        <v>7848</v>
      </c>
    </row>
    <row r="830" spans="1:3" x14ac:dyDescent="0.25">
      <c r="A830" s="27" t="s">
        <v>4843</v>
      </c>
      <c r="B830" s="27" t="s">
        <v>4842</v>
      </c>
      <c r="C830" s="27" t="s">
        <v>7849</v>
      </c>
    </row>
    <row r="831" spans="1:3" x14ac:dyDescent="0.25">
      <c r="A831" s="27" t="s">
        <v>4127</v>
      </c>
      <c r="B831" s="27" t="s">
        <v>4303</v>
      </c>
      <c r="C831" s="27" t="s">
        <v>7850</v>
      </c>
    </row>
    <row r="832" spans="1:3" x14ac:dyDescent="0.25">
      <c r="A832" s="27" t="s">
        <v>4076</v>
      </c>
      <c r="B832" s="27" t="s">
        <v>4451</v>
      </c>
      <c r="C832" s="27" t="s">
        <v>7851</v>
      </c>
    </row>
    <row r="833" spans="1:3" x14ac:dyDescent="0.25">
      <c r="A833" s="27" t="s">
        <v>4111</v>
      </c>
      <c r="B833" s="27" t="s">
        <v>4844</v>
      </c>
      <c r="C833" s="27" t="s">
        <v>7852</v>
      </c>
    </row>
    <row r="834" spans="1:3" x14ac:dyDescent="0.25">
      <c r="A834" s="27" t="s">
        <v>4132</v>
      </c>
      <c r="B834" s="27" t="s">
        <v>4483</v>
      </c>
      <c r="C834" s="27" t="s">
        <v>7853</v>
      </c>
    </row>
    <row r="835" spans="1:3" x14ac:dyDescent="0.25">
      <c r="A835" s="27" t="s">
        <v>4128</v>
      </c>
      <c r="B835" s="27" t="s">
        <v>4515</v>
      </c>
      <c r="C835" s="27" t="s">
        <v>7854</v>
      </c>
    </row>
    <row r="836" spans="1:3" x14ac:dyDescent="0.25">
      <c r="A836" s="27" t="s">
        <v>4137</v>
      </c>
      <c r="B836" s="27" t="s">
        <v>4457</v>
      </c>
      <c r="C836" s="27" t="s">
        <v>7855</v>
      </c>
    </row>
    <row r="837" spans="1:3" x14ac:dyDescent="0.25">
      <c r="A837" s="27" t="s">
        <v>4130</v>
      </c>
      <c r="B837" s="27" t="s">
        <v>4664</v>
      </c>
      <c r="C837" s="27" t="s">
        <v>7856</v>
      </c>
    </row>
    <row r="838" spans="1:3" x14ac:dyDescent="0.25">
      <c r="A838" s="27" t="s">
        <v>4848</v>
      </c>
      <c r="B838" s="27" t="s">
        <v>4847</v>
      </c>
      <c r="C838" s="27" t="s">
        <v>7857</v>
      </c>
    </row>
    <row r="839" spans="1:3" x14ac:dyDescent="0.25">
      <c r="A839" s="27" t="s">
        <v>4147</v>
      </c>
      <c r="B839" s="27" t="s">
        <v>4446</v>
      </c>
      <c r="C839" s="27" t="s">
        <v>7858</v>
      </c>
    </row>
    <row r="840" spans="1:3" x14ac:dyDescent="0.25">
      <c r="A840" s="27" t="s">
        <v>4142</v>
      </c>
      <c r="B840" s="27" t="s">
        <v>4414</v>
      </c>
      <c r="C840" s="27" t="s">
        <v>7859</v>
      </c>
    </row>
    <row r="841" spans="1:3" x14ac:dyDescent="0.25">
      <c r="A841" s="27" t="s">
        <v>4134</v>
      </c>
      <c r="B841" s="27" t="s">
        <v>4525</v>
      </c>
      <c r="C841" s="27" t="s">
        <v>7860</v>
      </c>
    </row>
    <row r="842" spans="1:3" x14ac:dyDescent="0.25">
      <c r="A842" s="27" t="s">
        <v>4172</v>
      </c>
      <c r="B842" s="27" t="s">
        <v>4503</v>
      </c>
      <c r="C842" s="27" t="s">
        <v>7861</v>
      </c>
    </row>
    <row r="843" spans="1:3" x14ac:dyDescent="0.25">
      <c r="A843" s="27" t="s">
        <v>4139</v>
      </c>
      <c r="B843" s="27" t="s">
        <v>4624</v>
      </c>
      <c r="C843" s="27" t="s">
        <v>7862</v>
      </c>
    </row>
    <row r="844" spans="1:3" x14ac:dyDescent="0.25">
      <c r="A844" s="27" t="s">
        <v>4151</v>
      </c>
      <c r="B844" s="27" t="s">
        <v>4594</v>
      </c>
      <c r="C844" s="27" t="s">
        <v>7863</v>
      </c>
    </row>
    <row r="845" spans="1:3" x14ac:dyDescent="0.25">
      <c r="A845" s="27" t="s">
        <v>4850</v>
      </c>
      <c r="B845" s="27" t="s">
        <v>4849</v>
      </c>
      <c r="C845" s="27" t="s">
        <v>7864</v>
      </c>
    </row>
    <row r="846" spans="1:3" x14ac:dyDescent="0.25">
      <c r="A846" s="27" t="s">
        <v>4851</v>
      </c>
      <c r="B846" s="27" t="s">
        <v>4358</v>
      </c>
      <c r="C846" s="27" t="s">
        <v>7865</v>
      </c>
    </row>
    <row r="847" spans="1:3" x14ac:dyDescent="0.25">
      <c r="A847" s="27" t="s">
        <v>4853</v>
      </c>
      <c r="B847" s="27" t="s">
        <v>4852</v>
      </c>
      <c r="C847" s="27" t="s">
        <v>7866</v>
      </c>
    </row>
    <row r="848" spans="1:3" x14ac:dyDescent="0.25">
      <c r="A848" s="27" t="s">
        <v>4855</v>
      </c>
      <c r="B848" s="27" t="s">
        <v>4854</v>
      </c>
      <c r="C848" s="27" t="s">
        <v>7867</v>
      </c>
    </row>
    <row r="849" spans="1:3" x14ac:dyDescent="0.25">
      <c r="A849" s="27" t="s">
        <v>4166</v>
      </c>
      <c r="B849" s="27" t="s">
        <v>4856</v>
      </c>
      <c r="C849" s="27" t="s">
        <v>7868</v>
      </c>
    </row>
    <row r="850" spans="1:3" x14ac:dyDescent="0.25">
      <c r="A850" s="27" t="s">
        <v>4162</v>
      </c>
      <c r="B850" s="27" t="s">
        <v>4688</v>
      </c>
      <c r="C850" s="27" t="s">
        <v>7869</v>
      </c>
    </row>
    <row r="851" spans="1:3" x14ac:dyDescent="0.25">
      <c r="A851" s="27" t="s">
        <v>4169</v>
      </c>
      <c r="B851" s="27" t="s">
        <v>4608</v>
      </c>
      <c r="C851" s="27" t="s">
        <v>7870</v>
      </c>
    </row>
    <row r="852" spans="1:3" x14ac:dyDescent="0.25">
      <c r="A852" s="27" t="s">
        <v>4176</v>
      </c>
      <c r="B852" s="27" t="s">
        <v>4857</v>
      </c>
      <c r="C852" s="27" t="s">
        <v>7871</v>
      </c>
    </row>
    <row r="853" spans="1:3" x14ac:dyDescent="0.25">
      <c r="A853" s="27" t="s">
        <v>4859</v>
      </c>
      <c r="B853" s="27" t="s">
        <v>4858</v>
      </c>
      <c r="C853" s="27" t="s">
        <v>7872</v>
      </c>
    </row>
    <row r="854" spans="1:3" x14ac:dyDescent="0.25">
      <c r="A854" s="27" t="s">
        <v>4861</v>
      </c>
      <c r="B854" s="27" t="s">
        <v>4860</v>
      </c>
      <c r="C854" s="27" t="s">
        <v>7873</v>
      </c>
    </row>
    <row r="855" spans="1:3" x14ac:dyDescent="0.25">
      <c r="A855" s="27" t="s">
        <v>4964</v>
      </c>
      <c r="B855" s="27" t="s">
        <v>4963</v>
      </c>
      <c r="C855" s="27" t="s">
        <v>7874</v>
      </c>
    </row>
    <row r="856" spans="1:3" x14ac:dyDescent="0.25">
      <c r="A856" s="27" t="s">
        <v>4158</v>
      </c>
      <c r="B856" s="27" t="s">
        <v>4965</v>
      </c>
      <c r="C856" s="27" t="s">
        <v>7875</v>
      </c>
    </row>
    <row r="857" spans="1:3" x14ac:dyDescent="0.25">
      <c r="A857" s="27" t="s">
        <v>4846</v>
      </c>
      <c r="B857" s="27" t="s">
        <v>4845</v>
      </c>
      <c r="C857" s="27" t="s">
        <v>7876</v>
      </c>
    </row>
    <row r="858" spans="1:3" x14ac:dyDescent="0.25">
      <c r="A858" s="27" t="s">
        <v>4866</v>
      </c>
      <c r="B858" s="27" t="s">
        <v>4966</v>
      </c>
      <c r="C858" s="27" t="s">
        <v>7877</v>
      </c>
    </row>
    <row r="859" spans="1:3" x14ac:dyDescent="0.25">
      <c r="A859" s="27" t="s">
        <v>4913</v>
      </c>
      <c r="B859" s="27" t="s">
        <v>4967</v>
      </c>
      <c r="C859" s="27" t="s">
        <v>7878</v>
      </c>
    </row>
    <row r="860" spans="1:3" x14ac:dyDescent="0.25">
      <c r="A860" s="27" t="s">
        <v>3753</v>
      </c>
      <c r="B860" s="27" t="s">
        <v>3911</v>
      </c>
      <c r="C860" s="27" t="s">
        <v>7879</v>
      </c>
    </row>
    <row r="861" spans="1:3" x14ac:dyDescent="0.25">
      <c r="A861" s="27" t="s">
        <v>4888</v>
      </c>
      <c r="B861" s="27" t="s">
        <v>4968</v>
      </c>
      <c r="C861" s="27" t="s">
        <v>7880</v>
      </c>
    </row>
    <row r="862" spans="1:3" x14ac:dyDescent="0.25">
      <c r="A862" s="27" t="s">
        <v>4869</v>
      </c>
      <c r="B862" s="27" t="s">
        <v>4969</v>
      </c>
      <c r="C862" s="27" t="s">
        <v>7881</v>
      </c>
    </row>
    <row r="863" spans="1:3" x14ac:dyDescent="0.25">
      <c r="A863" s="27" t="s">
        <v>4871</v>
      </c>
      <c r="B863" s="27" t="s">
        <v>4970</v>
      </c>
      <c r="C863" s="27" t="s">
        <v>7882</v>
      </c>
    </row>
    <row r="864" spans="1:3" x14ac:dyDescent="0.25">
      <c r="A864" s="27" t="s">
        <v>4905</v>
      </c>
      <c r="B864" s="27" t="s">
        <v>4971</v>
      </c>
      <c r="C864" s="27" t="s">
        <v>7883</v>
      </c>
    </row>
    <row r="865" spans="1:3" x14ac:dyDescent="0.25">
      <c r="A865" s="27" t="s">
        <v>4917</v>
      </c>
      <c r="B865" s="27" t="s">
        <v>4972</v>
      </c>
      <c r="C865" s="27" t="s">
        <v>7884</v>
      </c>
    </row>
    <row r="866" spans="1:3" x14ac:dyDescent="0.25">
      <c r="A866" s="27" t="s">
        <v>4883</v>
      </c>
      <c r="B866" s="27" t="s">
        <v>4974</v>
      </c>
      <c r="C866" s="27" t="s">
        <v>7885</v>
      </c>
    </row>
    <row r="867" spans="1:3" x14ac:dyDescent="0.25">
      <c r="A867" s="27" t="s">
        <v>4893</v>
      </c>
      <c r="B867" s="27" t="s">
        <v>4975</v>
      </c>
      <c r="C867" s="27" t="s">
        <v>7886</v>
      </c>
    </row>
    <row r="868" spans="1:3" x14ac:dyDescent="0.25">
      <c r="A868" s="27" t="s">
        <v>4884</v>
      </c>
      <c r="B868" s="27" t="s">
        <v>4976</v>
      </c>
      <c r="C868" s="27" t="s">
        <v>7887</v>
      </c>
    </row>
    <row r="869" spans="1:3" x14ac:dyDescent="0.25">
      <c r="A869" s="27" t="s">
        <v>4891</v>
      </c>
      <c r="B869" s="27" t="s">
        <v>4977</v>
      </c>
      <c r="C869" s="27" t="s">
        <v>7888</v>
      </c>
    </row>
    <row r="870" spans="1:3" x14ac:dyDescent="0.25">
      <c r="A870" s="27" t="s">
        <v>4880</v>
      </c>
      <c r="B870" s="27" t="s">
        <v>4978</v>
      </c>
      <c r="C870" s="27" t="s">
        <v>7889</v>
      </c>
    </row>
    <row r="871" spans="1:3" x14ac:dyDescent="0.25">
      <c r="A871" s="27" t="s">
        <v>4980</v>
      </c>
      <c r="B871" s="27" t="s">
        <v>4979</v>
      </c>
      <c r="C871" s="27" t="s">
        <v>7890</v>
      </c>
    </row>
    <row r="872" spans="1:3" x14ac:dyDescent="0.25">
      <c r="A872" s="27" t="s">
        <v>4982</v>
      </c>
      <c r="B872" s="27" t="s">
        <v>4981</v>
      </c>
      <c r="C872" s="27" t="s">
        <v>7891</v>
      </c>
    </row>
    <row r="873" spans="1:3" x14ac:dyDescent="0.25">
      <c r="A873" s="27" t="s">
        <v>4877</v>
      </c>
      <c r="B873" s="27" t="s">
        <v>4983</v>
      </c>
      <c r="C873" s="27" t="s">
        <v>7892</v>
      </c>
    </row>
    <row r="874" spans="1:3" x14ac:dyDescent="0.25">
      <c r="A874" s="27" t="s">
        <v>4901</v>
      </c>
      <c r="B874" s="27" t="s">
        <v>4984</v>
      </c>
      <c r="C874" s="27" t="s">
        <v>7893</v>
      </c>
    </row>
    <row r="875" spans="1:3" x14ac:dyDescent="0.25">
      <c r="A875" s="27" t="s">
        <v>4915</v>
      </c>
      <c r="B875" s="27" t="s">
        <v>4985</v>
      </c>
      <c r="C875" s="27" t="s">
        <v>7894</v>
      </c>
    </row>
    <row r="876" spans="1:3" x14ac:dyDescent="0.25">
      <c r="A876" s="27"/>
      <c r="B876" s="27" t="s">
        <v>1010</v>
      </c>
      <c r="C876" s="27" t="s">
        <v>1010</v>
      </c>
    </row>
    <row r="877" spans="1:3" x14ac:dyDescent="0.25">
      <c r="A877" s="27" t="s">
        <v>4987</v>
      </c>
      <c r="B877" s="27" t="s">
        <v>4986</v>
      </c>
      <c r="C877" s="27" t="s">
        <v>7895</v>
      </c>
    </row>
    <row r="878" spans="1:3" x14ac:dyDescent="0.25">
      <c r="A878" s="27" t="s">
        <v>4989</v>
      </c>
      <c r="B878" s="27" t="s">
        <v>4988</v>
      </c>
      <c r="C878" s="27" t="s">
        <v>7896</v>
      </c>
    </row>
    <row r="879" spans="1:3" x14ac:dyDescent="0.25">
      <c r="A879" s="27" t="s">
        <v>4991</v>
      </c>
      <c r="B879" s="27" t="s">
        <v>4990</v>
      </c>
      <c r="C879" s="27" t="s">
        <v>7897</v>
      </c>
    </row>
    <row r="880" spans="1:3" x14ac:dyDescent="0.25">
      <c r="A880" s="27" t="s">
        <v>4929</v>
      </c>
      <c r="B880" s="27" t="s">
        <v>4992</v>
      </c>
      <c r="C880" s="27" t="s">
        <v>7898</v>
      </c>
    </row>
    <row r="881" spans="1:3" x14ac:dyDescent="0.25">
      <c r="A881" s="27" t="s">
        <v>4935</v>
      </c>
      <c r="B881" s="27" t="s">
        <v>4993</v>
      </c>
      <c r="C881" s="27" t="s">
        <v>7899</v>
      </c>
    </row>
    <row r="882" spans="1:3" x14ac:dyDescent="0.25">
      <c r="A882" s="27" t="s">
        <v>4902</v>
      </c>
      <c r="B882" s="27" t="s">
        <v>4994</v>
      </c>
      <c r="C882" s="27" t="s">
        <v>7900</v>
      </c>
    </row>
    <row r="883" spans="1:3" x14ac:dyDescent="0.25">
      <c r="A883" s="27" t="s">
        <v>4899</v>
      </c>
      <c r="B883" s="27" t="s">
        <v>4995</v>
      </c>
      <c r="C883" s="27" t="s">
        <v>7901</v>
      </c>
    </row>
    <row r="884" spans="1:3" x14ac:dyDescent="0.25">
      <c r="A884" s="27" t="s">
        <v>4927</v>
      </c>
      <c r="B884" s="27" t="s">
        <v>4997</v>
      </c>
      <c r="C884" s="27" t="s">
        <v>7902</v>
      </c>
    </row>
    <row r="885" spans="1:3" x14ac:dyDescent="0.25">
      <c r="A885" s="27" t="s">
        <v>4906</v>
      </c>
      <c r="B885" s="27" t="s">
        <v>4998</v>
      </c>
      <c r="C885" s="27" t="s">
        <v>7903</v>
      </c>
    </row>
    <row r="886" spans="1:3" x14ac:dyDescent="0.25">
      <c r="A886" s="27" t="s">
        <v>4911</v>
      </c>
      <c r="B886" s="27" t="s">
        <v>4999</v>
      </c>
      <c r="C886" s="27" t="s">
        <v>7904</v>
      </c>
    </row>
    <row r="887" spans="1:3" x14ac:dyDescent="0.25">
      <c r="A887" s="27" t="s">
        <v>5001</v>
      </c>
      <c r="B887" s="27" t="s">
        <v>5000</v>
      </c>
      <c r="C887" s="27" t="s">
        <v>7905</v>
      </c>
    </row>
    <row r="888" spans="1:3" x14ac:dyDescent="0.25">
      <c r="A888" s="27" t="s">
        <v>5003</v>
      </c>
      <c r="B888" s="27" t="s">
        <v>5002</v>
      </c>
      <c r="C888" s="27" t="s">
        <v>7906</v>
      </c>
    </row>
    <row r="889" spans="1:3" x14ac:dyDescent="0.25">
      <c r="A889" s="27" t="s">
        <v>4938</v>
      </c>
      <c r="B889" s="27" t="s">
        <v>5004</v>
      </c>
      <c r="C889" s="27" t="s">
        <v>7907</v>
      </c>
    </row>
    <row r="890" spans="1:3" x14ac:dyDescent="0.25">
      <c r="A890" s="27" t="s">
        <v>4903</v>
      </c>
      <c r="B890" s="27" t="s">
        <v>5005</v>
      </c>
      <c r="C890" s="27" t="s">
        <v>7908</v>
      </c>
    </row>
    <row r="891" spans="1:3" x14ac:dyDescent="0.25">
      <c r="A891" s="27" t="s">
        <v>5007</v>
      </c>
      <c r="B891" s="27" t="s">
        <v>5006</v>
      </c>
      <c r="C891" s="27" t="s">
        <v>7909</v>
      </c>
    </row>
    <row r="892" spans="1:3" x14ac:dyDescent="0.25">
      <c r="A892" s="27" t="s">
        <v>5009</v>
      </c>
      <c r="B892" s="27" t="s">
        <v>5008</v>
      </c>
      <c r="C892" s="27" t="s">
        <v>7910</v>
      </c>
    </row>
    <row r="893" spans="1:3" x14ac:dyDescent="0.25">
      <c r="A893" s="27" t="s">
        <v>4931</v>
      </c>
      <c r="B893" s="27" t="s">
        <v>5010</v>
      </c>
      <c r="C893" s="27" t="s">
        <v>7911</v>
      </c>
    </row>
    <row r="894" spans="1:3" x14ac:dyDescent="0.25">
      <c r="A894" s="27" t="s">
        <v>4922</v>
      </c>
      <c r="B894" s="27" t="s">
        <v>5011</v>
      </c>
      <c r="C894" s="27" t="s">
        <v>7912</v>
      </c>
    </row>
    <row r="895" spans="1:3" x14ac:dyDescent="0.25">
      <c r="A895" s="27" t="s">
        <v>4958</v>
      </c>
      <c r="B895" s="27" t="s">
        <v>5012</v>
      </c>
      <c r="C895" s="27" t="s">
        <v>7913</v>
      </c>
    </row>
    <row r="896" spans="1:3" x14ac:dyDescent="0.25">
      <c r="A896" s="27" t="s">
        <v>4950</v>
      </c>
      <c r="B896" s="27" t="s">
        <v>5013</v>
      </c>
      <c r="C896" s="27" t="s">
        <v>7914</v>
      </c>
    </row>
    <row r="897" spans="1:3" x14ac:dyDescent="0.25">
      <c r="A897" s="27" t="s">
        <v>4948</v>
      </c>
      <c r="B897" s="27" t="s">
        <v>5014</v>
      </c>
      <c r="C897" s="27" t="s">
        <v>7915</v>
      </c>
    </row>
    <row r="898" spans="1:3" x14ac:dyDescent="0.25">
      <c r="A898" s="27" t="s">
        <v>4946</v>
      </c>
      <c r="B898" s="27" t="s">
        <v>5015</v>
      </c>
      <c r="C898" s="27" t="s">
        <v>7916</v>
      </c>
    </row>
    <row r="899" spans="1:3" x14ac:dyDescent="0.25">
      <c r="A899" s="27" t="s">
        <v>5017</v>
      </c>
      <c r="B899" s="27" t="s">
        <v>5016</v>
      </c>
      <c r="C899" s="27" t="s">
        <v>7917</v>
      </c>
    </row>
    <row r="900" spans="1:3" x14ac:dyDescent="0.25">
      <c r="A900" s="27" t="s">
        <v>4933</v>
      </c>
      <c r="B900" s="27" t="s">
        <v>5018</v>
      </c>
      <c r="C900" s="27" t="s">
        <v>7918</v>
      </c>
    </row>
    <row r="901" spans="1:3" x14ac:dyDescent="0.25">
      <c r="A901" s="27" t="s">
        <v>4918</v>
      </c>
      <c r="B901" s="27" t="s">
        <v>5019</v>
      </c>
      <c r="C901" s="27" t="s">
        <v>7919</v>
      </c>
    </row>
    <row r="902" spans="1:3" x14ac:dyDescent="0.25">
      <c r="A902" s="27" t="s">
        <v>5021</v>
      </c>
      <c r="B902" s="27" t="s">
        <v>5020</v>
      </c>
      <c r="C902" s="27" t="s">
        <v>7920</v>
      </c>
    </row>
    <row r="903" spans="1:3" x14ac:dyDescent="0.25">
      <c r="A903" s="27" t="s">
        <v>5023</v>
      </c>
      <c r="B903" s="27" t="s">
        <v>5022</v>
      </c>
      <c r="C903" s="27" t="s">
        <v>7921</v>
      </c>
    </row>
    <row r="904" spans="1:3" x14ac:dyDescent="0.25">
      <c r="A904" s="27" t="s">
        <v>5025</v>
      </c>
      <c r="B904" s="27" t="s">
        <v>5024</v>
      </c>
      <c r="C904" s="27" t="s">
        <v>7922</v>
      </c>
    </row>
    <row r="905" spans="1:3" x14ac:dyDescent="0.25">
      <c r="A905" s="27" t="s">
        <v>5027</v>
      </c>
      <c r="B905" s="27" t="s">
        <v>5026</v>
      </c>
      <c r="C905" s="27" t="s">
        <v>7923</v>
      </c>
    </row>
    <row r="906" spans="1:3" x14ac:dyDescent="0.25">
      <c r="A906" s="27" t="s">
        <v>4942</v>
      </c>
      <c r="B906" s="27" t="s">
        <v>5028</v>
      </c>
      <c r="C906" s="27" t="s">
        <v>7924</v>
      </c>
    </row>
    <row r="907" spans="1:3" x14ac:dyDescent="0.25">
      <c r="A907" s="27" t="s">
        <v>5030</v>
      </c>
      <c r="B907" s="27" t="s">
        <v>5029</v>
      </c>
      <c r="C907" s="27" t="s">
        <v>7925</v>
      </c>
    </row>
    <row r="908" spans="1:3" x14ac:dyDescent="0.25">
      <c r="A908" s="27" t="s">
        <v>4944</v>
      </c>
      <c r="B908" s="27" t="s">
        <v>5031</v>
      </c>
      <c r="C908" s="27" t="s">
        <v>7926</v>
      </c>
    </row>
    <row r="909" spans="1:3" x14ac:dyDescent="0.25">
      <c r="A909" s="27" t="s">
        <v>4955</v>
      </c>
      <c r="B909" s="27" t="s">
        <v>5032</v>
      </c>
      <c r="C909" s="27" t="s">
        <v>7927</v>
      </c>
    </row>
    <row r="910" spans="1:3" x14ac:dyDescent="0.25">
      <c r="A910" s="27" t="s">
        <v>5034</v>
      </c>
      <c r="B910" s="27" t="s">
        <v>5033</v>
      </c>
      <c r="C910" s="27" t="s">
        <v>7928</v>
      </c>
    </row>
    <row r="911" spans="1:3" x14ac:dyDescent="0.25">
      <c r="A911" s="27" t="s">
        <v>5036</v>
      </c>
      <c r="B911" s="27" t="s">
        <v>5035</v>
      </c>
      <c r="C911" s="27" t="s">
        <v>7929</v>
      </c>
    </row>
    <row r="912" spans="1:3" x14ac:dyDescent="0.25">
      <c r="A912" s="27" t="s">
        <v>5042</v>
      </c>
      <c r="B912" s="27" t="s">
        <v>6188</v>
      </c>
      <c r="C912" s="27" t="s">
        <v>7930</v>
      </c>
    </row>
    <row r="913" spans="1:3" x14ac:dyDescent="0.25">
      <c r="A913" s="27" t="s">
        <v>6189</v>
      </c>
      <c r="B913" s="27" t="s">
        <v>6190</v>
      </c>
      <c r="C913" s="27" t="s">
        <v>7931</v>
      </c>
    </row>
    <row r="914" spans="1:3" x14ac:dyDescent="0.25">
      <c r="A914" s="27" t="s">
        <v>5052</v>
      </c>
      <c r="B914" s="27" t="s">
        <v>6191</v>
      </c>
      <c r="C914" s="27" t="s">
        <v>7932</v>
      </c>
    </row>
    <row r="915" spans="1:3" x14ac:dyDescent="0.25">
      <c r="A915" s="27" t="s">
        <v>6192</v>
      </c>
      <c r="B915" s="27" t="s">
        <v>6193</v>
      </c>
      <c r="C915" s="27" t="s">
        <v>7933</v>
      </c>
    </row>
    <row r="916" spans="1:3" x14ac:dyDescent="0.25">
      <c r="A916" s="27" t="s">
        <v>5049</v>
      </c>
      <c r="B916" s="27" t="s">
        <v>6194</v>
      </c>
      <c r="C916" s="27" t="s">
        <v>7934</v>
      </c>
    </row>
    <row r="917" spans="1:3" x14ac:dyDescent="0.25">
      <c r="A917" s="27" t="s">
        <v>5040</v>
      </c>
      <c r="B917" s="27" t="s">
        <v>6195</v>
      </c>
      <c r="C917" s="27" t="s">
        <v>7935</v>
      </c>
    </row>
    <row r="918" spans="1:3" x14ac:dyDescent="0.25">
      <c r="A918" s="27" t="s">
        <v>5045</v>
      </c>
      <c r="B918" s="27" t="s">
        <v>6196</v>
      </c>
      <c r="C918" s="27" t="s">
        <v>7936</v>
      </c>
    </row>
    <row r="919" spans="1:3" x14ac:dyDescent="0.25">
      <c r="A919" s="27" t="s">
        <v>5059</v>
      </c>
      <c r="B919" s="27" t="s">
        <v>6197</v>
      </c>
      <c r="C919" s="27" t="s">
        <v>7937</v>
      </c>
    </row>
    <row r="920" spans="1:3" x14ac:dyDescent="0.25">
      <c r="A920" s="27" t="s">
        <v>5055</v>
      </c>
      <c r="B920" s="27" t="s">
        <v>6198</v>
      </c>
      <c r="C920" s="27" t="s">
        <v>7938</v>
      </c>
    </row>
    <row r="921" spans="1:3" x14ac:dyDescent="0.25">
      <c r="A921" s="27" t="s">
        <v>5067</v>
      </c>
      <c r="B921" s="27" t="s">
        <v>6199</v>
      </c>
      <c r="C921" s="27" t="s">
        <v>7939</v>
      </c>
    </row>
    <row r="922" spans="1:3" x14ac:dyDescent="0.25">
      <c r="A922" s="27" t="s">
        <v>5061</v>
      </c>
      <c r="B922" s="27" t="s">
        <v>6200</v>
      </c>
      <c r="C922" s="27" t="s">
        <v>7940</v>
      </c>
    </row>
    <row r="923" spans="1:3" x14ac:dyDescent="0.25">
      <c r="A923" s="27" t="s">
        <v>5057</v>
      </c>
      <c r="B923" s="27" t="s">
        <v>6201</v>
      </c>
      <c r="C923" s="27" t="s">
        <v>7941</v>
      </c>
    </row>
    <row r="924" spans="1:3" x14ac:dyDescent="0.25">
      <c r="A924" s="27" t="s">
        <v>5064</v>
      </c>
      <c r="B924" s="27" t="s">
        <v>6202</v>
      </c>
      <c r="C924" s="27" t="s">
        <v>7942</v>
      </c>
    </row>
    <row r="925" spans="1:3" x14ac:dyDescent="0.25">
      <c r="A925" s="27" t="s">
        <v>5077</v>
      </c>
      <c r="B925" s="27" t="s">
        <v>6203</v>
      </c>
      <c r="C925" s="27" t="s">
        <v>7943</v>
      </c>
    </row>
    <row r="926" spans="1:3" x14ac:dyDescent="0.25">
      <c r="A926" s="27" t="s">
        <v>5071</v>
      </c>
      <c r="B926" s="27" t="s">
        <v>6204</v>
      </c>
      <c r="C926" s="27" t="s">
        <v>7944</v>
      </c>
    </row>
    <row r="927" spans="1:3" x14ac:dyDescent="0.25">
      <c r="A927" s="27" t="s">
        <v>5088</v>
      </c>
      <c r="B927" s="27" t="s">
        <v>6205</v>
      </c>
      <c r="C927" s="27" t="s">
        <v>7945</v>
      </c>
    </row>
    <row r="928" spans="1:3" x14ac:dyDescent="0.25">
      <c r="A928" s="27" t="s">
        <v>5079</v>
      </c>
      <c r="B928" s="27" t="s">
        <v>6206</v>
      </c>
      <c r="C928" s="27" t="s">
        <v>7946</v>
      </c>
    </row>
    <row r="929" spans="1:3" x14ac:dyDescent="0.25">
      <c r="A929" s="27" t="s">
        <v>5082</v>
      </c>
      <c r="B929" s="27" t="s">
        <v>6207</v>
      </c>
      <c r="C929" s="27" t="s">
        <v>7947</v>
      </c>
    </row>
    <row r="930" spans="1:3" x14ac:dyDescent="0.25">
      <c r="A930" s="27" t="s">
        <v>5074</v>
      </c>
      <c r="B930" s="27" t="s">
        <v>6208</v>
      </c>
      <c r="C930" s="27" t="s">
        <v>7948</v>
      </c>
    </row>
    <row r="931" spans="1:3" x14ac:dyDescent="0.25">
      <c r="A931" s="27" t="s">
        <v>6209</v>
      </c>
      <c r="B931" s="27" t="s">
        <v>6210</v>
      </c>
      <c r="C931" s="27" t="s">
        <v>7949</v>
      </c>
    </row>
    <row r="932" spans="1:3" x14ac:dyDescent="0.25">
      <c r="A932" s="27" t="s">
        <v>6211</v>
      </c>
      <c r="B932" s="27" t="s">
        <v>6212</v>
      </c>
      <c r="C932" s="27" t="s">
        <v>7950</v>
      </c>
    </row>
    <row r="933" spans="1:3" x14ac:dyDescent="0.25">
      <c r="A933" s="27" t="s">
        <v>5092</v>
      </c>
      <c r="B933" s="27" t="s">
        <v>6213</v>
      </c>
      <c r="C933" s="27" t="s">
        <v>7951</v>
      </c>
    </row>
    <row r="934" spans="1:3" x14ac:dyDescent="0.25">
      <c r="A934" s="27" t="s">
        <v>5090</v>
      </c>
      <c r="B934" s="27" t="s">
        <v>6214</v>
      </c>
      <c r="C934" s="27" t="s">
        <v>7952</v>
      </c>
    </row>
    <row r="935" spans="1:3" x14ac:dyDescent="0.25">
      <c r="A935" s="27" t="s">
        <v>5098</v>
      </c>
      <c r="B935" s="27" t="s">
        <v>6215</v>
      </c>
      <c r="C935" s="27" t="s">
        <v>7953</v>
      </c>
    </row>
    <row r="936" spans="1:3" x14ac:dyDescent="0.25">
      <c r="A936" s="27" t="s">
        <v>5099</v>
      </c>
      <c r="B936" s="27" t="s">
        <v>6216</v>
      </c>
      <c r="C936" s="27" t="s">
        <v>7954</v>
      </c>
    </row>
    <row r="937" spans="1:3" x14ac:dyDescent="0.25">
      <c r="A937" s="27" t="s">
        <v>6217</v>
      </c>
      <c r="B937" s="27" t="s">
        <v>6218</v>
      </c>
      <c r="C937" s="27" t="s">
        <v>7955</v>
      </c>
    </row>
    <row r="938" spans="1:3" x14ac:dyDescent="0.25">
      <c r="A938" s="27" t="s">
        <v>5095</v>
      </c>
      <c r="B938" s="27" t="s">
        <v>6219</v>
      </c>
      <c r="C938" s="27" t="s">
        <v>7956</v>
      </c>
    </row>
    <row r="939" spans="1:3" x14ac:dyDescent="0.25">
      <c r="A939" s="27" t="s">
        <v>6220</v>
      </c>
      <c r="B939" s="27" t="s">
        <v>6221</v>
      </c>
      <c r="C939" s="27" t="s">
        <v>7957</v>
      </c>
    </row>
    <row r="940" spans="1:3" x14ac:dyDescent="0.25">
      <c r="A940" s="27" t="s">
        <v>5107</v>
      </c>
      <c r="B940" s="27" t="s">
        <v>6222</v>
      </c>
      <c r="C940" s="27" t="s">
        <v>7958</v>
      </c>
    </row>
    <row r="941" spans="1:3" x14ac:dyDescent="0.25">
      <c r="A941" s="27" t="s">
        <v>5106</v>
      </c>
      <c r="B941" s="27" t="s">
        <v>6223</v>
      </c>
      <c r="C941" s="27" t="s">
        <v>7959</v>
      </c>
    </row>
    <row r="942" spans="1:3" x14ac:dyDescent="0.25">
      <c r="A942" s="27" t="s">
        <v>5111</v>
      </c>
      <c r="B942" s="27" t="s">
        <v>6224</v>
      </c>
      <c r="C942" s="27" t="s">
        <v>7960</v>
      </c>
    </row>
    <row r="943" spans="1:3" x14ac:dyDescent="0.25">
      <c r="A943" s="27" t="s">
        <v>6225</v>
      </c>
      <c r="B943" s="27" t="s">
        <v>6226</v>
      </c>
      <c r="C943" s="27" t="s">
        <v>7961</v>
      </c>
    </row>
    <row r="944" spans="1:3" x14ac:dyDescent="0.25">
      <c r="A944" s="27" t="s">
        <v>5129</v>
      </c>
      <c r="B944" s="27" t="s">
        <v>6227</v>
      </c>
      <c r="C944" s="27" t="s">
        <v>7962</v>
      </c>
    </row>
    <row r="945" spans="1:3" x14ac:dyDescent="0.25">
      <c r="A945" s="27" t="s">
        <v>5123</v>
      </c>
      <c r="B945" s="27" t="s">
        <v>6228</v>
      </c>
      <c r="C945" s="27" t="s">
        <v>7963</v>
      </c>
    </row>
    <row r="946" spans="1:3" x14ac:dyDescent="0.25">
      <c r="A946" s="27" t="s">
        <v>5177</v>
      </c>
      <c r="B946" s="27" t="s">
        <v>6229</v>
      </c>
      <c r="C946" s="27" t="s">
        <v>7964</v>
      </c>
    </row>
    <row r="947" spans="1:3" x14ac:dyDescent="0.25">
      <c r="A947" s="27" t="s">
        <v>5120</v>
      </c>
      <c r="B947" s="27" t="s">
        <v>6230</v>
      </c>
      <c r="C947" s="27" t="s">
        <v>7965</v>
      </c>
    </row>
    <row r="948" spans="1:3" x14ac:dyDescent="0.25">
      <c r="A948" s="27" t="s">
        <v>6231</v>
      </c>
      <c r="B948" s="27" t="s">
        <v>6232</v>
      </c>
      <c r="C948" s="27" t="s">
        <v>7966</v>
      </c>
    </row>
    <row r="949" spans="1:3" x14ac:dyDescent="0.25">
      <c r="A949" s="27" t="s">
        <v>5126</v>
      </c>
      <c r="B949" s="27" t="s">
        <v>6233</v>
      </c>
      <c r="C949" s="27" t="s">
        <v>7967</v>
      </c>
    </row>
    <row r="950" spans="1:3" x14ac:dyDescent="0.25">
      <c r="A950" s="27" t="s">
        <v>5117</v>
      </c>
      <c r="B950" s="27" t="s">
        <v>6234</v>
      </c>
      <c r="C950" s="27" t="s">
        <v>7968</v>
      </c>
    </row>
    <row r="951" spans="1:3" x14ac:dyDescent="0.25">
      <c r="A951" s="27" t="s">
        <v>6235</v>
      </c>
      <c r="B951" s="27" t="s">
        <v>6236</v>
      </c>
      <c r="C951" s="27" t="s">
        <v>7969</v>
      </c>
    </row>
    <row r="952" spans="1:3" x14ac:dyDescent="0.25">
      <c r="A952" s="27" t="s">
        <v>5135</v>
      </c>
      <c r="B952" s="27" t="s">
        <v>6237</v>
      </c>
      <c r="C952" s="27" t="s">
        <v>7970</v>
      </c>
    </row>
    <row r="953" spans="1:3" x14ac:dyDescent="0.25">
      <c r="A953" s="27" t="s">
        <v>5158</v>
      </c>
      <c r="B953" s="27" t="s">
        <v>6238</v>
      </c>
      <c r="C953" s="27" t="s">
        <v>7971</v>
      </c>
    </row>
    <row r="954" spans="1:3" x14ac:dyDescent="0.25">
      <c r="A954" s="27" t="s">
        <v>5162</v>
      </c>
      <c r="B954" s="27" t="s">
        <v>6239</v>
      </c>
      <c r="C954" s="27" t="s">
        <v>7972</v>
      </c>
    </row>
    <row r="955" spans="1:3" x14ac:dyDescent="0.25">
      <c r="A955" s="27" t="s">
        <v>5150</v>
      </c>
      <c r="B955" s="27" t="s">
        <v>6240</v>
      </c>
      <c r="C955" s="27" t="s">
        <v>7973</v>
      </c>
    </row>
    <row r="956" spans="1:3" x14ac:dyDescent="0.25">
      <c r="A956" s="27" t="s">
        <v>6241</v>
      </c>
      <c r="B956" s="27" t="s">
        <v>6242</v>
      </c>
      <c r="C956" s="27" t="s">
        <v>7974</v>
      </c>
    </row>
    <row r="957" spans="1:3" x14ac:dyDescent="0.25">
      <c r="A957" s="27" t="s">
        <v>5153</v>
      </c>
      <c r="B957" s="27" t="s">
        <v>6243</v>
      </c>
      <c r="C957" s="27" t="s">
        <v>7975</v>
      </c>
    </row>
    <row r="958" spans="1:3" x14ac:dyDescent="0.25">
      <c r="A958" s="27"/>
      <c r="B958" s="27" t="s">
        <v>6244</v>
      </c>
      <c r="C958" s="27" t="s">
        <v>6244</v>
      </c>
    </row>
    <row r="959" spans="1:3" x14ac:dyDescent="0.25">
      <c r="A959" s="27" t="s">
        <v>5136</v>
      </c>
      <c r="B959" s="27" t="s">
        <v>6245</v>
      </c>
      <c r="C959" s="27" t="s">
        <v>7976</v>
      </c>
    </row>
    <row r="960" spans="1:3" x14ac:dyDescent="0.25">
      <c r="A960" s="27" t="s">
        <v>5147</v>
      </c>
      <c r="B960" s="27" t="s">
        <v>6246</v>
      </c>
      <c r="C960" s="27" t="s">
        <v>7977</v>
      </c>
    </row>
    <row r="961" spans="1:3" x14ac:dyDescent="0.25">
      <c r="A961" s="27"/>
      <c r="B961" s="27" t="s">
        <v>6247</v>
      </c>
      <c r="C961" s="27" t="s">
        <v>7978</v>
      </c>
    </row>
    <row r="962" spans="1:3" x14ac:dyDescent="0.25">
      <c r="A962" s="27" t="s">
        <v>6248</v>
      </c>
      <c r="B962" s="27" t="s">
        <v>6249</v>
      </c>
      <c r="C962" s="27" t="s">
        <v>7979</v>
      </c>
    </row>
    <row r="963" spans="1:3" x14ac:dyDescent="0.25">
      <c r="A963" s="27" t="s">
        <v>6250</v>
      </c>
      <c r="B963" s="27" t="s">
        <v>6251</v>
      </c>
      <c r="C963" s="27" t="s">
        <v>7980</v>
      </c>
    </row>
    <row r="964" spans="1:3" x14ac:dyDescent="0.25">
      <c r="A964" s="27" t="s">
        <v>6252</v>
      </c>
      <c r="B964" s="27" t="s">
        <v>6253</v>
      </c>
      <c r="C964" s="27" t="s">
        <v>6253</v>
      </c>
    </row>
    <row r="965" spans="1:3" x14ac:dyDescent="0.25">
      <c r="A965" s="27" t="s">
        <v>5134</v>
      </c>
      <c r="B965" s="27" t="s">
        <v>6254</v>
      </c>
      <c r="C965" s="27" t="s">
        <v>7981</v>
      </c>
    </row>
    <row r="966" spans="1:3" x14ac:dyDescent="0.25">
      <c r="A966" s="27" t="s">
        <v>5140</v>
      </c>
      <c r="B966" s="27" t="s">
        <v>6255</v>
      </c>
      <c r="C966" s="27" t="s">
        <v>7982</v>
      </c>
    </row>
    <row r="967" spans="1:3" x14ac:dyDescent="0.25">
      <c r="A967" s="27" t="s">
        <v>5168</v>
      </c>
      <c r="B967" s="27" t="s">
        <v>6256</v>
      </c>
      <c r="C967" s="27" t="s">
        <v>7983</v>
      </c>
    </row>
    <row r="968" spans="1:3" x14ac:dyDescent="0.25">
      <c r="A968" s="27" t="s">
        <v>5145</v>
      </c>
      <c r="B968" s="27" t="s">
        <v>6257</v>
      </c>
      <c r="C968" s="27" t="s">
        <v>7984</v>
      </c>
    </row>
    <row r="969" spans="1:3" x14ac:dyDescent="0.25">
      <c r="A969" s="27" t="s">
        <v>6258</v>
      </c>
      <c r="B969" s="27" t="s">
        <v>6259</v>
      </c>
      <c r="C969" s="27" t="s">
        <v>7985</v>
      </c>
    </row>
    <row r="970" spans="1:3" x14ac:dyDescent="0.25">
      <c r="A970" s="27" t="s">
        <v>5155</v>
      </c>
      <c r="B970" s="27" t="s">
        <v>6260</v>
      </c>
      <c r="C970" s="27" t="s">
        <v>7986</v>
      </c>
    </row>
    <row r="971" spans="1:3" x14ac:dyDescent="0.25">
      <c r="A971" s="27" t="s">
        <v>5165</v>
      </c>
      <c r="B971" s="27" t="s">
        <v>6261</v>
      </c>
      <c r="C971" s="27" t="s">
        <v>7987</v>
      </c>
    </row>
    <row r="972" spans="1:3" x14ac:dyDescent="0.25">
      <c r="A972" s="27" t="s">
        <v>6262</v>
      </c>
      <c r="B972" s="27" t="s">
        <v>6263</v>
      </c>
      <c r="C972" s="27" t="s">
        <v>7988</v>
      </c>
    </row>
    <row r="973" spans="1:3" x14ac:dyDescent="0.25">
      <c r="A973" s="27" t="s">
        <v>5174</v>
      </c>
      <c r="B973" s="27" t="s">
        <v>6264</v>
      </c>
      <c r="C973" s="27" t="s">
        <v>7989</v>
      </c>
    </row>
    <row r="974" spans="1:3" x14ac:dyDescent="0.25">
      <c r="A974" s="27" t="s">
        <v>5198</v>
      </c>
      <c r="B974" s="27" t="s">
        <v>6265</v>
      </c>
      <c r="C974" s="27" t="s">
        <v>7990</v>
      </c>
    </row>
    <row r="975" spans="1:3" x14ac:dyDescent="0.25">
      <c r="A975" s="27" t="s">
        <v>5191</v>
      </c>
      <c r="B975" s="27" t="s">
        <v>6266</v>
      </c>
      <c r="C975" s="27" t="s">
        <v>7991</v>
      </c>
    </row>
    <row r="976" spans="1:3" x14ac:dyDescent="0.25">
      <c r="A976" s="27" t="s">
        <v>5171</v>
      </c>
      <c r="B976" s="27" t="s">
        <v>6267</v>
      </c>
      <c r="C976" s="27" t="s">
        <v>7992</v>
      </c>
    </row>
    <row r="977" spans="1:3" x14ac:dyDescent="0.25">
      <c r="A977" s="27" t="s">
        <v>5178</v>
      </c>
      <c r="B977" s="27" t="s">
        <v>6268</v>
      </c>
      <c r="C977" s="27" t="s">
        <v>7993</v>
      </c>
    </row>
    <row r="978" spans="1:3" x14ac:dyDescent="0.25">
      <c r="A978" s="27" t="s">
        <v>5201</v>
      </c>
      <c r="B978" s="27" t="s">
        <v>6269</v>
      </c>
      <c r="C978" s="27" t="s">
        <v>7994</v>
      </c>
    </row>
    <row r="979" spans="1:3" x14ac:dyDescent="0.25">
      <c r="A979" s="27" t="s">
        <v>6270</v>
      </c>
      <c r="B979" s="27" t="s">
        <v>6271</v>
      </c>
      <c r="C979" s="27" t="s">
        <v>7995</v>
      </c>
    </row>
    <row r="980" spans="1:3" x14ac:dyDescent="0.25">
      <c r="A980" s="27" t="s">
        <v>6272</v>
      </c>
      <c r="B980" s="27" t="s">
        <v>6273</v>
      </c>
      <c r="C980" s="27" t="s">
        <v>7996</v>
      </c>
    </row>
    <row r="981" spans="1:3" x14ac:dyDescent="0.25">
      <c r="A981" s="27" t="s">
        <v>5181</v>
      </c>
      <c r="B981" s="27" t="s">
        <v>6274</v>
      </c>
      <c r="C981" s="27" t="s">
        <v>7997</v>
      </c>
    </row>
    <row r="982" spans="1:3" x14ac:dyDescent="0.25">
      <c r="A982" s="27" t="s">
        <v>5193</v>
      </c>
      <c r="B982" s="27" t="s">
        <v>6275</v>
      </c>
      <c r="C982" s="27" t="s">
        <v>7998</v>
      </c>
    </row>
    <row r="983" spans="1:3" x14ac:dyDescent="0.25">
      <c r="A983" s="27" t="s">
        <v>6276</v>
      </c>
      <c r="B983" s="27" t="s">
        <v>6277</v>
      </c>
      <c r="C983" s="27" t="s">
        <v>7999</v>
      </c>
    </row>
    <row r="984" spans="1:3" x14ac:dyDescent="0.25">
      <c r="A984" s="27" t="s">
        <v>6278</v>
      </c>
      <c r="B984" s="27" t="s">
        <v>6279</v>
      </c>
      <c r="C984" s="27" t="s">
        <v>8000</v>
      </c>
    </row>
    <row r="985" spans="1:3" x14ac:dyDescent="0.25">
      <c r="A985" s="27" t="s">
        <v>6280</v>
      </c>
      <c r="B985" s="27" t="s">
        <v>6281</v>
      </c>
      <c r="C985" s="27" t="s">
        <v>8001</v>
      </c>
    </row>
    <row r="986" spans="1:3" x14ac:dyDescent="0.25">
      <c r="A986" s="27" t="s">
        <v>6282</v>
      </c>
      <c r="B986" s="27" t="s">
        <v>6283</v>
      </c>
      <c r="C986" s="27" t="s">
        <v>8002</v>
      </c>
    </row>
    <row r="987" spans="1:3" x14ac:dyDescent="0.25">
      <c r="A987" s="27" t="s">
        <v>5206</v>
      </c>
      <c r="B987" s="27" t="s">
        <v>6284</v>
      </c>
      <c r="C987" s="27" t="s">
        <v>8003</v>
      </c>
    </row>
    <row r="988" spans="1:3" x14ac:dyDescent="0.25">
      <c r="A988" s="27" t="s">
        <v>6285</v>
      </c>
      <c r="B988" s="27" t="s">
        <v>6286</v>
      </c>
      <c r="C988" s="27" t="s">
        <v>8004</v>
      </c>
    </row>
    <row r="989" spans="1:3" x14ac:dyDescent="0.25">
      <c r="A989" s="27"/>
      <c r="B989" s="27" t="s">
        <v>6287</v>
      </c>
      <c r="C989" s="27" t="s">
        <v>8005</v>
      </c>
    </row>
    <row r="990" spans="1:3" x14ac:dyDescent="0.25">
      <c r="A990" s="27" t="s">
        <v>6290</v>
      </c>
      <c r="B990" s="27" t="s">
        <v>6291</v>
      </c>
      <c r="C990" s="27" t="s">
        <v>8007</v>
      </c>
    </row>
    <row r="991" spans="1:3" x14ac:dyDescent="0.25">
      <c r="A991" s="27" t="s">
        <v>6292</v>
      </c>
      <c r="B991" s="27" t="s">
        <v>6293</v>
      </c>
      <c r="C991" s="27" t="s">
        <v>8008</v>
      </c>
    </row>
    <row r="992" spans="1:3" x14ac:dyDescent="0.25">
      <c r="A992" s="27" t="s">
        <v>6294</v>
      </c>
      <c r="B992" s="27" t="s">
        <v>6295</v>
      </c>
      <c r="C992" s="27" t="s">
        <v>8009</v>
      </c>
    </row>
    <row r="993" spans="1:3" x14ac:dyDescent="0.25">
      <c r="A993" s="27" t="s">
        <v>6297</v>
      </c>
      <c r="B993" s="27" t="s">
        <v>6298</v>
      </c>
      <c r="C993" s="27" t="s">
        <v>8010</v>
      </c>
    </row>
    <row r="994" spans="1:3" x14ac:dyDescent="0.25">
      <c r="A994" s="27" t="s">
        <v>6299</v>
      </c>
      <c r="B994" s="27" t="s">
        <v>6300</v>
      </c>
      <c r="C994" s="27" t="s">
        <v>8011</v>
      </c>
    </row>
    <row r="995" spans="1:3" x14ac:dyDescent="0.25">
      <c r="A995" s="27" t="s">
        <v>6301</v>
      </c>
      <c r="B995" s="27" t="s">
        <v>6302</v>
      </c>
      <c r="C995" s="27" t="s">
        <v>8012</v>
      </c>
    </row>
    <row r="996" spans="1:3" x14ac:dyDescent="0.25">
      <c r="A996" s="27" t="s">
        <v>6303</v>
      </c>
      <c r="B996" s="27" t="s">
        <v>6304</v>
      </c>
      <c r="C996" s="27" t="s">
        <v>8013</v>
      </c>
    </row>
    <row r="997" spans="1:3" x14ac:dyDescent="0.25">
      <c r="A997" s="27" t="s">
        <v>5208</v>
      </c>
      <c r="B997" s="27" t="s">
        <v>6305</v>
      </c>
      <c r="C997" s="27" t="s">
        <v>8014</v>
      </c>
    </row>
    <row r="998" spans="1:3" x14ac:dyDescent="0.25">
      <c r="A998" s="27" t="s">
        <v>6306</v>
      </c>
      <c r="B998" s="27" t="s">
        <v>6307</v>
      </c>
      <c r="C998" s="27" t="s">
        <v>8015</v>
      </c>
    </row>
    <row r="999" spans="1:3" x14ac:dyDescent="0.25">
      <c r="A999" s="27" t="s">
        <v>6308</v>
      </c>
      <c r="B999" s="27" t="s">
        <v>6309</v>
      </c>
      <c r="C999" s="27" t="s">
        <v>8016</v>
      </c>
    </row>
    <row r="1000" spans="1:3" x14ac:dyDescent="0.25">
      <c r="A1000" s="27" t="s">
        <v>6310</v>
      </c>
      <c r="B1000" s="27" t="s">
        <v>6311</v>
      </c>
      <c r="C1000" s="27" t="s">
        <v>8017</v>
      </c>
    </row>
    <row r="1001" spans="1:3" x14ac:dyDescent="0.25">
      <c r="A1001" s="27" t="s">
        <v>6312</v>
      </c>
      <c r="B1001" s="27" t="s">
        <v>6313</v>
      </c>
      <c r="C1001" s="27" t="s">
        <v>8018</v>
      </c>
    </row>
    <row r="1002" spans="1:3" x14ac:dyDescent="0.25">
      <c r="A1002" s="27"/>
      <c r="B1002" s="27" t="s">
        <v>6314</v>
      </c>
      <c r="C1002" s="27" t="s">
        <v>8019</v>
      </c>
    </row>
    <row r="1003" spans="1:3" x14ac:dyDescent="0.25">
      <c r="A1003" s="27" t="s">
        <v>6315</v>
      </c>
      <c r="B1003" s="27" t="s">
        <v>6316</v>
      </c>
      <c r="C1003" s="27" t="s">
        <v>8020</v>
      </c>
    </row>
    <row r="1004" spans="1:3" x14ac:dyDescent="0.25">
      <c r="A1004" s="27" t="s">
        <v>6317</v>
      </c>
      <c r="B1004" s="27" t="s">
        <v>6318</v>
      </c>
      <c r="C1004" s="27" t="s">
        <v>8021</v>
      </c>
    </row>
    <row r="1005" spans="1:3" x14ac:dyDescent="0.25">
      <c r="A1005" s="27" t="s">
        <v>6319</v>
      </c>
      <c r="B1005" s="27" t="s">
        <v>6320</v>
      </c>
      <c r="C1005" s="27" t="s">
        <v>8022</v>
      </c>
    </row>
    <row r="1006" spans="1:3" x14ac:dyDescent="0.25">
      <c r="A1006" s="27" t="s">
        <v>6321</v>
      </c>
      <c r="B1006" s="27" t="s">
        <v>6322</v>
      </c>
      <c r="C1006" s="27" t="s">
        <v>8023</v>
      </c>
    </row>
    <row r="1007" spans="1:3" x14ac:dyDescent="0.25">
      <c r="A1007" s="27" t="s">
        <v>6323</v>
      </c>
      <c r="B1007" s="27" t="s">
        <v>6324</v>
      </c>
      <c r="C1007" s="27" t="s">
        <v>8024</v>
      </c>
    </row>
    <row r="1008" spans="1:3" x14ac:dyDescent="0.25">
      <c r="A1008" s="27" t="s">
        <v>6325</v>
      </c>
      <c r="B1008" s="27" t="s">
        <v>6326</v>
      </c>
      <c r="C1008" s="27" t="s">
        <v>8025</v>
      </c>
    </row>
    <row r="1009" spans="1:3" x14ac:dyDescent="0.25">
      <c r="A1009" s="27" t="s">
        <v>6327</v>
      </c>
      <c r="B1009" s="27" t="s">
        <v>6328</v>
      </c>
      <c r="C1009" s="27" t="s">
        <v>8026</v>
      </c>
    </row>
    <row r="1010" spans="1:3" x14ac:dyDescent="0.25">
      <c r="A1010" s="27" t="s">
        <v>6329</v>
      </c>
      <c r="B1010" s="27" t="s">
        <v>6330</v>
      </c>
      <c r="C1010" s="27" t="s">
        <v>8027</v>
      </c>
    </row>
    <row r="1011" spans="1:3" x14ac:dyDescent="0.25">
      <c r="A1011" s="27" t="s">
        <v>8028</v>
      </c>
      <c r="B1011" s="27" t="s">
        <v>8029</v>
      </c>
      <c r="C1011" s="27" t="s">
        <v>8030</v>
      </c>
    </row>
    <row r="1012" spans="1:3" x14ac:dyDescent="0.25">
      <c r="A1012" s="27" t="s">
        <v>8158</v>
      </c>
      <c r="B1012" s="27" t="s">
        <v>8270</v>
      </c>
      <c r="C1012" s="27" t="s">
        <v>8449</v>
      </c>
    </row>
    <row r="1013" spans="1:3" x14ac:dyDescent="0.25">
      <c r="A1013" s="27" t="s">
        <v>8155</v>
      </c>
      <c r="B1013" s="27" t="s">
        <v>8192</v>
      </c>
      <c r="C1013" s="27" t="s">
        <v>8450</v>
      </c>
    </row>
    <row r="1014" spans="1:3" x14ac:dyDescent="0.25">
      <c r="A1014" s="27" t="s">
        <v>7076</v>
      </c>
      <c r="B1014" s="27" t="s">
        <v>8296</v>
      </c>
      <c r="C1014" s="27" t="s">
        <v>8451</v>
      </c>
    </row>
    <row r="1015" spans="1:3" x14ac:dyDescent="0.25">
      <c r="A1015" s="27" t="s">
        <v>8126</v>
      </c>
      <c r="B1015" s="27" t="s">
        <v>8309</v>
      </c>
      <c r="C1015" s="27" t="s">
        <v>8452</v>
      </c>
    </row>
    <row r="1016" spans="1:3" x14ac:dyDescent="0.25">
      <c r="A1016" s="27" t="s">
        <v>8453</v>
      </c>
      <c r="B1016" s="27" t="s">
        <v>8454</v>
      </c>
      <c r="C1016" s="27" t="s">
        <v>8455</v>
      </c>
    </row>
    <row r="1017" spans="1:3" x14ac:dyDescent="0.25">
      <c r="A1017" s="27" t="s">
        <v>6288</v>
      </c>
      <c r="B1017" s="27" t="s">
        <v>8456</v>
      </c>
      <c r="C1017" s="27" t="s">
        <v>8006</v>
      </c>
    </row>
    <row r="1018" spans="1:3" x14ac:dyDescent="0.25">
      <c r="A1018" s="27" t="s">
        <v>8125</v>
      </c>
      <c r="B1018" s="27" t="s">
        <v>8286</v>
      </c>
      <c r="C1018" s="27" t="s">
        <v>8457</v>
      </c>
    </row>
    <row r="1019" spans="1:3" x14ac:dyDescent="0.25">
      <c r="A1019" s="27" t="s">
        <v>8153</v>
      </c>
      <c r="B1019" s="27" t="s">
        <v>8211</v>
      </c>
      <c r="C1019" s="27" t="s">
        <v>8458</v>
      </c>
    </row>
    <row r="1020" spans="1:3" x14ac:dyDescent="0.25">
      <c r="A1020" s="27" t="s">
        <v>8142</v>
      </c>
      <c r="B1020" s="27" t="s">
        <v>8203</v>
      </c>
      <c r="C1020" s="27" t="s">
        <v>8459</v>
      </c>
    </row>
    <row r="1021" spans="1:3" x14ac:dyDescent="0.25">
      <c r="A1021" s="27" t="s">
        <v>8123</v>
      </c>
      <c r="B1021" s="27" t="s">
        <v>8235</v>
      </c>
      <c r="C1021" s="27" t="s">
        <v>8460</v>
      </c>
    </row>
    <row r="1022" spans="1:3" x14ac:dyDescent="0.25">
      <c r="A1022" s="27" t="s">
        <v>8147</v>
      </c>
      <c r="B1022" s="27" t="s">
        <v>8289</v>
      </c>
      <c r="C1022" s="27" t="s">
        <v>8461</v>
      </c>
    </row>
    <row r="1023" spans="1:3" x14ac:dyDescent="0.25">
      <c r="A1023" s="27" t="s">
        <v>8462</v>
      </c>
      <c r="B1023" s="27" t="s">
        <v>8463</v>
      </c>
      <c r="C1023" s="27" t="s">
        <v>8464</v>
      </c>
    </row>
    <row r="1024" spans="1:3" x14ac:dyDescent="0.25">
      <c r="A1024" s="27" t="s">
        <v>8465</v>
      </c>
      <c r="B1024" s="27" t="s">
        <v>8466</v>
      </c>
      <c r="C1024" s="27" t="s">
        <v>8467</v>
      </c>
    </row>
    <row r="1025" spans="1:3" x14ac:dyDescent="0.25">
      <c r="A1025" s="27" t="s">
        <v>8468</v>
      </c>
      <c r="B1025" s="27" t="s">
        <v>8469</v>
      </c>
      <c r="C1025" s="27" t="s">
        <v>8470</v>
      </c>
    </row>
    <row r="1026" spans="1:3" x14ac:dyDescent="0.25">
      <c r="A1026" s="27" t="s">
        <v>8471</v>
      </c>
      <c r="B1026" s="27" t="s">
        <v>8472</v>
      </c>
      <c r="C1026" s="27" t="s">
        <v>8473</v>
      </c>
    </row>
    <row r="1027" spans="1:3" x14ac:dyDescent="0.25">
      <c r="A1027" s="27" t="s">
        <v>8132</v>
      </c>
      <c r="B1027" s="27" t="s">
        <v>8178</v>
      </c>
      <c r="C1027" s="27" t="s">
        <v>8474</v>
      </c>
    </row>
    <row r="1028" spans="1:3" x14ac:dyDescent="0.25">
      <c r="A1028" s="27" t="s">
        <v>8141</v>
      </c>
      <c r="B1028" s="27" t="s">
        <v>8174</v>
      </c>
      <c r="C1028" s="27" t="s">
        <v>8475</v>
      </c>
    </row>
    <row r="1029" spans="1:3" x14ac:dyDescent="0.25">
      <c r="A1029" s="27" t="s">
        <v>8476</v>
      </c>
      <c r="B1029" s="27" t="s">
        <v>8477</v>
      </c>
      <c r="C1029" s="27" t="s">
        <v>8478</v>
      </c>
    </row>
    <row r="1030" spans="1:3" x14ac:dyDescent="0.25">
      <c r="A1030" s="27" t="s">
        <v>8120</v>
      </c>
      <c r="B1030" s="27" t="s">
        <v>8264</v>
      </c>
      <c r="C1030" s="27" t="s">
        <v>8479</v>
      </c>
    </row>
    <row r="1031" spans="1:3" x14ac:dyDescent="0.25">
      <c r="A1031" s="27" t="s">
        <v>8151</v>
      </c>
      <c r="B1031" s="27" t="s">
        <v>8260</v>
      </c>
      <c r="C1031" s="27" t="s">
        <v>8480</v>
      </c>
    </row>
    <row r="1032" spans="1:3" x14ac:dyDescent="0.25">
      <c r="A1032" s="27" t="s">
        <v>8481</v>
      </c>
      <c r="B1032" s="27" t="s">
        <v>8482</v>
      </c>
      <c r="C1032" s="27" t="s">
        <v>8483</v>
      </c>
    </row>
    <row r="1033" spans="1:3" x14ac:dyDescent="0.25">
      <c r="A1033" s="27"/>
      <c r="B1033" s="27" t="s">
        <v>8484</v>
      </c>
      <c r="C1033" s="27" t="s">
        <v>7798</v>
      </c>
    </row>
    <row r="1034" spans="1:3" x14ac:dyDescent="0.25">
      <c r="A1034" s="27" t="s">
        <v>8485</v>
      </c>
      <c r="B1034" s="27" t="s">
        <v>8144</v>
      </c>
      <c r="C1034" s="27" t="s">
        <v>8486</v>
      </c>
    </row>
    <row r="1035" spans="1:3" x14ac:dyDescent="0.25">
      <c r="A1035" s="27" t="s">
        <v>8487</v>
      </c>
      <c r="B1035" s="27" t="s">
        <v>8488</v>
      </c>
      <c r="C1035" s="27" t="s">
        <v>8489</v>
      </c>
    </row>
    <row r="1036" spans="1:3" x14ac:dyDescent="0.25">
      <c r="A1036" s="27" t="s">
        <v>8490</v>
      </c>
      <c r="B1036" s="27" t="s">
        <v>8491</v>
      </c>
      <c r="C1036" s="27" t="s">
        <v>8492</v>
      </c>
    </row>
    <row r="1037" spans="1:3" x14ac:dyDescent="0.25">
      <c r="A1037" s="27" t="s">
        <v>8493</v>
      </c>
      <c r="B1037" s="27" t="s">
        <v>8494</v>
      </c>
      <c r="C1037" s="27" t="s">
        <v>8495</v>
      </c>
    </row>
    <row r="1038" spans="1:3" x14ac:dyDescent="0.25">
      <c r="A1038" s="27" t="s">
        <v>8496</v>
      </c>
      <c r="B1038" s="27" t="s">
        <v>8497</v>
      </c>
      <c r="C1038" s="27" t="s">
        <v>8498</v>
      </c>
    </row>
    <row r="1039" spans="1:3" x14ac:dyDescent="0.25">
      <c r="A1039" s="27" t="s">
        <v>8499</v>
      </c>
      <c r="B1039" s="27" t="s">
        <v>8500</v>
      </c>
      <c r="C1039" s="27" t="s">
        <v>8501</v>
      </c>
    </row>
    <row r="1040" spans="1:3" x14ac:dyDescent="0.25">
      <c r="A1040" s="27" t="s">
        <v>8535</v>
      </c>
      <c r="B1040" s="27" t="s">
        <v>10470</v>
      </c>
      <c r="C1040" s="27" t="s">
        <v>10471</v>
      </c>
    </row>
    <row r="1041" spans="1:3" x14ac:dyDescent="0.25">
      <c r="A1041" s="27" t="s">
        <v>8534</v>
      </c>
      <c r="B1041" s="27" t="s">
        <v>10329</v>
      </c>
      <c r="C1041" s="27" t="s">
        <v>10472</v>
      </c>
    </row>
    <row r="1042" spans="1:3" x14ac:dyDescent="0.25">
      <c r="A1042" s="27" t="s">
        <v>8536</v>
      </c>
      <c r="B1042" s="27" t="s">
        <v>10415</v>
      </c>
      <c r="C1042" s="27" t="s">
        <v>10473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A247-2B59-4B4C-AE7C-17887BB3FB9E}">
  <dimension ref="A1:D1038"/>
  <sheetViews>
    <sheetView topLeftCell="A427" workbookViewId="0">
      <selection activeCell="B441" sqref="B441"/>
    </sheetView>
  </sheetViews>
  <sheetFormatPr defaultRowHeight="15" x14ac:dyDescent="0.25"/>
  <cols>
    <col min="1" max="1" width="14.85546875" bestFit="1" customWidth="1"/>
    <col min="2" max="2" width="55" bestFit="1" customWidth="1"/>
    <col min="3" max="3" width="88.5703125" bestFit="1" customWidth="1"/>
  </cols>
  <sheetData>
    <row r="1" spans="1:4" x14ac:dyDescent="0.25">
      <c r="A1" s="27" t="s">
        <v>5210</v>
      </c>
      <c r="B1" s="27" t="s">
        <v>5211</v>
      </c>
      <c r="C1" s="27" t="s">
        <v>8576</v>
      </c>
      <c r="D1" s="27" t="s">
        <v>9588</v>
      </c>
    </row>
    <row r="2" spans="1:4" x14ac:dyDescent="0.25">
      <c r="A2" s="27" t="s">
        <v>5212</v>
      </c>
      <c r="B2" s="27" t="s">
        <v>5213</v>
      </c>
      <c r="C2" s="27" t="s">
        <v>9587</v>
      </c>
      <c r="D2" s="27"/>
    </row>
    <row r="3" spans="1:4" x14ac:dyDescent="0.25">
      <c r="A3" s="27" t="s">
        <v>5214</v>
      </c>
      <c r="B3" s="27" t="s">
        <v>5213</v>
      </c>
      <c r="C3" s="27" t="s">
        <v>9586</v>
      </c>
      <c r="D3" s="27"/>
    </row>
    <row r="4" spans="1:4" x14ac:dyDescent="0.25">
      <c r="A4" s="27" t="s">
        <v>5215</v>
      </c>
      <c r="B4" s="27" t="s">
        <v>5216</v>
      </c>
      <c r="C4" s="27" t="s">
        <v>9585</v>
      </c>
      <c r="D4" s="27"/>
    </row>
    <row r="5" spans="1:4" x14ac:dyDescent="0.25">
      <c r="A5" s="27" t="s">
        <v>5217</v>
      </c>
      <c r="B5" s="27" t="s">
        <v>5213</v>
      </c>
      <c r="C5" s="27" t="s">
        <v>9584</v>
      </c>
      <c r="D5" s="27"/>
    </row>
    <row r="6" spans="1:4" x14ac:dyDescent="0.25">
      <c r="A6" s="27" t="s">
        <v>5218</v>
      </c>
      <c r="B6" s="27" t="s">
        <v>5219</v>
      </c>
      <c r="C6" s="27" t="s">
        <v>9583</v>
      </c>
      <c r="D6" s="27"/>
    </row>
    <row r="7" spans="1:4" x14ac:dyDescent="0.25">
      <c r="A7" s="27" t="s">
        <v>5220</v>
      </c>
      <c r="B7" s="27" t="s">
        <v>5221</v>
      </c>
      <c r="C7" s="27" t="s">
        <v>8577</v>
      </c>
      <c r="D7" s="27"/>
    </row>
    <row r="8" spans="1:4" x14ac:dyDescent="0.25">
      <c r="A8" s="27" t="s">
        <v>5222</v>
      </c>
      <c r="B8" s="27" t="s">
        <v>5223</v>
      </c>
      <c r="C8" s="27" t="s">
        <v>9582</v>
      </c>
      <c r="D8" s="27"/>
    </row>
    <row r="9" spans="1:4" x14ac:dyDescent="0.25">
      <c r="A9" s="27" t="s">
        <v>5224</v>
      </c>
      <c r="B9" s="27" t="s">
        <v>5225</v>
      </c>
      <c r="C9" s="27" t="s">
        <v>9581</v>
      </c>
      <c r="D9" s="27"/>
    </row>
    <row r="10" spans="1:4" x14ac:dyDescent="0.25">
      <c r="A10" s="27" t="s">
        <v>5226</v>
      </c>
      <c r="B10" s="27" t="s">
        <v>5227</v>
      </c>
      <c r="C10" s="27" t="s">
        <v>9580</v>
      </c>
      <c r="D10" s="27"/>
    </row>
    <row r="11" spans="1:4" x14ac:dyDescent="0.25">
      <c r="A11" s="27" t="s">
        <v>5228</v>
      </c>
      <c r="B11" s="27" t="s">
        <v>5229</v>
      </c>
      <c r="C11" s="27" t="s">
        <v>9579</v>
      </c>
      <c r="D11" s="27"/>
    </row>
    <row r="12" spans="1:4" x14ac:dyDescent="0.25">
      <c r="A12" s="27" t="s">
        <v>5230</v>
      </c>
      <c r="B12" s="27" t="s">
        <v>5213</v>
      </c>
      <c r="C12" s="27" t="s">
        <v>9578</v>
      </c>
      <c r="D12" s="27"/>
    </row>
    <row r="13" spans="1:4" x14ac:dyDescent="0.25">
      <c r="A13" s="27" t="s">
        <v>5231</v>
      </c>
      <c r="B13" s="27" t="s">
        <v>5213</v>
      </c>
      <c r="C13" s="27" t="s">
        <v>9577</v>
      </c>
      <c r="D13" s="27"/>
    </row>
    <row r="14" spans="1:4" x14ac:dyDescent="0.25">
      <c r="A14" s="27" t="s">
        <v>5232</v>
      </c>
      <c r="B14" s="27" t="s">
        <v>5213</v>
      </c>
      <c r="C14" s="27" t="s">
        <v>9576</v>
      </c>
      <c r="D14" s="27" t="s">
        <v>9589</v>
      </c>
    </row>
    <row r="15" spans="1:4" x14ac:dyDescent="0.25">
      <c r="A15" s="27" t="s">
        <v>5233</v>
      </c>
      <c r="B15" s="27" t="s">
        <v>5234</v>
      </c>
      <c r="C15" s="27" t="s">
        <v>9575</v>
      </c>
      <c r="D15" s="27"/>
    </row>
    <row r="16" spans="1:4" x14ac:dyDescent="0.25">
      <c r="A16" s="27" t="s">
        <v>5235</v>
      </c>
      <c r="B16" s="27" t="s">
        <v>5236</v>
      </c>
      <c r="C16" s="27" t="s">
        <v>9574</v>
      </c>
      <c r="D16" s="27"/>
    </row>
    <row r="17" spans="1:4" x14ac:dyDescent="0.25">
      <c r="A17" s="27" t="s">
        <v>5237</v>
      </c>
      <c r="B17" s="27" t="s">
        <v>5238</v>
      </c>
      <c r="C17" s="27" t="s">
        <v>9573</v>
      </c>
      <c r="D17" s="27"/>
    </row>
    <row r="18" spans="1:4" x14ac:dyDescent="0.25">
      <c r="A18" s="27" t="s">
        <v>5239</v>
      </c>
      <c r="B18" s="27" t="s">
        <v>5240</v>
      </c>
      <c r="C18" s="27" t="s">
        <v>8578</v>
      </c>
      <c r="D18" s="27"/>
    </row>
    <row r="19" spans="1:4" x14ac:dyDescent="0.25">
      <c r="A19" s="27" t="s">
        <v>5241</v>
      </c>
      <c r="B19" s="27" t="s">
        <v>5213</v>
      </c>
      <c r="C19" s="27" t="s">
        <v>9572</v>
      </c>
      <c r="D19" s="27"/>
    </row>
    <row r="20" spans="1:4" x14ac:dyDescent="0.25">
      <c r="A20" s="27" t="s">
        <v>5242</v>
      </c>
      <c r="B20" s="27" t="s">
        <v>5243</v>
      </c>
      <c r="C20" s="27" t="s">
        <v>8579</v>
      </c>
      <c r="D20" s="27"/>
    </row>
    <row r="21" spans="1:4" x14ac:dyDescent="0.25">
      <c r="A21" s="27" t="s">
        <v>5244</v>
      </c>
      <c r="B21" s="27"/>
      <c r="C21" s="27" t="s">
        <v>8580</v>
      </c>
      <c r="D21" s="27"/>
    </row>
    <row r="22" spans="1:4" x14ac:dyDescent="0.25">
      <c r="A22" s="27" t="s">
        <v>5245</v>
      </c>
      <c r="B22" s="27" t="s">
        <v>5246</v>
      </c>
      <c r="C22" s="27" t="s">
        <v>9571</v>
      </c>
      <c r="D22" s="27"/>
    </row>
    <row r="23" spans="1:4" x14ac:dyDescent="0.25">
      <c r="A23" s="27" t="s">
        <v>5247</v>
      </c>
      <c r="B23" s="27" t="s">
        <v>5248</v>
      </c>
      <c r="C23" s="27" t="s">
        <v>9570</v>
      </c>
      <c r="D23" s="27"/>
    </row>
    <row r="24" spans="1:4" x14ac:dyDescent="0.25">
      <c r="A24" s="27" t="s">
        <v>5249</v>
      </c>
      <c r="B24" s="27" t="s">
        <v>5250</v>
      </c>
      <c r="C24" s="27" t="s">
        <v>9569</v>
      </c>
      <c r="D24" s="27"/>
    </row>
    <row r="25" spans="1:4" x14ac:dyDescent="0.25">
      <c r="A25" s="27" t="s">
        <v>5251</v>
      </c>
      <c r="B25" s="27" t="s">
        <v>5252</v>
      </c>
      <c r="C25" s="27" t="s">
        <v>8581</v>
      </c>
      <c r="D25" s="27"/>
    </row>
    <row r="26" spans="1:4" x14ac:dyDescent="0.25">
      <c r="A26" s="27" t="s">
        <v>3154</v>
      </c>
      <c r="B26" s="27" t="s">
        <v>8502</v>
      </c>
      <c r="C26" s="27" t="s">
        <v>8582</v>
      </c>
      <c r="D26" s="27"/>
    </row>
    <row r="27" spans="1:4" x14ac:dyDescent="0.25">
      <c r="A27" s="27" t="s">
        <v>5253</v>
      </c>
      <c r="B27" s="27" t="s">
        <v>5254</v>
      </c>
      <c r="C27" s="27" t="s">
        <v>9568</v>
      </c>
      <c r="D27" s="27"/>
    </row>
    <row r="28" spans="1:4" x14ac:dyDescent="0.25">
      <c r="A28" s="27" t="s">
        <v>5255</v>
      </c>
      <c r="B28" s="27" t="s">
        <v>5213</v>
      </c>
      <c r="C28" s="27" t="s">
        <v>9567</v>
      </c>
      <c r="D28" s="27"/>
    </row>
    <row r="29" spans="1:4" x14ac:dyDescent="0.25">
      <c r="A29" s="27" t="s">
        <v>3171</v>
      </c>
      <c r="B29" s="27" t="s">
        <v>5256</v>
      </c>
      <c r="C29" s="27" t="s">
        <v>8583</v>
      </c>
      <c r="D29" s="27"/>
    </row>
    <row r="30" spans="1:4" x14ac:dyDescent="0.25">
      <c r="A30" s="27" t="s">
        <v>5257</v>
      </c>
      <c r="B30" s="27" t="s">
        <v>5213</v>
      </c>
      <c r="C30" s="27" t="s">
        <v>9566</v>
      </c>
      <c r="D30" s="27"/>
    </row>
    <row r="31" spans="1:4" x14ac:dyDescent="0.25">
      <c r="A31" s="27" t="s">
        <v>5258</v>
      </c>
      <c r="B31" s="27" t="s">
        <v>5259</v>
      </c>
      <c r="C31" s="27" t="s">
        <v>9565</v>
      </c>
      <c r="D31" s="27"/>
    </row>
    <row r="32" spans="1:4" x14ac:dyDescent="0.25">
      <c r="A32" s="27" t="s">
        <v>5260</v>
      </c>
      <c r="B32" s="27" t="s">
        <v>5213</v>
      </c>
      <c r="C32" s="27" t="s">
        <v>9564</v>
      </c>
      <c r="D32" s="27"/>
    </row>
    <row r="33" spans="1:4" x14ac:dyDescent="0.25">
      <c r="A33" s="27" t="s">
        <v>5261</v>
      </c>
      <c r="B33" s="27" t="s">
        <v>5213</v>
      </c>
      <c r="C33" s="27" t="s">
        <v>9563</v>
      </c>
      <c r="D33" s="27"/>
    </row>
    <row r="34" spans="1:4" x14ac:dyDescent="0.25">
      <c r="A34" s="27" t="s">
        <v>5262</v>
      </c>
      <c r="B34" s="27" t="s">
        <v>5263</v>
      </c>
      <c r="C34" s="27" t="s">
        <v>9562</v>
      </c>
      <c r="D34" s="27"/>
    </row>
    <row r="35" spans="1:4" x14ac:dyDescent="0.25">
      <c r="A35" s="27" t="s">
        <v>5264</v>
      </c>
      <c r="B35" s="27" t="s">
        <v>5265</v>
      </c>
      <c r="C35" s="27" t="s">
        <v>9561</v>
      </c>
      <c r="D35" s="27"/>
    </row>
    <row r="36" spans="1:4" x14ac:dyDescent="0.25">
      <c r="A36" s="27" t="s">
        <v>5266</v>
      </c>
      <c r="B36" s="27" t="s">
        <v>5267</v>
      </c>
      <c r="C36" s="27" t="s">
        <v>9560</v>
      </c>
      <c r="D36" s="27"/>
    </row>
    <row r="37" spans="1:4" x14ac:dyDescent="0.25">
      <c r="A37" s="27" t="s">
        <v>5268</v>
      </c>
      <c r="B37" s="27" t="s">
        <v>5269</v>
      </c>
      <c r="C37" s="27" t="s">
        <v>9559</v>
      </c>
      <c r="D37" s="27"/>
    </row>
    <row r="38" spans="1:4" x14ac:dyDescent="0.25">
      <c r="A38" s="27" t="s">
        <v>3116</v>
      </c>
      <c r="B38" s="27" t="s">
        <v>5269</v>
      </c>
      <c r="C38" s="27" t="s">
        <v>8584</v>
      </c>
      <c r="D38" s="27"/>
    </row>
    <row r="39" spans="1:4" x14ac:dyDescent="0.25">
      <c r="A39" s="27" t="s">
        <v>3112</v>
      </c>
      <c r="B39" s="27" t="s">
        <v>8575</v>
      </c>
      <c r="C39" s="27" t="s">
        <v>8585</v>
      </c>
      <c r="D39" s="27"/>
    </row>
    <row r="40" spans="1:4" x14ac:dyDescent="0.25">
      <c r="A40" s="27" t="s">
        <v>2704</v>
      </c>
      <c r="B40" s="27" t="s">
        <v>10103</v>
      </c>
      <c r="C40" s="27" t="s">
        <v>8586</v>
      </c>
      <c r="D40" s="27" t="s">
        <v>10104</v>
      </c>
    </row>
    <row r="41" spans="1:4" x14ac:dyDescent="0.25">
      <c r="A41" s="27" t="s">
        <v>5272</v>
      </c>
      <c r="B41" s="27" t="s">
        <v>5273</v>
      </c>
      <c r="C41" s="27" t="s">
        <v>8587</v>
      </c>
      <c r="D41" s="27"/>
    </row>
    <row r="42" spans="1:4" x14ac:dyDescent="0.25">
      <c r="A42" s="27" t="s">
        <v>5274</v>
      </c>
      <c r="B42" s="27" t="s">
        <v>5275</v>
      </c>
      <c r="C42" s="27" t="s">
        <v>9558</v>
      </c>
      <c r="D42" s="27"/>
    </row>
    <row r="43" spans="1:4" x14ac:dyDescent="0.25">
      <c r="A43" s="27" t="s">
        <v>3118</v>
      </c>
      <c r="B43" s="27" t="s">
        <v>5276</v>
      </c>
      <c r="C43" s="27" t="s">
        <v>8588</v>
      </c>
      <c r="D43" s="27"/>
    </row>
    <row r="44" spans="1:4" x14ac:dyDescent="0.25">
      <c r="A44" s="27" t="s">
        <v>5277</v>
      </c>
      <c r="B44" s="27" t="s">
        <v>5213</v>
      </c>
      <c r="C44" s="27" t="s">
        <v>9557</v>
      </c>
      <c r="D44" s="27"/>
    </row>
    <row r="45" spans="1:4" x14ac:dyDescent="0.25">
      <c r="A45" s="27" t="s">
        <v>5278</v>
      </c>
      <c r="B45" s="27" t="s">
        <v>8503</v>
      </c>
      <c r="C45" s="27" t="s">
        <v>8589</v>
      </c>
      <c r="D45" s="27"/>
    </row>
    <row r="46" spans="1:4" x14ac:dyDescent="0.25">
      <c r="A46" s="27" t="s">
        <v>5279</v>
      </c>
      <c r="B46" s="27" t="s">
        <v>5213</v>
      </c>
      <c r="C46" s="27" t="s">
        <v>9556</v>
      </c>
      <c r="D46" s="27"/>
    </row>
    <row r="47" spans="1:4" x14ac:dyDescent="0.25">
      <c r="A47" s="27" t="s">
        <v>5280</v>
      </c>
      <c r="B47" s="27" t="s">
        <v>5281</v>
      </c>
      <c r="C47" s="27" t="s">
        <v>8590</v>
      </c>
      <c r="D47" s="27"/>
    </row>
    <row r="48" spans="1:4" x14ac:dyDescent="0.25">
      <c r="A48" s="27" t="s">
        <v>5282</v>
      </c>
      <c r="B48" s="27" t="s">
        <v>5283</v>
      </c>
      <c r="C48" s="27" t="s">
        <v>8591</v>
      </c>
      <c r="D48" s="27"/>
    </row>
    <row r="49" spans="1:4" x14ac:dyDescent="0.25">
      <c r="A49" s="27" t="s">
        <v>2707</v>
      </c>
      <c r="B49" s="27" t="s">
        <v>9609</v>
      </c>
      <c r="C49" s="27" t="s">
        <v>9610</v>
      </c>
      <c r="D49" s="27"/>
    </row>
    <row r="50" spans="1:4" x14ac:dyDescent="0.25">
      <c r="A50" s="27" t="s">
        <v>5284</v>
      </c>
      <c r="B50" s="27" t="s">
        <v>5285</v>
      </c>
      <c r="C50" s="27" t="s">
        <v>9555</v>
      </c>
      <c r="D50" s="27"/>
    </row>
    <row r="51" spans="1:4" x14ac:dyDescent="0.25">
      <c r="A51" s="27" t="s">
        <v>5286</v>
      </c>
      <c r="B51" s="27" t="s">
        <v>5287</v>
      </c>
      <c r="C51" s="27" t="s">
        <v>9554</v>
      </c>
      <c r="D51" s="27"/>
    </row>
    <row r="52" spans="1:4" x14ac:dyDescent="0.25">
      <c r="A52" s="27" t="s">
        <v>5288</v>
      </c>
      <c r="B52" s="27" t="s">
        <v>5289</v>
      </c>
      <c r="C52" s="27" t="s">
        <v>10474</v>
      </c>
      <c r="D52" s="27"/>
    </row>
    <row r="53" spans="1:4" x14ac:dyDescent="0.25">
      <c r="A53" s="27" t="s">
        <v>3168</v>
      </c>
      <c r="B53" s="27" t="s">
        <v>5290</v>
      </c>
      <c r="C53" s="27" t="s">
        <v>8592</v>
      </c>
      <c r="D53" s="27"/>
    </row>
    <row r="54" spans="1:4" x14ac:dyDescent="0.25">
      <c r="A54" s="27" t="s">
        <v>5291</v>
      </c>
      <c r="B54" s="27" t="s">
        <v>5292</v>
      </c>
      <c r="C54" s="27" t="s">
        <v>8593</v>
      </c>
      <c r="D54" s="27"/>
    </row>
    <row r="55" spans="1:4" x14ac:dyDescent="0.25">
      <c r="A55" s="27" t="s">
        <v>5293</v>
      </c>
      <c r="B55" s="27" t="s">
        <v>5294</v>
      </c>
      <c r="C55" s="27" t="s">
        <v>9553</v>
      </c>
      <c r="D55" s="27"/>
    </row>
    <row r="56" spans="1:4" x14ac:dyDescent="0.25">
      <c r="A56" s="27" t="s">
        <v>2696</v>
      </c>
      <c r="B56" s="27" t="s">
        <v>5295</v>
      </c>
      <c r="C56" s="27" t="s">
        <v>8594</v>
      </c>
      <c r="D56" s="27" t="s">
        <v>9618</v>
      </c>
    </row>
    <row r="57" spans="1:4" x14ac:dyDescent="0.25">
      <c r="A57" s="27" t="s">
        <v>5296</v>
      </c>
      <c r="B57" s="27" t="s">
        <v>5297</v>
      </c>
      <c r="C57" s="27" t="s">
        <v>8595</v>
      </c>
      <c r="D57" s="27"/>
    </row>
    <row r="58" spans="1:4" x14ac:dyDescent="0.25">
      <c r="A58" s="27" t="s">
        <v>5298</v>
      </c>
      <c r="B58" s="27" t="s">
        <v>5213</v>
      </c>
      <c r="C58" s="27" t="s">
        <v>9552</v>
      </c>
      <c r="D58" s="27"/>
    </row>
    <row r="59" spans="1:4" x14ac:dyDescent="0.25">
      <c r="A59" s="27" t="s">
        <v>5299</v>
      </c>
      <c r="B59" s="27" t="s">
        <v>5213</v>
      </c>
      <c r="C59" s="27" t="s">
        <v>9551</v>
      </c>
      <c r="D59" s="27"/>
    </row>
    <row r="60" spans="1:4" x14ac:dyDescent="0.25">
      <c r="A60" s="27" t="s">
        <v>5300</v>
      </c>
      <c r="B60" s="27" t="s">
        <v>5301</v>
      </c>
      <c r="C60" s="27" t="s">
        <v>9550</v>
      </c>
      <c r="D60" s="27"/>
    </row>
    <row r="61" spans="1:4" x14ac:dyDescent="0.25">
      <c r="A61" s="27" t="s">
        <v>5302</v>
      </c>
      <c r="B61" s="27" t="s">
        <v>5303</v>
      </c>
      <c r="C61" s="27" t="s">
        <v>10475</v>
      </c>
      <c r="D61" s="27"/>
    </row>
    <row r="62" spans="1:4" x14ac:dyDescent="0.25">
      <c r="A62" s="27" t="s">
        <v>5304</v>
      </c>
      <c r="B62" s="27" t="s">
        <v>5213</v>
      </c>
      <c r="C62" s="27" t="s">
        <v>9549</v>
      </c>
      <c r="D62" s="27"/>
    </row>
    <row r="63" spans="1:4" x14ac:dyDescent="0.25">
      <c r="A63" s="27" t="s">
        <v>5305</v>
      </c>
      <c r="B63" s="27" t="s">
        <v>5213</v>
      </c>
      <c r="C63" s="27" t="s">
        <v>9548</v>
      </c>
      <c r="D63" s="27"/>
    </row>
    <row r="64" spans="1:4" x14ac:dyDescent="0.25">
      <c r="A64" s="27" t="s">
        <v>5306</v>
      </c>
      <c r="B64" s="27" t="s">
        <v>5238</v>
      </c>
      <c r="C64" s="27" t="s">
        <v>9547</v>
      </c>
      <c r="D64" s="27"/>
    </row>
    <row r="65" spans="1:4" x14ac:dyDescent="0.25">
      <c r="A65" s="27" t="s">
        <v>5307</v>
      </c>
      <c r="B65" s="27" t="s">
        <v>5213</v>
      </c>
      <c r="C65" s="27" t="s">
        <v>9546</v>
      </c>
      <c r="D65" s="27"/>
    </row>
    <row r="66" spans="1:4" x14ac:dyDescent="0.25">
      <c r="A66" s="27" t="s">
        <v>5308</v>
      </c>
      <c r="B66" s="27" t="s">
        <v>5213</v>
      </c>
      <c r="C66" s="27" t="s">
        <v>9545</v>
      </c>
      <c r="D66" s="27"/>
    </row>
    <row r="67" spans="1:4" x14ac:dyDescent="0.25">
      <c r="A67" s="27" t="s">
        <v>5309</v>
      </c>
      <c r="B67" s="27" t="s">
        <v>5213</v>
      </c>
      <c r="C67" s="27" t="s">
        <v>9544</v>
      </c>
      <c r="D67" s="27"/>
    </row>
    <row r="68" spans="1:4" x14ac:dyDescent="0.25">
      <c r="A68" s="27" t="s">
        <v>5310</v>
      </c>
      <c r="B68" s="27" t="s">
        <v>5213</v>
      </c>
      <c r="C68" s="27" t="s">
        <v>9543</v>
      </c>
      <c r="D68" s="27"/>
    </row>
    <row r="69" spans="1:4" x14ac:dyDescent="0.25">
      <c r="A69" s="27" t="s">
        <v>5311</v>
      </c>
      <c r="B69" s="27" t="s">
        <v>5312</v>
      </c>
      <c r="C69" s="27" t="s">
        <v>9542</v>
      </c>
      <c r="D69" s="27"/>
    </row>
    <row r="70" spans="1:4" x14ac:dyDescent="0.25">
      <c r="A70" s="27" t="s">
        <v>5313</v>
      </c>
      <c r="B70" s="27" t="s">
        <v>5213</v>
      </c>
      <c r="C70" s="27" t="s">
        <v>9541</v>
      </c>
      <c r="D70" s="27"/>
    </row>
    <row r="71" spans="1:4" x14ac:dyDescent="0.25">
      <c r="A71" s="27" t="s">
        <v>5314</v>
      </c>
      <c r="B71" s="27" t="s">
        <v>5315</v>
      </c>
      <c r="C71" s="27" t="s">
        <v>9540</v>
      </c>
      <c r="D71" s="27"/>
    </row>
    <row r="72" spans="1:4" x14ac:dyDescent="0.25">
      <c r="A72" s="27" t="s">
        <v>5316</v>
      </c>
      <c r="B72" s="27" t="s">
        <v>5317</v>
      </c>
      <c r="C72" s="27" t="s">
        <v>9539</v>
      </c>
      <c r="D72" s="27"/>
    </row>
    <row r="73" spans="1:4" x14ac:dyDescent="0.25">
      <c r="A73" s="27" t="s">
        <v>5318</v>
      </c>
      <c r="B73" s="27" t="s">
        <v>5213</v>
      </c>
      <c r="C73" s="27" t="s">
        <v>9538</v>
      </c>
      <c r="D73" s="27"/>
    </row>
    <row r="74" spans="1:4" x14ac:dyDescent="0.25">
      <c r="A74" s="27" t="s">
        <v>5319</v>
      </c>
      <c r="B74" s="27" t="s">
        <v>5320</v>
      </c>
      <c r="C74" s="27" t="s">
        <v>9537</v>
      </c>
      <c r="D74" s="27"/>
    </row>
    <row r="75" spans="1:4" x14ac:dyDescent="0.25">
      <c r="A75" s="27" t="s">
        <v>5321</v>
      </c>
      <c r="B75" s="27" t="s">
        <v>5213</v>
      </c>
      <c r="C75" s="27" t="s">
        <v>9536</v>
      </c>
      <c r="D75" s="27"/>
    </row>
    <row r="76" spans="1:4" x14ac:dyDescent="0.25">
      <c r="A76" s="27" t="s">
        <v>5322</v>
      </c>
      <c r="B76" s="27" t="s">
        <v>5323</v>
      </c>
      <c r="C76" s="27" t="s">
        <v>8596</v>
      </c>
      <c r="D76" s="27"/>
    </row>
    <row r="77" spans="1:4" x14ac:dyDescent="0.25">
      <c r="A77" s="27" t="s">
        <v>5324</v>
      </c>
      <c r="B77" s="27" t="s">
        <v>5213</v>
      </c>
      <c r="C77" s="27" t="s">
        <v>9535</v>
      </c>
      <c r="D77" s="27"/>
    </row>
    <row r="78" spans="1:4" x14ac:dyDescent="0.25">
      <c r="A78" s="27" t="s">
        <v>5325</v>
      </c>
      <c r="B78" s="27" t="s">
        <v>5213</v>
      </c>
      <c r="C78" s="27" t="s">
        <v>9534</v>
      </c>
      <c r="D78" s="27"/>
    </row>
    <row r="79" spans="1:4" x14ac:dyDescent="0.25">
      <c r="A79" s="27" t="s">
        <v>5326</v>
      </c>
      <c r="B79" s="27" t="s">
        <v>5213</v>
      </c>
      <c r="C79" s="27" t="s">
        <v>9533</v>
      </c>
      <c r="D79" s="27"/>
    </row>
    <row r="80" spans="1:4" x14ac:dyDescent="0.25">
      <c r="A80" s="27" t="s">
        <v>5327</v>
      </c>
      <c r="B80" s="27" t="s">
        <v>5213</v>
      </c>
      <c r="C80" s="27" t="s">
        <v>9532</v>
      </c>
      <c r="D80" s="27"/>
    </row>
    <row r="81" spans="1:4" x14ac:dyDescent="0.25">
      <c r="A81" s="27" t="s">
        <v>5328</v>
      </c>
      <c r="B81" s="27" t="s">
        <v>5213</v>
      </c>
      <c r="C81" s="27" t="s">
        <v>9531</v>
      </c>
      <c r="D81" s="27"/>
    </row>
    <row r="82" spans="1:4" x14ac:dyDescent="0.25">
      <c r="A82" s="27" t="s">
        <v>5329</v>
      </c>
      <c r="B82" s="27" t="s">
        <v>5213</v>
      </c>
      <c r="C82" s="27" t="s">
        <v>9530</v>
      </c>
      <c r="D82" s="27"/>
    </row>
    <row r="83" spans="1:4" x14ac:dyDescent="0.25">
      <c r="A83" s="27" t="s">
        <v>5330</v>
      </c>
      <c r="B83" s="27" t="s">
        <v>5213</v>
      </c>
      <c r="C83" s="27" t="s">
        <v>9529</v>
      </c>
      <c r="D83" s="27"/>
    </row>
    <row r="84" spans="1:4" x14ac:dyDescent="0.25">
      <c r="A84" s="27" t="s">
        <v>5331</v>
      </c>
      <c r="B84" s="27" t="s">
        <v>5213</v>
      </c>
      <c r="C84" s="27" t="s">
        <v>9528</v>
      </c>
      <c r="D84" s="27"/>
    </row>
    <row r="85" spans="1:4" x14ac:dyDescent="0.25">
      <c r="A85" s="27" t="s">
        <v>5332</v>
      </c>
      <c r="B85" s="27" t="s">
        <v>5213</v>
      </c>
      <c r="C85" s="27" t="s">
        <v>9527</v>
      </c>
      <c r="D85" s="27"/>
    </row>
    <row r="86" spans="1:4" x14ac:dyDescent="0.25">
      <c r="A86" s="27" t="s">
        <v>5333</v>
      </c>
      <c r="B86" s="27" t="s">
        <v>5213</v>
      </c>
      <c r="C86" s="27" t="s">
        <v>9526</v>
      </c>
      <c r="D86" s="27"/>
    </row>
    <row r="87" spans="1:4" x14ac:dyDescent="0.25">
      <c r="A87" s="27" t="s">
        <v>5334</v>
      </c>
      <c r="B87" s="27" t="s">
        <v>5213</v>
      </c>
      <c r="C87" s="27" t="s">
        <v>9525</v>
      </c>
      <c r="D87" s="27"/>
    </row>
    <row r="88" spans="1:4" x14ac:dyDescent="0.25">
      <c r="A88" s="27" t="s">
        <v>5335</v>
      </c>
      <c r="B88" s="27" t="s">
        <v>5213</v>
      </c>
      <c r="C88" s="27" t="s">
        <v>9524</v>
      </c>
      <c r="D88" s="27"/>
    </row>
    <row r="89" spans="1:4" x14ac:dyDescent="0.25">
      <c r="A89" s="27" t="s">
        <v>5336</v>
      </c>
      <c r="B89" s="27" t="s">
        <v>5213</v>
      </c>
      <c r="C89" s="27" t="s">
        <v>9523</v>
      </c>
      <c r="D89" s="27"/>
    </row>
    <row r="90" spans="1:4" x14ac:dyDescent="0.25">
      <c r="A90" s="27" t="s">
        <v>5337</v>
      </c>
      <c r="B90" s="27" t="s">
        <v>5213</v>
      </c>
      <c r="C90" s="27" t="s">
        <v>9522</v>
      </c>
      <c r="D90" s="27"/>
    </row>
    <row r="91" spans="1:4" x14ac:dyDescent="0.25">
      <c r="A91" s="27" t="s">
        <v>5338</v>
      </c>
      <c r="B91" s="27" t="s">
        <v>5213</v>
      </c>
      <c r="C91" s="27" t="s">
        <v>9521</v>
      </c>
      <c r="D91" s="27"/>
    </row>
    <row r="92" spans="1:4" x14ac:dyDescent="0.25">
      <c r="A92" s="27" t="s">
        <v>5339</v>
      </c>
      <c r="B92" s="27" t="s">
        <v>5213</v>
      </c>
      <c r="C92" s="27" t="s">
        <v>9520</v>
      </c>
      <c r="D92" s="27"/>
    </row>
    <row r="93" spans="1:4" x14ac:dyDescent="0.25">
      <c r="A93" s="27" t="s">
        <v>5340</v>
      </c>
      <c r="B93" s="27" t="s">
        <v>5213</v>
      </c>
      <c r="C93" s="27" t="s">
        <v>9519</v>
      </c>
      <c r="D93" s="27"/>
    </row>
    <row r="94" spans="1:4" x14ac:dyDescent="0.25">
      <c r="A94" s="27" t="s">
        <v>5341</v>
      </c>
      <c r="B94" s="27" t="s">
        <v>5213</v>
      </c>
      <c r="C94" s="27" t="s">
        <v>9518</v>
      </c>
      <c r="D94" s="27"/>
    </row>
    <row r="95" spans="1:4" x14ac:dyDescent="0.25">
      <c r="A95" s="27" t="s">
        <v>5342</v>
      </c>
      <c r="B95" s="27" t="s">
        <v>5213</v>
      </c>
      <c r="C95" s="27" t="s">
        <v>9517</v>
      </c>
      <c r="D95" s="27"/>
    </row>
    <row r="96" spans="1:4" x14ac:dyDescent="0.25">
      <c r="A96" s="27" t="s">
        <v>5343</v>
      </c>
      <c r="B96" s="27" t="s">
        <v>5213</v>
      </c>
      <c r="C96" s="27" t="s">
        <v>9516</v>
      </c>
      <c r="D96" s="27"/>
    </row>
    <row r="97" spans="1:4" x14ac:dyDescent="0.25">
      <c r="A97" s="27" t="s">
        <v>5344</v>
      </c>
      <c r="B97" s="27" t="s">
        <v>5213</v>
      </c>
      <c r="C97" s="27" t="s">
        <v>9515</v>
      </c>
      <c r="D97" s="27"/>
    </row>
    <row r="98" spans="1:4" x14ac:dyDescent="0.25">
      <c r="A98" s="27" t="s">
        <v>5345</v>
      </c>
      <c r="B98" s="27" t="s">
        <v>5213</v>
      </c>
      <c r="C98" s="27" t="s">
        <v>9514</v>
      </c>
      <c r="D98" s="27"/>
    </row>
    <row r="99" spans="1:4" x14ac:dyDescent="0.25">
      <c r="A99" s="27" t="s">
        <v>3173</v>
      </c>
      <c r="B99" s="27" t="s">
        <v>9603</v>
      </c>
      <c r="C99" s="27" t="s">
        <v>9604</v>
      </c>
      <c r="D99" s="27"/>
    </row>
    <row r="100" spans="1:4" x14ac:dyDescent="0.25">
      <c r="A100" s="27" t="s">
        <v>5346</v>
      </c>
      <c r="B100" s="27" t="s">
        <v>5213</v>
      </c>
      <c r="C100" s="27" t="s">
        <v>9513</v>
      </c>
      <c r="D100" s="27"/>
    </row>
    <row r="101" spans="1:4" x14ac:dyDescent="0.25">
      <c r="A101" s="27" t="s">
        <v>5347</v>
      </c>
      <c r="B101" s="27" t="s">
        <v>5213</v>
      </c>
      <c r="C101" s="27" t="s">
        <v>9512</v>
      </c>
      <c r="D101" s="27"/>
    </row>
    <row r="102" spans="1:4" x14ac:dyDescent="0.25">
      <c r="A102" s="27" t="s">
        <v>5348</v>
      </c>
      <c r="B102" s="27" t="s">
        <v>5213</v>
      </c>
      <c r="C102" s="27" t="s">
        <v>9511</v>
      </c>
      <c r="D102" s="27"/>
    </row>
    <row r="103" spans="1:4" x14ac:dyDescent="0.25">
      <c r="A103" s="27" t="s">
        <v>2788</v>
      </c>
      <c r="B103" s="27" t="s">
        <v>5349</v>
      </c>
      <c r="C103" s="27" t="s">
        <v>8597</v>
      </c>
      <c r="D103" s="27"/>
    </row>
    <row r="104" spans="1:4" x14ac:dyDescent="0.25">
      <c r="A104" s="27" t="s">
        <v>2656</v>
      </c>
      <c r="B104" s="27" t="s">
        <v>5350</v>
      </c>
      <c r="C104" s="27" t="s">
        <v>8598</v>
      </c>
      <c r="D104" s="27"/>
    </row>
    <row r="105" spans="1:4" x14ac:dyDescent="0.25">
      <c r="A105" s="27" t="s">
        <v>5351</v>
      </c>
      <c r="B105" s="27" t="s">
        <v>5352</v>
      </c>
      <c r="C105" s="27" t="s">
        <v>9510</v>
      </c>
      <c r="D105" s="27"/>
    </row>
    <row r="106" spans="1:4" x14ac:dyDescent="0.25">
      <c r="A106" s="27" t="s">
        <v>5353</v>
      </c>
      <c r="B106" s="27" t="s">
        <v>5354</v>
      </c>
      <c r="C106" s="27" t="s">
        <v>8599</v>
      </c>
      <c r="D106" s="27"/>
    </row>
    <row r="107" spans="1:4" x14ac:dyDescent="0.25">
      <c r="A107" s="27" t="s">
        <v>5355</v>
      </c>
      <c r="B107" s="27" t="s">
        <v>5213</v>
      </c>
      <c r="C107" s="27" t="s">
        <v>9509</v>
      </c>
      <c r="D107" s="27"/>
    </row>
    <row r="108" spans="1:4" x14ac:dyDescent="0.25">
      <c r="A108" s="27" t="s">
        <v>5356</v>
      </c>
      <c r="B108" s="27" t="s">
        <v>5216</v>
      </c>
      <c r="C108" s="27" t="s">
        <v>9508</v>
      </c>
      <c r="D108" s="27"/>
    </row>
    <row r="109" spans="1:4" x14ac:dyDescent="0.25">
      <c r="A109" s="27" t="s">
        <v>2679</v>
      </c>
      <c r="B109" s="27" t="s">
        <v>5357</v>
      </c>
      <c r="C109" s="27" t="s">
        <v>8600</v>
      </c>
      <c r="D109" s="27"/>
    </row>
    <row r="110" spans="1:4" x14ac:dyDescent="0.25">
      <c r="A110" s="27" t="s">
        <v>2668</v>
      </c>
      <c r="B110" s="27" t="s">
        <v>5358</v>
      </c>
      <c r="C110" s="27" t="s">
        <v>8601</v>
      </c>
      <c r="D110" s="27"/>
    </row>
    <row r="111" spans="1:4" x14ac:dyDescent="0.25">
      <c r="A111" s="27" t="s">
        <v>5359</v>
      </c>
      <c r="B111" s="27" t="s">
        <v>5287</v>
      </c>
      <c r="C111" s="27" t="s">
        <v>9507</v>
      </c>
      <c r="D111" s="27"/>
    </row>
    <row r="112" spans="1:4" x14ac:dyDescent="0.25">
      <c r="A112" s="27" t="s">
        <v>2682</v>
      </c>
      <c r="B112" s="27" t="s">
        <v>5360</v>
      </c>
      <c r="C112" s="27" t="s">
        <v>8602</v>
      </c>
      <c r="D112" s="27" t="s">
        <v>9624</v>
      </c>
    </row>
    <row r="113" spans="1:4" x14ac:dyDescent="0.25">
      <c r="A113" s="27" t="s">
        <v>5361</v>
      </c>
      <c r="B113" s="27" t="s">
        <v>5294</v>
      </c>
      <c r="C113" s="27" t="s">
        <v>9506</v>
      </c>
      <c r="D113" s="27"/>
    </row>
    <row r="114" spans="1:4" x14ac:dyDescent="0.25">
      <c r="A114" s="27" t="s">
        <v>5362</v>
      </c>
      <c r="B114" s="27"/>
      <c r="C114" s="27" t="s">
        <v>9505</v>
      </c>
      <c r="D114" s="27"/>
    </row>
    <row r="115" spans="1:4" x14ac:dyDescent="0.25">
      <c r="A115" s="27" t="s">
        <v>3064</v>
      </c>
      <c r="B115" s="27" t="s">
        <v>5363</v>
      </c>
      <c r="C115" s="27" t="s">
        <v>8603</v>
      </c>
      <c r="D115" s="27"/>
    </row>
    <row r="116" spans="1:4" x14ac:dyDescent="0.25">
      <c r="A116" s="27" t="s">
        <v>2653</v>
      </c>
      <c r="B116" s="27" t="s">
        <v>5364</v>
      </c>
      <c r="C116" s="27" t="s">
        <v>8604</v>
      </c>
      <c r="D116" s="27"/>
    </row>
    <row r="117" spans="1:4" x14ac:dyDescent="0.25">
      <c r="A117" s="27" t="s">
        <v>5365</v>
      </c>
      <c r="B117" s="27" t="s">
        <v>5254</v>
      </c>
      <c r="C117" s="27" t="s">
        <v>9504</v>
      </c>
      <c r="D117" s="27"/>
    </row>
    <row r="118" spans="1:4" x14ac:dyDescent="0.25">
      <c r="A118" s="27" t="s">
        <v>5366</v>
      </c>
      <c r="B118" s="27" t="s">
        <v>5312</v>
      </c>
      <c r="C118" s="27" t="s">
        <v>9503</v>
      </c>
      <c r="D118" s="27"/>
    </row>
    <row r="119" spans="1:4" x14ac:dyDescent="0.25">
      <c r="A119" s="27" t="s">
        <v>5367</v>
      </c>
      <c r="B119" s="27" t="s">
        <v>5312</v>
      </c>
      <c r="C119" s="27" t="s">
        <v>9502</v>
      </c>
      <c r="D119" s="27"/>
    </row>
    <row r="120" spans="1:4" x14ac:dyDescent="0.25">
      <c r="A120" s="27" t="s">
        <v>5368</v>
      </c>
      <c r="B120" s="27" t="s">
        <v>5369</v>
      </c>
      <c r="C120" s="27" t="s">
        <v>9501</v>
      </c>
      <c r="D120" s="27"/>
    </row>
    <row r="121" spans="1:4" x14ac:dyDescent="0.25">
      <c r="A121" s="27" t="s">
        <v>2602</v>
      </c>
      <c r="B121" s="27" t="s">
        <v>5370</v>
      </c>
      <c r="C121" s="27" t="s">
        <v>8605</v>
      </c>
      <c r="D121" s="27"/>
    </row>
    <row r="122" spans="1:4" x14ac:dyDescent="0.25">
      <c r="A122" s="27" t="s">
        <v>3054</v>
      </c>
      <c r="B122" s="27" t="e">
        <f>- X1 Carbon</f>
        <v>#NAME?</v>
      </c>
      <c r="C122" s="27" t="s">
        <v>10476</v>
      </c>
      <c r="D122" s="27"/>
    </row>
    <row r="123" spans="1:4" x14ac:dyDescent="0.25">
      <c r="A123" s="27" t="s">
        <v>2633</v>
      </c>
      <c r="B123" s="27" t="s">
        <v>10105</v>
      </c>
      <c r="C123" s="27" t="s">
        <v>8606</v>
      </c>
      <c r="D123" s="27" t="s">
        <v>10106</v>
      </c>
    </row>
    <row r="124" spans="1:4" x14ac:dyDescent="0.25">
      <c r="A124" s="27" t="s">
        <v>5371</v>
      </c>
      <c r="B124" s="27" t="s">
        <v>5372</v>
      </c>
      <c r="C124" s="27" t="s">
        <v>9500</v>
      </c>
      <c r="D124" s="27"/>
    </row>
    <row r="125" spans="1:4" x14ac:dyDescent="0.25">
      <c r="A125" s="27" t="s">
        <v>5373</v>
      </c>
      <c r="B125" s="27" t="s">
        <v>5374</v>
      </c>
      <c r="C125" s="27" t="s">
        <v>8607</v>
      </c>
      <c r="D125" s="27"/>
    </row>
    <row r="126" spans="1:4" x14ac:dyDescent="0.25">
      <c r="A126" s="27" t="s">
        <v>5375</v>
      </c>
      <c r="B126" s="27" t="s">
        <v>5312</v>
      </c>
      <c r="C126" s="27" t="s">
        <v>9499</v>
      </c>
      <c r="D126" s="27"/>
    </row>
    <row r="127" spans="1:4" x14ac:dyDescent="0.25">
      <c r="A127" s="27" t="s">
        <v>5376</v>
      </c>
      <c r="B127" s="27" t="s">
        <v>5312</v>
      </c>
      <c r="C127" s="27" t="s">
        <v>9498</v>
      </c>
      <c r="D127" s="27"/>
    </row>
    <row r="128" spans="1:4" x14ac:dyDescent="0.25">
      <c r="A128" s="27" t="s">
        <v>5377</v>
      </c>
      <c r="B128" s="27" t="s">
        <v>5312</v>
      </c>
      <c r="C128" s="27" t="s">
        <v>9497</v>
      </c>
      <c r="D128" s="27"/>
    </row>
    <row r="129" spans="1:4" x14ac:dyDescent="0.25">
      <c r="A129" s="27" t="s">
        <v>5378</v>
      </c>
      <c r="B129" s="27" t="s">
        <v>5312</v>
      </c>
      <c r="C129" s="27" t="s">
        <v>9496</v>
      </c>
      <c r="D129" s="27"/>
    </row>
    <row r="130" spans="1:4" x14ac:dyDescent="0.25">
      <c r="A130" s="27" t="s">
        <v>5379</v>
      </c>
      <c r="B130" s="27" t="s">
        <v>5380</v>
      </c>
      <c r="C130" s="27" t="s">
        <v>9495</v>
      </c>
      <c r="D130" s="27"/>
    </row>
    <row r="131" spans="1:4" x14ac:dyDescent="0.25">
      <c r="A131" s="27" t="s">
        <v>5381</v>
      </c>
      <c r="B131" s="27" t="s">
        <v>5380</v>
      </c>
      <c r="C131" s="27" t="s">
        <v>9494</v>
      </c>
      <c r="D131" s="27"/>
    </row>
    <row r="132" spans="1:4" x14ac:dyDescent="0.25">
      <c r="A132" s="27" t="s">
        <v>5382</v>
      </c>
      <c r="B132" s="27" t="s">
        <v>5312</v>
      </c>
      <c r="C132" s="27" t="s">
        <v>9493</v>
      </c>
      <c r="D132" s="27"/>
    </row>
    <row r="133" spans="1:4" x14ac:dyDescent="0.25">
      <c r="A133" s="27" t="s">
        <v>5383</v>
      </c>
      <c r="B133" s="27" t="s">
        <v>5384</v>
      </c>
      <c r="C133" s="27" t="s">
        <v>9492</v>
      </c>
      <c r="D133" s="27"/>
    </row>
    <row r="134" spans="1:4" x14ac:dyDescent="0.25">
      <c r="A134" s="27" t="s">
        <v>3122</v>
      </c>
      <c r="B134" s="27" t="s">
        <v>5385</v>
      </c>
      <c r="C134" s="27" t="s">
        <v>9491</v>
      </c>
      <c r="D134" s="27"/>
    </row>
    <row r="135" spans="1:4" x14ac:dyDescent="0.25">
      <c r="A135" s="27" t="s">
        <v>5386</v>
      </c>
      <c r="B135" s="27" t="s">
        <v>5387</v>
      </c>
      <c r="C135" s="27" t="s">
        <v>9490</v>
      </c>
      <c r="D135" s="27"/>
    </row>
    <row r="136" spans="1:4" x14ac:dyDescent="0.25">
      <c r="A136" s="27" t="s">
        <v>5388</v>
      </c>
      <c r="B136" s="27" t="s">
        <v>5213</v>
      </c>
      <c r="C136" s="27" t="s">
        <v>9489</v>
      </c>
      <c r="D136" s="27"/>
    </row>
    <row r="137" spans="1:4" x14ac:dyDescent="0.25">
      <c r="A137" s="27" t="s">
        <v>3161</v>
      </c>
      <c r="B137" s="27" t="s">
        <v>5252</v>
      </c>
      <c r="C137" s="27" t="s">
        <v>8608</v>
      </c>
      <c r="D137" s="27"/>
    </row>
    <row r="138" spans="1:4" x14ac:dyDescent="0.25">
      <c r="A138" s="27" t="s">
        <v>5389</v>
      </c>
      <c r="B138" s="27" t="s">
        <v>5275</v>
      </c>
      <c r="C138" s="27" t="s">
        <v>9488</v>
      </c>
      <c r="D138" s="27"/>
    </row>
    <row r="139" spans="1:4" x14ac:dyDescent="0.25">
      <c r="A139" s="27" t="s">
        <v>5390</v>
      </c>
      <c r="B139" s="27" t="s">
        <v>5391</v>
      </c>
      <c r="C139" s="27" t="s">
        <v>8609</v>
      </c>
      <c r="D139" s="27"/>
    </row>
    <row r="140" spans="1:4" x14ac:dyDescent="0.25">
      <c r="A140" s="27" t="s">
        <v>2649</v>
      </c>
      <c r="B140" s="27" t="s">
        <v>5392</v>
      </c>
      <c r="C140" s="27" t="s">
        <v>8610</v>
      </c>
      <c r="D140" s="27"/>
    </row>
    <row r="141" spans="1:4" x14ac:dyDescent="0.25">
      <c r="A141" s="27" t="s">
        <v>5393</v>
      </c>
      <c r="B141" s="27" t="s">
        <v>5275</v>
      </c>
      <c r="C141" s="27" t="s">
        <v>9487</v>
      </c>
      <c r="D141" s="27"/>
    </row>
    <row r="142" spans="1:4" x14ac:dyDescent="0.25">
      <c r="A142" s="27" t="s">
        <v>5394</v>
      </c>
      <c r="B142" s="27" t="s">
        <v>5395</v>
      </c>
      <c r="C142" s="27" t="s">
        <v>9486</v>
      </c>
      <c r="D142" s="27"/>
    </row>
    <row r="143" spans="1:4" x14ac:dyDescent="0.25">
      <c r="A143" s="27" t="s">
        <v>5396</v>
      </c>
      <c r="B143" s="27" t="s">
        <v>5397</v>
      </c>
      <c r="C143" s="27" t="s">
        <v>9485</v>
      </c>
      <c r="D143" s="27"/>
    </row>
    <row r="144" spans="1:4" x14ac:dyDescent="0.25">
      <c r="A144" s="27" t="s">
        <v>5398</v>
      </c>
      <c r="B144" s="27" t="s">
        <v>5275</v>
      </c>
      <c r="C144" s="27" t="s">
        <v>9484</v>
      </c>
      <c r="D144" s="27"/>
    </row>
    <row r="145" spans="1:4" x14ac:dyDescent="0.25">
      <c r="A145" s="27" t="s">
        <v>2499</v>
      </c>
      <c r="B145" s="27" t="s">
        <v>5399</v>
      </c>
      <c r="C145" s="27" t="s">
        <v>8611</v>
      </c>
      <c r="D145" s="27"/>
    </row>
    <row r="146" spans="1:4" x14ac:dyDescent="0.25">
      <c r="A146" s="27" t="s">
        <v>2511</v>
      </c>
      <c r="B146" s="27" t="s">
        <v>5400</v>
      </c>
      <c r="C146" s="27" t="s">
        <v>8612</v>
      </c>
      <c r="D146" s="27" t="s">
        <v>9660</v>
      </c>
    </row>
    <row r="147" spans="1:4" x14ac:dyDescent="0.25">
      <c r="A147" s="27" t="s">
        <v>2528</v>
      </c>
      <c r="B147" s="27" t="s">
        <v>5401</v>
      </c>
      <c r="C147" s="27" t="s">
        <v>8613</v>
      </c>
      <c r="D147" s="27" t="s">
        <v>9669</v>
      </c>
    </row>
    <row r="148" spans="1:4" x14ac:dyDescent="0.25">
      <c r="A148" s="27" t="s">
        <v>2725</v>
      </c>
      <c r="B148" s="27" t="s">
        <v>5402</v>
      </c>
      <c r="C148" s="27" t="s">
        <v>8614</v>
      </c>
      <c r="D148" s="27"/>
    </row>
    <row r="149" spans="1:4" x14ac:dyDescent="0.25">
      <c r="A149" s="27" t="s">
        <v>3057</v>
      </c>
      <c r="B149" s="27" t="s">
        <v>5403</v>
      </c>
      <c r="C149" s="27" t="s">
        <v>8615</v>
      </c>
      <c r="D149" s="27"/>
    </row>
    <row r="150" spans="1:4" x14ac:dyDescent="0.25">
      <c r="A150" s="27" t="s">
        <v>2497</v>
      </c>
      <c r="B150" s="27" t="s">
        <v>5404</v>
      </c>
      <c r="C150" s="27" t="s">
        <v>8616</v>
      </c>
      <c r="D150" s="27"/>
    </row>
    <row r="151" spans="1:4" x14ac:dyDescent="0.25">
      <c r="A151" s="27" t="s">
        <v>2765</v>
      </c>
      <c r="B151" s="27" t="s">
        <v>5405</v>
      </c>
      <c r="C151" s="27" t="s">
        <v>8617</v>
      </c>
      <c r="D151" s="27"/>
    </row>
    <row r="152" spans="1:4" x14ac:dyDescent="0.25">
      <c r="A152" s="27" t="s">
        <v>2702</v>
      </c>
      <c r="B152" s="27" t="s">
        <v>5406</v>
      </c>
      <c r="C152" s="27" t="s">
        <v>8618</v>
      </c>
      <c r="D152" s="27"/>
    </row>
    <row r="153" spans="1:4" x14ac:dyDescent="0.25">
      <c r="A153" s="27" t="s">
        <v>2981</v>
      </c>
      <c r="B153" s="27" t="s">
        <v>5407</v>
      </c>
      <c r="C153" s="27" t="s">
        <v>9483</v>
      </c>
      <c r="D153" s="27"/>
    </row>
    <row r="154" spans="1:4" x14ac:dyDescent="0.25">
      <c r="A154" s="27" t="s">
        <v>3096</v>
      </c>
      <c r="B154" s="27" t="s">
        <v>5287</v>
      </c>
      <c r="C154" s="27" t="s">
        <v>8619</v>
      </c>
      <c r="D154" s="27"/>
    </row>
    <row r="155" spans="1:4" x14ac:dyDescent="0.25">
      <c r="A155" s="27" t="s">
        <v>2517</v>
      </c>
      <c r="B155" s="27" t="s">
        <v>5408</v>
      </c>
      <c r="C155" s="27" t="s">
        <v>8620</v>
      </c>
      <c r="D155" s="27"/>
    </row>
    <row r="156" spans="1:4" x14ac:dyDescent="0.25">
      <c r="A156" s="27" t="s">
        <v>2374</v>
      </c>
      <c r="B156" s="27" t="s">
        <v>5409</v>
      </c>
      <c r="C156" s="27" t="s">
        <v>8621</v>
      </c>
      <c r="D156" s="27" t="s">
        <v>9677</v>
      </c>
    </row>
    <row r="157" spans="1:4" x14ac:dyDescent="0.25">
      <c r="A157" s="27" t="s">
        <v>3014</v>
      </c>
      <c r="B157" s="27" t="s">
        <v>5410</v>
      </c>
      <c r="C157" s="27" t="s">
        <v>8622</v>
      </c>
      <c r="D157" s="27"/>
    </row>
    <row r="158" spans="1:4" x14ac:dyDescent="0.25">
      <c r="A158" s="27" t="s">
        <v>5411</v>
      </c>
      <c r="B158" s="27" t="s">
        <v>5269</v>
      </c>
      <c r="C158" s="27" t="s">
        <v>8623</v>
      </c>
      <c r="D158" s="27"/>
    </row>
    <row r="159" spans="1:4" x14ac:dyDescent="0.25">
      <c r="A159" s="27" t="s">
        <v>2345</v>
      </c>
      <c r="B159" s="27" t="s">
        <v>5412</v>
      </c>
      <c r="C159" s="27" t="s">
        <v>8624</v>
      </c>
      <c r="D159" s="27" t="s">
        <v>9684</v>
      </c>
    </row>
    <row r="160" spans="1:4" x14ac:dyDescent="0.25">
      <c r="A160" s="27" t="s">
        <v>2515</v>
      </c>
      <c r="B160" s="27" t="s">
        <v>5413</v>
      </c>
      <c r="C160" s="27" t="s">
        <v>8625</v>
      </c>
      <c r="D160" s="27"/>
    </row>
    <row r="161" spans="1:4" x14ac:dyDescent="0.25">
      <c r="A161" s="27" t="s">
        <v>2967</v>
      </c>
      <c r="B161" s="27" t="s">
        <v>5414</v>
      </c>
      <c r="C161" s="27" t="s">
        <v>8626</v>
      </c>
      <c r="D161" s="27"/>
    </row>
    <row r="162" spans="1:4" x14ac:dyDescent="0.25">
      <c r="A162" s="27" t="s">
        <v>2398</v>
      </c>
      <c r="B162" s="27" t="s">
        <v>8574</v>
      </c>
      <c r="C162" s="27" t="s">
        <v>8627</v>
      </c>
      <c r="D162" s="27"/>
    </row>
    <row r="163" spans="1:4" x14ac:dyDescent="0.25">
      <c r="A163" s="27" t="s">
        <v>2992</v>
      </c>
      <c r="B163" s="27" t="s">
        <v>8504</v>
      </c>
      <c r="C163" s="27" t="s">
        <v>9482</v>
      </c>
      <c r="D163" s="27"/>
    </row>
    <row r="164" spans="1:4" x14ac:dyDescent="0.25">
      <c r="A164" s="27" t="s">
        <v>5416</v>
      </c>
      <c r="B164" s="27" t="s">
        <v>5417</v>
      </c>
      <c r="C164" s="27" t="s">
        <v>8628</v>
      </c>
      <c r="D164" s="27"/>
    </row>
    <row r="165" spans="1:4" x14ac:dyDescent="0.25">
      <c r="A165" s="27" t="s">
        <v>2367</v>
      </c>
      <c r="B165" s="27" t="s">
        <v>5418</v>
      </c>
      <c r="C165" s="27" t="s">
        <v>9481</v>
      </c>
      <c r="D165" s="27"/>
    </row>
    <row r="166" spans="1:4" x14ac:dyDescent="0.25">
      <c r="A166" s="27" t="s">
        <v>3052</v>
      </c>
      <c r="B166" s="27" t="s">
        <v>5419</v>
      </c>
      <c r="C166" s="27" t="s">
        <v>8629</v>
      </c>
      <c r="D166" s="27" t="s">
        <v>9627</v>
      </c>
    </row>
    <row r="167" spans="1:4" x14ac:dyDescent="0.25">
      <c r="A167" s="27" t="s">
        <v>2662</v>
      </c>
      <c r="B167" s="27" t="s">
        <v>5270</v>
      </c>
      <c r="C167" s="27" t="s">
        <v>8630</v>
      </c>
      <c r="D167" s="27"/>
    </row>
    <row r="168" spans="1:4" x14ac:dyDescent="0.25">
      <c r="A168" s="27" t="s">
        <v>2491</v>
      </c>
      <c r="B168" s="27" t="s">
        <v>5420</v>
      </c>
      <c r="C168" s="27" t="s">
        <v>8631</v>
      </c>
      <c r="D168" s="27" t="s">
        <v>9686</v>
      </c>
    </row>
    <row r="169" spans="1:4" x14ac:dyDescent="0.25">
      <c r="A169" s="27" t="s">
        <v>2692</v>
      </c>
      <c r="B169" s="27" t="s">
        <v>5421</v>
      </c>
      <c r="C169" s="27" t="s">
        <v>8632</v>
      </c>
      <c r="D169" s="27" t="s">
        <v>9680</v>
      </c>
    </row>
    <row r="170" spans="1:4" x14ac:dyDescent="0.25">
      <c r="A170" s="27" t="s">
        <v>5422</v>
      </c>
      <c r="B170" s="27" t="s">
        <v>5254</v>
      </c>
      <c r="C170" s="27" t="s">
        <v>9480</v>
      </c>
      <c r="D170" s="27"/>
    </row>
    <row r="171" spans="1:4" x14ac:dyDescent="0.25">
      <c r="A171" s="27" t="s">
        <v>2730</v>
      </c>
      <c r="B171" s="27" t="s">
        <v>5423</v>
      </c>
      <c r="C171" s="27" t="s">
        <v>8633</v>
      </c>
      <c r="D171" s="27" t="s">
        <v>9598</v>
      </c>
    </row>
    <row r="172" spans="1:4" x14ac:dyDescent="0.25">
      <c r="A172" s="27" t="s">
        <v>2508</v>
      </c>
      <c r="B172" s="27" t="s">
        <v>5424</v>
      </c>
      <c r="C172" s="27" t="s">
        <v>8634</v>
      </c>
      <c r="D172" s="27"/>
    </row>
    <row r="173" spans="1:4" x14ac:dyDescent="0.25">
      <c r="A173" s="27" t="s">
        <v>2969</v>
      </c>
      <c r="B173" s="27" t="s">
        <v>9681</v>
      </c>
      <c r="C173" s="27" t="s">
        <v>9682</v>
      </c>
      <c r="D173" s="27"/>
    </row>
    <row r="174" spans="1:4" x14ac:dyDescent="0.25">
      <c r="A174" s="27" t="s">
        <v>3021</v>
      </c>
      <c r="B174" s="27" t="s">
        <v>5425</v>
      </c>
      <c r="C174" s="27" t="s">
        <v>8635</v>
      </c>
      <c r="D174" s="27"/>
    </row>
    <row r="175" spans="1:4" x14ac:dyDescent="0.25">
      <c r="A175" s="27" t="s">
        <v>2578</v>
      </c>
      <c r="B175" s="27" t="s">
        <v>5426</v>
      </c>
      <c r="C175" s="27" t="s">
        <v>8636</v>
      </c>
      <c r="D175" s="27" t="s">
        <v>9634</v>
      </c>
    </row>
    <row r="176" spans="1:4" x14ac:dyDescent="0.25">
      <c r="A176" s="27" t="s">
        <v>2785</v>
      </c>
      <c r="B176" s="27" t="s">
        <v>5427</v>
      </c>
      <c r="C176" s="27" t="s">
        <v>8637</v>
      </c>
      <c r="D176" s="27"/>
    </row>
    <row r="177" spans="1:4" x14ac:dyDescent="0.25">
      <c r="A177" s="27" t="s">
        <v>2612</v>
      </c>
      <c r="B177" s="27" t="s">
        <v>8573</v>
      </c>
      <c r="C177" s="27" t="s">
        <v>8638</v>
      </c>
      <c r="D177" s="27"/>
    </row>
    <row r="178" spans="1:4" x14ac:dyDescent="0.25">
      <c r="A178" s="27" t="s">
        <v>2720</v>
      </c>
      <c r="B178" s="27" t="s">
        <v>5428</v>
      </c>
      <c r="C178" s="27" t="s">
        <v>8639</v>
      </c>
      <c r="D178" s="27"/>
    </row>
    <row r="179" spans="1:4" x14ac:dyDescent="0.25">
      <c r="A179" s="27" t="s">
        <v>3090</v>
      </c>
      <c r="B179" s="27" t="s">
        <v>8044</v>
      </c>
      <c r="C179" s="27" t="s">
        <v>9479</v>
      </c>
      <c r="D179" s="27" t="s">
        <v>10112</v>
      </c>
    </row>
    <row r="180" spans="1:4" x14ac:dyDescent="0.25">
      <c r="A180" s="27" t="s">
        <v>5429</v>
      </c>
      <c r="B180" s="27" t="s">
        <v>5430</v>
      </c>
      <c r="C180" s="27" t="s">
        <v>9478</v>
      </c>
      <c r="D180" s="27"/>
    </row>
    <row r="181" spans="1:4" x14ac:dyDescent="0.25">
      <c r="A181" s="27" t="s">
        <v>5431</v>
      </c>
      <c r="B181" s="27">
        <f>- Z420</f>
        <v>0</v>
      </c>
      <c r="C181" s="27" t="s">
        <v>8640</v>
      </c>
      <c r="D181" s="27"/>
    </row>
    <row r="182" spans="1:4" x14ac:dyDescent="0.25">
      <c r="A182" s="27" t="s">
        <v>2582</v>
      </c>
      <c r="B182" s="27" t="s">
        <v>5432</v>
      </c>
      <c r="C182" s="27" t="s">
        <v>8641</v>
      </c>
      <c r="D182" s="27"/>
    </row>
    <row r="183" spans="1:4" x14ac:dyDescent="0.25">
      <c r="A183" s="27" t="s">
        <v>2339</v>
      </c>
      <c r="B183" s="27" t="s">
        <v>8572</v>
      </c>
      <c r="C183" s="27" t="s">
        <v>8642</v>
      </c>
      <c r="D183" s="27"/>
    </row>
    <row r="184" spans="1:4" x14ac:dyDescent="0.25">
      <c r="A184" s="27" t="s">
        <v>5433</v>
      </c>
      <c r="B184" s="27" t="s">
        <v>5434</v>
      </c>
      <c r="C184" s="27" t="s">
        <v>9477</v>
      </c>
      <c r="D184" s="27"/>
    </row>
    <row r="185" spans="1:4" x14ac:dyDescent="0.25">
      <c r="A185" s="27" t="s">
        <v>3039</v>
      </c>
      <c r="B185" s="27" t="s">
        <v>9635</v>
      </c>
      <c r="C185" s="27" t="s">
        <v>8643</v>
      </c>
      <c r="D185" s="27" t="s">
        <v>9636</v>
      </c>
    </row>
    <row r="186" spans="1:4" x14ac:dyDescent="0.25">
      <c r="A186" s="27" t="s">
        <v>2593</v>
      </c>
      <c r="B186" s="27" t="s">
        <v>5435</v>
      </c>
      <c r="C186" s="27" t="s">
        <v>8644</v>
      </c>
      <c r="D186" s="27" t="s">
        <v>9630</v>
      </c>
    </row>
    <row r="187" spans="1:4" x14ac:dyDescent="0.25">
      <c r="A187" s="27" t="s">
        <v>2759</v>
      </c>
      <c r="B187" s="27" t="s">
        <v>5436</v>
      </c>
      <c r="C187" s="27" t="s">
        <v>8645</v>
      </c>
      <c r="D187" s="27" t="s">
        <v>9687</v>
      </c>
    </row>
    <row r="188" spans="1:4" x14ac:dyDescent="0.25">
      <c r="A188" s="27" t="s">
        <v>2448</v>
      </c>
      <c r="B188" s="27" t="s">
        <v>5437</v>
      </c>
      <c r="C188" s="27" t="s">
        <v>8646</v>
      </c>
      <c r="D188" s="27" t="s">
        <v>9688</v>
      </c>
    </row>
    <row r="189" spans="1:4" x14ac:dyDescent="0.25">
      <c r="A189" s="27" t="s">
        <v>2543</v>
      </c>
      <c r="B189" s="27" t="s">
        <v>8505</v>
      </c>
      <c r="C189" s="27" t="s">
        <v>8647</v>
      </c>
      <c r="D189" s="27" t="s">
        <v>10204</v>
      </c>
    </row>
    <row r="190" spans="1:4" x14ac:dyDescent="0.25">
      <c r="A190" s="27" t="s">
        <v>5438</v>
      </c>
      <c r="B190" s="27" t="s">
        <v>5439</v>
      </c>
      <c r="C190" s="27" t="s">
        <v>9476</v>
      </c>
      <c r="D190" s="27"/>
    </row>
    <row r="191" spans="1:4" x14ac:dyDescent="0.25">
      <c r="A191" s="27" t="s">
        <v>2685</v>
      </c>
      <c r="B191" s="27" t="s">
        <v>5440</v>
      </c>
      <c r="C191" s="27" t="s">
        <v>8648</v>
      </c>
      <c r="D191" s="27"/>
    </row>
    <row r="192" spans="1:4" x14ac:dyDescent="0.25">
      <c r="A192" s="27" t="s">
        <v>2660</v>
      </c>
      <c r="B192" s="27" t="s">
        <v>8571</v>
      </c>
      <c r="C192" s="27" t="s">
        <v>8649</v>
      </c>
      <c r="D192" s="27"/>
    </row>
    <row r="193" spans="1:4" x14ac:dyDescent="0.25">
      <c r="A193" s="27" t="s">
        <v>2616</v>
      </c>
      <c r="B193" s="27" t="s">
        <v>2326</v>
      </c>
      <c r="C193" s="27" t="s">
        <v>8650</v>
      </c>
      <c r="D193" s="27"/>
    </row>
    <row r="194" spans="1:4" x14ac:dyDescent="0.25">
      <c r="A194" s="27" t="s">
        <v>2709</v>
      </c>
      <c r="B194" s="27" t="s">
        <v>5441</v>
      </c>
      <c r="C194" s="27" t="s">
        <v>8651</v>
      </c>
      <c r="D194" s="27"/>
    </row>
    <row r="195" spans="1:4" x14ac:dyDescent="0.25">
      <c r="A195" s="27" t="s">
        <v>5442</v>
      </c>
      <c r="B195" s="27" t="s">
        <v>5443</v>
      </c>
      <c r="C195" s="27" t="s">
        <v>8652</v>
      </c>
      <c r="D195" s="27"/>
    </row>
    <row r="196" spans="1:4" x14ac:dyDescent="0.25">
      <c r="A196" s="27" t="s">
        <v>2343</v>
      </c>
      <c r="B196" s="27">
        <f>- W541</f>
        <v>0</v>
      </c>
      <c r="C196" s="27" t="s">
        <v>10477</v>
      </c>
      <c r="D196" s="27"/>
    </row>
    <row r="197" spans="1:4" x14ac:dyDescent="0.25">
      <c r="A197" s="27" t="s">
        <v>5444</v>
      </c>
      <c r="B197" s="27" t="s">
        <v>5254</v>
      </c>
      <c r="C197" s="27" t="s">
        <v>9475</v>
      </c>
      <c r="D197" s="27"/>
    </row>
    <row r="198" spans="1:4" x14ac:dyDescent="0.25">
      <c r="A198" s="27" t="s">
        <v>2635</v>
      </c>
      <c r="B198" s="27" t="s">
        <v>5891</v>
      </c>
      <c r="C198" s="27" t="s">
        <v>8653</v>
      </c>
      <c r="D198" s="27"/>
    </row>
    <row r="199" spans="1:4" x14ac:dyDescent="0.25">
      <c r="A199" s="27" t="s">
        <v>3140</v>
      </c>
      <c r="B199" s="27" t="s">
        <v>5445</v>
      </c>
      <c r="C199" s="27" t="s">
        <v>8654</v>
      </c>
      <c r="D199" s="27"/>
    </row>
    <row r="200" spans="1:4" x14ac:dyDescent="0.25">
      <c r="A200" s="27" t="s">
        <v>2624</v>
      </c>
      <c r="B200" s="27" t="s">
        <v>5446</v>
      </c>
      <c r="C200" s="27" t="s">
        <v>8655</v>
      </c>
      <c r="D200" s="27"/>
    </row>
    <row r="201" spans="1:4" x14ac:dyDescent="0.25">
      <c r="A201" s="27" t="s">
        <v>3025</v>
      </c>
      <c r="B201" s="27" t="s">
        <v>5447</v>
      </c>
      <c r="C201" s="27" t="s">
        <v>8656</v>
      </c>
      <c r="D201" s="27" t="s">
        <v>9651</v>
      </c>
    </row>
    <row r="202" spans="1:4" x14ac:dyDescent="0.25">
      <c r="A202" s="27" t="s">
        <v>2999</v>
      </c>
      <c r="B202" s="27" t="s">
        <v>8570</v>
      </c>
      <c r="C202" s="27" t="s">
        <v>8657</v>
      </c>
      <c r="D202" s="27"/>
    </row>
    <row r="203" spans="1:4" x14ac:dyDescent="0.25">
      <c r="A203" s="27" t="s">
        <v>5448</v>
      </c>
      <c r="B203" s="27" t="s">
        <v>5275</v>
      </c>
      <c r="C203" s="27" t="s">
        <v>9474</v>
      </c>
      <c r="D203" s="27"/>
    </row>
    <row r="204" spans="1:4" x14ac:dyDescent="0.25">
      <c r="A204" s="27" t="s">
        <v>5449</v>
      </c>
      <c r="B204" s="27" t="s">
        <v>5450</v>
      </c>
      <c r="C204" s="27" t="s">
        <v>8658</v>
      </c>
      <c r="D204" s="27"/>
    </row>
    <row r="205" spans="1:4" x14ac:dyDescent="0.25">
      <c r="A205" s="27" t="s">
        <v>5451</v>
      </c>
      <c r="B205" s="27" t="s">
        <v>5213</v>
      </c>
      <c r="C205" s="27" t="s">
        <v>9473</v>
      </c>
      <c r="D205" s="27"/>
    </row>
    <row r="206" spans="1:4" x14ac:dyDescent="0.25">
      <c r="A206" s="27" t="s">
        <v>3027</v>
      </c>
      <c r="B206" s="27" t="s">
        <v>5452</v>
      </c>
      <c r="C206" s="27" t="s">
        <v>8659</v>
      </c>
      <c r="D206" s="27"/>
    </row>
    <row r="207" spans="1:4" x14ac:dyDescent="0.25">
      <c r="A207" s="27" t="s">
        <v>3048</v>
      </c>
      <c r="B207" s="27" t="s">
        <v>8040</v>
      </c>
      <c r="C207" s="27" t="s">
        <v>8660</v>
      </c>
      <c r="D207" s="27" t="s">
        <v>9629</v>
      </c>
    </row>
    <row r="208" spans="1:4" x14ac:dyDescent="0.25">
      <c r="A208" s="27" t="s">
        <v>2574</v>
      </c>
      <c r="B208" s="27" t="s">
        <v>5453</v>
      </c>
      <c r="C208" s="27" t="s">
        <v>8661</v>
      </c>
      <c r="D208" s="27" t="s">
        <v>9644</v>
      </c>
    </row>
    <row r="209" spans="1:4" x14ac:dyDescent="0.25">
      <c r="A209" s="27" t="s">
        <v>5454</v>
      </c>
      <c r="B209" s="27" t="s">
        <v>5455</v>
      </c>
      <c r="C209" s="27" t="s">
        <v>9472</v>
      </c>
      <c r="D209" s="27"/>
    </row>
    <row r="210" spans="1:4" x14ac:dyDescent="0.25">
      <c r="A210" s="27" t="s">
        <v>3010</v>
      </c>
      <c r="B210" s="27" t="s">
        <v>5456</v>
      </c>
      <c r="C210" s="27" t="s">
        <v>9471</v>
      </c>
      <c r="D210" s="27"/>
    </row>
    <row r="211" spans="1:4" x14ac:dyDescent="0.25">
      <c r="A211" s="27" t="s">
        <v>2436</v>
      </c>
      <c r="B211" s="27" t="s">
        <v>5457</v>
      </c>
      <c r="C211" s="27" t="s">
        <v>9470</v>
      </c>
      <c r="D211" s="27"/>
    </row>
    <row r="212" spans="1:4" x14ac:dyDescent="0.25">
      <c r="A212" s="27" t="s">
        <v>3019</v>
      </c>
      <c r="B212" s="27" t="s">
        <v>5458</v>
      </c>
      <c r="C212" s="27" t="s">
        <v>8662</v>
      </c>
      <c r="D212" s="27" t="s">
        <v>9649</v>
      </c>
    </row>
    <row r="213" spans="1:4" x14ac:dyDescent="0.25">
      <c r="A213" s="27" t="s">
        <v>5459</v>
      </c>
      <c r="B213" s="27" t="s">
        <v>5259</v>
      </c>
      <c r="C213" s="27" t="s">
        <v>9469</v>
      </c>
      <c r="D213" s="27"/>
    </row>
    <row r="214" spans="1:4" x14ac:dyDescent="0.25">
      <c r="A214" s="27" t="s">
        <v>5460</v>
      </c>
      <c r="B214" s="27" t="s">
        <v>5461</v>
      </c>
      <c r="C214" s="27" t="s">
        <v>9468</v>
      </c>
      <c r="D214" s="27"/>
    </row>
    <row r="215" spans="1:4" x14ac:dyDescent="0.25">
      <c r="A215" s="27" t="s">
        <v>5462</v>
      </c>
      <c r="B215" s="27" t="s">
        <v>5275</v>
      </c>
      <c r="C215" s="27" t="s">
        <v>9467</v>
      </c>
      <c r="D215" s="27"/>
    </row>
    <row r="216" spans="1:4" x14ac:dyDescent="0.25">
      <c r="A216" s="27" t="s">
        <v>2783</v>
      </c>
      <c r="B216" s="27" t="s">
        <v>5463</v>
      </c>
      <c r="C216" s="27" t="s">
        <v>8663</v>
      </c>
      <c r="D216" s="27"/>
    </row>
    <row r="217" spans="1:4" x14ac:dyDescent="0.25">
      <c r="A217" s="27" t="s">
        <v>5464</v>
      </c>
      <c r="B217" s="27" t="s">
        <v>5465</v>
      </c>
      <c r="C217" s="27" t="s">
        <v>9466</v>
      </c>
      <c r="D217" s="27"/>
    </row>
    <row r="218" spans="1:4" x14ac:dyDescent="0.25">
      <c r="A218" s="27" t="s">
        <v>2530</v>
      </c>
      <c r="B218" s="27" t="s">
        <v>5466</v>
      </c>
      <c r="C218" s="27" t="s">
        <v>8664</v>
      </c>
      <c r="D218" s="27" t="s">
        <v>9652</v>
      </c>
    </row>
    <row r="219" spans="1:4" x14ac:dyDescent="0.25">
      <c r="A219" s="27" t="s">
        <v>5467</v>
      </c>
      <c r="B219" s="27" t="s">
        <v>5468</v>
      </c>
      <c r="C219" s="27" t="s">
        <v>8665</v>
      </c>
      <c r="D219" s="27"/>
    </row>
    <row r="220" spans="1:4" x14ac:dyDescent="0.25">
      <c r="A220" s="27" t="s">
        <v>2159</v>
      </c>
      <c r="B220" s="27" t="s">
        <v>5469</v>
      </c>
      <c r="C220" s="27" t="s">
        <v>8666</v>
      </c>
      <c r="D220" s="27" t="s">
        <v>9641</v>
      </c>
    </row>
    <row r="221" spans="1:4" x14ac:dyDescent="0.25">
      <c r="A221" s="27" t="s">
        <v>2501</v>
      </c>
      <c r="B221" s="27" t="s">
        <v>8041</v>
      </c>
      <c r="C221" s="27" t="s">
        <v>8667</v>
      </c>
      <c r="D221" s="27" t="s">
        <v>9653</v>
      </c>
    </row>
    <row r="222" spans="1:4" x14ac:dyDescent="0.25">
      <c r="A222" s="27" t="s">
        <v>2347</v>
      </c>
      <c r="B222" s="27" t="s">
        <v>5470</v>
      </c>
      <c r="C222" s="27" t="s">
        <v>8668</v>
      </c>
      <c r="D222" s="27"/>
    </row>
    <row r="223" spans="1:4" x14ac:dyDescent="0.25">
      <c r="A223" s="27" t="s">
        <v>3080</v>
      </c>
      <c r="B223" s="27" t="s">
        <v>5471</v>
      </c>
      <c r="C223" s="27" t="s">
        <v>8669</v>
      </c>
      <c r="D223" s="27"/>
    </row>
    <row r="224" spans="1:4" x14ac:dyDescent="0.25">
      <c r="A224" s="27" t="s">
        <v>3135</v>
      </c>
      <c r="B224" s="27" t="s">
        <v>5472</v>
      </c>
      <c r="C224" s="27" t="s">
        <v>8670</v>
      </c>
      <c r="D224" s="27"/>
    </row>
    <row r="225" spans="1:4" x14ac:dyDescent="0.25">
      <c r="A225" s="27" t="s">
        <v>2521</v>
      </c>
      <c r="B225" s="27" t="s">
        <v>5473</v>
      </c>
      <c r="C225" s="27" t="s">
        <v>8671</v>
      </c>
      <c r="D225" s="27"/>
    </row>
    <row r="226" spans="1:4" x14ac:dyDescent="0.25">
      <c r="A226" s="27" t="s">
        <v>2736</v>
      </c>
      <c r="B226" s="27" t="s">
        <v>5474</v>
      </c>
      <c r="C226" s="27" t="s">
        <v>8672</v>
      </c>
      <c r="D226" s="27"/>
    </row>
    <row r="227" spans="1:4" x14ac:dyDescent="0.25">
      <c r="A227" s="27" t="s">
        <v>5475</v>
      </c>
      <c r="B227" s="27" t="s">
        <v>5269</v>
      </c>
      <c r="C227" s="27" t="s">
        <v>8673</v>
      </c>
      <c r="D227" s="27"/>
    </row>
    <row r="228" spans="1:4" x14ac:dyDescent="0.25">
      <c r="A228" s="27" t="s">
        <v>5476</v>
      </c>
      <c r="B228" s="27" t="s">
        <v>2213</v>
      </c>
      <c r="C228" s="27" t="s">
        <v>8674</v>
      </c>
      <c r="D228" s="27"/>
    </row>
    <row r="229" spans="1:4" x14ac:dyDescent="0.25">
      <c r="A229" s="27" t="s">
        <v>5477</v>
      </c>
      <c r="B229" s="27" t="s">
        <v>5287</v>
      </c>
      <c r="C229" s="27" t="s">
        <v>8675</v>
      </c>
      <c r="D229" s="27"/>
    </row>
    <row r="230" spans="1:4" x14ac:dyDescent="0.25">
      <c r="A230" s="27" t="s">
        <v>2604</v>
      </c>
      <c r="B230" s="27" t="s">
        <v>5478</v>
      </c>
      <c r="C230" s="27" t="s">
        <v>8676</v>
      </c>
      <c r="D230" s="27" t="s">
        <v>9628</v>
      </c>
    </row>
    <row r="231" spans="1:4" x14ac:dyDescent="0.25">
      <c r="A231" s="27" t="s">
        <v>2560</v>
      </c>
      <c r="B231" s="27" t="s">
        <v>5479</v>
      </c>
      <c r="C231" s="27" t="s">
        <v>8677</v>
      </c>
      <c r="D231" s="27" t="s">
        <v>9646</v>
      </c>
    </row>
    <row r="232" spans="1:4" x14ac:dyDescent="0.25">
      <c r="A232" s="27" t="s">
        <v>2489</v>
      </c>
      <c r="B232" s="27" t="s">
        <v>8042</v>
      </c>
      <c r="C232" s="27" t="s">
        <v>8678</v>
      </c>
      <c r="D232" s="27" t="s">
        <v>9654</v>
      </c>
    </row>
    <row r="233" spans="1:4" x14ac:dyDescent="0.25">
      <c r="A233" s="27" t="s">
        <v>2769</v>
      </c>
      <c r="B233" s="27" t="s">
        <v>5480</v>
      </c>
      <c r="C233" s="27" t="s">
        <v>8679</v>
      </c>
      <c r="D233" s="27" t="s">
        <v>9601</v>
      </c>
    </row>
    <row r="234" spans="1:4" x14ac:dyDescent="0.25">
      <c r="A234" s="27" t="s">
        <v>5481</v>
      </c>
      <c r="B234" s="27" t="s">
        <v>5482</v>
      </c>
      <c r="C234" s="27" t="s">
        <v>8680</v>
      </c>
      <c r="D234" s="27"/>
    </row>
    <row r="235" spans="1:4" x14ac:dyDescent="0.25">
      <c r="A235" s="27" t="s">
        <v>2698</v>
      </c>
      <c r="B235" s="27" t="s">
        <v>5483</v>
      </c>
      <c r="C235" s="27" t="s">
        <v>8681</v>
      </c>
      <c r="D235" s="27" t="s">
        <v>9613</v>
      </c>
    </row>
    <row r="236" spans="1:4" x14ac:dyDescent="0.25">
      <c r="A236" s="27" t="s">
        <v>2983</v>
      </c>
      <c r="B236" s="27" t="s">
        <v>5484</v>
      </c>
      <c r="C236" s="27" t="s">
        <v>8682</v>
      </c>
      <c r="D236" s="27" t="s">
        <v>9670</v>
      </c>
    </row>
    <row r="237" spans="1:4" x14ac:dyDescent="0.25">
      <c r="A237" s="27" t="s">
        <v>2563</v>
      </c>
      <c r="B237" s="27" t="s">
        <v>5485</v>
      </c>
      <c r="C237" s="27" t="s">
        <v>8683</v>
      </c>
      <c r="D237" s="27"/>
    </row>
    <row r="238" spans="1:4" x14ac:dyDescent="0.25">
      <c r="A238" s="27" t="s">
        <v>2599</v>
      </c>
      <c r="B238" s="27" t="s">
        <v>5486</v>
      </c>
      <c r="C238" s="27" t="s">
        <v>8684</v>
      </c>
      <c r="D238" s="27"/>
    </row>
    <row r="239" spans="1:4" x14ac:dyDescent="0.25">
      <c r="A239" s="27" t="s">
        <v>2353</v>
      </c>
      <c r="B239" s="27" t="s">
        <v>5487</v>
      </c>
      <c r="C239" s="27" t="s">
        <v>8685</v>
      </c>
      <c r="D239" s="27" t="s">
        <v>9683</v>
      </c>
    </row>
    <row r="240" spans="1:4" x14ac:dyDescent="0.25">
      <c r="A240" s="27" t="s">
        <v>3983</v>
      </c>
      <c r="B240" s="27" t="s">
        <v>5488</v>
      </c>
      <c r="C240" s="27" t="s">
        <v>8686</v>
      </c>
      <c r="D240" s="27" t="s">
        <v>9614</v>
      </c>
    </row>
    <row r="241" spans="1:4" x14ac:dyDescent="0.25">
      <c r="A241" s="27" t="s">
        <v>2752</v>
      </c>
      <c r="B241" s="27" t="s">
        <v>5489</v>
      </c>
      <c r="C241" s="27" t="s">
        <v>8687</v>
      </c>
      <c r="D241" s="27" t="s">
        <v>9590</v>
      </c>
    </row>
    <row r="242" spans="1:4" x14ac:dyDescent="0.25">
      <c r="A242" s="27" t="s">
        <v>2465</v>
      </c>
      <c r="B242" s="27" t="s">
        <v>5490</v>
      </c>
      <c r="C242" s="27" t="s">
        <v>8688</v>
      </c>
      <c r="D242" s="27" t="s">
        <v>9659</v>
      </c>
    </row>
    <row r="243" spans="1:4" x14ac:dyDescent="0.25">
      <c r="A243" s="27" t="s">
        <v>2568</v>
      </c>
      <c r="B243" s="27" t="s">
        <v>5491</v>
      </c>
      <c r="C243" s="27" t="s">
        <v>8689</v>
      </c>
      <c r="D243" s="27"/>
    </row>
    <row r="244" spans="1:4" x14ac:dyDescent="0.25">
      <c r="A244" s="27" t="s">
        <v>5492</v>
      </c>
      <c r="B244" s="27" t="s">
        <v>5493</v>
      </c>
      <c r="C244" s="27" t="s">
        <v>8690</v>
      </c>
      <c r="D244" s="27"/>
    </row>
    <row r="245" spans="1:4" x14ac:dyDescent="0.25">
      <c r="A245" s="27" t="s">
        <v>5494</v>
      </c>
      <c r="B245" s="27" t="s">
        <v>5495</v>
      </c>
      <c r="C245" s="27" t="s">
        <v>8691</v>
      </c>
      <c r="D245" s="27"/>
    </row>
    <row r="246" spans="1:4" x14ac:dyDescent="0.25">
      <c r="A246" s="27" t="s">
        <v>3046</v>
      </c>
      <c r="B246" s="27" t="s">
        <v>5496</v>
      </c>
      <c r="C246" s="27" t="s">
        <v>8692</v>
      </c>
      <c r="D246" s="27"/>
    </row>
    <row r="247" spans="1:4" x14ac:dyDescent="0.25">
      <c r="A247" s="27" t="s">
        <v>5497</v>
      </c>
      <c r="B247" s="27" t="s">
        <v>5213</v>
      </c>
      <c r="C247" s="27" t="s">
        <v>9465</v>
      </c>
      <c r="D247" s="27"/>
    </row>
    <row r="248" spans="1:4" x14ac:dyDescent="0.25">
      <c r="A248" s="27" t="s">
        <v>4030</v>
      </c>
      <c r="B248" s="27" t="s">
        <v>5498</v>
      </c>
      <c r="C248" s="27" t="s">
        <v>8693</v>
      </c>
      <c r="D248" s="27"/>
    </row>
    <row r="249" spans="1:4" x14ac:dyDescent="0.25">
      <c r="A249" s="27" t="s">
        <v>5499</v>
      </c>
      <c r="B249" s="27" t="s">
        <v>5213</v>
      </c>
      <c r="C249" s="27" t="s">
        <v>9464</v>
      </c>
      <c r="D249" s="27"/>
    </row>
    <row r="250" spans="1:4" x14ac:dyDescent="0.25">
      <c r="A250" s="27" t="s">
        <v>5500</v>
      </c>
      <c r="B250" s="27" t="s">
        <v>5213</v>
      </c>
      <c r="C250" s="27" t="s">
        <v>9463</v>
      </c>
      <c r="D250" s="27"/>
    </row>
    <row r="251" spans="1:4" x14ac:dyDescent="0.25">
      <c r="A251" s="27" t="s">
        <v>5501</v>
      </c>
      <c r="B251" s="27" t="s">
        <v>5213</v>
      </c>
      <c r="C251" s="27" t="s">
        <v>9462</v>
      </c>
      <c r="D251" s="27"/>
    </row>
    <row r="252" spans="1:4" x14ac:dyDescent="0.25">
      <c r="A252" s="27" t="s">
        <v>5502</v>
      </c>
      <c r="B252" s="27" t="s">
        <v>5213</v>
      </c>
      <c r="C252" s="27" t="s">
        <v>9461</v>
      </c>
      <c r="D252" s="27"/>
    </row>
    <row r="253" spans="1:4" x14ac:dyDescent="0.25">
      <c r="A253" s="27" t="s">
        <v>5503</v>
      </c>
      <c r="B253" s="27" t="s">
        <v>5213</v>
      </c>
      <c r="C253" s="27" t="s">
        <v>9460</v>
      </c>
      <c r="D253" s="27"/>
    </row>
    <row r="254" spans="1:4" x14ac:dyDescent="0.25">
      <c r="A254" s="27" t="s">
        <v>5504</v>
      </c>
      <c r="B254" s="27" t="s">
        <v>5213</v>
      </c>
      <c r="C254" s="27" t="s">
        <v>9459</v>
      </c>
      <c r="D254" s="27"/>
    </row>
    <row r="255" spans="1:4" x14ac:dyDescent="0.25">
      <c r="A255" s="27" t="s">
        <v>5505</v>
      </c>
      <c r="B255" s="27" t="s">
        <v>5213</v>
      </c>
      <c r="C255" s="27" t="s">
        <v>9458</v>
      </c>
      <c r="D255" s="27"/>
    </row>
    <row r="256" spans="1:4" x14ac:dyDescent="0.25">
      <c r="A256" s="27" t="s">
        <v>5506</v>
      </c>
      <c r="B256" s="27" t="s">
        <v>5213</v>
      </c>
      <c r="C256" s="27" t="s">
        <v>9457</v>
      </c>
      <c r="D256" s="27"/>
    </row>
    <row r="257" spans="1:4" x14ac:dyDescent="0.25">
      <c r="A257" s="27" t="s">
        <v>5507</v>
      </c>
      <c r="B257" s="27" t="s">
        <v>5213</v>
      </c>
      <c r="C257" s="27" t="s">
        <v>9456</v>
      </c>
      <c r="D257" s="27"/>
    </row>
    <row r="258" spans="1:4" x14ac:dyDescent="0.25">
      <c r="A258" s="27" t="s">
        <v>5508</v>
      </c>
      <c r="B258" s="27" t="s">
        <v>5213</v>
      </c>
      <c r="C258" s="27" t="s">
        <v>9455</v>
      </c>
      <c r="D258" s="27"/>
    </row>
    <row r="259" spans="1:4" x14ac:dyDescent="0.25">
      <c r="A259" s="27" t="s">
        <v>5509</v>
      </c>
      <c r="B259" s="27" t="s">
        <v>5213</v>
      </c>
      <c r="C259" s="27" t="s">
        <v>9454</v>
      </c>
      <c r="D259" s="27"/>
    </row>
    <row r="260" spans="1:4" x14ac:dyDescent="0.25">
      <c r="A260" s="27" t="s">
        <v>5510</v>
      </c>
      <c r="B260" s="27" t="s">
        <v>5213</v>
      </c>
      <c r="C260" s="27" t="s">
        <v>9453</v>
      </c>
      <c r="D260" s="27"/>
    </row>
    <row r="261" spans="1:4" x14ac:dyDescent="0.25">
      <c r="A261" s="27" t="s">
        <v>5511</v>
      </c>
      <c r="B261" s="27" t="s">
        <v>5213</v>
      </c>
      <c r="C261" s="27" t="s">
        <v>9452</v>
      </c>
      <c r="D261" s="27"/>
    </row>
    <row r="262" spans="1:4" x14ac:dyDescent="0.25">
      <c r="A262" s="27" t="s">
        <v>5512</v>
      </c>
      <c r="B262" s="27" t="s">
        <v>5213</v>
      </c>
      <c r="C262" s="27" t="s">
        <v>9451</v>
      </c>
      <c r="D262" s="27"/>
    </row>
    <row r="263" spans="1:4" x14ac:dyDescent="0.25">
      <c r="A263" s="27" t="s">
        <v>5513</v>
      </c>
      <c r="B263" s="27" t="s">
        <v>5213</v>
      </c>
      <c r="C263" s="27" t="s">
        <v>9450</v>
      </c>
      <c r="D263" s="27"/>
    </row>
    <row r="264" spans="1:4" x14ac:dyDescent="0.25">
      <c r="A264" s="27" t="s">
        <v>5514</v>
      </c>
      <c r="B264" s="27" t="s">
        <v>5213</v>
      </c>
      <c r="C264" s="27" t="s">
        <v>9449</v>
      </c>
      <c r="D264" s="27"/>
    </row>
    <row r="265" spans="1:4" x14ac:dyDescent="0.25">
      <c r="A265" s="27" t="s">
        <v>5515</v>
      </c>
      <c r="B265" s="27" t="s">
        <v>5213</v>
      </c>
      <c r="C265" s="27" t="s">
        <v>9448</v>
      </c>
      <c r="D265" s="27"/>
    </row>
    <row r="266" spans="1:4" x14ac:dyDescent="0.25">
      <c r="A266" s="27" t="s">
        <v>5516</v>
      </c>
      <c r="B266" s="27" t="s">
        <v>5213</v>
      </c>
      <c r="C266" s="27" t="s">
        <v>9447</v>
      </c>
      <c r="D266" s="27"/>
    </row>
    <row r="267" spans="1:4" x14ac:dyDescent="0.25">
      <c r="A267" s="27" t="s">
        <v>5517</v>
      </c>
      <c r="B267" s="27" t="s">
        <v>5213</v>
      </c>
      <c r="C267" s="27" t="s">
        <v>9446</v>
      </c>
      <c r="D267" s="27"/>
    </row>
    <row r="268" spans="1:4" x14ac:dyDescent="0.25">
      <c r="A268" s="27" t="s">
        <v>5518</v>
      </c>
      <c r="B268" s="27" t="s">
        <v>5213</v>
      </c>
      <c r="C268" s="27" t="s">
        <v>9445</v>
      </c>
      <c r="D268" s="27"/>
    </row>
    <row r="269" spans="1:4" x14ac:dyDescent="0.25">
      <c r="A269" s="27" t="s">
        <v>5519</v>
      </c>
      <c r="B269" s="27" t="s">
        <v>5213</v>
      </c>
      <c r="C269" s="27" t="s">
        <v>9444</v>
      </c>
      <c r="D269" s="27"/>
    </row>
    <row r="270" spans="1:4" x14ac:dyDescent="0.25">
      <c r="A270" s="27" t="s">
        <v>5520</v>
      </c>
      <c r="B270" s="27" t="s">
        <v>5213</v>
      </c>
      <c r="C270" s="27" t="s">
        <v>9443</v>
      </c>
      <c r="D270" s="27"/>
    </row>
    <row r="271" spans="1:4" x14ac:dyDescent="0.25">
      <c r="A271" s="27" t="s">
        <v>5521</v>
      </c>
      <c r="B271" s="27" t="s">
        <v>5213</v>
      </c>
      <c r="C271" s="27" t="s">
        <v>9442</v>
      </c>
      <c r="D271" s="27"/>
    </row>
    <row r="272" spans="1:4" x14ac:dyDescent="0.25">
      <c r="A272" s="27" t="s">
        <v>5522</v>
      </c>
      <c r="B272" s="27" t="s">
        <v>5213</v>
      </c>
      <c r="C272" s="27" t="s">
        <v>9441</v>
      </c>
      <c r="D272" s="27"/>
    </row>
    <row r="273" spans="1:4" x14ac:dyDescent="0.25">
      <c r="A273" s="27" t="s">
        <v>5523</v>
      </c>
      <c r="B273" s="27" t="s">
        <v>5213</v>
      </c>
      <c r="C273" s="27" t="s">
        <v>9440</v>
      </c>
      <c r="D273" s="27"/>
    </row>
    <row r="274" spans="1:4" x14ac:dyDescent="0.25">
      <c r="A274" s="27" t="s">
        <v>5524</v>
      </c>
      <c r="B274" s="27" t="s">
        <v>5213</v>
      </c>
      <c r="C274" s="27" t="s">
        <v>9439</v>
      </c>
      <c r="D274" s="27"/>
    </row>
    <row r="275" spans="1:4" x14ac:dyDescent="0.25">
      <c r="A275" s="27" t="s">
        <v>5525</v>
      </c>
      <c r="B275" s="27" t="s">
        <v>5213</v>
      </c>
      <c r="C275" s="27" t="s">
        <v>9438</v>
      </c>
      <c r="D275" s="27"/>
    </row>
    <row r="276" spans="1:4" x14ac:dyDescent="0.25">
      <c r="A276" s="27" t="s">
        <v>5526</v>
      </c>
      <c r="B276" s="27" t="s">
        <v>5213</v>
      </c>
      <c r="C276" s="27" t="s">
        <v>9437</v>
      </c>
      <c r="D276" s="27"/>
    </row>
    <row r="277" spans="1:4" x14ac:dyDescent="0.25">
      <c r="A277" s="27" t="s">
        <v>5527</v>
      </c>
      <c r="B277" s="27" t="s">
        <v>5213</v>
      </c>
      <c r="C277" s="27" t="s">
        <v>9436</v>
      </c>
      <c r="D277" s="27"/>
    </row>
    <row r="278" spans="1:4" x14ac:dyDescent="0.25">
      <c r="A278" s="27" t="s">
        <v>5528</v>
      </c>
      <c r="B278" s="27" t="s">
        <v>5213</v>
      </c>
      <c r="C278" s="27" t="s">
        <v>9435</v>
      </c>
      <c r="D278" s="27"/>
    </row>
    <row r="279" spans="1:4" x14ac:dyDescent="0.25">
      <c r="A279" s="27" t="s">
        <v>5529</v>
      </c>
      <c r="B279" s="27" t="s">
        <v>5213</v>
      </c>
      <c r="C279" s="27" t="s">
        <v>9434</v>
      </c>
      <c r="D279" s="27"/>
    </row>
    <row r="280" spans="1:4" x14ac:dyDescent="0.25">
      <c r="A280" s="27" t="s">
        <v>5530</v>
      </c>
      <c r="B280" s="27" t="s">
        <v>5294</v>
      </c>
      <c r="C280" s="27" t="s">
        <v>9433</v>
      </c>
      <c r="D280" s="27"/>
    </row>
    <row r="281" spans="1:4" x14ac:dyDescent="0.25">
      <c r="A281" s="27" t="s">
        <v>5531</v>
      </c>
      <c r="B281" s="27" t="s">
        <v>5532</v>
      </c>
      <c r="C281" s="27" t="s">
        <v>9432</v>
      </c>
      <c r="D281" s="27"/>
    </row>
    <row r="282" spans="1:4" x14ac:dyDescent="0.25">
      <c r="A282" s="27" t="s">
        <v>5533</v>
      </c>
      <c r="B282" s="27" t="s">
        <v>5534</v>
      </c>
      <c r="C282" s="27" t="s">
        <v>9431</v>
      </c>
      <c r="D282" s="27"/>
    </row>
    <row r="283" spans="1:4" x14ac:dyDescent="0.25">
      <c r="A283" s="27" t="s">
        <v>5535</v>
      </c>
      <c r="B283" s="27" t="s">
        <v>5259</v>
      </c>
      <c r="C283" s="27" t="s">
        <v>9430</v>
      </c>
      <c r="D283" s="27"/>
    </row>
    <row r="284" spans="1:4" x14ac:dyDescent="0.25">
      <c r="A284" s="27" t="s">
        <v>5536</v>
      </c>
      <c r="B284" s="27" t="s">
        <v>5213</v>
      </c>
      <c r="C284" s="27" t="s">
        <v>9429</v>
      </c>
      <c r="D284" s="27"/>
    </row>
    <row r="285" spans="1:4" x14ac:dyDescent="0.25">
      <c r="A285" s="27" t="s">
        <v>5537</v>
      </c>
      <c r="B285" s="27" t="s">
        <v>5538</v>
      </c>
      <c r="C285" s="27" t="s">
        <v>9428</v>
      </c>
      <c r="D285" s="27"/>
    </row>
    <row r="286" spans="1:4" x14ac:dyDescent="0.25">
      <c r="A286" s="27" t="s">
        <v>5539</v>
      </c>
      <c r="B286" s="27" t="s">
        <v>5540</v>
      </c>
      <c r="C286" s="27" t="s">
        <v>9427</v>
      </c>
      <c r="D286" s="27"/>
    </row>
    <row r="287" spans="1:4" x14ac:dyDescent="0.25">
      <c r="A287" s="27" t="s">
        <v>5541</v>
      </c>
      <c r="B287" s="27" t="s">
        <v>5542</v>
      </c>
      <c r="C287" s="27" t="s">
        <v>9426</v>
      </c>
      <c r="D287" s="27"/>
    </row>
    <row r="288" spans="1:4" x14ac:dyDescent="0.25">
      <c r="A288" s="27" t="s">
        <v>2959</v>
      </c>
      <c r="B288" s="27" t="s">
        <v>5543</v>
      </c>
      <c r="C288" s="27" t="s">
        <v>8694</v>
      </c>
      <c r="D288" s="27" t="s">
        <v>9712</v>
      </c>
    </row>
    <row r="289" spans="1:4" x14ac:dyDescent="0.25">
      <c r="A289" s="27" t="s">
        <v>2393</v>
      </c>
      <c r="B289" s="27" t="s">
        <v>5544</v>
      </c>
      <c r="C289" s="27" t="s">
        <v>9425</v>
      </c>
      <c r="D289" s="27"/>
    </row>
    <row r="290" spans="1:4" x14ac:dyDescent="0.25">
      <c r="A290" s="27" t="s">
        <v>2210</v>
      </c>
      <c r="B290" s="27" t="s">
        <v>9724</v>
      </c>
      <c r="C290" s="27" t="s">
        <v>8695</v>
      </c>
      <c r="D290" s="27" t="s">
        <v>9725</v>
      </c>
    </row>
    <row r="291" spans="1:4" x14ac:dyDescent="0.25">
      <c r="A291" s="27" t="s">
        <v>2206</v>
      </c>
      <c r="B291" s="27" t="s">
        <v>5545</v>
      </c>
      <c r="C291" s="27" t="s">
        <v>8696</v>
      </c>
      <c r="D291" s="27" t="s">
        <v>9726</v>
      </c>
    </row>
    <row r="292" spans="1:4" x14ac:dyDescent="0.25">
      <c r="A292" s="27" t="s">
        <v>2127</v>
      </c>
      <c r="B292" s="27" t="s">
        <v>5891</v>
      </c>
      <c r="C292" s="27" t="s">
        <v>8697</v>
      </c>
      <c r="D292" s="27"/>
    </row>
    <row r="293" spans="1:4" x14ac:dyDescent="0.25">
      <c r="A293" s="27" t="s">
        <v>2133</v>
      </c>
      <c r="B293" s="27" t="s">
        <v>5546</v>
      </c>
      <c r="C293" s="27" t="s">
        <v>8698</v>
      </c>
      <c r="D293" s="27"/>
    </row>
    <row r="294" spans="1:4" x14ac:dyDescent="0.25">
      <c r="A294" s="27" t="s">
        <v>3166</v>
      </c>
      <c r="B294" s="27" t="s">
        <v>5547</v>
      </c>
      <c r="C294" s="27" t="s">
        <v>9424</v>
      </c>
      <c r="D294" s="27"/>
    </row>
    <row r="295" spans="1:4" x14ac:dyDescent="0.25">
      <c r="A295" s="27" t="s">
        <v>3103</v>
      </c>
      <c r="B295" s="27" t="s">
        <v>5287</v>
      </c>
      <c r="C295" s="27" t="s">
        <v>8699</v>
      </c>
      <c r="D295" s="27"/>
    </row>
    <row r="296" spans="1:4" x14ac:dyDescent="0.25">
      <c r="A296" s="27" t="s">
        <v>2546</v>
      </c>
      <c r="B296" s="27" t="s">
        <v>8506</v>
      </c>
      <c r="C296" s="27" t="s">
        <v>8700</v>
      </c>
      <c r="D296" s="27" t="s">
        <v>9698</v>
      </c>
    </row>
    <row r="297" spans="1:4" x14ac:dyDescent="0.25">
      <c r="A297" s="27" t="s">
        <v>2358</v>
      </c>
      <c r="B297" s="27" t="s">
        <v>5548</v>
      </c>
      <c r="C297" s="27" t="s">
        <v>8701</v>
      </c>
      <c r="D297" s="27" t="s">
        <v>9695</v>
      </c>
    </row>
    <row r="298" spans="1:4" x14ac:dyDescent="0.25">
      <c r="A298" s="27" t="s">
        <v>4195</v>
      </c>
      <c r="B298" s="27" t="s">
        <v>5549</v>
      </c>
      <c r="C298" s="27" t="s">
        <v>10478</v>
      </c>
      <c r="D298" s="27"/>
    </row>
    <row r="299" spans="1:4" x14ac:dyDescent="0.25">
      <c r="A299" s="27" t="s">
        <v>2156</v>
      </c>
      <c r="B299" s="27" t="s">
        <v>5550</v>
      </c>
      <c r="C299" s="27" t="s">
        <v>8702</v>
      </c>
      <c r="D299" s="27"/>
    </row>
    <row r="300" spans="1:4" x14ac:dyDescent="0.25">
      <c r="A300" s="27" t="s">
        <v>2503</v>
      </c>
      <c r="B300" s="27" t="s">
        <v>5551</v>
      </c>
      <c r="C300" s="27" t="s">
        <v>8703</v>
      </c>
      <c r="D300" s="27" t="s">
        <v>9694</v>
      </c>
    </row>
    <row r="301" spans="1:4" x14ac:dyDescent="0.25">
      <c r="A301" s="27" t="s">
        <v>2311</v>
      </c>
      <c r="B301" s="27" t="s">
        <v>9706</v>
      </c>
      <c r="C301" s="27" t="s">
        <v>8704</v>
      </c>
      <c r="D301" s="27" t="s">
        <v>9707</v>
      </c>
    </row>
    <row r="302" spans="1:4" x14ac:dyDescent="0.25">
      <c r="A302" s="27" t="s">
        <v>3106</v>
      </c>
      <c r="B302" s="27" t="s">
        <v>5552</v>
      </c>
      <c r="C302" s="27" t="s">
        <v>8705</v>
      </c>
      <c r="D302" s="27" t="s">
        <v>9615</v>
      </c>
    </row>
    <row r="303" spans="1:4" x14ac:dyDescent="0.25">
      <c r="A303" s="27" t="s">
        <v>5553</v>
      </c>
      <c r="B303" s="27" t="s">
        <v>5554</v>
      </c>
      <c r="C303" s="27" t="s">
        <v>10479</v>
      </c>
      <c r="D303" s="27"/>
    </row>
    <row r="304" spans="1:4" x14ac:dyDescent="0.25">
      <c r="A304" s="27" t="s">
        <v>2675</v>
      </c>
      <c r="B304" s="27" t="s">
        <v>5555</v>
      </c>
      <c r="C304" s="27" t="s">
        <v>10480</v>
      </c>
      <c r="D304" s="27"/>
    </row>
    <row r="305" spans="1:4" x14ac:dyDescent="0.25">
      <c r="A305" s="27" t="s">
        <v>5556</v>
      </c>
      <c r="B305" s="27" t="s">
        <v>5557</v>
      </c>
      <c r="C305" s="27" t="s">
        <v>8706</v>
      </c>
      <c r="D305" s="27"/>
    </row>
    <row r="306" spans="1:4" x14ac:dyDescent="0.25">
      <c r="A306" s="27" t="s">
        <v>5558</v>
      </c>
      <c r="B306" s="27" t="s">
        <v>5559</v>
      </c>
      <c r="C306" s="27" t="s">
        <v>8707</v>
      </c>
      <c r="D306" s="27" t="s">
        <v>9605</v>
      </c>
    </row>
    <row r="307" spans="1:4" x14ac:dyDescent="0.25">
      <c r="A307" s="27" t="s">
        <v>3075</v>
      </c>
      <c r="B307" s="27" t="s">
        <v>10469</v>
      </c>
      <c r="C307" s="27" t="s">
        <v>8708</v>
      </c>
      <c r="D307" s="27" t="s">
        <v>9619</v>
      </c>
    </row>
    <row r="308" spans="1:4" x14ac:dyDescent="0.25">
      <c r="A308" s="27" t="s">
        <v>5560</v>
      </c>
      <c r="B308" s="27" t="s">
        <v>5561</v>
      </c>
      <c r="C308" s="27" t="s">
        <v>8709</v>
      </c>
      <c r="D308" s="27"/>
    </row>
    <row r="309" spans="1:4" x14ac:dyDescent="0.25">
      <c r="A309" s="27" t="s">
        <v>2664</v>
      </c>
      <c r="B309" s="27" t="s">
        <v>5562</v>
      </c>
      <c r="C309" s="27" t="s">
        <v>8710</v>
      </c>
      <c r="D309" s="27" t="s">
        <v>9621</v>
      </c>
    </row>
    <row r="310" spans="1:4" x14ac:dyDescent="0.25">
      <c r="A310" s="27" t="s">
        <v>2961</v>
      </c>
      <c r="B310" s="27" t="s">
        <v>5563</v>
      </c>
      <c r="C310" s="27" t="s">
        <v>8711</v>
      </c>
      <c r="D310" s="27" t="s">
        <v>9705</v>
      </c>
    </row>
    <row r="311" spans="1:4" x14ac:dyDescent="0.25">
      <c r="A311" s="27" t="s">
        <v>2537</v>
      </c>
      <c r="B311" s="27" t="s">
        <v>5564</v>
      </c>
      <c r="C311" s="27" t="s">
        <v>8712</v>
      </c>
      <c r="D311" s="27" t="s">
        <v>9647</v>
      </c>
    </row>
    <row r="312" spans="1:4" x14ac:dyDescent="0.25">
      <c r="A312" s="27" t="s">
        <v>5565</v>
      </c>
      <c r="B312" s="27" t="s">
        <v>5276</v>
      </c>
      <c r="C312" s="27" t="s">
        <v>8713</v>
      </c>
      <c r="D312" s="27"/>
    </row>
    <row r="313" spans="1:4" x14ac:dyDescent="0.25">
      <c r="A313" s="27" t="s">
        <v>2733</v>
      </c>
      <c r="B313" s="27" t="s">
        <v>5891</v>
      </c>
      <c r="C313" s="27" t="s">
        <v>8714</v>
      </c>
      <c r="D313" s="27"/>
    </row>
    <row r="314" spans="1:4" x14ac:dyDescent="0.25">
      <c r="A314" s="27" t="s">
        <v>2315</v>
      </c>
      <c r="B314" s="27" t="s">
        <v>8504</v>
      </c>
      <c r="C314" s="27" t="s">
        <v>9423</v>
      </c>
      <c r="D314" s="27"/>
    </row>
    <row r="315" spans="1:4" x14ac:dyDescent="0.25">
      <c r="A315" s="27" t="s">
        <v>2146</v>
      </c>
      <c r="B315" s="27" t="s">
        <v>5566</v>
      </c>
      <c r="C315" s="27" t="s">
        <v>8715</v>
      </c>
      <c r="D315" s="27"/>
    </row>
    <row r="316" spans="1:4" x14ac:dyDescent="0.25">
      <c r="A316" s="27" t="s">
        <v>2131</v>
      </c>
      <c r="B316" s="27" t="s">
        <v>5567</v>
      </c>
      <c r="C316" s="27" t="s">
        <v>8716</v>
      </c>
      <c r="D316" s="27"/>
    </row>
    <row r="317" spans="1:4" x14ac:dyDescent="0.25">
      <c r="A317" s="27" t="s">
        <v>2148</v>
      </c>
      <c r="B317" s="27" t="s">
        <v>5568</v>
      </c>
      <c r="C317" s="27" t="s">
        <v>8717</v>
      </c>
      <c r="D317" s="27"/>
    </row>
    <row r="318" spans="1:4" x14ac:dyDescent="0.25">
      <c r="A318" s="27" t="s">
        <v>5569</v>
      </c>
      <c r="B318" s="27" t="s">
        <v>8048</v>
      </c>
      <c r="C318" s="27" t="s">
        <v>8718</v>
      </c>
      <c r="D318" s="27" t="s">
        <v>9693</v>
      </c>
    </row>
    <row r="319" spans="1:4" x14ac:dyDescent="0.25">
      <c r="A319" s="27" t="s">
        <v>2241</v>
      </c>
      <c r="B319" s="27" t="s">
        <v>5570</v>
      </c>
      <c r="C319" s="27" t="s">
        <v>8719</v>
      </c>
      <c r="D319" s="27" t="s">
        <v>9708</v>
      </c>
    </row>
    <row r="320" spans="1:4" x14ac:dyDescent="0.25">
      <c r="A320" s="27" t="s">
        <v>3041</v>
      </c>
      <c r="B320" s="27" t="s">
        <v>8504</v>
      </c>
      <c r="C320" s="27" t="s">
        <v>9422</v>
      </c>
      <c r="D320" s="27"/>
    </row>
    <row r="321" spans="1:4" x14ac:dyDescent="0.25">
      <c r="A321" s="27" t="s">
        <v>3088</v>
      </c>
      <c r="B321" s="27" t="s">
        <v>5292</v>
      </c>
      <c r="C321" s="27" t="s">
        <v>8720</v>
      </c>
      <c r="D321" s="27"/>
    </row>
    <row r="322" spans="1:4" x14ac:dyDescent="0.25">
      <c r="A322" s="27" t="s">
        <v>2957</v>
      </c>
      <c r="B322" s="27" t="s">
        <v>8507</v>
      </c>
      <c r="C322" s="27" t="s">
        <v>8721</v>
      </c>
      <c r="D322" s="27"/>
    </row>
    <row r="323" spans="1:4" x14ac:dyDescent="0.25">
      <c r="A323" s="27" t="s">
        <v>5571</v>
      </c>
      <c r="B323" s="27" t="s">
        <v>5572</v>
      </c>
      <c r="C323" s="27" t="s">
        <v>8722</v>
      </c>
      <c r="D323" s="27"/>
    </row>
    <row r="324" spans="1:4" x14ac:dyDescent="0.25">
      <c r="A324" s="27" t="s">
        <v>2728</v>
      </c>
      <c r="B324" s="27" t="s">
        <v>5573</v>
      </c>
      <c r="C324" s="27" t="s">
        <v>8723</v>
      </c>
      <c r="D324" s="27"/>
    </row>
    <row r="325" spans="1:4" x14ac:dyDescent="0.25">
      <c r="A325" s="27" t="s">
        <v>3043</v>
      </c>
      <c r="B325" s="27" t="s">
        <v>5574</v>
      </c>
      <c r="C325" s="27" t="s">
        <v>8724</v>
      </c>
      <c r="D325" s="27" t="s">
        <v>9633</v>
      </c>
    </row>
    <row r="326" spans="1:4" x14ac:dyDescent="0.25">
      <c r="A326" s="27" t="s">
        <v>5575</v>
      </c>
      <c r="B326" s="27" t="s">
        <v>9718</v>
      </c>
      <c r="C326" s="27" t="s">
        <v>9719</v>
      </c>
      <c r="D326" s="27"/>
    </row>
    <row r="327" spans="1:4" x14ac:dyDescent="0.25">
      <c r="A327" s="27" t="s">
        <v>2640</v>
      </c>
      <c r="B327" s="27" t="s">
        <v>5576</v>
      </c>
      <c r="C327" s="27" t="s">
        <v>8725</v>
      </c>
      <c r="D327" s="27" t="s">
        <v>9692</v>
      </c>
    </row>
    <row r="328" spans="1:4" x14ac:dyDescent="0.25">
      <c r="A328" s="27" t="s">
        <v>3012</v>
      </c>
      <c r="B328" s="27" t="s">
        <v>10481</v>
      </c>
      <c r="C328" s="27" t="s">
        <v>8726</v>
      </c>
      <c r="D328" s="27"/>
    </row>
    <row r="329" spans="1:4" x14ac:dyDescent="0.25">
      <c r="A329" s="27" t="s">
        <v>2467</v>
      </c>
      <c r="B329" s="27" t="s">
        <v>5577</v>
      </c>
      <c r="C329" s="27" t="s">
        <v>8727</v>
      </c>
      <c r="D329" s="27"/>
    </row>
    <row r="330" spans="1:4" x14ac:dyDescent="0.25">
      <c r="A330" s="27" t="s">
        <v>2325</v>
      </c>
      <c r="B330" s="27" t="s">
        <v>5578</v>
      </c>
      <c r="C330" s="27" t="s">
        <v>8728</v>
      </c>
      <c r="D330" s="27" t="s">
        <v>9696</v>
      </c>
    </row>
    <row r="331" spans="1:4" x14ac:dyDescent="0.25">
      <c r="A331" s="27" t="s">
        <v>2690</v>
      </c>
      <c r="B331" s="27" t="s">
        <v>5579</v>
      </c>
      <c r="C331" s="27" t="s">
        <v>8729</v>
      </c>
      <c r="D331" s="27" t="s">
        <v>9607</v>
      </c>
    </row>
    <row r="332" spans="1:4" x14ac:dyDescent="0.25">
      <c r="A332" s="27" t="s">
        <v>2153</v>
      </c>
      <c r="B332" s="27" t="s">
        <v>5580</v>
      </c>
      <c r="C332" s="27" t="s">
        <v>8730</v>
      </c>
      <c r="D332" s="27"/>
    </row>
    <row r="333" spans="1:4" x14ac:dyDescent="0.25">
      <c r="A333" s="27" t="s">
        <v>2548</v>
      </c>
      <c r="B333" s="27" t="s">
        <v>9639</v>
      </c>
      <c r="C333" s="27" t="s">
        <v>8731</v>
      </c>
      <c r="D333" s="27" t="s">
        <v>9640</v>
      </c>
    </row>
    <row r="334" spans="1:4" x14ac:dyDescent="0.25">
      <c r="A334" s="27" t="s">
        <v>2307</v>
      </c>
      <c r="B334" s="27" t="s">
        <v>5581</v>
      </c>
      <c r="C334" s="27" t="s">
        <v>8732</v>
      </c>
      <c r="D334" s="27" t="s">
        <v>9711</v>
      </c>
    </row>
    <row r="335" spans="1:4" x14ac:dyDescent="0.25">
      <c r="A335" s="27" t="s">
        <v>2629</v>
      </c>
      <c r="B335" s="27" t="s">
        <v>5582</v>
      </c>
      <c r="C335" s="27" t="s">
        <v>8733</v>
      </c>
      <c r="D335" s="27" t="s">
        <v>9689</v>
      </c>
    </row>
    <row r="336" spans="1:4" x14ac:dyDescent="0.25">
      <c r="A336" s="27" t="s">
        <v>2607</v>
      </c>
      <c r="B336" s="27" t="s">
        <v>5583</v>
      </c>
      <c r="C336" s="27" t="s">
        <v>8734</v>
      </c>
      <c r="D336" s="27"/>
    </row>
    <row r="337" spans="1:4" x14ac:dyDescent="0.25">
      <c r="A337" s="27" t="s">
        <v>3001</v>
      </c>
      <c r="B337" s="27" t="s">
        <v>5584</v>
      </c>
      <c r="C337" s="27" t="s">
        <v>8735</v>
      </c>
      <c r="D337" s="27" t="s">
        <v>9661</v>
      </c>
    </row>
    <row r="338" spans="1:4" x14ac:dyDescent="0.25">
      <c r="A338" s="27" t="s">
        <v>5585</v>
      </c>
      <c r="B338" s="27" t="s">
        <v>5216</v>
      </c>
      <c r="C338" s="27" t="s">
        <v>9421</v>
      </c>
      <c r="D338" s="27"/>
    </row>
    <row r="339" spans="1:4" x14ac:dyDescent="0.25">
      <c r="A339" s="27" t="s">
        <v>2539</v>
      </c>
      <c r="B339" s="27" t="s">
        <v>5586</v>
      </c>
      <c r="C339" s="27" t="s">
        <v>8736</v>
      </c>
      <c r="D339" s="27" t="s">
        <v>9643</v>
      </c>
    </row>
    <row r="340" spans="1:4" x14ac:dyDescent="0.25">
      <c r="A340" s="27" t="s">
        <v>5587</v>
      </c>
      <c r="B340" s="27" t="s">
        <v>5403</v>
      </c>
      <c r="C340" s="27" t="s">
        <v>8737</v>
      </c>
      <c r="D340" s="27"/>
    </row>
    <row r="341" spans="1:4" x14ac:dyDescent="0.25">
      <c r="A341" s="27" t="s">
        <v>2184</v>
      </c>
      <c r="B341" s="27" t="s">
        <v>5588</v>
      </c>
      <c r="C341" s="27" t="s">
        <v>8738</v>
      </c>
      <c r="D341" s="27" t="s">
        <v>10123</v>
      </c>
    </row>
    <row r="342" spans="1:4" x14ac:dyDescent="0.25">
      <c r="A342" s="27" t="s">
        <v>2541</v>
      </c>
      <c r="B342" s="27" t="s">
        <v>5589</v>
      </c>
      <c r="C342" s="27" t="s">
        <v>8739</v>
      </c>
      <c r="D342" s="27" t="s">
        <v>9642</v>
      </c>
    </row>
    <row r="343" spans="1:4" x14ac:dyDescent="0.25">
      <c r="A343" s="27" t="s">
        <v>5590</v>
      </c>
      <c r="B343" s="27" t="s">
        <v>8569</v>
      </c>
      <c r="C343" s="27" t="s">
        <v>8740</v>
      </c>
      <c r="D343" s="27" t="s">
        <v>10111</v>
      </c>
    </row>
    <row r="344" spans="1:4" x14ac:dyDescent="0.25">
      <c r="A344" s="27" t="s">
        <v>2694</v>
      </c>
      <c r="B344" s="27" t="s">
        <v>9611</v>
      </c>
      <c r="C344" s="27" t="s">
        <v>8741</v>
      </c>
      <c r="D344" s="27" t="s">
        <v>9612</v>
      </c>
    </row>
    <row r="345" spans="1:4" x14ac:dyDescent="0.25">
      <c r="A345" s="27" t="s">
        <v>2151</v>
      </c>
      <c r="B345" s="27" t="s">
        <v>5591</v>
      </c>
      <c r="C345" s="27" t="s">
        <v>8742</v>
      </c>
      <c r="D345" s="27"/>
    </row>
    <row r="346" spans="1:4" x14ac:dyDescent="0.25">
      <c r="A346" s="27" t="s">
        <v>2950</v>
      </c>
      <c r="B346" s="27" t="s">
        <v>5592</v>
      </c>
      <c r="C346" s="27" t="s">
        <v>8743</v>
      </c>
      <c r="D346" s="27" t="s">
        <v>9723</v>
      </c>
    </row>
    <row r="347" spans="1:4" x14ac:dyDescent="0.25">
      <c r="A347" s="27" t="s">
        <v>3099</v>
      </c>
      <c r="B347" s="27" t="s">
        <v>9616</v>
      </c>
      <c r="C347" s="27" t="s">
        <v>8744</v>
      </c>
      <c r="D347" s="27" t="s">
        <v>9617</v>
      </c>
    </row>
    <row r="348" spans="1:4" x14ac:dyDescent="0.25">
      <c r="A348" s="27" t="s">
        <v>2313</v>
      </c>
      <c r="B348" s="27" t="s">
        <v>8049</v>
      </c>
      <c r="C348" s="27" t="s">
        <v>8745</v>
      </c>
      <c r="D348" s="27"/>
    </row>
    <row r="349" spans="1:4" x14ac:dyDescent="0.25">
      <c r="A349" s="27" t="s">
        <v>2535</v>
      </c>
      <c r="B349" s="27" t="s">
        <v>5593</v>
      </c>
      <c r="C349" s="27" t="s">
        <v>8746</v>
      </c>
      <c r="D349" s="27" t="s">
        <v>9650</v>
      </c>
    </row>
    <row r="350" spans="1:4" x14ac:dyDescent="0.25">
      <c r="A350" s="27" t="s">
        <v>2259</v>
      </c>
      <c r="B350" s="27" t="s">
        <v>5594</v>
      </c>
      <c r="C350" s="27" t="s">
        <v>8747</v>
      </c>
      <c r="D350" s="27" t="s">
        <v>9702</v>
      </c>
    </row>
    <row r="351" spans="1:4" x14ac:dyDescent="0.25">
      <c r="A351" s="27" t="s">
        <v>2402</v>
      </c>
      <c r="B351" s="27" t="s">
        <v>5595</v>
      </c>
      <c r="C351" s="27" t="s">
        <v>8748</v>
      </c>
      <c r="D351" s="27" t="s">
        <v>9668</v>
      </c>
    </row>
    <row r="352" spans="1:4" x14ac:dyDescent="0.25">
      <c r="A352" s="27" t="s">
        <v>2942</v>
      </c>
      <c r="B352" s="27" t="s">
        <v>5596</v>
      </c>
      <c r="C352" s="27" t="s">
        <v>8749</v>
      </c>
      <c r="D352" s="27" t="s">
        <v>9716</v>
      </c>
    </row>
    <row r="353" spans="1:4" x14ac:dyDescent="0.25">
      <c r="A353" s="27" t="s">
        <v>3092</v>
      </c>
      <c r="B353" s="27" t="s">
        <v>8046</v>
      </c>
      <c r="C353" s="27" t="s">
        <v>8750</v>
      </c>
      <c r="D353" s="27" t="s">
        <v>9690</v>
      </c>
    </row>
    <row r="354" spans="1:4" x14ac:dyDescent="0.25">
      <c r="A354" s="27" t="s">
        <v>3156</v>
      </c>
      <c r="B354" s="27" t="s">
        <v>5597</v>
      </c>
      <c r="C354" s="27" t="s">
        <v>8751</v>
      </c>
      <c r="D354" s="27"/>
    </row>
    <row r="355" spans="1:4" x14ac:dyDescent="0.25">
      <c r="A355" s="27" t="s">
        <v>2290</v>
      </c>
      <c r="B355" s="27" t="s">
        <v>5598</v>
      </c>
      <c r="C355" s="27" t="s">
        <v>8752</v>
      </c>
      <c r="D355" s="27" t="s">
        <v>9700</v>
      </c>
    </row>
    <row r="356" spans="1:4" x14ac:dyDescent="0.25">
      <c r="A356" s="27" t="s">
        <v>5599</v>
      </c>
      <c r="B356" s="27" t="s">
        <v>5600</v>
      </c>
      <c r="C356" s="27" t="s">
        <v>8753</v>
      </c>
      <c r="D356" s="27"/>
    </row>
    <row r="357" spans="1:4" x14ac:dyDescent="0.25">
      <c r="A357" s="27" t="s">
        <v>2216</v>
      </c>
      <c r="B357" s="27" t="s">
        <v>8052</v>
      </c>
      <c r="C357" s="27" t="s">
        <v>8754</v>
      </c>
      <c r="D357" s="27" t="s">
        <v>9722</v>
      </c>
    </row>
    <row r="358" spans="1:4" x14ac:dyDescent="0.25">
      <c r="A358" s="27" t="s">
        <v>2712</v>
      </c>
      <c r="B358" s="27">
        <f>- W520</f>
        <v>0</v>
      </c>
      <c r="C358" s="27" t="s">
        <v>8755</v>
      </c>
      <c r="D358" s="27"/>
    </row>
    <row r="359" spans="1:4" x14ac:dyDescent="0.25">
      <c r="A359" s="27" t="s">
        <v>2755</v>
      </c>
      <c r="B359" s="27" t="s">
        <v>5601</v>
      </c>
      <c r="C359" s="27" t="s">
        <v>8756</v>
      </c>
      <c r="D359" s="27"/>
    </row>
    <row r="360" spans="1:4" x14ac:dyDescent="0.25">
      <c r="A360" s="27" t="s">
        <v>2182</v>
      </c>
      <c r="B360" s="27" t="s">
        <v>5602</v>
      </c>
      <c r="C360" s="27" t="s">
        <v>8757</v>
      </c>
      <c r="D360" s="27" t="s">
        <v>9727</v>
      </c>
    </row>
    <row r="361" spans="1:4" x14ac:dyDescent="0.25">
      <c r="A361" s="27" t="s">
        <v>2264</v>
      </c>
      <c r="B361" s="27" t="s">
        <v>5603</v>
      </c>
      <c r="C361" s="27" t="s">
        <v>8758</v>
      </c>
      <c r="D361" s="27" t="s">
        <v>9701</v>
      </c>
    </row>
    <row r="362" spans="1:4" x14ac:dyDescent="0.25">
      <c r="A362" s="27" t="s">
        <v>2979</v>
      </c>
      <c r="B362" s="27" t="s">
        <v>5604</v>
      </c>
      <c r="C362" s="27" t="s">
        <v>8759</v>
      </c>
      <c r="D362" s="27" t="s">
        <v>9673</v>
      </c>
    </row>
    <row r="363" spans="1:4" x14ac:dyDescent="0.25">
      <c r="A363" s="27" t="s">
        <v>2329</v>
      </c>
      <c r="B363" s="27" t="s">
        <v>10116</v>
      </c>
      <c r="C363" s="27" t="s">
        <v>8760</v>
      </c>
      <c r="D363" s="27" t="s">
        <v>10117</v>
      </c>
    </row>
    <row r="364" spans="1:4" x14ac:dyDescent="0.25">
      <c r="A364" s="27" t="s">
        <v>2673</v>
      </c>
      <c r="B364" s="27" t="s">
        <v>8038</v>
      </c>
      <c r="C364" s="27" t="s">
        <v>8761</v>
      </c>
      <c r="D364" s="27" t="s">
        <v>9620</v>
      </c>
    </row>
    <row r="365" spans="1:4" x14ac:dyDescent="0.25">
      <c r="A365" s="27" t="s">
        <v>3108</v>
      </c>
      <c r="B365" s="27" t="s">
        <v>8568</v>
      </c>
      <c r="C365" s="27" t="s">
        <v>9420</v>
      </c>
      <c r="D365" s="27"/>
    </row>
    <row r="366" spans="1:4" x14ac:dyDescent="0.25">
      <c r="A366" s="27" t="s">
        <v>5605</v>
      </c>
      <c r="B366" s="27" t="s">
        <v>5606</v>
      </c>
      <c r="C366" s="27" t="s">
        <v>8762</v>
      </c>
      <c r="D366" s="27"/>
    </row>
    <row r="367" spans="1:4" x14ac:dyDescent="0.25">
      <c r="A367" s="27" t="s">
        <v>2341</v>
      </c>
      <c r="B367" s="27" t="s">
        <v>5607</v>
      </c>
      <c r="C367" s="27" t="s">
        <v>8763</v>
      </c>
      <c r="D367" s="27" t="s">
        <v>9679</v>
      </c>
    </row>
    <row r="368" spans="1:4" x14ac:dyDescent="0.25">
      <c r="A368" s="27" t="s">
        <v>2320</v>
      </c>
      <c r="B368" s="27" t="s">
        <v>5608</v>
      </c>
      <c r="C368" s="27" t="s">
        <v>8764</v>
      </c>
      <c r="D368" s="27" t="s">
        <v>9703</v>
      </c>
    </row>
    <row r="369" spans="1:4" x14ac:dyDescent="0.25">
      <c r="A369" s="27" t="s">
        <v>3152</v>
      </c>
      <c r="B369" s="27" t="s">
        <v>10482</v>
      </c>
      <c r="C369" s="27" t="s">
        <v>8765</v>
      </c>
      <c r="D369" s="27" t="s">
        <v>9619</v>
      </c>
    </row>
    <row r="370" spans="1:4" x14ac:dyDescent="0.25">
      <c r="A370" s="27" t="s">
        <v>2463</v>
      </c>
      <c r="B370" s="27" t="s">
        <v>5609</v>
      </c>
      <c r="C370" s="27" t="s">
        <v>8766</v>
      </c>
      <c r="D370" s="27"/>
    </row>
    <row r="371" spans="1:4" x14ac:dyDescent="0.25">
      <c r="A371" s="27" t="s">
        <v>2772</v>
      </c>
      <c r="B371" s="27" t="s">
        <v>5610</v>
      </c>
      <c r="C371" s="27" t="s">
        <v>9419</v>
      </c>
      <c r="D371" s="27"/>
    </row>
    <row r="372" spans="1:4" x14ac:dyDescent="0.25">
      <c r="A372" s="27" t="s">
        <v>2471</v>
      </c>
      <c r="B372" s="27" t="s">
        <v>5611</v>
      </c>
      <c r="C372" s="27" t="s">
        <v>8767</v>
      </c>
      <c r="D372" s="27" t="s">
        <v>9655</v>
      </c>
    </row>
    <row r="373" spans="1:4" x14ac:dyDescent="0.25">
      <c r="A373" s="27" t="s">
        <v>2224</v>
      </c>
      <c r="B373" s="27" t="s">
        <v>8051</v>
      </c>
      <c r="C373" s="27" t="s">
        <v>8768</v>
      </c>
      <c r="D373" s="27" t="s">
        <v>9721</v>
      </c>
    </row>
    <row r="374" spans="1:4" x14ac:dyDescent="0.25">
      <c r="A374" s="27" t="s">
        <v>2642</v>
      </c>
      <c r="B374" s="27" t="s">
        <v>8504</v>
      </c>
      <c r="C374" s="27" t="s">
        <v>9418</v>
      </c>
      <c r="D374" s="27"/>
    </row>
    <row r="375" spans="1:4" x14ac:dyDescent="0.25">
      <c r="A375" s="27" t="s">
        <v>3094</v>
      </c>
      <c r="B375" s="27" t="s">
        <v>5287</v>
      </c>
      <c r="C375" s="27" t="s">
        <v>9417</v>
      </c>
      <c r="D375" s="27"/>
    </row>
    <row r="376" spans="1:4" x14ac:dyDescent="0.25">
      <c r="A376" s="27" t="s">
        <v>2298</v>
      </c>
      <c r="B376" s="27" t="s">
        <v>5612</v>
      </c>
      <c r="C376" s="27" t="s">
        <v>8769</v>
      </c>
      <c r="D376" s="27"/>
    </row>
    <row r="377" spans="1:4" x14ac:dyDescent="0.25">
      <c r="A377" s="27" t="s">
        <v>2948</v>
      </c>
      <c r="B377" s="27" t="s">
        <v>5613</v>
      </c>
      <c r="C377" s="27" t="s">
        <v>8770</v>
      </c>
      <c r="D377" s="27" t="s">
        <v>9710</v>
      </c>
    </row>
    <row r="378" spans="1:4" x14ac:dyDescent="0.25">
      <c r="A378" s="27" t="s">
        <v>2439</v>
      </c>
      <c r="B378" s="27" t="s">
        <v>8047</v>
      </c>
      <c r="C378" s="27" t="s">
        <v>8771</v>
      </c>
      <c r="D378" s="27" t="s">
        <v>9691</v>
      </c>
    </row>
    <row r="379" spans="1:4" x14ac:dyDescent="0.25">
      <c r="A379" s="27" t="s">
        <v>3145</v>
      </c>
      <c r="B379" s="27" t="s">
        <v>9596</v>
      </c>
      <c r="C379" s="27" t="s">
        <v>8772</v>
      </c>
      <c r="D379" s="27" t="s">
        <v>9597</v>
      </c>
    </row>
    <row r="380" spans="1:4" x14ac:dyDescent="0.25">
      <c r="A380" s="27" t="s">
        <v>5614</v>
      </c>
      <c r="B380" s="27" t="s">
        <v>5352</v>
      </c>
      <c r="C380" s="27" t="s">
        <v>9416</v>
      </c>
      <c r="D380" s="27"/>
    </row>
    <row r="381" spans="1:4" x14ac:dyDescent="0.25">
      <c r="A381" s="27" t="s">
        <v>2670</v>
      </c>
      <c r="B381" s="27" t="s">
        <v>5615</v>
      </c>
      <c r="C381" s="27" t="s">
        <v>8773</v>
      </c>
      <c r="D381" s="27"/>
    </row>
    <row r="382" spans="1:4" x14ac:dyDescent="0.25">
      <c r="A382" s="27" t="s">
        <v>3031</v>
      </c>
      <c r="B382" s="27" t="s">
        <v>5616</v>
      </c>
      <c r="C382" s="27" t="s">
        <v>8774</v>
      </c>
      <c r="D382" s="27"/>
    </row>
    <row r="383" spans="1:4" x14ac:dyDescent="0.25">
      <c r="A383" s="27" t="s">
        <v>2971</v>
      </c>
      <c r="B383" s="27" t="s">
        <v>10114</v>
      </c>
      <c r="C383" s="27" t="s">
        <v>8775</v>
      </c>
      <c r="D383" s="27" t="s">
        <v>10115</v>
      </c>
    </row>
    <row r="384" spans="1:4" x14ac:dyDescent="0.25">
      <c r="A384" s="27" t="s">
        <v>2234</v>
      </c>
      <c r="B384" s="27" t="s">
        <v>5617</v>
      </c>
      <c r="C384" s="27" t="s">
        <v>8776</v>
      </c>
      <c r="D384" s="27" t="s">
        <v>9714</v>
      </c>
    </row>
    <row r="385" spans="1:4" x14ac:dyDescent="0.25">
      <c r="A385" s="27" t="s">
        <v>5618</v>
      </c>
      <c r="B385" s="27" t="s">
        <v>5216</v>
      </c>
      <c r="C385" s="27" t="s">
        <v>9415</v>
      </c>
      <c r="D385" s="27"/>
    </row>
    <row r="386" spans="1:4" x14ac:dyDescent="0.25">
      <c r="A386" s="27" t="s">
        <v>2551</v>
      </c>
      <c r="B386" s="27" t="s">
        <v>5619</v>
      </c>
      <c r="C386" s="27" t="s">
        <v>8777</v>
      </c>
      <c r="D386" s="27" t="s">
        <v>9638</v>
      </c>
    </row>
    <row r="387" spans="1:4" x14ac:dyDescent="0.25">
      <c r="A387" s="27" t="s">
        <v>2361</v>
      </c>
      <c r="B387" s="27" t="s">
        <v>5620</v>
      </c>
      <c r="C387" s="27" t="s">
        <v>8778</v>
      </c>
      <c r="D387" s="27" t="s">
        <v>9675</v>
      </c>
    </row>
    <row r="388" spans="1:4" x14ac:dyDescent="0.25">
      <c r="A388" s="27" t="s">
        <v>2584</v>
      </c>
      <c r="B388" s="27" t="s">
        <v>5621</v>
      </c>
      <c r="C388" s="27" t="s">
        <v>8779</v>
      </c>
      <c r="D388" s="27"/>
    </row>
    <row r="389" spans="1:4" x14ac:dyDescent="0.25">
      <c r="A389" s="27" t="s">
        <v>3037</v>
      </c>
      <c r="B389" s="27" t="s">
        <v>5403</v>
      </c>
      <c r="C389" s="27" t="s">
        <v>8780</v>
      </c>
      <c r="D389" s="27"/>
    </row>
    <row r="390" spans="1:4" x14ac:dyDescent="0.25">
      <c r="A390" s="27" t="s">
        <v>2748</v>
      </c>
      <c r="B390" s="27" t="s">
        <v>5622</v>
      </c>
      <c r="C390" s="27" t="s">
        <v>8781</v>
      </c>
      <c r="D390" s="27"/>
    </row>
    <row r="391" spans="1:4" x14ac:dyDescent="0.25">
      <c r="A391" s="27" t="s">
        <v>3067</v>
      </c>
      <c r="B391" s="27" t="s">
        <v>5623</v>
      </c>
      <c r="C391" s="27" t="s">
        <v>8782</v>
      </c>
      <c r="D391" s="27"/>
    </row>
    <row r="392" spans="1:4" x14ac:dyDescent="0.25">
      <c r="A392" s="27" t="s">
        <v>2186</v>
      </c>
      <c r="B392" s="27" t="s">
        <v>5624</v>
      </c>
      <c r="C392" s="27" t="s">
        <v>8783</v>
      </c>
      <c r="D392" s="27" t="s">
        <v>9717</v>
      </c>
    </row>
    <row r="393" spans="1:4" x14ac:dyDescent="0.25">
      <c r="A393" s="27" t="s">
        <v>3082</v>
      </c>
      <c r="B393" s="27" t="s">
        <v>5625</v>
      </c>
      <c r="C393" s="27" t="s">
        <v>8784</v>
      </c>
      <c r="D393" s="27"/>
    </row>
    <row r="394" spans="1:4" x14ac:dyDescent="0.25">
      <c r="A394" s="27" t="s">
        <v>2288</v>
      </c>
      <c r="B394" s="27" t="s">
        <v>5626</v>
      </c>
      <c r="C394" s="27" t="s">
        <v>8785</v>
      </c>
      <c r="D394" s="27"/>
    </row>
    <row r="395" spans="1:4" x14ac:dyDescent="0.25">
      <c r="A395" s="27" t="s">
        <v>2273</v>
      </c>
      <c r="B395" s="27" t="s">
        <v>5627</v>
      </c>
      <c r="C395" s="27" t="s">
        <v>9414</v>
      </c>
      <c r="D395" s="27"/>
    </row>
    <row r="396" spans="1:4" x14ac:dyDescent="0.25">
      <c r="A396" s="27" t="s">
        <v>2281</v>
      </c>
      <c r="B396" s="27" t="s">
        <v>5628</v>
      </c>
      <c r="C396" s="27" t="s">
        <v>9413</v>
      </c>
      <c r="D396" s="27"/>
    </row>
    <row r="397" spans="1:4" x14ac:dyDescent="0.25">
      <c r="A397" s="27" t="s">
        <v>2285</v>
      </c>
      <c r="B397" s="27" t="s">
        <v>5629</v>
      </c>
      <c r="C397" s="27" t="s">
        <v>9412</v>
      </c>
      <c r="D397" s="27"/>
    </row>
    <row r="398" spans="1:4" x14ac:dyDescent="0.25">
      <c r="A398" s="27" t="s">
        <v>5630</v>
      </c>
      <c r="B398" s="27" t="s">
        <v>5631</v>
      </c>
      <c r="C398" s="27" t="s">
        <v>9411</v>
      </c>
      <c r="D398" s="27"/>
    </row>
    <row r="399" spans="1:4" x14ac:dyDescent="0.25">
      <c r="A399" s="27" t="s">
        <v>2262</v>
      </c>
      <c r="B399" s="27" t="s">
        <v>10120</v>
      </c>
      <c r="C399" s="27" t="s">
        <v>8786</v>
      </c>
      <c r="D399" s="27" t="s">
        <v>10121</v>
      </c>
    </row>
    <row r="400" spans="1:4" x14ac:dyDescent="0.25">
      <c r="A400" s="27" t="s">
        <v>2986</v>
      </c>
      <c r="B400" s="27" t="s">
        <v>5632</v>
      </c>
      <c r="C400" s="27" t="s">
        <v>8787</v>
      </c>
      <c r="D400" s="27" t="s">
        <v>9697</v>
      </c>
    </row>
    <row r="401" spans="1:4" x14ac:dyDescent="0.25">
      <c r="A401" s="27" t="s">
        <v>5633</v>
      </c>
      <c r="B401" s="27" t="s">
        <v>5634</v>
      </c>
      <c r="C401" s="27" t="s">
        <v>9410</v>
      </c>
      <c r="D401" s="27"/>
    </row>
    <row r="402" spans="1:4" x14ac:dyDescent="0.25">
      <c r="A402" s="27" t="s">
        <v>5635</v>
      </c>
      <c r="B402" s="27" t="s">
        <v>5636</v>
      </c>
      <c r="C402" s="27" t="s">
        <v>9409</v>
      </c>
      <c r="D402" s="27"/>
    </row>
    <row r="403" spans="1:4" x14ac:dyDescent="0.25">
      <c r="A403" s="27" t="s">
        <v>2739</v>
      </c>
      <c r="B403" s="27" t="s">
        <v>5637</v>
      </c>
      <c r="C403" s="27" t="s">
        <v>8788</v>
      </c>
      <c r="D403" s="27" t="s">
        <v>9595</v>
      </c>
    </row>
    <row r="404" spans="1:4" x14ac:dyDescent="0.25">
      <c r="A404" s="27" t="s">
        <v>2323</v>
      </c>
      <c r="B404" s="27" t="s">
        <v>5638</v>
      </c>
      <c r="C404" s="27" t="s">
        <v>9408</v>
      </c>
      <c r="D404" s="27"/>
    </row>
    <row r="405" spans="1:4" x14ac:dyDescent="0.25">
      <c r="A405" s="27" t="s">
        <v>5639</v>
      </c>
      <c r="B405" s="27" t="s">
        <v>5640</v>
      </c>
      <c r="C405" s="27" t="s">
        <v>9407</v>
      </c>
      <c r="D405" s="27"/>
    </row>
    <row r="406" spans="1:4" x14ac:dyDescent="0.25">
      <c r="A406" s="27" t="s">
        <v>2296</v>
      </c>
      <c r="B406" s="27" t="s">
        <v>5641</v>
      </c>
      <c r="C406" s="27" t="s">
        <v>9406</v>
      </c>
      <c r="D406" s="27"/>
    </row>
    <row r="407" spans="1:4" x14ac:dyDescent="0.25">
      <c r="A407" s="27" t="s">
        <v>5642</v>
      </c>
      <c r="B407" s="27" t="s">
        <v>5352</v>
      </c>
      <c r="C407" s="27" t="s">
        <v>9405</v>
      </c>
      <c r="D407" s="27"/>
    </row>
    <row r="408" spans="1:4" x14ac:dyDescent="0.25">
      <c r="A408" s="27" t="s">
        <v>5643</v>
      </c>
      <c r="B408" s="27" t="s">
        <v>5644</v>
      </c>
      <c r="C408" s="27" t="s">
        <v>8789</v>
      </c>
      <c r="D408" s="27"/>
    </row>
    <row r="409" spans="1:4" x14ac:dyDescent="0.25">
      <c r="A409" s="27" t="s">
        <v>2757</v>
      </c>
      <c r="B409" s="27" t="s">
        <v>5645</v>
      </c>
      <c r="C409" s="27" t="s">
        <v>8790</v>
      </c>
      <c r="D409" s="27"/>
    </row>
    <row r="410" spans="1:4" x14ac:dyDescent="0.25">
      <c r="A410" s="27" t="s">
        <v>5646</v>
      </c>
      <c r="B410" s="27" t="s">
        <v>5647</v>
      </c>
      <c r="C410" s="27" t="s">
        <v>9404</v>
      </c>
      <c r="D410" s="27"/>
    </row>
    <row r="411" spans="1:4" x14ac:dyDescent="0.25">
      <c r="A411" s="27" t="s">
        <v>2276</v>
      </c>
      <c r="B411" s="27" t="s">
        <v>10118</v>
      </c>
      <c r="C411" s="27" t="s">
        <v>8791</v>
      </c>
      <c r="D411" s="27" t="s">
        <v>10119</v>
      </c>
    </row>
    <row r="412" spans="1:4" x14ac:dyDescent="0.25">
      <c r="A412" s="27" t="s">
        <v>5648</v>
      </c>
      <c r="B412" s="27" t="s">
        <v>5649</v>
      </c>
      <c r="C412" s="27" t="s">
        <v>8792</v>
      </c>
      <c r="D412" s="27"/>
    </row>
    <row r="413" spans="1:4" x14ac:dyDescent="0.25">
      <c r="A413" s="27" t="s">
        <v>2251</v>
      </c>
      <c r="B413" s="27" t="s">
        <v>5650</v>
      </c>
      <c r="C413" s="27" t="s">
        <v>8793</v>
      </c>
      <c r="D413" s="27" t="s">
        <v>9704</v>
      </c>
    </row>
    <row r="414" spans="1:4" x14ac:dyDescent="0.25">
      <c r="A414" s="27" t="s">
        <v>2246</v>
      </c>
      <c r="B414" s="27" t="s">
        <v>5634</v>
      </c>
      <c r="C414" s="27" t="s">
        <v>9403</v>
      </c>
      <c r="D414" s="27"/>
    </row>
    <row r="415" spans="1:4" x14ac:dyDescent="0.25">
      <c r="A415" s="27" t="s">
        <v>2481</v>
      </c>
      <c r="B415" s="27" t="s">
        <v>5651</v>
      </c>
      <c r="C415" s="27" t="s">
        <v>9402</v>
      </c>
      <c r="D415" s="27"/>
    </row>
    <row r="416" spans="1:4" x14ac:dyDescent="0.25">
      <c r="A416" s="27" t="s">
        <v>2292</v>
      </c>
      <c r="B416" s="27" t="s">
        <v>5652</v>
      </c>
      <c r="C416" s="27" t="s">
        <v>8794</v>
      </c>
      <c r="D416" s="27" t="s">
        <v>9699</v>
      </c>
    </row>
    <row r="417" spans="1:4" x14ac:dyDescent="0.25">
      <c r="A417" s="27" t="s">
        <v>2428</v>
      </c>
      <c r="B417" s="27" t="s">
        <v>8043</v>
      </c>
      <c r="C417" s="27" t="s">
        <v>8795</v>
      </c>
      <c r="D417" s="27" t="s">
        <v>9665</v>
      </c>
    </row>
    <row r="418" spans="1:4" x14ac:dyDescent="0.25">
      <c r="A418" s="27" t="s">
        <v>2239</v>
      </c>
      <c r="B418" s="27" t="s">
        <v>5653</v>
      </c>
      <c r="C418" s="27" t="s">
        <v>9401</v>
      </c>
      <c r="D418" s="27"/>
    </row>
    <row r="419" spans="1:4" x14ac:dyDescent="0.25">
      <c r="A419" s="27" t="s">
        <v>5654</v>
      </c>
      <c r="B419" s="27" t="s">
        <v>5655</v>
      </c>
      <c r="C419" s="27" t="s">
        <v>8796</v>
      </c>
      <c r="D419" s="27" t="s">
        <v>9676</v>
      </c>
    </row>
    <row r="420" spans="1:4" x14ac:dyDescent="0.25">
      <c r="A420" s="27" t="s">
        <v>2255</v>
      </c>
      <c r="B420" s="27" t="s">
        <v>5656</v>
      </c>
      <c r="C420" s="27" t="s">
        <v>9400</v>
      </c>
      <c r="D420" s="27"/>
    </row>
    <row r="421" spans="1:4" x14ac:dyDescent="0.25">
      <c r="A421" s="27" t="s">
        <v>2952</v>
      </c>
      <c r="B421" s="27" t="s">
        <v>8050</v>
      </c>
      <c r="C421" s="27" t="s">
        <v>8797</v>
      </c>
      <c r="D421" s="27" t="s">
        <v>9713</v>
      </c>
    </row>
    <row r="422" spans="1:4" x14ac:dyDescent="0.25">
      <c r="A422" s="27" t="s">
        <v>2954</v>
      </c>
      <c r="B422" s="27" t="s">
        <v>5657</v>
      </c>
      <c r="C422" s="27" t="s">
        <v>9399</v>
      </c>
      <c r="D422" s="27"/>
    </row>
    <row r="423" spans="1:4" x14ac:dyDescent="0.25">
      <c r="A423" s="27" t="s">
        <v>2365</v>
      </c>
      <c r="B423" s="27" t="s">
        <v>5658</v>
      </c>
      <c r="C423" s="27" t="s">
        <v>9398</v>
      </c>
      <c r="D423" s="27"/>
    </row>
    <row r="424" spans="1:4" x14ac:dyDescent="0.25">
      <c r="A424" s="27" t="s">
        <v>2228</v>
      </c>
      <c r="B424" s="27" t="s">
        <v>5659</v>
      </c>
      <c r="C424" s="27" t="s">
        <v>9397</v>
      </c>
      <c r="D424" s="27"/>
    </row>
    <row r="425" spans="1:4" x14ac:dyDescent="0.25">
      <c r="A425" s="27" t="s">
        <v>5660</v>
      </c>
      <c r="B425" s="27" t="s">
        <v>5661</v>
      </c>
      <c r="C425" s="27" t="s">
        <v>9396</v>
      </c>
      <c r="D425" s="27"/>
    </row>
    <row r="426" spans="1:4" x14ac:dyDescent="0.25">
      <c r="A426" s="27" t="s">
        <v>5662</v>
      </c>
      <c r="B426" s="27" t="s">
        <v>5663</v>
      </c>
      <c r="C426" s="27" t="s">
        <v>8798</v>
      </c>
      <c r="D426" s="27" t="s">
        <v>9658</v>
      </c>
    </row>
    <row r="427" spans="1:4" x14ac:dyDescent="0.25">
      <c r="A427" s="27" t="s">
        <v>5664</v>
      </c>
      <c r="B427" s="27" t="s">
        <v>5665</v>
      </c>
      <c r="C427" s="27" t="s">
        <v>8800</v>
      </c>
      <c r="D427" s="27"/>
    </row>
    <row r="428" spans="1:4" x14ac:dyDescent="0.25">
      <c r="A428" s="27" t="s">
        <v>5666</v>
      </c>
      <c r="B428" s="27" t="s">
        <v>5667</v>
      </c>
      <c r="C428" s="27" t="s">
        <v>9395</v>
      </c>
      <c r="D428" s="27"/>
    </row>
    <row r="429" spans="1:4" x14ac:dyDescent="0.25">
      <c r="A429" s="27" t="s">
        <v>2565</v>
      </c>
      <c r="B429" s="27" t="s">
        <v>5668</v>
      </c>
      <c r="C429" s="27" t="s">
        <v>8801</v>
      </c>
      <c r="D429" s="27" t="s">
        <v>9645</v>
      </c>
    </row>
    <row r="430" spans="1:4" x14ac:dyDescent="0.25">
      <c r="A430" s="27" t="s">
        <v>2570</v>
      </c>
      <c r="B430" s="27" t="s">
        <v>5669</v>
      </c>
      <c r="C430" s="27" t="s">
        <v>8802</v>
      </c>
      <c r="D430" s="27" t="s">
        <v>10108</v>
      </c>
    </row>
    <row r="431" spans="1:4" x14ac:dyDescent="0.25">
      <c r="A431" s="27" t="s">
        <v>2590</v>
      </c>
      <c r="B431" s="27" t="s">
        <v>5670</v>
      </c>
      <c r="C431" s="27" t="s">
        <v>8803</v>
      </c>
      <c r="D431" s="27"/>
    </row>
    <row r="432" spans="1:4" x14ac:dyDescent="0.25">
      <c r="A432" s="27" t="s">
        <v>5671</v>
      </c>
      <c r="B432" s="27" t="s">
        <v>5672</v>
      </c>
      <c r="C432" s="27" t="s">
        <v>8804</v>
      </c>
      <c r="D432" s="27"/>
    </row>
    <row r="433" spans="1:4" x14ac:dyDescent="0.25">
      <c r="A433" s="27" t="s">
        <v>5673</v>
      </c>
      <c r="B433" s="27" t="s">
        <v>5674</v>
      </c>
      <c r="C433" s="27" t="s">
        <v>8805</v>
      </c>
      <c r="D433" s="27"/>
    </row>
    <row r="434" spans="1:4" x14ac:dyDescent="0.25">
      <c r="A434" s="27" t="s">
        <v>2588</v>
      </c>
      <c r="B434" s="27" t="s">
        <v>9631</v>
      </c>
      <c r="C434" s="27" t="s">
        <v>9632</v>
      </c>
      <c r="D434" s="27"/>
    </row>
    <row r="435" spans="1:4" x14ac:dyDescent="0.25">
      <c r="A435" s="27" t="s">
        <v>5675</v>
      </c>
      <c r="B435" s="27" t="s">
        <v>5676</v>
      </c>
      <c r="C435" s="27" t="s">
        <v>9394</v>
      </c>
      <c r="D435" s="27"/>
    </row>
    <row r="436" spans="1:4" x14ac:dyDescent="0.25">
      <c r="A436" s="27" t="s">
        <v>5677</v>
      </c>
      <c r="B436" s="27"/>
      <c r="C436" s="27" t="s">
        <v>9393</v>
      </c>
      <c r="D436" s="27"/>
    </row>
    <row r="437" spans="1:4" x14ac:dyDescent="0.25">
      <c r="A437" s="27" t="s">
        <v>2557</v>
      </c>
      <c r="B437" s="27" t="s">
        <v>5678</v>
      </c>
      <c r="C437" s="27" t="s">
        <v>10483</v>
      </c>
      <c r="D437" s="27"/>
    </row>
    <row r="438" spans="1:4" x14ac:dyDescent="0.25">
      <c r="A438" s="27" t="s">
        <v>2444</v>
      </c>
      <c r="B438" s="27" t="s">
        <v>5679</v>
      </c>
      <c r="C438" s="27" t="s">
        <v>8806</v>
      </c>
      <c r="D438" s="27"/>
    </row>
    <row r="439" spans="1:4" x14ac:dyDescent="0.25">
      <c r="A439" s="27" t="s">
        <v>2700</v>
      </c>
      <c r="B439" s="27" t="s">
        <v>5680</v>
      </c>
      <c r="C439" s="27" t="s">
        <v>9392</v>
      </c>
      <c r="D439" s="27"/>
    </row>
    <row r="440" spans="1:4" x14ac:dyDescent="0.25">
      <c r="A440" s="27" t="s">
        <v>3003</v>
      </c>
      <c r="B440" s="27" t="s">
        <v>8504</v>
      </c>
      <c r="C440" s="27" t="s">
        <v>9391</v>
      </c>
      <c r="D440" s="27"/>
    </row>
    <row r="441" spans="1:4" x14ac:dyDescent="0.25">
      <c r="A441" s="27" t="s">
        <v>2460</v>
      </c>
      <c r="B441" s="27" t="s">
        <v>5681</v>
      </c>
      <c r="C441" s="27" t="s">
        <v>8807</v>
      </c>
      <c r="D441" s="27"/>
    </row>
    <row r="442" spans="1:4" x14ac:dyDescent="0.25">
      <c r="A442" s="27" t="s">
        <v>3035</v>
      </c>
      <c r="B442" s="27" t="s">
        <v>5682</v>
      </c>
      <c r="C442" s="27" t="s">
        <v>8808</v>
      </c>
      <c r="D442" s="27" t="s">
        <v>9637</v>
      </c>
    </row>
    <row r="443" spans="1:4" x14ac:dyDescent="0.25">
      <c r="A443" s="27" t="s">
        <v>5683</v>
      </c>
      <c r="B443" s="27" t="s">
        <v>5684</v>
      </c>
      <c r="C443" s="27" t="s">
        <v>8809</v>
      </c>
      <c r="D443" s="27"/>
    </row>
    <row r="444" spans="1:4" x14ac:dyDescent="0.25">
      <c r="A444" s="27" t="s">
        <v>5685</v>
      </c>
      <c r="B444" s="27" t="s">
        <v>5686</v>
      </c>
      <c r="C444" s="27" t="s">
        <v>8810</v>
      </c>
      <c r="D444" s="27" t="s">
        <v>9674</v>
      </c>
    </row>
    <row r="445" spans="1:4" x14ac:dyDescent="0.25">
      <c r="A445" s="27" t="s">
        <v>2778</v>
      </c>
      <c r="B445" s="27" t="s">
        <v>8567</v>
      </c>
      <c r="C445" s="27" t="s">
        <v>8811</v>
      </c>
      <c r="D445" s="27"/>
    </row>
    <row r="446" spans="1:4" x14ac:dyDescent="0.25">
      <c r="A446" s="27" t="s">
        <v>3142</v>
      </c>
      <c r="B446" s="27" t="s">
        <v>8566</v>
      </c>
      <c r="C446" s="27" t="s">
        <v>10484</v>
      </c>
      <c r="D446" s="27"/>
    </row>
    <row r="447" spans="1:4" x14ac:dyDescent="0.25">
      <c r="A447" s="27" t="s">
        <v>3050</v>
      </c>
      <c r="B447" s="27" t="s">
        <v>5687</v>
      </c>
      <c r="C447" s="27" t="s">
        <v>8812</v>
      </c>
      <c r="D447" s="27"/>
    </row>
    <row r="448" spans="1:4" x14ac:dyDescent="0.25">
      <c r="A448" s="27" t="s">
        <v>2485</v>
      </c>
      <c r="B448" s="27" t="s">
        <v>5688</v>
      </c>
      <c r="C448" s="27" t="s">
        <v>8813</v>
      </c>
      <c r="D448" s="27"/>
    </row>
    <row r="449" spans="1:4" x14ac:dyDescent="0.25">
      <c r="A449" s="27" t="s">
        <v>5689</v>
      </c>
      <c r="B449" s="27" t="s">
        <v>5407</v>
      </c>
      <c r="C449" s="27" t="s">
        <v>9390</v>
      </c>
      <c r="D449" s="27"/>
    </row>
    <row r="450" spans="1:4" x14ac:dyDescent="0.25">
      <c r="A450" s="27" t="s">
        <v>2301</v>
      </c>
      <c r="B450" s="27" t="s">
        <v>5690</v>
      </c>
      <c r="C450" s="27" t="s">
        <v>9389</v>
      </c>
      <c r="D450" s="27"/>
    </row>
    <row r="451" spans="1:4" x14ac:dyDescent="0.25">
      <c r="A451" s="27" t="s">
        <v>3175</v>
      </c>
      <c r="B451" s="27" t="s">
        <v>5252</v>
      </c>
      <c r="C451" s="27" t="s">
        <v>8814</v>
      </c>
      <c r="D451" s="27"/>
    </row>
    <row r="452" spans="1:4" x14ac:dyDescent="0.25">
      <c r="A452" s="27" t="s">
        <v>2714</v>
      </c>
      <c r="B452" s="27" t="s">
        <v>5691</v>
      </c>
      <c r="C452" s="27" t="s">
        <v>8815</v>
      </c>
      <c r="D452" s="27" t="s">
        <v>9608</v>
      </c>
    </row>
    <row r="453" spans="1:4" x14ac:dyDescent="0.25">
      <c r="A453" s="27" t="s">
        <v>2243</v>
      </c>
      <c r="B453" s="27" t="s">
        <v>5692</v>
      </c>
      <c r="C453" s="27" t="s">
        <v>8816</v>
      </c>
      <c r="D453" s="27" t="s">
        <v>10122</v>
      </c>
    </row>
    <row r="454" spans="1:4" x14ac:dyDescent="0.25">
      <c r="A454" s="27" t="s">
        <v>2309</v>
      </c>
      <c r="B454" s="27" t="s">
        <v>5693</v>
      </c>
      <c r="C454" s="27" t="s">
        <v>8817</v>
      </c>
      <c r="D454" s="27" t="s">
        <v>9709</v>
      </c>
    </row>
    <row r="455" spans="1:4" x14ac:dyDescent="0.25">
      <c r="A455" s="27" t="s">
        <v>2334</v>
      </c>
      <c r="B455" s="27" t="s">
        <v>8045</v>
      </c>
      <c r="C455" s="27" t="s">
        <v>8818</v>
      </c>
      <c r="D455" s="27" t="s">
        <v>9685</v>
      </c>
    </row>
    <row r="456" spans="1:4" x14ac:dyDescent="0.25">
      <c r="A456" s="27" t="s">
        <v>2555</v>
      </c>
      <c r="B456" s="27" t="s">
        <v>5665</v>
      </c>
      <c r="C456" s="27" t="s">
        <v>8819</v>
      </c>
      <c r="D456" s="27"/>
    </row>
    <row r="457" spans="1:4" x14ac:dyDescent="0.25">
      <c r="A457" s="27" t="s">
        <v>2620</v>
      </c>
      <c r="B457" s="27" t="s">
        <v>9625</v>
      </c>
      <c r="C457" s="27" t="s">
        <v>8820</v>
      </c>
      <c r="D457" s="27" t="s">
        <v>9626</v>
      </c>
    </row>
    <row r="458" spans="1:4" x14ac:dyDescent="0.25">
      <c r="A458" s="27" t="s">
        <v>2407</v>
      </c>
      <c r="B458" s="27" t="s">
        <v>5694</v>
      </c>
      <c r="C458" s="27" t="s">
        <v>8821</v>
      </c>
      <c r="D458" s="27" t="s">
        <v>9671</v>
      </c>
    </row>
    <row r="459" spans="1:4" x14ac:dyDescent="0.25">
      <c r="A459" s="27" t="s">
        <v>5695</v>
      </c>
      <c r="B459" s="27" t="s">
        <v>5696</v>
      </c>
      <c r="C459" s="27" t="s">
        <v>9388</v>
      </c>
      <c r="D459" s="27"/>
    </row>
    <row r="460" spans="1:4" x14ac:dyDescent="0.25">
      <c r="A460" s="27" t="s">
        <v>5697</v>
      </c>
      <c r="B460" s="27" t="s">
        <v>9741</v>
      </c>
      <c r="C460" s="27" t="s">
        <v>8822</v>
      </c>
      <c r="D460" s="27" t="s">
        <v>9742</v>
      </c>
    </row>
    <row r="461" spans="1:4" x14ac:dyDescent="0.25">
      <c r="A461" s="27" t="s">
        <v>5698</v>
      </c>
      <c r="B461" s="27"/>
      <c r="C461" s="27" t="s">
        <v>8823</v>
      </c>
      <c r="D461" s="27"/>
    </row>
    <row r="462" spans="1:4" x14ac:dyDescent="0.25">
      <c r="A462" s="27" t="s">
        <v>5699</v>
      </c>
      <c r="B462" s="27" t="s">
        <v>5700</v>
      </c>
      <c r="C462" s="27" t="s">
        <v>9387</v>
      </c>
      <c r="D462" s="27"/>
    </row>
    <row r="463" spans="1:4" x14ac:dyDescent="0.25">
      <c r="A463" s="27" t="s">
        <v>2046</v>
      </c>
      <c r="B463" s="27" t="s">
        <v>5701</v>
      </c>
      <c r="C463" s="27" t="s">
        <v>8824</v>
      </c>
      <c r="D463" s="27"/>
    </row>
    <row r="464" spans="1:4" x14ac:dyDescent="0.25">
      <c r="A464" s="27" t="s">
        <v>1985</v>
      </c>
      <c r="B464" s="27" t="s">
        <v>8065</v>
      </c>
      <c r="C464" s="27" t="s">
        <v>8825</v>
      </c>
      <c r="D464" s="27" t="s">
        <v>9795</v>
      </c>
    </row>
    <row r="465" spans="1:4" x14ac:dyDescent="0.25">
      <c r="A465" s="27" t="s">
        <v>2885</v>
      </c>
      <c r="B465" s="27" t="s">
        <v>5702</v>
      </c>
      <c r="C465" s="27" t="s">
        <v>8826</v>
      </c>
      <c r="D465" s="27"/>
    </row>
    <row r="466" spans="1:4" x14ac:dyDescent="0.25">
      <c r="A466" s="27" t="s">
        <v>2067</v>
      </c>
      <c r="B466" s="27" t="s">
        <v>10132</v>
      </c>
      <c r="C466" s="27" t="s">
        <v>8827</v>
      </c>
      <c r="D466" s="27" t="s">
        <v>10133</v>
      </c>
    </row>
    <row r="467" spans="1:4" x14ac:dyDescent="0.25">
      <c r="A467" s="27" t="s">
        <v>1999</v>
      </c>
      <c r="B467" s="27" t="s">
        <v>5703</v>
      </c>
      <c r="C467" s="27" t="s">
        <v>8828</v>
      </c>
      <c r="D467" s="27" t="s">
        <v>9787</v>
      </c>
    </row>
    <row r="468" spans="1:4" x14ac:dyDescent="0.25">
      <c r="A468" s="27" t="s">
        <v>1909</v>
      </c>
      <c r="B468" s="27" t="s">
        <v>5704</v>
      </c>
      <c r="C468" s="27" t="s">
        <v>8829</v>
      </c>
      <c r="D468" s="27" t="s">
        <v>9769</v>
      </c>
    </row>
    <row r="469" spans="1:4" x14ac:dyDescent="0.25">
      <c r="A469" s="27" t="s">
        <v>2922</v>
      </c>
      <c r="B469" s="27" t="s">
        <v>8053</v>
      </c>
      <c r="C469" s="27" t="s">
        <v>8830</v>
      </c>
      <c r="D469" s="27" t="s">
        <v>9728</v>
      </c>
    </row>
    <row r="470" spans="1:4" x14ac:dyDescent="0.25">
      <c r="A470" s="27" t="s">
        <v>1992</v>
      </c>
      <c r="B470" s="27" t="s">
        <v>10138</v>
      </c>
      <c r="C470" s="27" t="s">
        <v>8831</v>
      </c>
      <c r="D470" s="27" t="s">
        <v>10139</v>
      </c>
    </row>
    <row r="471" spans="1:4" x14ac:dyDescent="0.25">
      <c r="A471" s="27" t="s">
        <v>2002</v>
      </c>
      <c r="B471" s="27" t="s">
        <v>5705</v>
      </c>
      <c r="C471" s="27" t="s">
        <v>8832</v>
      </c>
      <c r="D471" s="27" t="s">
        <v>9786</v>
      </c>
    </row>
    <row r="472" spans="1:4" x14ac:dyDescent="0.25">
      <c r="A472" s="27" t="s">
        <v>5706</v>
      </c>
      <c r="B472" s="27" t="s">
        <v>5707</v>
      </c>
      <c r="C472" s="27" t="s">
        <v>8833</v>
      </c>
      <c r="D472" s="27"/>
    </row>
    <row r="473" spans="1:4" x14ac:dyDescent="0.25">
      <c r="A473" s="27" t="s">
        <v>1971</v>
      </c>
      <c r="B473" s="27" t="s">
        <v>8066</v>
      </c>
      <c r="C473" s="27" t="s">
        <v>8834</v>
      </c>
      <c r="D473" s="27" t="s">
        <v>9801</v>
      </c>
    </row>
    <row r="474" spans="1:4" x14ac:dyDescent="0.25">
      <c r="A474" s="27" t="s">
        <v>2903</v>
      </c>
      <c r="B474" s="27" t="s">
        <v>5708</v>
      </c>
      <c r="C474" s="27" t="s">
        <v>8835</v>
      </c>
      <c r="D474" s="27" t="s">
        <v>9777</v>
      </c>
    </row>
    <row r="475" spans="1:4" x14ac:dyDescent="0.25">
      <c r="A475" s="27" t="s">
        <v>2723</v>
      </c>
      <c r="B475" s="27" t="s">
        <v>5709</v>
      </c>
      <c r="C475" s="27" t="s">
        <v>8836</v>
      </c>
      <c r="D475" s="27" t="s">
        <v>9789</v>
      </c>
    </row>
    <row r="476" spans="1:4" x14ac:dyDescent="0.25">
      <c r="A476" s="27" t="s">
        <v>2007</v>
      </c>
      <c r="B476" s="27" t="s">
        <v>5710</v>
      </c>
      <c r="C476" s="27" t="s">
        <v>8837</v>
      </c>
      <c r="D476" s="27"/>
    </row>
    <row r="477" spans="1:4" x14ac:dyDescent="0.25">
      <c r="A477" s="27" t="s">
        <v>2017</v>
      </c>
      <c r="B477" s="27" t="s">
        <v>10130</v>
      </c>
      <c r="C477" s="27" t="s">
        <v>8838</v>
      </c>
      <c r="D477" s="27" t="s">
        <v>10131</v>
      </c>
    </row>
    <row r="478" spans="1:4" x14ac:dyDescent="0.25">
      <c r="A478" s="27" t="s">
        <v>2081</v>
      </c>
      <c r="B478" s="27" t="s">
        <v>5711</v>
      </c>
      <c r="C478" s="27" t="s">
        <v>8839</v>
      </c>
      <c r="D478" s="27" t="s">
        <v>9757</v>
      </c>
    </row>
    <row r="479" spans="1:4" x14ac:dyDescent="0.25">
      <c r="A479" s="27" t="s">
        <v>2117</v>
      </c>
      <c r="B479" s="27" t="s">
        <v>10126</v>
      </c>
      <c r="C479" s="27" t="s">
        <v>8840</v>
      </c>
      <c r="D479" s="27" t="s">
        <v>10127</v>
      </c>
    </row>
    <row r="480" spans="1:4" x14ac:dyDescent="0.25">
      <c r="A480" s="27" t="s">
        <v>4632</v>
      </c>
      <c r="B480" s="27" t="s">
        <v>5712</v>
      </c>
      <c r="C480" s="27" t="s">
        <v>8841</v>
      </c>
      <c r="D480" s="27" t="s">
        <v>9735</v>
      </c>
    </row>
    <row r="481" spans="1:4" x14ac:dyDescent="0.25">
      <c r="A481" s="27" t="s">
        <v>2077</v>
      </c>
      <c r="B481" s="27" t="s">
        <v>5713</v>
      </c>
      <c r="C481" s="27" t="s">
        <v>8842</v>
      </c>
      <c r="D481" s="27" t="s">
        <v>9731</v>
      </c>
    </row>
    <row r="482" spans="1:4" x14ac:dyDescent="0.25">
      <c r="A482" s="27" t="s">
        <v>1986</v>
      </c>
      <c r="B482" s="27" t="s">
        <v>5714</v>
      </c>
      <c r="C482" s="27" t="s">
        <v>8843</v>
      </c>
      <c r="D482" s="27" t="s">
        <v>9794</v>
      </c>
    </row>
    <row r="483" spans="1:4" x14ac:dyDescent="0.25">
      <c r="A483" s="27" t="s">
        <v>2597</v>
      </c>
      <c r="B483" s="27" t="s">
        <v>5269</v>
      </c>
      <c r="C483" s="27" t="s">
        <v>8844</v>
      </c>
      <c r="D483" s="27"/>
    </row>
    <row r="484" spans="1:4" x14ac:dyDescent="0.25">
      <c r="A484" s="27" t="s">
        <v>1988</v>
      </c>
      <c r="B484" s="27" t="s">
        <v>8064</v>
      </c>
      <c r="C484" s="27" t="s">
        <v>8845</v>
      </c>
      <c r="D484" s="27" t="s">
        <v>9793</v>
      </c>
    </row>
    <row r="485" spans="1:4" x14ac:dyDescent="0.25">
      <c r="A485" s="27" t="s">
        <v>1983</v>
      </c>
      <c r="B485" s="27" t="s">
        <v>5715</v>
      </c>
      <c r="C485" s="27" t="s">
        <v>8846</v>
      </c>
      <c r="D485" s="27" t="s">
        <v>9796</v>
      </c>
    </row>
    <row r="486" spans="1:4" x14ac:dyDescent="0.25">
      <c r="A486" s="27" t="s">
        <v>2918</v>
      </c>
      <c r="B486" s="27" t="s">
        <v>8054</v>
      </c>
      <c r="C486" s="27" t="s">
        <v>8847</v>
      </c>
      <c r="D486" s="27" t="s">
        <v>9729</v>
      </c>
    </row>
    <row r="487" spans="1:4" x14ac:dyDescent="0.25">
      <c r="A487" s="27" t="s">
        <v>2646</v>
      </c>
      <c r="B487" s="27" t="s">
        <v>5270</v>
      </c>
      <c r="C487" s="27" t="s">
        <v>8848</v>
      </c>
      <c r="D487" s="27"/>
    </row>
    <row r="488" spans="1:4" x14ac:dyDescent="0.25">
      <c r="A488" s="27" t="s">
        <v>2123</v>
      </c>
      <c r="B488" s="27" t="s">
        <v>5716</v>
      </c>
      <c r="C488" s="27" t="s">
        <v>8849</v>
      </c>
      <c r="D488" s="27"/>
    </row>
    <row r="489" spans="1:4" x14ac:dyDescent="0.25">
      <c r="A489" s="27" t="s">
        <v>2125</v>
      </c>
      <c r="B489" s="27" t="s">
        <v>8508</v>
      </c>
      <c r="C489" s="27" t="s">
        <v>8850</v>
      </c>
      <c r="D489" s="27" t="s">
        <v>9730</v>
      </c>
    </row>
    <row r="490" spans="1:4" x14ac:dyDescent="0.25">
      <c r="A490" s="27" t="s">
        <v>2877</v>
      </c>
      <c r="B490" s="27" t="s">
        <v>10136</v>
      </c>
      <c r="C490" s="27" t="s">
        <v>8851</v>
      </c>
      <c r="D490" s="27" t="s">
        <v>10137</v>
      </c>
    </row>
    <row r="491" spans="1:4" x14ac:dyDescent="0.25">
      <c r="A491" s="27" t="s">
        <v>2058</v>
      </c>
      <c r="B491" s="27" t="s">
        <v>8565</v>
      </c>
      <c r="C491" s="27" t="s">
        <v>8852</v>
      </c>
      <c r="D491" s="27" t="s">
        <v>10142</v>
      </c>
    </row>
    <row r="492" spans="1:4" x14ac:dyDescent="0.25">
      <c r="A492" s="27" t="s">
        <v>1941</v>
      </c>
      <c r="B492" s="27" t="s">
        <v>8068</v>
      </c>
      <c r="C492" s="27" t="s">
        <v>8853</v>
      </c>
      <c r="D492" s="27"/>
    </row>
    <row r="493" spans="1:4" x14ac:dyDescent="0.25">
      <c r="A493" s="27" t="s">
        <v>2780</v>
      </c>
      <c r="B493" s="27" t="s">
        <v>5717</v>
      </c>
      <c r="C493" s="27" t="s">
        <v>8854</v>
      </c>
      <c r="D493" s="27" t="s">
        <v>9602</v>
      </c>
    </row>
    <row r="494" spans="1:4" x14ac:dyDescent="0.25">
      <c r="A494" s="27" t="s">
        <v>2025</v>
      </c>
      <c r="B494" s="27" t="s">
        <v>5718</v>
      </c>
      <c r="C494" s="27" t="s">
        <v>8855</v>
      </c>
      <c r="D494" s="27" t="s">
        <v>9803</v>
      </c>
    </row>
    <row r="495" spans="1:4" x14ac:dyDescent="0.25">
      <c r="A495" s="27" t="s">
        <v>2163</v>
      </c>
      <c r="B495" s="27" t="s">
        <v>5719</v>
      </c>
      <c r="C495" s="27" t="s">
        <v>8856</v>
      </c>
      <c r="D495" s="27" t="s">
        <v>9766</v>
      </c>
    </row>
    <row r="496" spans="1:4" x14ac:dyDescent="0.25">
      <c r="A496" s="27" t="s">
        <v>2075</v>
      </c>
      <c r="B496" s="27" t="s">
        <v>5720</v>
      </c>
      <c r="C496" s="27" t="s">
        <v>8857</v>
      </c>
      <c r="D496" s="27" t="s">
        <v>9773</v>
      </c>
    </row>
    <row r="497" spans="1:4" x14ac:dyDescent="0.25">
      <c r="A497" s="27" t="s">
        <v>2931</v>
      </c>
      <c r="B497" s="27" t="s">
        <v>8059</v>
      </c>
      <c r="C497" s="27" t="s">
        <v>8858</v>
      </c>
      <c r="D497" s="27" t="s">
        <v>9761</v>
      </c>
    </row>
    <row r="498" spans="1:4" x14ac:dyDescent="0.25">
      <c r="A498" s="27" t="s">
        <v>2887</v>
      </c>
      <c r="B498" s="27" t="s">
        <v>5721</v>
      </c>
      <c r="C498" s="27" t="s">
        <v>8859</v>
      </c>
      <c r="D498" s="27" t="s">
        <v>9589</v>
      </c>
    </row>
    <row r="499" spans="1:4" x14ac:dyDescent="0.25">
      <c r="A499" s="27" t="s">
        <v>2929</v>
      </c>
      <c r="B499" s="27" t="s">
        <v>5722</v>
      </c>
      <c r="C499" s="27" t="s">
        <v>8860</v>
      </c>
      <c r="D499" s="27" t="s">
        <v>9770</v>
      </c>
    </row>
    <row r="500" spans="1:4" x14ac:dyDescent="0.25">
      <c r="A500" s="27" t="s">
        <v>2093</v>
      </c>
      <c r="B500" s="27" t="s">
        <v>5723</v>
      </c>
      <c r="C500" s="27" t="s">
        <v>8861</v>
      </c>
      <c r="D500" s="27"/>
    </row>
    <row r="501" spans="1:4" x14ac:dyDescent="0.25">
      <c r="A501" s="27" t="s">
        <v>2009</v>
      </c>
      <c r="B501" s="27" t="s">
        <v>5724</v>
      </c>
      <c r="C501" s="27" t="s">
        <v>8862</v>
      </c>
      <c r="D501" s="27" t="s">
        <v>9779</v>
      </c>
    </row>
    <row r="502" spans="1:4" x14ac:dyDescent="0.25">
      <c r="A502" s="27" t="s">
        <v>2180</v>
      </c>
      <c r="B502" s="27" t="s">
        <v>9736</v>
      </c>
      <c r="C502" s="27" t="s">
        <v>8863</v>
      </c>
      <c r="D502" s="27"/>
    </row>
    <row r="503" spans="1:4" x14ac:dyDescent="0.25">
      <c r="A503" s="27" t="s">
        <v>2891</v>
      </c>
      <c r="B503" s="27" t="s">
        <v>5725</v>
      </c>
      <c r="C503" s="27" t="s">
        <v>8864</v>
      </c>
      <c r="D503" s="27"/>
    </row>
    <row r="504" spans="1:4" x14ac:dyDescent="0.25">
      <c r="A504" s="27" t="s">
        <v>2936</v>
      </c>
      <c r="B504" s="27" t="s">
        <v>5726</v>
      </c>
      <c r="C504" s="27" t="s">
        <v>8865</v>
      </c>
      <c r="D504" s="27" t="s">
        <v>9740</v>
      </c>
    </row>
    <row r="505" spans="1:4" x14ac:dyDescent="0.25">
      <c r="A505" s="27" t="s">
        <v>1996</v>
      </c>
      <c r="B505" s="27" t="s">
        <v>5727</v>
      </c>
      <c r="C505" s="27" t="s">
        <v>8866</v>
      </c>
      <c r="D505" s="27" t="s">
        <v>9791</v>
      </c>
    </row>
    <row r="506" spans="1:4" x14ac:dyDescent="0.25">
      <c r="A506" s="27" t="s">
        <v>2167</v>
      </c>
      <c r="B506" s="27" t="s">
        <v>5728</v>
      </c>
      <c r="C506" s="27" t="s">
        <v>8867</v>
      </c>
      <c r="D506" s="27" t="s">
        <v>9760</v>
      </c>
    </row>
    <row r="507" spans="1:4" x14ac:dyDescent="0.25">
      <c r="A507" s="27" t="s">
        <v>2761</v>
      </c>
      <c r="B507" s="27" t="s">
        <v>9755</v>
      </c>
      <c r="C507" s="27" t="s">
        <v>8868</v>
      </c>
      <c r="D507" s="27" t="s">
        <v>9756</v>
      </c>
    </row>
    <row r="508" spans="1:4" x14ac:dyDescent="0.25">
      <c r="A508" s="27" t="s">
        <v>2933</v>
      </c>
      <c r="B508" s="27" t="s">
        <v>8509</v>
      </c>
      <c r="C508" s="27" t="s">
        <v>8869</v>
      </c>
      <c r="D508" s="27" t="s">
        <v>9747</v>
      </c>
    </row>
    <row r="509" spans="1:4" x14ac:dyDescent="0.25">
      <c r="A509" s="27" t="s">
        <v>2065</v>
      </c>
      <c r="B509" s="27" t="s">
        <v>5729</v>
      </c>
      <c r="C509" s="27" t="s">
        <v>8870</v>
      </c>
      <c r="D509" s="27"/>
    </row>
    <row r="510" spans="1:4" x14ac:dyDescent="0.25">
      <c r="A510" s="27" t="s">
        <v>2177</v>
      </c>
      <c r="B510" s="27" t="s">
        <v>5730</v>
      </c>
      <c r="C510" s="27" t="s">
        <v>8871</v>
      </c>
      <c r="D510" s="27" t="s">
        <v>9733</v>
      </c>
    </row>
    <row r="511" spans="1:4" x14ac:dyDescent="0.25">
      <c r="A511" s="27" t="s">
        <v>2106</v>
      </c>
      <c r="B511" s="27" t="s">
        <v>8057</v>
      </c>
      <c r="C511" s="27" t="s">
        <v>8872</v>
      </c>
      <c r="D511" s="27" t="s">
        <v>9753</v>
      </c>
    </row>
    <row r="512" spans="1:4" x14ac:dyDescent="0.25">
      <c r="A512" s="27" t="s">
        <v>2173</v>
      </c>
      <c r="B512" s="27" t="s">
        <v>5731</v>
      </c>
      <c r="C512" s="27" t="s">
        <v>8873</v>
      </c>
      <c r="D512" s="27" t="s">
        <v>9737</v>
      </c>
    </row>
    <row r="513" spans="1:4" x14ac:dyDescent="0.25">
      <c r="A513" s="27" t="s">
        <v>2901</v>
      </c>
      <c r="B513" s="27" t="s">
        <v>10140</v>
      </c>
      <c r="C513" s="27" t="s">
        <v>8874</v>
      </c>
      <c r="D513" s="27" t="s">
        <v>10141</v>
      </c>
    </row>
    <row r="514" spans="1:4" x14ac:dyDescent="0.25">
      <c r="A514" s="27" t="s">
        <v>3126</v>
      </c>
      <c r="B514" s="27" t="s">
        <v>5732</v>
      </c>
      <c r="C514" s="27" t="s">
        <v>8875</v>
      </c>
      <c r="D514" s="27"/>
    </row>
    <row r="515" spans="1:4" x14ac:dyDescent="0.25">
      <c r="A515" s="27" t="s">
        <v>2175</v>
      </c>
      <c r="B515" s="27" t="s">
        <v>10485</v>
      </c>
      <c r="C515" s="27" t="s">
        <v>8876</v>
      </c>
      <c r="D515" s="27"/>
    </row>
    <row r="516" spans="1:4" x14ac:dyDescent="0.25">
      <c r="A516" s="27" t="s">
        <v>2893</v>
      </c>
      <c r="B516" s="27" t="s">
        <v>5733</v>
      </c>
      <c r="C516" s="27" t="s">
        <v>8877</v>
      </c>
      <c r="D516" s="27"/>
    </row>
    <row r="517" spans="1:4" x14ac:dyDescent="0.25">
      <c r="A517" s="27" t="s">
        <v>2165</v>
      </c>
      <c r="B517" s="27" t="s">
        <v>5734</v>
      </c>
      <c r="C517" s="27" t="s">
        <v>8878</v>
      </c>
      <c r="D517" s="27" t="s">
        <v>9764</v>
      </c>
    </row>
    <row r="518" spans="1:4" x14ac:dyDescent="0.25">
      <c r="A518" s="27" t="s">
        <v>2072</v>
      </c>
      <c r="B518" s="27" t="s">
        <v>5735</v>
      </c>
      <c r="C518" s="27" t="s">
        <v>8879</v>
      </c>
      <c r="D518" s="27" t="s">
        <v>9778</v>
      </c>
    </row>
    <row r="519" spans="1:4" x14ac:dyDescent="0.25">
      <c r="A519" s="27" t="s">
        <v>2920</v>
      </c>
      <c r="B519" s="27" t="s">
        <v>5736</v>
      </c>
      <c r="C519" s="27" t="s">
        <v>8880</v>
      </c>
      <c r="D519" s="27" t="s">
        <v>9748</v>
      </c>
    </row>
    <row r="520" spans="1:4" x14ac:dyDescent="0.25">
      <c r="A520" s="27" t="s">
        <v>5737</v>
      </c>
      <c r="B520" s="27" t="s">
        <v>5403</v>
      </c>
      <c r="C520" s="27" t="s">
        <v>9386</v>
      </c>
      <c r="D520" s="27"/>
    </row>
    <row r="521" spans="1:4" x14ac:dyDescent="0.25">
      <c r="A521" s="27" t="s">
        <v>3114</v>
      </c>
      <c r="B521" s="27" t="s">
        <v>5292</v>
      </c>
      <c r="C521" s="27" t="s">
        <v>8881</v>
      </c>
      <c r="D521" s="27"/>
    </row>
    <row r="522" spans="1:4" x14ac:dyDescent="0.25">
      <c r="A522" s="27" t="s">
        <v>2889</v>
      </c>
      <c r="B522" s="27" t="s">
        <v>5738</v>
      </c>
      <c r="C522" s="27" t="s">
        <v>8882</v>
      </c>
      <c r="D522" s="27" t="s">
        <v>9792</v>
      </c>
    </row>
    <row r="523" spans="1:4" x14ac:dyDescent="0.25">
      <c r="A523" s="27" t="s">
        <v>2113</v>
      </c>
      <c r="B523" s="27" t="s">
        <v>9749</v>
      </c>
      <c r="C523" s="27" t="s">
        <v>8883</v>
      </c>
      <c r="D523" s="27" t="s">
        <v>9750</v>
      </c>
    </row>
    <row r="524" spans="1:4" x14ac:dyDescent="0.25">
      <c r="A524" s="27" t="s">
        <v>5739</v>
      </c>
      <c r="B524" s="27" t="s">
        <v>5740</v>
      </c>
      <c r="C524" s="27" t="s">
        <v>8884</v>
      </c>
      <c r="D524" s="27"/>
    </row>
    <row r="525" spans="1:4" x14ac:dyDescent="0.25">
      <c r="A525" s="27" t="s">
        <v>2915</v>
      </c>
      <c r="B525" s="27" t="s">
        <v>10124</v>
      </c>
      <c r="C525" s="27" t="s">
        <v>8885</v>
      </c>
      <c r="D525" s="27" t="s">
        <v>10125</v>
      </c>
    </row>
    <row r="526" spans="1:4" x14ac:dyDescent="0.25">
      <c r="A526" s="27" t="s">
        <v>1927</v>
      </c>
      <c r="B526" s="27" t="s">
        <v>5741</v>
      </c>
      <c r="C526" s="27" t="s">
        <v>8886</v>
      </c>
      <c r="D526" s="27" t="s">
        <v>9763</v>
      </c>
    </row>
    <row r="527" spans="1:4" x14ac:dyDescent="0.25">
      <c r="A527" s="27" t="s">
        <v>2905</v>
      </c>
      <c r="B527" s="27" t="s">
        <v>5742</v>
      </c>
      <c r="C527" s="27" t="s">
        <v>8887</v>
      </c>
      <c r="D527" s="27" t="s">
        <v>9772</v>
      </c>
    </row>
    <row r="528" spans="1:4" x14ac:dyDescent="0.25">
      <c r="A528" s="27" t="s">
        <v>5743</v>
      </c>
      <c r="B528" s="27" t="s">
        <v>5403</v>
      </c>
      <c r="C528" s="27" t="s">
        <v>9385</v>
      </c>
      <c r="D528" s="27"/>
    </row>
    <row r="529" spans="1:4" x14ac:dyDescent="0.25">
      <c r="A529" s="27" t="s">
        <v>2060</v>
      </c>
      <c r="B529" s="27" t="s">
        <v>8510</v>
      </c>
      <c r="C529" s="27" t="s">
        <v>8888</v>
      </c>
      <c r="D529" s="27"/>
    </row>
    <row r="530" spans="1:4" x14ac:dyDescent="0.25">
      <c r="A530" s="27" t="s">
        <v>1939</v>
      </c>
      <c r="B530" s="27" t="s">
        <v>5744</v>
      </c>
      <c r="C530" s="27" t="s">
        <v>8889</v>
      </c>
      <c r="D530" s="27" t="s">
        <v>9806</v>
      </c>
    </row>
    <row r="531" spans="1:4" x14ac:dyDescent="0.25">
      <c r="A531" s="27" t="s">
        <v>1902</v>
      </c>
      <c r="B531" s="27" t="s">
        <v>9751</v>
      </c>
      <c r="C531" s="27" t="s">
        <v>8890</v>
      </c>
      <c r="D531" s="27" t="s">
        <v>9752</v>
      </c>
    </row>
    <row r="532" spans="1:4" x14ac:dyDescent="0.25">
      <c r="A532" s="27" t="s">
        <v>2169</v>
      </c>
      <c r="B532" s="27" t="s">
        <v>8058</v>
      </c>
      <c r="C532" s="27" t="s">
        <v>8891</v>
      </c>
      <c r="D532" s="27" t="s">
        <v>9754</v>
      </c>
    </row>
    <row r="533" spans="1:4" x14ac:dyDescent="0.25">
      <c r="A533" s="27" t="s">
        <v>2266</v>
      </c>
      <c r="B533" s="27" t="s">
        <v>5746</v>
      </c>
      <c r="C533" s="27" t="s">
        <v>8892</v>
      </c>
      <c r="D533" s="27"/>
    </row>
    <row r="534" spans="1:4" x14ac:dyDescent="0.25">
      <c r="A534" s="27" t="s">
        <v>5747</v>
      </c>
      <c r="B534" s="27" t="s">
        <v>5748</v>
      </c>
      <c r="C534" s="27" t="s">
        <v>8893</v>
      </c>
      <c r="D534" s="27"/>
    </row>
    <row r="535" spans="1:4" x14ac:dyDescent="0.25">
      <c r="A535" s="27" t="s">
        <v>5749</v>
      </c>
      <c r="B535" s="27" t="s">
        <v>5750</v>
      </c>
      <c r="C535" s="27" t="s">
        <v>8894</v>
      </c>
      <c r="D535" s="27"/>
    </row>
    <row r="536" spans="1:4" x14ac:dyDescent="0.25">
      <c r="A536" s="27" t="s">
        <v>5751</v>
      </c>
      <c r="B536" s="27" t="s">
        <v>5752</v>
      </c>
      <c r="C536" s="27" t="s">
        <v>9384</v>
      </c>
      <c r="D536" s="27"/>
    </row>
    <row r="537" spans="1:4" x14ac:dyDescent="0.25">
      <c r="A537" s="27" t="s">
        <v>5753</v>
      </c>
      <c r="B537" s="27" t="s">
        <v>5276</v>
      </c>
      <c r="C537" s="27" t="s">
        <v>9383</v>
      </c>
      <c r="D537" s="27"/>
    </row>
    <row r="538" spans="1:4" x14ac:dyDescent="0.25">
      <c r="A538" s="27" t="s">
        <v>5754</v>
      </c>
      <c r="B538" s="27" t="s">
        <v>5276</v>
      </c>
      <c r="C538" s="27" t="s">
        <v>9382</v>
      </c>
      <c r="D538" s="27"/>
    </row>
    <row r="539" spans="1:4" x14ac:dyDescent="0.25">
      <c r="A539" s="27" t="s">
        <v>5755</v>
      </c>
      <c r="B539" s="27" t="s">
        <v>5276</v>
      </c>
      <c r="C539" s="27" t="s">
        <v>9381</v>
      </c>
      <c r="D539" s="27"/>
    </row>
    <row r="540" spans="1:4" x14ac:dyDescent="0.25">
      <c r="A540" s="27" t="s">
        <v>5756</v>
      </c>
      <c r="B540" s="27" t="s">
        <v>5372</v>
      </c>
      <c r="C540" s="27" t="s">
        <v>9380</v>
      </c>
      <c r="D540" s="27"/>
    </row>
    <row r="541" spans="1:4" x14ac:dyDescent="0.25">
      <c r="A541" s="27" t="s">
        <v>5757</v>
      </c>
      <c r="B541" s="27"/>
      <c r="C541" s="27" t="s">
        <v>9379</v>
      </c>
      <c r="D541" s="27"/>
    </row>
    <row r="542" spans="1:4" x14ac:dyDescent="0.25">
      <c r="A542" s="27" t="s">
        <v>5758</v>
      </c>
      <c r="B542" s="27"/>
      <c r="C542" s="27" t="s">
        <v>9378</v>
      </c>
      <c r="D542" s="27"/>
    </row>
    <row r="543" spans="1:4" x14ac:dyDescent="0.25">
      <c r="A543" s="27" t="s">
        <v>5759</v>
      </c>
      <c r="B543" s="27" t="s">
        <v>5250</v>
      </c>
      <c r="C543" s="27" t="s">
        <v>9377</v>
      </c>
      <c r="D543" s="27"/>
    </row>
    <row r="544" spans="1:4" x14ac:dyDescent="0.25">
      <c r="A544" s="27" t="s">
        <v>5760</v>
      </c>
      <c r="B544" s="27" t="s">
        <v>8564</v>
      </c>
      <c r="C544" s="27" t="s">
        <v>9376</v>
      </c>
      <c r="D544" s="27"/>
    </row>
    <row r="545" spans="1:4" x14ac:dyDescent="0.25">
      <c r="A545" s="27" t="s">
        <v>5761</v>
      </c>
      <c r="B545" s="27"/>
      <c r="C545" s="27" t="s">
        <v>9375</v>
      </c>
      <c r="D545" s="27"/>
    </row>
    <row r="546" spans="1:4" x14ac:dyDescent="0.25">
      <c r="A546" s="27" t="s">
        <v>5762</v>
      </c>
      <c r="B546" s="27" t="s">
        <v>5748</v>
      </c>
      <c r="C546" s="27" t="s">
        <v>8895</v>
      </c>
      <c r="D546" s="27"/>
    </row>
    <row r="547" spans="1:4" x14ac:dyDescent="0.25">
      <c r="A547" s="27" t="s">
        <v>5763</v>
      </c>
      <c r="B547" s="27"/>
      <c r="C547" s="27" t="s">
        <v>8896</v>
      </c>
      <c r="D547" s="27"/>
    </row>
    <row r="548" spans="1:4" x14ac:dyDescent="0.25">
      <c r="A548" s="27" t="s">
        <v>5764</v>
      </c>
      <c r="B548" s="27"/>
      <c r="C548" s="27" t="s">
        <v>8897</v>
      </c>
      <c r="D548" s="27"/>
    </row>
    <row r="549" spans="1:4" x14ac:dyDescent="0.25">
      <c r="A549" s="27" t="s">
        <v>5765</v>
      </c>
      <c r="B549" s="27"/>
      <c r="C549" s="27" t="s">
        <v>9374</v>
      </c>
      <c r="D549" s="27"/>
    </row>
    <row r="550" spans="1:4" x14ac:dyDescent="0.25">
      <c r="A550" s="27" t="s">
        <v>5766</v>
      </c>
      <c r="B550" s="27" t="s">
        <v>8563</v>
      </c>
      <c r="C550" s="27" t="s">
        <v>9373</v>
      </c>
      <c r="D550" s="27"/>
    </row>
    <row r="551" spans="1:4" x14ac:dyDescent="0.25">
      <c r="A551" s="27" t="s">
        <v>1980</v>
      </c>
      <c r="B551" s="27" t="s">
        <v>5767</v>
      </c>
      <c r="C551" s="27" t="s">
        <v>8898</v>
      </c>
      <c r="D551" s="27" t="s">
        <v>9797</v>
      </c>
    </row>
    <row r="552" spans="1:4" x14ac:dyDescent="0.25">
      <c r="A552" s="27" t="s">
        <v>2143</v>
      </c>
      <c r="B552" s="27" t="s">
        <v>5891</v>
      </c>
      <c r="C552" s="27" t="s">
        <v>8899</v>
      </c>
      <c r="D552" s="27"/>
    </row>
    <row r="553" spans="1:4" x14ac:dyDescent="0.25">
      <c r="A553" s="27" t="s">
        <v>2040</v>
      </c>
      <c r="B553" s="27" t="s">
        <v>5768</v>
      </c>
      <c r="C553" s="27" t="s">
        <v>8900</v>
      </c>
      <c r="D553" s="27" t="s">
        <v>9813</v>
      </c>
    </row>
    <row r="554" spans="1:4" x14ac:dyDescent="0.25">
      <c r="A554" s="27" t="s">
        <v>1844</v>
      </c>
      <c r="B554" s="27" t="s">
        <v>5769</v>
      </c>
      <c r="C554" s="27" t="s">
        <v>8901</v>
      </c>
      <c r="D554" s="27" t="s">
        <v>9841</v>
      </c>
    </row>
    <row r="555" spans="1:4" x14ac:dyDescent="0.25">
      <c r="A555" s="27" t="s">
        <v>2505</v>
      </c>
      <c r="B555" s="27" t="s">
        <v>5770</v>
      </c>
      <c r="C555" s="27" t="s">
        <v>8902</v>
      </c>
      <c r="D555" s="27" t="s">
        <v>9648</v>
      </c>
    </row>
    <row r="556" spans="1:4" x14ac:dyDescent="0.25">
      <c r="A556" s="27" t="s">
        <v>1933</v>
      </c>
      <c r="B556" s="27" t="s">
        <v>10147</v>
      </c>
      <c r="C556" s="27" t="s">
        <v>8903</v>
      </c>
      <c r="D556" s="27" t="s">
        <v>10148</v>
      </c>
    </row>
    <row r="557" spans="1:4" x14ac:dyDescent="0.25">
      <c r="A557" s="27" t="s">
        <v>1838</v>
      </c>
      <c r="B557" s="27" t="s">
        <v>5771</v>
      </c>
      <c r="C557" s="27" t="s">
        <v>8904</v>
      </c>
      <c r="D557" s="27" t="s">
        <v>9843</v>
      </c>
    </row>
    <row r="558" spans="1:4" x14ac:dyDescent="0.25">
      <c r="A558" s="27" t="s">
        <v>2161</v>
      </c>
      <c r="B558" s="27" t="s">
        <v>5772</v>
      </c>
      <c r="C558" s="27" t="s">
        <v>8905</v>
      </c>
      <c r="D558" s="27"/>
    </row>
    <row r="559" spans="1:4" x14ac:dyDescent="0.25">
      <c r="A559" s="27" t="s">
        <v>2171</v>
      </c>
      <c r="B559" s="27" t="s">
        <v>10128</v>
      </c>
      <c r="C559" s="27" t="s">
        <v>8906</v>
      </c>
      <c r="D559" s="27" t="s">
        <v>10129</v>
      </c>
    </row>
    <row r="560" spans="1:4" x14ac:dyDescent="0.25">
      <c r="A560" s="27" t="s">
        <v>2032</v>
      </c>
      <c r="B560" s="27" t="s">
        <v>9784</v>
      </c>
      <c r="C560" s="27" t="s">
        <v>9785</v>
      </c>
      <c r="D560" s="27"/>
    </row>
    <row r="561" spans="1:4" x14ac:dyDescent="0.25">
      <c r="A561" s="27" t="s">
        <v>1872</v>
      </c>
      <c r="B561" s="27" t="s">
        <v>8562</v>
      </c>
      <c r="C561" s="27" t="s">
        <v>9831</v>
      </c>
      <c r="D561" s="27" t="s">
        <v>9832</v>
      </c>
    </row>
    <row r="562" spans="1:4" x14ac:dyDescent="0.25">
      <c r="A562" s="27" t="s">
        <v>2586</v>
      </c>
      <c r="B562" s="27" t="s">
        <v>8561</v>
      </c>
      <c r="C562" s="27" t="s">
        <v>8907</v>
      </c>
      <c r="D562" s="27" t="s">
        <v>10107</v>
      </c>
    </row>
    <row r="563" spans="1:4" x14ac:dyDescent="0.25">
      <c r="A563" s="27" t="s">
        <v>1943</v>
      </c>
      <c r="B563" s="27" t="s">
        <v>9819</v>
      </c>
      <c r="C563" s="27" t="s">
        <v>8908</v>
      </c>
      <c r="D563" s="27" t="s">
        <v>9820</v>
      </c>
    </row>
    <row r="564" spans="1:4" x14ac:dyDescent="0.25">
      <c r="A564" s="27" t="s">
        <v>5773</v>
      </c>
      <c r="B564" s="27" t="s">
        <v>5276</v>
      </c>
      <c r="C564" s="27" t="s">
        <v>8909</v>
      </c>
      <c r="D564" s="27"/>
    </row>
    <row r="565" spans="1:4" x14ac:dyDescent="0.25">
      <c r="A565" s="27" t="s">
        <v>1930</v>
      </c>
      <c r="B565" s="27" t="s">
        <v>10486</v>
      </c>
      <c r="C565" s="27" t="s">
        <v>8910</v>
      </c>
      <c r="D565" s="27" t="s">
        <v>10487</v>
      </c>
    </row>
    <row r="566" spans="1:4" x14ac:dyDescent="0.25">
      <c r="A566" s="27" t="s">
        <v>4729</v>
      </c>
      <c r="B566" s="27" t="s">
        <v>5774</v>
      </c>
      <c r="C566" s="27" t="s">
        <v>8911</v>
      </c>
      <c r="D566" s="27" t="s">
        <v>9672</v>
      </c>
    </row>
    <row r="567" spans="1:4" x14ac:dyDescent="0.25">
      <c r="A567" s="27" t="s">
        <v>1853</v>
      </c>
      <c r="B567" s="27" t="s">
        <v>5775</v>
      </c>
      <c r="C567" s="27" t="s">
        <v>8912</v>
      </c>
      <c r="D567" s="27"/>
    </row>
    <row r="568" spans="1:4" x14ac:dyDescent="0.25">
      <c r="A568" s="27" t="s">
        <v>1948</v>
      </c>
      <c r="B568" s="27" t="s">
        <v>10144</v>
      </c>
      <c r="C568" s="27" t="s">
        <v>8913</v>
      </c>
      <c r="D568" s="27" t="s">
        <v>10145</v>
      </c>
    </row>
    <row r="569" spans="1:4" x14ac:dyDescent="0.25">
      <c r="A569" s="27" t="s">
        <v>1963</v>
      </c>
      <c r="B569" s="27" t="s">
        <v>5776</v>
      </c>
      <c r="C569" s="27" t="s">
        <v>8914</v>
      </c>
      <c r="D569" s="27" t="s">
        <v>9811</v>
      </c>
    </row>
    <row r="570" spans="1:4" x14ac:dyDescent="0.25">
      <c r="A570" s="27" t="s">
        <v>1830</v>
      </c>
      <c r="B570" s="27" t="s">
        <v>8078</v>
      </c>
      <c r="C570" s="27" t="s">
        <v>8915</v>
      </c>
      <c r="D570" s="27" t="s">
        <v>9853</v>
      </c>
    </row>
    <row r="571" spans="1:4" x14ac:dyDescent="0.25">
      <c r="A571" s="27" t="s">
        <v>3159</v>
      </c>
      <c r="B571" s="27" t="s">
        <v>5777</v>
      </c>
      <c r="C571" s="27" t="s">
        <v>9372</v>
      </c>
      <c r="D571" s="27"/>
    </row>
    <row r="572" spans="1:4" x14ac:dyDescent="0.25">
      <c r="A572" s="27" t="s">
        <v>1920</v>
      </c>
      <c r="B572" s="27" t="s">
        <v>8511</v>
      </c>
      <c r="C572" s="27" t="s">
        <v>8916</v>
      </c>
      <c r="D572" s="27" t="s">
        <v>9822</v>
      </c>
    </row>
    <row r="573" spans="1:4" x14ac:dyDescent="0.25">
      <c r="A573" s="27" t="s">
        <v>5778</v>
      </c>
      <c r="B573" s="27" t="s">
        <v>5779</v>
      </c>
      <c r="C573" s="27" t="s">
        <v>8917</v>
      </c>
      <c r="D573" s="27"/>
    </row>
    <row r="574" spans="1:4" x14ac:dyDescent="0.25">
      <c r="A574" s="27" t="s">
        <v>2079</v>
      </c>
      <c r="B574" s="27" t="s">
        <v>8060</v>
      </c>
      <c r="C574" s="27" t="s">
        <v>8918</v>
      </c>
      <c r="D574" s="27" t="s">
        <v>9762</v>
      </c>
    </row>
    <row r="575" spans="1:4" x14ac:dyDescent="0.25">
      <c r="A575" s="27" t="s">
        <v>1856</v>
      </c>
      <c r="B575" s="27" t="s">
        <v>8073</v>
      </c>
      <c r="C575" s="27" t="s">
        <v>8919</v>
      </c>
      <c r="D575" s="27" t="s">
        <v>9833</v>
      </c>
    </row>
    <row r="576" spans="1:4" x14ac:dyDescent="0.25">
      <c r="A576" s="27" t="s">
        <v>1959</v>
      </c>
      <c r="B576" s="27" t="s">
        <v>8512</v>
      </c>
      <c r="C576" s="27" t="s">
        <v>8920</v>
      </c>
      <c r="D576" s="27" t="s">
        <v>9812</v>
      </c>
    </row>
    <row r="577" spans="1:4" x14ac:dyDescent="0.25">
      <c r="A577" s="27" t="s">
        <v>1953</v>
      </c>
      <c r="B577" s="27" t="s">
        <v>5780</v>
      </c>
      <c r="C577" s="27" t="s">
        <v>8921</v>
      </c>
      <c r="D577" s="27"/>
    </row>
    <row r="578" spans="1:4" x14ac:dyDescent="0.25">
      <c r="A578" s="27" t="s">
        <v>2881</v>
      </c>
      <c r="B578" s="27" t="s">
        <v>5781</v>
      </c>
      <c r="C578" s="27" t="s">
        <v>8922</v>
      </c>
      <c r="D578" s="27"/>
    </row>
    <row r="579" spans="1:4" x14ac:dyDescent="0.25">
      <c r="A579" s="27" t="s">
        <v>1823</v>
      </c>
      <c r="B579" s="27" t="s">
        <v>5782</v>
      </c>
      <c r="C579" s="27" t="s">
        <v>8923</v>
      </c>
      <c r="D579" s="27" t="s">
        <v>9856</v>
      </c>
    </row>
    <row r="580" spans="1:4" x14ac:dyDescent="0.25">
      <c r="A580" s="27" t="s">
        <v>1956</v>
      </c>
      <c r="B580" s="27" t="s">
        <v>5783</v>
      </c>
      <c r="C580" s="27" t="s">
        <v>8924</v>
      </c>
      <c r="D580" s="27"/>
    </row>
    <row r="581" spans="1:4" x14ac:dyDescent="0.25">
      <c r="A581" s="27" t="s">
        <v>2851</v>
      </c>
      <c r="B581" s="27" t="s">
        <v>8077</v>
      </c>
      <c r="C581" s="27" t="s">
        <v>8925</v>
      </c>
      <c r="D581" s="27" t="s">
        <v>10488</v>
      </c>
    </row>
    <row r="582" spans="1:4" x14ac:dyDescent="0.25">
      <c r="A582" s="27" t="s">
        <v>1863</v>
      </c>
      <c r="B582" s="27" t="s">
        <v>8070</v>
      </c>
      <c r="C582" s="27" t="s">
        <v>8926</v>
      </c>
      <c r="D582" s="27" t="s">
        <v>9827</v>
      </c>
    </row>
    <row r="583" spans="1:4" x14ac:dyDescent="0.25">
      <c r="A583" s="27" t="s">
        <v>2895</v>
      </c>
      <c r="B583" s="27" t="s">
        <v>5784</v>
      </c>
      <c r="C583" s="27" t="s">
        <v>8927</v>
      </c>
      <c r="D583" s="27"/>
    </row>
    <row r="584" spans="1:4" x14ac:dyDescent="0.25">
      <c r="A584" s="27" t="s">
        <v>1861</v>
      </c>
      <c r="B584" s="27" t="s">
        <v>5785</v>
      </c>
      <c r="C584" s="27" t="s">
        <v>8928</v>
      </c>
      <c r="D584" s="27"/>
    </row>
    <row r="585" spans="1:4" x14ac:dyDescent="0.25">
      <c r="A585" s="27" t="s">
        <v>1860</v>
      </c>
      <c r="B585" s="27" t="s">
        <v>5786</v>
      </c>
      <c r="C585" s="27" t="s">
        <v>8929</v>
      </c>
      <c r="D585" s="27" t="s">
        <v>9829</v>
      </c>
    </row>
    <row r="586" spans="1:4" x14ac:dyDescent="0.25">
      <c r="A586" s="27" t="s">
        <v>2849</v>
      </c>
      <c r="B586" s="27" t="s">
        <v>8076</v>
      </c>
      <c r="C586" s="27" t="s">
        <v>8930</v>
      </c>
      <c r="D586" s="27" t="s">
        <v>9850</v>
      </c>
    </row>
    <row r="587" spans="1:4" x14ac:dyDescent="0.25">
      <c r="A587" s="27" t="s">
        <v>2021</v>
      </c>
      <c r="B587" s="27" t="s">
        <v>5787</v>
      </c>
      <c r="C587" s="27" t="s">
        <v>8931</v>
      </c>
      <c r="D587" s="27" t="s">
        <v>9835</v>
      </c>
    </row>
    <row r="588" spans="1:4" x14ac:dyDescent="0.25">
      <c r="A588" s="27" t="s">
        <v>1821</v>
      </c>
      <c r="B588" s="27" t="s">
        <v>5788</v>
      </c>
      <c r="C588" s="27" t="s">
        <v>8932</v>
      </c>
      <c r="D588" s="27" t="s">
        <v>9857</v>
      </c>
    </row>
    <row r="589" spans="1:4" x14ac:dyDescent="0.25">
      <c r="A589" s="27" t="s">
        <v>2052</v>
      </c>
      <c r="B589" s="27" t="s">
        <v>5789</v>
      </c>
      <c r="C589" s="27" t="s">
        <v>8933</v>
      </c>
      <c r="D589" s="27"/>
    </row>
    <row r="590" spans="1:4" x14ac:dyDescent="0.25">
      <c r="A590" s="27" t="s">
        <v>2883</v>
      </c>
      <c r="B590" s="27" t="s">
        <v>10466</v>
      </c>
      <c r="C590" s="27" t="s">
        <v>8934</v>
      </c>
      <c r="D590" s="27" t="s">
        <v>10465</v>
      </c>
    </row>
    <row r="591" spans="1:4" x14ac:dyDescent="0.25">
      <c r="A591" s="27" t="s">
        <v>2853</v>
      </c>
      <c r="B591" s="27" t="s">
        <v>9848</v>
      </c>
      <c r="C591" s="27" t="s">
        <v>8935</v>
      </c>
      <c r="D591" s="27" t="s">
        <v>9849</v>
      </c>
    </row>
    <row r="592" spans="1:4" x14ac:dyDescent="0.25">
      <c r="A592" s="27" t="s">
        <v>2909</v>
      </c>
      <c r="B592" s="27" t="s">
        <v>8055</v>
      </c>
      <c r="C592" s="27" t="s">
        <v>8936</v>
      </c>
      <c r="D592" s="27" t="s">
        <v>9732</v>
      </c>
    </row>
    <row r="593" spans="1:4" x14ac:dyDescent="0.25">
      <c r="A593" s="27" t="s">
        <v>2086</v>
      </c>
      <c r="B593" s="27" t="s">
        <v>8056</v>
      </c>
      <c r="C593" s="27" t="s">
        <v>8937</v>
      </c>
      <c r="D593" s="27" t="s">
        <v>9734</v>
      </c>
    </row>
    <row r="594" spans="1:4" x14ac:dyDescent="0.25">
      <c r="A594" s="27" t="s">
        <v>1924</v>
      </c>
      <c r="B594" s="27" t="s">
        <v>9814</v>
      </c>
      <c r="C594" s="27" t="s">
        <v>8938</v>
      </c>
      <c r="D594" s="27" t="s">
        <v>9815</v>
      </c>
    </row>
    <row r="595" spans="1:4" x14ac:dyDescent="0.25">
      <c r="A595" s="27" t="s">
        <v>5790</v>
      </c>
      <c r="B595" s="27" t="s">
        <v>5791</v>
      </c>
      <c r="C595" s="27" t="s">
        <v>8939</v>
      </c>
      <c r="D595" s="27" t="s">
        <v>9666</v>
      </c>
    </row>
    <row r="596" spans="1:4" x14ac:dyDescent="0.25">
      <c r="A596" s="27" t="s">
        <v>2746</v>
      </c>
      <c r="B596" s="27" t="s">
        <v>5792</v>
      </c>
      <c r="C596" s="27" t="s">
        <v>8940</v>
      </c>
      <c r="D596" s="27" t="s">
        <v>9606</v>
      </c>
    </row>
    <row r="597" spans="1:4" x14ac:dyDescent="0.25">
      <c r="A597" s="27" t="s">
        <v>2386</v>
      </c>
      <c r="B597" s="27" t="s">
        <v>10109</v>
      </c>
      <c r="C597" s="27" t="s">
        <v>8941</v>
      </c>
      <c r="D597" s="27" t="s">
        <v>10110</v>
      </c>
    </row>
    <row r="598" spans="1:4" x14ac:dyDescent="0.25">
      <c r="A598" s="27" t="s">
        <v>3084</v>
      </c>
      <c r="B598" s="27" t="s">
        <v>5793</v>
      </c>
      <c r="C598" s="27" t="s">
        <v>9371</v>
      </c>
      <c r="D598" s="27"/>
    </row>
    <row r="599" spans="1:4" x14ac:dyDescent="0.25">
      <c r="A599" s="27" t="s">
        <v>2476</v>
      </c>
      <c r="B599" s="27" t="s">
        <v>5794</v>
      </c>
      <c r="C599" s="27" t="s">
        <v>8942</v>
      </c>
      <c r="D599" s="27"/>
    </row>
    <row r="600" spans="1:4" x14ac:dyDescent="0.25">
      <c r="A600" s="27" t="s">
        <v>5795</v>
      </c>
      <c r="B600" s="27" t="s">
        <v>5796</v>
      </c>
      <c r="C600" s="27" t="s">
        <v>9370</v>
      </c>
      <c r="D600" s="27"/>
    </row>
    <row r="601" spans="1:4" x14ac:dyDescent="0.25">
      <c r="A601" s="27" t="s">
        <v>2859</v>
      </c>
      <c r="B601" s="27" t="s">
        <v>5797</v>
      </c>
      <c r="C601" s="27" t="s">
        <v>8943</v>
      </c>
      <c r="D601" s="27" t="s">
        <v>9837</v>
      </c>
    </row>
    <row r="602" spans="1:4" x14ac:dyDescent="0.25">
      <c r="A602" s="27" t="s">
        <v>5798</v>
      </c>
      <c r="B602" s="27" t="s">
        <v>8063</v>
      </c>
      <c r="C602" s="27" t="s">
        <v>8944</v>
      </c>
      <c r="D602" s="27" t="s">
        <v>9790</v>
      </c>
    </row>
    <row r="603" spans="1:4" x14ac:dyDescent="0.25">
      <c r="A603" s="27" t="s">
        <v>1922</v>
      </c>
      <c r="B603" s="27" t="s">
        <v>5799</v>
      </c>
      <c r="C603" s="27" t="s">
        <v>8945</v>
      </c>
      <c r="D603" s="27"/>
    </row>
    <row r="604" spans="1:4" x14ac:dyDescent="0.25">
      <c r="A604" s="27" t="s">
        <v>1858</v>
      </c>
      <c r="B604" s="27" t="s">
        <v>8072</v>
      </c>
      <c r="C604" s="27" t="s">
        <v>8946</v>
      </c>
      <c r="D604" s="27" t="s">
        <v>9830</v>
      </c>
    </row>
    <row r="605" spans="1:4" x14ac:dyDescent="0.25">
      <c r="A605" s="27" t="s">
        <v>2454</v>
      </c>
      <c r="B605" s="27" t="s">
        <v>9662</v>
      </c>
      <c r="C605" s="27" t="s">
        <v>8947</v>
      </c>
      <c r="D605" s="27" t="s">
        <v>9663</v>
      </c>
    </row>
    <row r="606" spans="1:4" x14ac:dyDescent="0.25">
      <c r="A606" s="27" t="s">
        <v>1913</v>
      </c>
      <c r="B606" s="27" t="s">
        <v>8069</v>
      </c>
      <c r="C606" s="27" t="s">
        <v>8948</v>
      </c>
      <c r="D606" s="27" t="s">
        <v>9824</v>
      </c>
    </row>
    <row r="607" spans="1:4" x14ac:dyDescent="0.25">
      <c r="A607" s="27" t="s">
        <v>2855</v>
      </c>
      <c r="B607" s="27" t="s">
        <v>8075</v>
      </c>
      <c r="C607" s="27" t="s">
        <v>8949</v>
      </c>
      <c r="D607" s="27" t="s">
        <v>9842</v>
      </c>
    </row>
    <row r="608" spans="1:4" x14ac:dyDescent="0.25">
      <c r="A608" s="27" t="s">
        <v>5800</v>
      </c>
      <c r="B608" s="27"/>
      <c r="C608" s="27" t="s">
        <v>9369</v>
      </c>
      <c r="D608" s="27"/>
    </row>
    <row r="609" spans="1:4" x14ac:dyDescent="0.25">
      <c r="A609" s="27" t="s">
        <v>1866</v>
      </c>
      <c r="B609" s="27" t="s">
        <v>9825</v>
      </c>
      <c r="C609" s="27" t="s">
        <v>8950</v>
      </c>
      <c r="D609" s="27" t="s">
        <v>9826</v>
      </c>
    </row>
    <row r="610" spans="1:4" x14ac:dyDescent="0.25">
      <c r="A610" s="27" t="s">
        <v>1832</v>
      </c>
      <c r="B610" s="27"/>
      <c r="C610" s="27" t="s">
        <v>8951</v>
      </c>
      <c r="D610" s="27"/>
    </row>
    <row r="611" spans="1:4" x14ac:dyDescent="0.25">
      <c r="A611" s="27" t="s">
        <v>1835</v>
      </c>
      <c r="B611" s="27" t="s">
        <v>9851</v>
      </c>
      <c r="C611" s="27" t="s">
        <v>8952</v>
      </c>
      <c r="D611" s="27" t="s">
        <v>9852</v>
      </c>
    </row>
    <row r="612" spans="1:4" x14ac:dyDescent="0.25">
      <c r="A612" s="27" t="s">
        <v>2043</v>
      </c>
      <c r="B612" s="27" t="s">
        <v>9798</v>
      </c>
      <c r="C612" s="27" t="s">
        <v>8953</v>
      </c>
      <c r="D612" s="27" t="s">
        <v>9799</v>
      </c>
    </row>
    <row r="613" spans="1:4" x14ac:dyDescent="0.25">
      <c r="A613" s="27" t="s">
        <v>2019</v>
      </c>
      <c r="B613" s="27" t="s">
        <v>5801</v>
      </c>
      <c r="C613" s="27" t="s">
        <v>8954</v>
      </c>
      <c r="D613" s="27" t="s">
        <v>9838</v>
      </c>
    </row>
    <row r="614" spans="1:4" x14ac:dyDescent="0.25">
      <c r="A614" s="27" t="s">
        <v>2940</v>
      </c>
      <c r="B614" s="27" t="s">
        <v>5802</v>
      </c>
      <c r="C614" s="27" t="s">
        <v>8955</v>
      </c>
      <c r="D614" s="27" t="s">
        <v>9720</v>
      </c>
    </row>
    <row r="615" spans="1:4" x14ac:dyDescent="0.25">
      <c r="A615" s="27" t="s">
        <v>5803</v>
      </c>
      <c r="B615" s="27" t="s">
        <v>5804</v>
      </c>
      <c r="C615" s="27" t="s">
        <v>8956</v>
      </c>
      <c r="D615" s="27"/>
    </row>
    <row r="616" spans="1:4" x14ac:dyDescent="0.25">
      <c r="A616" s="27" t="s">
        <v>2907</v>
      </c>
      <c r="B616" s="27" t="s">
        <v>8061</v>
      </c>
      <c r="C616" s="27" t="s">
        <v>8957</v>
      </c>
      <c r="D616" s="27" t="s">
        <v>9774</v>
      </c>
    </row>
    <row r="617" spans="1:4" x14ac:dyDescent="0.25">
      <c r="A617" s="27" t="s">
        <v>2658</v>
      </c>
      <c r="B617" s="27" t="s">
        <v>8039</v>
      </c>
      <c r="C617" s="27" t="s">
        <v>8958</v>
      </c>
      <c r="D617" s="27" t="s">
        <v>9623</v>
      </c>
    </row>
    <row r="618" spans="1:4" x14ac:dyDescent="0.25">
      <c r="A618" s="27" t="s">
        <v>2015</v>
      </c>
      <c r="B618" s="27" t="s">
        <v>5805</v>
      </c>
      <c r="C618" s="27" t="s">
        <v>8959</v>
      </c>
      <c r="D618" s="27" t="s">
        <v>9775</v>
      </c>
    </row>
    <row r="619" spans="1:4" x14ac:dyDescent="0.25">
      <c r="A619" s="27" t="s">
        <v>1850</v>
      </c>
      <c r="B619" s="27" t="s">
        <v>8074</v>
      </c>
      <c r="C619" s="27" t="s">
        <v>8960</v>
      </c>
      <c r="D619" s="27" t="s">
        <v>10150</v>
      </c>
    </row>
    <row r="620" spans="1:4" x14ac:dyDescent="0.25">
      <c r="A620" s="27" t="s">
        <v>2069</v>
      </c>
      <c r="B620" s="27" t="s">
        <v>8062</v>
      </c>
      <c r="C620" s="27" t="s">
        <v>8961</v>
      </c>
      <c r="D620" s="27" t="s">
        <v>9776</v>
      </c>
    </row>
    <row r="621" spans="1:4" x14ac:dyDescent="0.25">
      <c r="A621" s="27" t="s">
        <v>2005</v>
      </c>
      <c r="B621" s="27" t="s">
        <v>5806</v>
      </c>
      <c r="C621" s="27" t="s">
        <v>8962</v>
      </c>
      <c r="D621" s="27" t="s">
        <v>10143</v>
      </c>
    </row>
    <row r="622" spans="1:4" x14ac:dyDescent="0.25">
      <c r="A622" s="27" t="s">
        <v>3124</v>
      </c>
      <c r="B622" s="27" t="s">
        <v>5276</v>
      </c>
      <c r="C622" s="27" t="s">
        <v>8963</v>
      </c>
      <c r="D622" s="27"/>
    </row>
    <row r="623" spans="1:4" x14ac:dyDescent="0.25">
      <c r="A623" s="27" t="s">
        <v>2857</v>
      </c>
      <c r="B623" s="27" t="s">
        <v>9839</v>
      </c>
      <c r="C623" s="27" t="s">
        <v>8964</v>
      </c>
      <c r="D623" s="27" t="s">
        <v>9840</v>
      </c>
    </row>
    <row r="624" spans="1:4" x14ac:dyDescent="0.25">
      <c r="A624" s="27" t="s">
        <v>2355</v>
      </c>
      <c r="B624" s="27" t="s">
        <v>5807</v>
      </c>
      <c r="C624" s="27" t="s">
        <v>8965</v>
      </c>
      <c r="D624" s="27"/>
    </row>
    <row r="625" spans="1:4" x14ac:dyDescent="0.25">
      <c r="A625" s="27" t="s">
        <v>2054</v>
      </c>
      <c r="B625" s="27" t="s">
        <v>5808</v>
      </c>
      <c r="C625" s="27" t="s">
        <v>8966</v>
      </c>
      <c r="D625" s="27" t="s">
        <v>9809</v>
      </c>
    </row>
    <row r="626" spans="1:4" x14ac:dyDescent="0.25">
      <c r="A626" s="27" t="s">
        <v>2944</v>
      </c>
      <c r="B626" s="27" t="s">
        <v>10489</v>
      </c>
      <c r="C626" s="27" t="s">
        <v>8967</v>
      </c>
      <c r="D626" s="27" t="s">
        <v>9660</v>
      </c>
    </row>
    <row r="627" spans="1:4" x14ac:dyDescent="0.25">
      <c r="A627" s="27" t="s">
        <v>2201</v>
      </c>
      <c r="B627" s="27" t="s">
        <v>5809</v>
      </c>
      <c r="C627" s="27" t="s">
        <v>9368</v>
      </c>
      <c r="D627" s="27"/>
    </row>
    <row r="628" spans="1:4" x14ac:dyDescent="0.25">
      <c r="A628" s="27" t="s">
        <v>2493</v>
      </c>
      <c r="B628" s="27" t="s">
        <v>5810</v>
      </c>
      <c r="C628" s="27" t="s">
        <v>8968</v>
      </c>
      <c r="D628" s="27" t="s">
        <v>9788</v>
      </c>
    </row>
    <row r="629" spans="1:4" x14ac:dyDescent="0.25">
      <c r="A629" s="27" t="s">
        <v>2390</v>
      </c>
      <c r="B629" s="27" t="s">
        <v>5811</v>
      </c>
      <c r="C629" s="27" t="s">
        <v>9367</v>
      </c>
      <c r="D629" s="27"/>
    </row>
    <row r="630" spans="1:4" x14ac:dyDescent="0.25">
      <c r="A630" s="27" t="s">
        <v>2193</v>
      </c>
      <c r="B630" s="27" t="s">
        <v>5812</v>
      </c>
      <c r="C630" s="27" t="s">
        <v>8969</v>
      </c>
      <c r="D630" s="27" t="s">
        <v>10146</v>
      </c>
    </row>
    <row r="631" spans="1:4" x14ac:dyDescent="0.25">
      <c r="A631" s="27" t="s">
        <v>1978</v>
      </c>
      <c r="B631" s="27" t="s">
        <v>5813</v>
      </c>
      <c r="C631" s="27" t="s">
        <v>8970</v>
      </c>
      <c r="D631" s="27"/>
    </row>
    <row r="632" spans="1:4" x14ac:dyDescent="0.25">
      <c r="A632" s="27" t="s">
        <v>1961</v>
      </c>
      <c r="B632" s="27" t="s">
        <v>5814</v>
      </c>
      <c r="C632" s="27" t="s">
        <v>8971</v>
      </c>
      <c r="D632" s="27" t="s">
        <v>9808</v>
      </c>
    </row>
    <row r="633" spans="1:4" x14ac:dyDescent="0.25">
      <c r="A633" s="27" t="s">
        <v>2553</v>
      </c>
      <c r="B633" s="27" t="s">
        <v>5815</v>
      </c>
      <c r="C633" s="27" t="s">
        <v>8972</v>
      </c>
      <c r="D633" s="27" t="s">
        <v>9802</v>
      </c>
    </row>
    <row r="634" spans="1:4" x14ac:dyDescent="0.25">
      <c r="A634" s="27" t="s">
        <v>2188</v>
      </c>
      <c r="B634" s="27" t="s">
        <v>8071</v>
      </c>
      <c r="C634" s="27" t="s">
        <v>8973</v>
      </c>
      <c r="D634" s="27" t="s">
        <v>9828</v>
      </c>
    </row>
    <row r="635" spans="1:4" x14ac:dyDescent="0.25">
      <c r="A635" s="27" t="s">
        <v>2190</v>
      </c>
      <c r="B635" s="27" t="s">
        <v>8513</v>
      </c>
      <c r="C635" s="27" t="s">
        <v>8974</v>
      </c>
      <c r="D635" s="27"/>
    </row>
    <row r="636" spans="1:4" x14ac:dyDescent="0.25">
      <c r="A636" s="27" t="s">
        <v>1877</v>
      </c>
      <c r="B636" s="27"/>
      <c r="C636" s="27" t="s">
        <v>8975</v>
      </c>
      <c r="D636" s="27"/>
    </row>
    <row r="637" spans="1:4" x14ac:dyDescent="0.25">
      <c r="A637" s="27" t="s">
        <v>2677</v>
      </c>
      <c r="B637" s="27" t="s">
        <v>5816</v>
      </c>
      <c r="C637" s="27" t="s">
        <v>8976</v>
      </c>
      <c r="D637" s="27"/>
    </row>
    <row r="638" spans="1:4" x14ac:dyDescent="0.25">
      <c r="A638" s="27" t="s">
        <v>2109</v>
      </c>
      <c r="B638" s="27" t="s">
        <v>5817</v>
      </c>
      <c r="C638" s="27" t="s">
        <v>8977</v>
      </c>
      <c r="D638" s="27" t="s">
        <v>10135</v>
      </c>
    </row>
    <row r="639" spans="1:4" x14ac:dyDescent="0.25">
      <c r="A639" s="27" t="s">
        <v>2627</v>
      </c>
      <c r="B639" s="27" t="s">
        <v>5818</v>
      </c>
      <c r="C639" s="27" t="s">
        <v>8978</v>
      </c>
      <c r="D639" s="27"/>
    </row>
    <row r="640" spans="1:4" x14ac:dyDescent="0.25">
      <c r="A640" s="27" t="s">
        <v>1874</v>
      </c>
      <c r="B640" s="27" t="s">
        <v>5819</v>
      </c>
      <c r="C640" s="27" t="s">
        <v>8979</v>
      </c>
      <c r="D640" s="27"/>
    </row>
    <row r="641" spans="1:4" x14ac:dyDescent="0.25">
      <c r="A641" s="27" t="s">
        <v>1976</v>
      </c>
      <c r="B641" s="27" t="s">
        <v>5820</v>
      </c>
      <c r="C641" s="27" t="s">
        <v>8980</v>
      </c>
      <c r="D641" s="27"/>
    </row>
    <row r="642" spans="1:4" x14ac:dyDescent="0.25">
      <c r="A642" s="27" t="s">
        <v>1881</v>
      </c>
      <c r="B642" s="27" t="s">
        <v>5821</v>
      </c>
      <c r="C642" s="27" t="s">
        <v>8981</v>
      </c>
      <c r="D642" s="27"/>
    </row>
    <row r="643" spans="1:4" x14ac:dyDescent="0.25">
      <c r="A643" s="27" t="s">
        <v>1937</v>
      </c>
      <c r="B643" s="27" t="s">
        <v>5822</v>
      </c>
      <c r="C643" s="27" t="s">
        <v>8982</v>
      </c>
      <c r="D643" s="27"/>
    </row>
    <row r="644" spans="1:4" x14ac:dyDescent="0.25">
      <c r="A644" s="27" t="s">
        <v>1916</v>
      </c>
      <c r="B644" s="27" t="s">
        <v>5823</v>
      </c>
      <c r="C644" s="27" t="s">
        <v>8983</v>
      </c>
      <c r="D644" s="27"/>
    </row>
    <row r="645" spans="1:4" x14ac:dyDescent="0.25">
      <c r="A645" s="27" t="s">
        <v>1818</v>
      </c>
      <c r="B645" s="27" t="s">
        <v>10151</v>
      </c>
      <c r="C645" s="27" t="s">
        <v>8984</v>
      </c>
      <c r="D645" s="27" t="s">
        <v>10152</v>
      </c>
    </row>
    <row r="646" spans="1:4" x14ac:dyDescent="0.25">
      <c r="A646" s="27" t="s">
        <v>2430</v>
      </c>
      <c r="B646" s="27" t="s">
        <v>5824</v>
      </c>
      <c r="C646" s="27" t="s">
        <v>8985</v>
      </c>
      <c r="D646" s="27" t="s">
        <v>9664</v>
      </c>
    </row>
    <row r="647" spans="1:4" x14ac:dyDescent="0.25">
      <c r="A647" s="27" t="s">
        <v>2111</v>
      </c>
      <c r="B647" s="27" t="s">
        <v>5825</v>
      </c>
      <c r="C647" s="27" t="s">
        <v>8986</v>
      </c>
      <c r="D647" s="27"/>
    </row>
    <row r="648" spans="1:4" x14ac:dyDescent="0.25">
      <c r="A648" s="27" t="s">
        <v>2056</v>
      </c>
      <c r="B648" s="27" t="s">
        <v>5826</v>
      </c>
      <c r="C648" s="27" t="s">
        <v>8987</v>
      </c>
      <c r="D648" s="27" t="s">
        <v>9771</v>
      </c>
    </row>
    <row r="649" spans="1:4" x14ac:dyDescent="0.25">
      <c r="A649" s="27" t="s">
        <v>2232</v>
      </c>
      <c r="B649" s="27" t="s">
        <v>5827</v>
      </c>
      <c r="C649" s="27" t="s">
        <v>8988</v>
      </c>
      <c r="D649" s="27" t="s">
        <v>9715</v>
      </c>
    </row>
    <row r="650" spans="1:4" x14ac:dyDescent="0.25">
      <c r="A650" s="27" t="s">
        <v>1967</v>
      </c>
      <c r="B650" s="27" t="s">
        <v>8067</v>
      </c>
      <c r="C650" s="27" t="s">
        <v>8989</v>
      </c>
      <c r="D650" s="27" t="s">
        <v>9805</v>
      </c>
    </row>
    <row r="651" spans="1:4" x14ac:dyDescent="0.25">
      <c r="A651" s="27" t="s">
        <v>2899</v>
      </c>
      <c r="B651" s="27" t="s">
        <v>5828</v>
      </c>
      <c r="C651" s="27" t="s">
        <v>8990</v>
      </c>
      <c r="D651" s="27" t="s">
        <v>9804</v>
      </c>
    </row>
    <row r="652" spans="1:4" x14ac:dyDescent="0.25">
      <c r="A652" s="27" t="s">
        <v>2048</v>
      </c>
      <c r="B652" s="27" t="s">
        <v>9780</v>
      </c>
      <c r="C652" s="27" t="s">
        <v>8991</v>
      </c>
      <c r="D652" s="27" t="s">
        <v>9781</v>
      </c>
    </row>
    <row r="653" spans="1:4" x14ac:dyDescent="0.25">
      <c r="A653" s="27" t="s">
        <v>2927</v>
      </c>
      <c r="B653" s="27" t="s">
        <v>9816</v>
      </c>
      <c r="C653" s="27" t="s">
        <v>8992</v>
      </c>
      <c r="D653" s="27" t="s">
        <v>9817</v>
      </c>
    </row>
    <row r="654" spans="1:4" x14ac:dyDescent="0.25">
      <c r="A654" s="27" t="s">
        <v>2337</v>
      </c>
      <c r="B654" s="27" t="s">
        <v>5829</v>
      </c>
      <c r="C654" s="27" t="s">
        <v>8993</v>
      </c>
      <c r="D654" s="27" t="s">
        <v>10113</v>
      </c>
    </row>
    <row r="655" spans="1:4" x14ac:dyDescent="0.25">
      <c r="A655" s="27" t="s">
        <v>2095</v>
      </c>
      <c r="B655" s="27" t="s">
        <v>5830</v>
      </c>
      <c r="C655" s="27" t="s">
        <v>8994</v>
      </c>
      <c r="D655" s="27" t="s">
        <v>9746</v>
      </c>
    </row>
    <row r="656" spans="1:4" x14ac:dyDescent="0.25">
      <c r="A656" s="27" t="s">
        <v>1965</v>
      </c>
      <c r="B656" s="27" t="s">
        <v>5831</v>
      </c>
      <c r="C656" s="27" t="s">
        <v>8995</v>
      </c>
      <c r="D656" s="27" t="s">
        <v>9807</v>
      </c>
    </row>
    <row r="657" spans="1:4" x14ac:dyDescent="0.25">
      <c r="A657" s="27" t="s">
        <v>2050</v>
      </c>
      <c r="B657" s="27" t="s">
        <v>9782</v>
      </c>
      <c r="C657" s="27" t="s">
        <v>8996</v>
      </c>
      <c r="D657" s="27" t="s">
        <v>9783</v>
      </c>
    </row>
    <row r="658" spans="1:4" x14ac:dyDescent="0.25">
      <c r="A658" s="27" t="s">
        <v>5832</v>
      </c>
      <c r="B658" s="27" t="s">
        <v>8560</v>
      </c>
      <c r="C658" s="27" t="s">
        <v>8997</v>
      </c>
      <c r="D658" s="27" t="s">
        <v>9678</v>
      </c>
    </row>
    <row r="659" spans="1:4" x14ac:dyDescent="0.25">
      <c r="A659" s="27" t="s">
        <v>2666</v>
      </c>
      <c r="B659" s="27" t="s">
        <v>5833</v>
      </c>
      <c r="C659" s="27" t="s">
        <v>8998</v>
      </c>
      <c r="D659" s="27" t="s">
        <v>9622</v>
      </c>
    </row>
    <row r="660" spans="1:4" x14ac:dyDescent="0.25">
      <c r="A660" s="27" t="s">
        <v>2139</v>
      </c>
      <c r="B660" s="27" t="s">
        <v>5834</v>
      </c>
      <c r="C660" s="27" t="s">
        <v>8999</v>
      </c>
      <c r="D660" s="27" t="s">
        <v>9834</v>
      </c>
    </row>
    <row r="661" spans="1:4" x14ac:dyDescent="0.25">
      <c r="A661" s="27" t="s">
        <v>3150</v>
      </c>
      <c r="B661" s="27" t="s">
        <v>5835</v>
      </c>
      <c r="C661" s="27" t="s">
        <v>9000</v>
      </c>
      <c r="D661" s="27"/>
    </row>
    <row r="662" spans="1:4" x14ac:dyDescent="0.25">
      <c r="A662" s="27" t="s">
        <v>1974</v>
      </c>
      <c r="B662" s="27" t="s">
        <v>5836</v>
      </c>
      <c r="C662" s="27" t="s">
        <v>9001</v>
      </c>
      <c r="D662" s="27" t="s">
        <v>9800</v>
      </c>
    </row>
    <row r="663" spans="1:4" x14ac:dyDescent="0.25">
      <c r="A663" s="27" t="s">
        <v>1904</v>
      </c>
      <c r="B663" s="27" t="s">
        <v>9758</v>
      </c>
      <c r="C663" s="27" t="s">
        <v>9002</v>
      </c>
      <c r="D663" s="27" t="s">
        <v>9759</v>
      </c>
    </row>
    <row r="664" spans="1:4" x14ac:dyDescent="0.25">
      <c r="A664" s="27" t="s">
        <v>5837</v>
      </c>
      <c r="B664" s="27" t="s">
        <v>5838</v>
      </c>
      <c r="C664" s="27" t="s">
        <v>9003</v>
      </c>
      <c r="D664" s="27"/>
    </row>
    <row r="665" spans="1:4" x14ac:dyDescent="0.25">
      <c r="A665" s="27" t="s">
        <v>9592</v>
      </c>
      <c r="B665" s="27" t="s">
        <v>9593</v>
      </c>
      <c r="C665" s="27" t="s">
        <v>9594</v>
      </c>
      <c r="D665" s="27"/>
    </row>
    <row r="666" spans="1:4" x14ac:dyDescent="0.25">
      <c r="A666" s="27" t="s">
        <v>5839</v>
      </c>
      <c r="B666" s="27" t="s">
        <v>5840</v>
      </c>
      <c r="C666" s="27" t="s">
        <v>9004</v>
      </c>
      <c r="D666" s="27"/>
    </row>
    <row r="667" spans="1:4" x14ac:dyDescent="0.25">
      <c r="A667" s="27" t="s">
        <v>5841</v>
      </c>
      <c r="B667" s="27"/>
      <c r="C667" s="27" t="s">
        <v>9005</v>
      </c>
      <c r="D667" s="27"/>
    </row>
    <row r="668" spans="1:4" x14ac:dyDescent="0.25">
      <c r="A668" s="27" t="s">
        <v>2868</v>
      </c>
      <c r="B668" s="27" t="s">
        <v>5842</v>
      </c>
      <c r="C668" s="27" t="s">
        <v>9006</v>
      </c>
      <c r="D668" s="27"/>
    </row>
    <row r="669" spans="1:4" x14ac:dyDescent="0.25">
      <c r="A669" s="27" t="s">
        <v>1808</v>
      </c>
      <c r="B669" s="27" t="s">
        <v>8080</v>
      </c>
      <c r="C669" s="27" t="s">
        <v>9007</v>
      </c>
      <c r="D669" s="27" t="s">
        <v>9865</v>
      </c>
    </row>
    <row r="670" spans="1:4" x14ac:dyDescent="0.25">
      <c r="A670" s="27" t="s">
        <v>2767</v>
      </c>
      <c r="B670" s="27" t="s">
        <v>5891</v>
      </c>
      <c r="C670" s="27" t="s">
        <v>9008</v>
      </c>
      <c r="D670" s="27"/>
    </row>
    <row r="671" spans="1:4" x14ac:dyDescent="0.25">
      <c r="A671" s="27" t="s">
        <v>3310</v>
      </c>
      <c r="B671" s="27" t="s">
        <v>5843</v>
      </c>
      <c r="C671" s="27" t="s">
        <v>9009</v>
      </c>
      <c r="D671" s="27"/>
    </row>
    <row r="672" spans="1:4" x14ac:dyDescent="0.25">
      <c r="A672" s="27" t="s">
        <v>3305</v>
      </c>
      <c r="B672" s="27" t="s">
        <v>8082</v>
      </c>
      <c r="C672" s="27" t="s">
        <v>9010</v>
      </c>
      <c r="D672" s="27" t="s">
        <v>9870</v>
      </c>
    </row>
    <row r="673" spans="1:4" x14ac:dyDescent="0.25">
      <c r="A673" s="27" t="s">
        <v>2861</v>
      </c>
      <c r="B673" s="27" t="s">
        <v>8559</v>
      </c>
      <c r="C673" s="27" t="s">
        <v>9366</v>
      </c>
      <c r="D673" s="27" t="s">
        <v>9862</v>
      </c>
    </row>
    <row r="674" spans="1:4" x14ac:dyDescent="0.25">
      <c r="A674" s="27" t="s">
        <v>1814</v>
      </c>
      <c r="B674" s="27" t="s">
        <v>5844</v>
      </c>
      <c r="C674" s="27" t="s">
        <v>9011</v>
      </c>
      <c r="D674" s="27" t="s">
        <v>9863</v>
      </c>
    </row>
    <row r="675" spans="1:4" x14ac:dyDescent="0.25">
      <c r="A675" s="27" t="s">
        <v>2836</v>
      </c>
      <c r="B675" s="27" t="s">
        <v>10155</v>
      </c>
      <c r="C675" s="27" t="s">
        <v>9012</v>
      </c>
      <c r="D675" s="27" t="s">
        <v>10156</v>
      </c>
    </row>
    <row r="676" spans="1:4" x14ac:dyDescent="0.25">
      <c r="A676" s="27" t="s">
        <v>3316</v>
      </c>
      <c r="B676" s="27" t="s">
        <v>10161</v>
      </c>
      <c r="C676" s="27" t="s">
        <v>9013</v>
      </c>
      <c r="D676" s="27" t="s">
        <v>10162</v>
      </c>
    </row>
    <row r="677" spans="1:4" x14ac:dyDescent="0.25">
      <c r="A677" s="27" t="s">
        <v>3314</v>
      </c>
      <c r="B677" s="27" t="s">
        <v>8084</v>
      </c>
      <c r="C677" s="27" t="s">
        <v>9014</v>
      </c>
      <c r="D677" s="27" t="s">
        <v>9877</v>
      </c>
    </row>
    <row r="678" spans="1:4" x14ac:dyDescent="0.25">
      <c r="A678" s="27" t="s">
        <v>3312</v>
      </c>
      <c r="B678" s="27" t="s">
        <v>5845</v>
      </c>
      <c r="C678" s="27" t="s">
        <v>9015</v>
      </c>
      <c r="D678" s="27" t="s">
        <v>9876</v>
      </c>
    </row>
    <row r="679" spans="1:4" x14ac:dyDescent="0.25">
      <c r="A679" s="27" t="s">
        <v>1804</v>
      </c>
      <c r="B679" s="27" t="s">
        <v>5846</v>
      </c>
      <c r="C679" s="27" t="s">
        <v>9016</v>
      </c>
      <c r="D679" s="27" t="s">
        <v>9866</v>
      </c>
    </row>
    <row r="680" spans="1:4" x14ac:dyDescent="0.25">
      <c r="A680" s="27" t="s">
        <v>1868</v>
      </c>
      <c r="B680" s="27" t="s">
        <v>5847</v>
      </c>
      <c r="C680" s="27" t="s">
        <v>9017</v>
      </c>
      <c r="D680" s="27" t="s">
        <v>9859</v>
      </c>
    </row>
    <row r="681" spans="1:4" x14ac:dyDescent="0.25">
      <c r="A681" s="27" t="s">
        <v>2897</v>
      </c>
      <c r="B681" s="27" t="s">
        <v>5848</v>
      </c>
      <c r="C681" s="27" t="s">
        <v>9018</v>
      </c>
      <c r="D681" s="27"/>
    </row>
    <row r="682" spans="1:4" x14ac:dyDescent="0.25">
      <c r="A682" s="27" t="s">
        <v>2863</v>
      </c>
      <c r="B682" s="27" t="s">
        <v>8514</v>
      </c>
      <c r="C682" s="27" t="s">
        <v>9019</v>
      </c>
      <c r="D682" s="27" t="s">
        <v>9861</v>
      </c>
    </row>
    <row r="683" spans="1:4" x14ac:dyDescent="0.25">
      <c r="A683" s="27" t="s">
        <v>3322</v>
      </c>
      <c r="B683" s="27" t="s">
        <v>5849</v>
      </c>
      <c r="C683" s="27" t="s">
        <v>9020</v>
      </c>
      <c r="D683" s="27" t="s">
        <v>9872</v>
      </c>
    </row>
    <row r="684" spans="1:4" x14ac:dyDescent="0.25">
      <c r="A684" s="27" t="s">
        <v>2938</v>
      </c>
      <c r="B684" s="27" t="s">
        <v>8081</v>
      </c>
      <c r="C684" s="27" t="s">
        <v>9021</v>
      </c>
      <c r="D684" s="27" t="s">
        <v>9868</v>
      </c>
    </row>
    <row r="685" spans="1:4" x14ac:dyDescent="0.25">
      <c r="A685" s="27" t="s">
        <v>3290</v>
      </c>
      <c r="B685" s="27" t="s">
        <v>5850</v>
      </c>
      <c r="C685" s="27" t="s">
        <v>9022</v>
      </c>
      <c r="D685" s="27" t="s">
        <v>9874</v>
      </c>
    </row>
    <row r="686" spans="1:4" x14ac:dyDescent="0.25">
      <c r="A686" s="27" t="s">
        <v>1810</v>
      </c>
      <c r="B686" s="27" t="s">
        <v>5851</v>
      </c>
      <c r="C686" s="27" t="s">
        <v>9023</v>
      </c>
      <c r="D686" s="27" t="s">
        <v>9864</v>
      </c>
    </row>
    <row r="687" spans="1:4" x14ac:dyDescent="0.25">
      <c r="A687" s="27" t="s">
        <v>2411</v>
      </c>
      <c r="B687" s="27" t="s">
        <v>5852</v>
      </c>
      <c r="C687" s="27" t="s">
        <v>9365</v>
      </c>
      <c r="D687" s="27"/>
    </row>
    <row r="688" spans="1:4" x14ac:dyDescent="0.25">
      <c r="A688" s="27" t="s">
        <v>1828</v>
      </c>
      <c r="B688" s="27"/>
      <c r="C688" s="27" t="s">
        <v>9024</v>
      </c>
      <c r="D688" s="27"/>
    </row>
    <row r="689" spans="1:4" x14ac:dyDescent="0.25">
      <c r="A689" s="27" t="s">
        <v>2383</v>
      </c>
      <c r="B689" s="27" t="s">
        <v>5853</v>
      </c>
      <c r="C689" s="27" t="s">
        <v>9364</v>
      </c>
      <c r="D689" s="27"/>
    </row>
    <row r="690" spans="1:4" x14ac:dyDescent="0.25">
      <c r="A690" s="27" t="s">
        <v>5854</v>
      </c>
      <c r="B690" s="27" t="s">
        <v>5855</v>
      </c>
      <c r="C690" s="27" t="s">
        <v>9363</v>
      </c>
      <c r="D690" s="27"/>
    </row>
    <row r="691" spans="1:4" x14ac:dyDescent="0.25">
      <c r="A691" s="27" t="s">
        <v>2382</v>
      </c>
      <c r="B691" s="27" t="s">
        <v>5856</v>
      </c>
      <c r="C691" s="27" t="s">
        <v>9362</v>
      </c>
      <c r="D691" s="27"/>
    </row>
    <row r="692" spans="1:4" x14ac:dyDescent="0.25">
      <c r="A692" s="27" t="s">
        <v>4338</v>
      </c>
      <c r="B692" s="27" t="s">
        <v>5857</v>
      </c>
      <c r="C692" s="27" t="s">
        <v>9361</v>
      </c>
      <c r="D692" s="27"/>
    </row>
    <row r="693" spans="1:4" x14ac:dyDescent="0.25">
      <c r="A693" s="27" t="s">
        <v>2121</v>
      </c>
      <c r="B693" s="27" t="s">
        <v>5858</v>
      </c>
      <c r="C693" s="27" t="s">
        <v>9360</v>
      </c>
      <c r="D693" s="27"/>
    </row>
    <row r="694" spans="1:4" x14ac:dyDescent="0.25">
      <c r="A694" s="27" t="s">
        <v>2305</v>
      </c>
      <c r="B694" s="27" t="s">
        <v>5859</v>
      </c>
      <c r="C694" s="27" t="s">
        <v>9359</v>
      </c>
      <c r="D694" s="27"/>
    </row>
    <row r="695" spans="1:4" x14ac:dyDescent="0.25">
      <c r="A695" s="27" t="s">
        <v>2396</v>
      </c>
      <c r="B695" s="27" t="s">
        <v>5860</v>
      </c>
      <c r="C695" s="27" t="s">
        <v>9358</v>
      </c>
      <c r="D695" s="27"/>
    </row>
    <row r="696" spans="1:4" x14ac:dyDescent="0.25">
      <c r="A696" s="27" t="s">
        <v>2198</v>
      </c>
      <c r="B696" s="27" t="s">
        <v>5861</v>
      </c>
      <c r="C696" s="27" t="s">
        <v>9025</v>
      </c>
      <c r="D696" s="27"/>
    </row>
    <row r="697" spans="1:4" x14ac:dyDescent="0.25">
      <c r="A697" s="27" t="s">
        <v>2458</v>
      </c>
      <c r="B697" s="27" t="s">
        <v>5862</v>
      </c>
      <c r="C697" s="27" t="s">
        <v>9357</v>
      </c>
      <c r="D697" s="27"/>
    </row>
    <row r="698" spans="1:4" x14ac:dyDescent="0.25">
      <c r="A698" s="27" t="s">
        <v>2416</v>
      </c>
      <c r="B698" s="27" t="s">
        <v>5540</v>
      </c>
      <c r="C698" s="27" t="s">
        <v>9356</v>
      </c>
      <c r="D698" s="27"/>
    </row>
    <row r="699" spans="1:4" x14ac:dyDescent="0.25">
      <c r="A699" s="27" t="s">
        <v>2135</v>
      </c>
      <c r="B699" s="27" t="s">
        <v>5863</v>
      </c>
      <c r="C699" s="27" t="s">
        <v>9355</v>
      </c>
      <c r="D699" s="27"/>
    </row>
    <row r="700" spans="1:4" x14ac:dyDescent="0.25">
      <c r="A700" s="27" t="s">
        <v>2414</v>
      </c>
      <c r="B700" s="27" t="s">
        <v>5864</v>
      </c>
      <c r="C700" s="27" t="s">
        <v>9354</v>
      </c>
      <c r="D700" s="27"/>
    </row>
    <row r="701" spans="1:4" x14ac:dyDescent="0.25">
      <c r="A701" s="27" t="s">
        <v>3307</v>
      </c>
      <c r="B701" s="27" t="s">
        <v>8083</v>
      </c>
      <c r="C701" s="27" t="s">
        <v>9026</v>
      </c>
      <c r="D701" s="27" t="s">
        <v>9871</v>
      </c>
    </row>
    <row r="702" spans="1:4" x14ac:dyDescent="0.25">
      <c r="A702" s="27" t="s">
        <v>3006</v>
      </c>
      <c r="B702" s="27" t="s">
        <v>9656</v>
      </c>
      <c r="C702" s="27" t="s">
        <v>9027</v>
      </c>
      <c r="D702" s="27" t="s">
        <v>9657</v>
      </c>
    </row>
    <row r="703" spans="1:4" x14ac:dyDescent="0.25">
      <c r="A703" s="27" t="s">
        <v>2838</v>
      </c>
      <c r="B703" s="27" t="s">
        <v>5865</v>
      </c>
      <c r="C703" s="27" t="s">
        <v>9028</v>
      </c>
      <c r="D703" s="27" t="s">
        <v>9869</v>
      </c>
    </row>
    <row r="704" spans="1:4" x14ac:dyDescent="0.25">
      <c r="A704" s="27" t="s">
        <v>2963</v>
      </c>
      <c r="B704" s="27" t="s">
        <v>5866</v>
      </c>
      <c r="C704" s="27" t="s">
        <v>9029</v>
      </c>
      <c r="D704" s="27" t="s">
        <v>9810</v>
      </c>
    </row>
    <row r="705" spans="1:4" x14ac:dyDescent="0.25">
      <c r="A705" s="27" t="s">
        <v>2867</v>
      </c>
      <c r="B705" s="27" t="s">
        <v>5867</v>
      </c>
      <c r="C705" s="27" t="s">
        <v>9030</v>
      </c>
      <c r="D705" s="27"/>
    </row>
    <row r="706" spans="1:4" x14ac:dyDescent="0.25">
      <c r="A706" s="27" t="s">
        <v>3283</v>
      </c>
      <c r="B706" s="27" t="s">
        <v>10159</v>
      </c>
      <c r="C706" s="27" t="s">
        <v>9031</v>
      </c>
      <c r="D706" s="27" t="s">
        <v>10160</v>
      </c>
    </row>
    <row r="707" spans="1:4" x14ac:dyDescent="0.25">
      <c r="A707" s="27" t="s">
        <v>2741</v>
      </c>
      <c r="B707" s="27" t="s">
        <v>5868</v>
      </c>
      <c r="C707" s="27" t="s">
        <v>9032</v>
      </c>
      <c r="D707" s="27"/>
    </row>
    <row r="708" spans="1:4" x14ac:dyDescent="0.25">
      <c r="A708" s="27" t="s">
        <v>1887</v>
      </c>
      <c r="B708" s="27" t="s">
        <v>5869</v>
      </c>
      <c r="C708" s="27" t="s">
        <v>9033</v>
      </c>
      <c r="D708" s="27" t="s">
        <v>10134</v>
      </c>
    </row>
    <row r="709" spans="1:4" x14ac:dyDescent="0.25">
      <c r="A709" s="27" t="s">
        <v>5870</v>
      </c>
      <c r="B709" s="27" t="s">
        <v>1882</v>
      </c>
      <c r="C709" s="27" t="s">
        <v>9034</v>
      </c>
      <c r="D709" s="27"/>
    </row>
    <row r="710" spans="1:4" x14ac:dyDescent="0.25">
      <c r="A710" s="27" t="s">
        <v>5871</v>
      </c>
      <c r="B710" s="27" t="s">
        <v>5872</v>
      </c>
      <c r="C710" s="27" t="s">
        <v>10490</v>
      </c>
      <c r="D710" s="27"/>
    </row>
    <row r="711" spans="1:4" x14ac:dyDescent="0.25">
      <c r="A711" s="27" t="s">
        <v>1895</v>
      </c>
      <c r="B711" s="27" t="s">
        <v>5873</v>
      </c>
      <c r="C711" s="27" t="s">
        <v>9035</v>
      </c>
      <c r="D711" s="27"/>
    </row>
    <row r="712" spans="1:4" x14ac:dyDescent="0.25">
      <c r="A712" s="27" t="s">
        <v>2872</v>
      </c>
      <c r="B712" s="27" t="s">
        <v>5874</v>
      </c>
      <c r="C712" s="27" t="s">
        <v>9036</v>
      </c>
      <c r="D712" s="27" t="s">
        <v>9765</v>
      </c>
    </row>
    <row r="713" spans="1:4" x14ac:dyDescent="0.25">
      <c r="A713" s="27" t="s">
        <v>3320</v>
      </c>
      <c r="B713" s="27" t="s">
        <v>10157</v>
      </c>
      <c r="C713" s="27" t="s">
        <v>9037</v>
      </c>
      <c r="D713" s="27" t="s">
        <v>10158</v>
      </c>
    </row>
    <row r="714" spans="1:4" x14ac:dyDescent="0.25">
      <c r="A714" s="27" t="s">
        <v>1848</v>
      </c>
      <c r="B714" s="27" t="s">
        <v>5875</v>
      </c>
      <c r="C714" s="27" t="s">
        <v>9038</v>
      </c>
      <c r="D714" s="27" t="s">
        <v>9836</v>
      </c>
    </row>
    <row r="715" spans="1:4" x14ac:dyDescent="0.25">
      <c r="A715" s="27" t="s">
        <v>2847</v>
      </c>
      <c r="B715" s="27" t="s">
        <v>8079</v>
      </c>
      <c r="C715" s="27" t="s">
        <v>9039</v>
      </c>
      <c r="D715" s="27" t="s">
        <v>9858</v>
      </c>
    </row>
    <row r="716" spans="1:4" x14ac:dyDescent="0.25">
      <c r="A716" s="27" t="s">
        <v>1797</v>
      </c>
      <c r="B716" s="27" t="s">
        <v>5876</v>
      </c>
      <c r="C716" s="27" t="s">
        <v>9040</v>
      </c>
      <c r="D716" s="27" t="s">
        <v>9867</v>
      </c>
    </row>
    <row r="717" spans="1:4" x14ac:dyDescent="0.25">
      <c r="A717" s="27" t="s">
        <v>2220</v>
      </c>
      <c r="B717" s="27" t="s">
        <v>5877</v>
      </c>
      <c r="C717" s="27" t="s">
        <v>9353</v>
      </c>
      <c r="D717" s="27"/>
    </row>
    <row r="718" spans="1:4" x14ac:dyDescent="0.25">
      <c r="A718" s="27" t="s">
        <v>5878</v>
      </c>
      <c r="B718" s="27" t="s">
        <v>5879</v>
      </c>
      <c r="C718" s="27" t="s">
        <v>9041</v>
      </c>
      <c r="D718" s="27"/>
    </row>
    <row r="719" spans="1:4" x14ac:dyDescent="0.25">
      <c r="A719" s="27" t="s">
        <v>3510</v>
      </c>
      <c r="B719" s="27" t="s">
        <v>5880</v>
      </c>
      <c r="C719" s="27" t="s">
        <v>9042</v>
      </c>
      <c r="D719" s="27" t="s">
        <v>9884</v>
      </c>
    </row>
    <row r="720" spans="1:4" x14ac:dyDescent="0.25">
      <c r="A720" s="27" t="s">
        <v>3302</v>
      </c>
      <c r="B720" s="27"/>
      <c r="C720" s="27" t="s">
        <v>9352</v>
      </c>
      <c r="D720" s="27"/>
    </row>
    <row r="721" spans="1:4" x14ac:dyDescent="0.25">
      <c r="A721" s="27" t="s">
        <v>2924</v>
      </c>
      <c r="B721" s="27"/>
      <c r="C721" s="27" t="s">
        <v>9351</v>
      </c>
      <c r="D721" s="27"/>
    </row>
    <row r="722" spans="1:4" x14ac:dyDescent="0.25">
      <c r="A722" s="27" t="s">
        <v>2405</v>
      </c>
      <c r="B722" s="27" t="s">
        <v>5881</v>
      </c>
      <c r="C722" s="27" t="s">
        <v>9350</v>
      </c>
      <c r="D722" s="27"/>
    </row>
    <row r="723" spans="1:4" x14ac:dyDescent="0.25">
      <c r="A723" s="27" t="s">
        <v>3531</v>
      </c>
      <c r="B723" s="27"/>
      <c r="C723" s="27" t="s">
        <v>9349</v>
      </c>
      <c r="D723" s="27"/>
    </row>
    <row r="724" spans="1:4" x14ac:dyDescent="0.25">
      <c r="A724" s="27" t="s">
        <v>3587</v>
      </c>
      <c r="B724" s="27" t="s">
        <v>5882</v>
      </c>
      <c r="C724" s="27" t="s">
        <v>9043</v>
      </c>
      <c r="D724" s="27" t="s">
        <v>9906</v>
      </c>
    </row>
    <row r="725" spans="1:4" x14ac:dyDescent="0.25">
      <c r="A725" s="27" t="s">
        <v>2916</v>
      </c>
      <c r="B725" s="27" t="s">
        <v>5883</v>
      </c>
      <c r="C725" s="27" t="s">
        <v>9044</v>
      </c>
      <c r="D725" s="27"/>
    </row>
    <row r="726" spans="1:4" x14ac:dyDescent="0.25">
      <c r="A726" s="27" t="s">
        <v>3558</v>
      </c>
      <c r="B726" s="27"/>
      <c r="C726" s="27" t="s">
        <v>10491</v>
      </c>
      <c r="D726" s="27"/>
    </row>
    <row r="727" spans="1:4" x14ac:dyDescent="0.25">
      <c r="A727" s="27" t="s">
        <v>3073</v>
      </c>
      <c r="B727" s="27" t="s">
        <v>5884</v>
      </c>
      <c r="C727" s="27" t="s">
        <v>9045</v>
      </c>
      <c r="D727" s="27"/>
    </row>
    <row r="728" spans="1:4" x14ac:dyDescent="0.25">
      <c r="A728" s="27" t="s">
        <v>3573</v>
      </c>
      <c r="B728" s="27" t="s">
        <v>8085</v>
      </c>
      <c r="C728" s="27" t="s">
        <v>9046</v>
      </c>
      <c r="D728" s="27" t="s">
        <v>9883</v>
      </c>
    </row>
    <row r="729" spans="1:4" x14ac:dyDescent="0.25">
      <c r="A729" s="27" t="s">
        <v>3533</v>
      </c>
      <c r="B729" s="27" t="s">
        <v>5885</v>
      </c>
      <c r="C729" s="27" t="s">
        <v>9047</v>
      </c>
      <c r="D729" s="27"/>
    </row>
    <row r="730" spans="1:4" x14ac:dyDescent="0.25">
      <c r="A730" s="27" t="s">
        <v>3563</v>
      </c>
      <c r="B730" s="27" t="s">
        <v>5886</v>
      </c>
      <c r="C730" s="27" t="s">
        <v>9048</v>
      </c>
      <c r="D730" s="27" t="s">
        <v>9897</v>
      </c>
    </row>
    <row r="731" spans="1:4" x14ac:dyDescent="0.25">
      <c r="A731" s="27" t="s">
        <v>2965</v>
      </c>
      <c r="B731" s="27" t="s">
        <v>5887</v>
      </c>
      <c r="C731" s="27" t="s">
        <v>9049</v>
      </c>
      <c r="D731" s="27"/>
    </row>
    <row r="732" spans="1:4" x14ac:dyDescent="0.25">
      <c r="A732" s="27" t="s">
        <v>2526</v>
      </c>
      <c r="B732" s="27" t="s">
        <v>8558</v>
      </c>
      <c r="C732" s="27" t="s">
        <v>9050</v>
      </c>
      <c r="D732" s="27"/>
    </row>
    <row r="733" spans="1:4" x14ac:dyDescent="0.25">
      <c r="A733" s="27" t="s">
        <v>3567</v>
      </c>
      <c r="B733" s="27" t="s">
        <v>9903</v>
      </c>
      <c r="C733" s="27" t="s">
        <v>9051</v>
      </c>
      <c r="D733" s="27" t="s">
        <v>9904</v>
      </c>
    </row>
    <row r="734" spans="1:4" x14ac:dyDescent="0.25">
      <c r="A734" s="27" t="s">
        <v>2230</v>
      </c>
      <c r="B734" s="27" t="s">
        <v>5888</v>
      </c>
      <c r="C734" s="27" t="s">
        <v>9052</v>
      </c>
      <c r="D734" s="27" t="s">
        <v>9909</v>
      </c>
    </row>
    <row r="735" spans="1:4" x14ac:dyDescent="0.25">
      <c r="A735" s="27" t="s">
        <v>2141</v>
      </c>
      <c r="B735" s="27" t="s">
        <v>5889</v>
      </c>
      <c r="C735" s="27" t="s">
        <v>9053</v>
      </c>
      <c r="D735" s="27" t="s">
        <v>10149</v>
      </c>
    </row>
    <row r="736" spans="1:4" x14ac:dyDescent="0.25">
      <c r="A736" s="27" t="s">
        <v>2473</v>
      </c>
      <c r="B736" s="27" t="s">
        <v>5890</v>
      </c>
      <c r="C736" s="27" t="s">
        <v>9054</v>
      </c>
      <c r="D736" s="27" t="s">
        <v>9916</v>
      </c>
    </row>
    <row r="737" spans="1:4" x14ac:dyDescent="0.25">
      <c r="A737" s="27" t="s">
        <v>2576</v>
      </c>
      <c r="B737" s="27"/>
      <c r="C737" s="27" t="s">
        <v>10492</v>
      </c>
      <c r="D737" s="27"/>
    </row>
    <row r="738" spans="1:4" x14ac:dyDescent="0.25">
      <c r="A738" s="27" t="s">
        <v>3539</v>
      </c>
      <c r="B738" s="27" t="s">
        <v>8086</v>
      </c>
      <c r="C738" s="27" t="s">
        <v>9055</v>
      </c>
      <c r="D738" s="27" t="s">
        <v>9889</v>
      </c>
    </row>
    <row r="739" spans="1:4" x14ac:dyDescent="0.25">
      <c r="A739" s="27" t="s">
        <v>3060</v>
      </c>
      <c r="B739" s="27" t="s">
        <v>5892</v>
      </c>
      <c r="C739" s="27" t="s">
        <v>9056</v>
      </c>
      <c r="D739" s="27"/>
    </row>
    <row r="740" spans="1:4" x14ac:dyDescent="0.25">
      <c r="A740" s="27" t="s">
        <v>3110</v>
      </c>
      <c r="B740" s="27" t="s">
        <v>8092</v>
      </c>
      <c r="C740" s="27" t="s">
        <v>9057</v>
      </c>
      <c r="D740" s="27" t="s">
        <v>9911</v>
      </c>
    </row>
    <row r="741" spans="1:4" x14ac:dyDescent="0.25">
      <c r="A741" s="27" t="s">
        <v>3507</v>
      </c>
      <c r="B741" s="27" t="s">
        <v>5893</v>
      </c>
      <c r="C741" s="27" t="s">
        <v>9058</v>
      </c>
      <c r="D741" s="27" t="s">
        <v>10167</v>
      </c>
    </row>
    <row r="742" spans="1:4" x14ac:dyDescent="0.25">
      <c r="A742" s="27" t="s">
        <v>2269</v>
      </c>
      <c r="B742" s="27" t="s">
        <v>5894</v>
      </c>
      <c r="C742" s="27" t="s">
        <v>9059</v>
      </c>
      <c r="D742" s="27" t="s">
        <v>9891</v>
      </c>
    </row>
    <row r="743" spans="1:4" x14ac:dyDescent="0.25">
      <c r="A743" s="27" t="s">
        <v>2318</v>
      </c>
      <c r="B743" s="27" t="s">
        <v>5895</v>
      </c>
      <c r="C743" s="27" t="s">
        <v>9060</v>
      </c>
      <c r="D743" s="27"/>
    </row>
    <row r="744" spans="1:4" x14ac:dyDescent="0.25">
      <c r="A744" s="27" t="s">
        <v>2580</v>
      </c>
      <c r="B744" s="27" t="s">
        <v>9901</v>
      </c>
      <c r="C744" s="27" t="s">
        <v>9061</v>
      </c>
      <c r="D744" s="27" t="s">
        <v>9902</v>
      </c>
    </row>
    <row r="745" spans="1:4" x14ac:dyDescent="0.25">
      <c r="A745" s="27" t="s">
        <v>2027</v>
      </c>
      <c r="B745" s="27" t="s">
        <v>9880</v>
      </c>
      <c r="C745" s="27" t="s">
        <v>9062</v>
      </c>
      <c r="D745" s="27" t="s">
        <v>9881</v>
      </c>
    </row>
    <row r="746" spans="1:4" x14ac:dyDescent="0.25">
      <c r="A746" s="27" t="s">
        <v>2023</v>
      </c>
      <c r="B746" s="27" t="s">
        <v>8089</v>
      </c>
      <c r="C746" s="27" t="s">
        <v>9063</v>
      </c>
      <c r="D746" s="27" t="s">
        <v>9905</v>
      </c>
    </row>
    <row r="747" spans="1:4" x14ac:dyDescent="0.25">
      <c r="A747" s="27" t="s">
        <v>1889</v>
      </c>
      <c r="B747" s="27" t="s">
        <v>5896</v>
      </c>
      <c r="C747" s="27" t="s">
        <v>9064</v>
      </c>
      <c r="D747" s="27"/>
    </row>
    <row r="748" spans="1:4" x14ac:dyDescent="0.25">
      <c r="A748" s="27" t="s">
        <v>2099</v>
      </c>
      <c r="B748" s="27" t="s">
        <v>5897</v>
      </c>
      <c r="C748" s="27" t="s">
        <v>9065</v>
      </c>
      <c r="D748" s="27" t="s">
        <v>9744</v>
      </c>
    </row>
    <row r="749" spans="1:4" x14ac:dyDescent="0.25">
      <c r="A749" s="27" t="s">
        <v>1841</v>
      </c>
      <c r="B749" s="27" t="s">
        <v>9846</v>
      </c>
      <c r="C749" s="27" t="s">
        <v>9066</v>
      </c>
      <c r="D749" s="27" t="s">
        <v>9847</v>
      </c>
    </row>
    <row r="750" spans="1:4" x14ac:dyDescent="0.25">
      <c r="A750" s="27" t="s">
        <v>1969</v>
      </c>
      <c r="B750" s="27" t="s">
        <v>5898</v>
      </c>
      <c r="C750" s="27" t="s">
        <v>9067</v>
      </c>
      <c r="D750" s="27"/>
    </row>
    <row r="751" spans="1:4" x14ac:dyDescent="0.25">
      <c r="A751" s="27" t="s">
        <v>1892</v>
      </c>
      <c r="B751" s="27" t="s">
        <v>5899</v>
      </c>
      <c r="C751" s="27" t="s">
        <v>9068</v>
      </c>
      <c r="D751" s="27"/>
    </row>
    <row r="752" spans="1:4" x14ac:dyDescent="0.25">
      <c r="A752" s="27" t="s">
        <v>1884</v>
      </c>
      <c r="B752" s="27" t="s">
        <v>5900</v>
      </c>
      <c r="C752" s="27" t="s">
        <v>9069</v>
      </c>
      <c r="D752" s="27"/>
    </row>
    <row r="753" spans="1:4" x14ac:dyDescent="0.25">
      <c r="A753" s="27" t="s">
        <v>3571</v>
      </c>
      <c r="B753" s="27" t="s">
        <v>8087</v>
      </c>
      <c r="C753" s="27" t="s">
        <v>9070</v>
      </c>
      <c r="D753" s="27" t="s">
        <v>9893</v>
      </c>
    </row>
    <row r="754" spans="1:4" x14ac:dyDescent="0.25">
      <c r="A754" s="27" t="s">
        <v>2104</v>
      </c>
      <c r="B754" s="27" t="s">
        <v>5901</v>
      </c>
      <c r="C754" s="27" t="s">
        <v>9071</v>
      </c>
      <c r="D754" s="27"/>
    </row>
    <row r="755" spans="1:4" x14ac:dyDescent="0.25">
      <c r="A755" s="27" t="s">
        <v>2840</v>
      </c>
      <c r="B755" s="27" t="s">
        <v>10153</v>
      </c>
      <c r="C755" s="27" t="s">
        <v>9072</v>
      </c>
      <c r="D755" s="27" t="s">
        <v>10154</v>
      </c>
    </row>
    <row r="756" spans="1:4" x14ac:dyDescent="0.25">
      <c r="A756" s="27" t="s">
        <v>3559</v>
      </c>
      <c r="B756" s="27" t="s">
        <v>8091</v>
      </c>
      <c r="C756" s="27" t="s">
        <v>9073</v>
      </c>
      <c r="D756" s="27" t="s">
        <v>9910</v>
      </c>
    </row>
    <row r="757" spans="1:4" x14ac:dyDescent="0.25">
      <c r="A757" s="27" t="s">
        <v>1846</v>
      </c>
      <c r="B757" s="27" t="s">
        <v>9844</v>
      </c>
      <c r="C757" s="27" t="s">
        <v>9074</v>
      </c>
      <c r="D757" s="27" t="s">
        <v>9845</v>
      </c>
    </row>
    <row r="758" spans="1:4" x14ac:dyDescent="0.25">
      <c r="A758" s="27" t="s">
        <v>1898</v>
      </c>
      <c r="B758" s="27" t="s">
        <v>5902</v>
      </c>
      <c r="C758" s="27" t="s">
        <v>9075</v>
      </c>
      <c r="D758" s="27"/>
    </row>
    <row r="759" spans="1:4" x14ac:dyDescent="0.25">
      <c r="A759" s="27" t="s">
        <v>1950</v>
      </c>
      <c r="B759" s="27" t="s">
        <v>5903</v>
      </c>
      <c r="C759" s="27" t="s">
        <v>9076</v>
      </c>
      <c r="D759" s="27" t="s">
        <v>9818</v>
      </c>
    </row>
    <row r="760" spans="1:4" x14ac:dyDescent="0.25">
      <c r="A760" s="27" t="s">
        <v>4240</v>
      </c>
      <c r="B760" s="27" t="s">
        <v>5904</v>
      </c>
      <c r="C760" s="27" t="s">
        <v>9077</v>
      </c>
      <c r="D760" s="27"/>
    </row>
    <row r="761" spans="1:4" x14ac:dyDescent="0.25">
      <c r="A761" s="27" t="s">
        <v>2101</v>
      </c>
      <c r="B761" s="27" t="s">
        <v>5905</v>
      </c>
      <c r="C761" s="27" t="s">
        <v>9078</v>
      </c>
      <c r="D761" s="27"/>
    </row>
    <row r="762" spans="1:4" x14ac:dyDescent="0.25">
      <c r="A762" s="27" t="s">
        <v>2687</v>
      </c>
      <c r="B762" s="27" t="s">
        <v>9912</v>
      </c>
      <c r="C762" s="27" t="s">
        <v>9079</v>
      </c>
      <c r="D762" s="27" t="s">
        <v>9913</v>
      </c>
    </row>
    <row r="763" spans="1:4" x14ac:dyDescent="0.25">
      <c r="A763" s="27" t="s">
        <v>2089</v>
      </c>
      <c r="B763" s="27" t="s">
        <v>5906</v>
      </c>
      <c r="C763" s="27" t="s">
        <v>9080</v>
      </c>
      <c r="D763" s="27"/>
    </row>
    <row r="764" spans="1:4" x14ac:dyDescent="0.25">
      <c r="A764" s="27" t="s">
        <v>2914</v>
      </c>
      <c r="B764" s="27" t="s">
        <v>5907</v>
      </c>
      <c r="C764" s="27" t="s">
        <v>9081</v>
      </c>
      <c r="D764" s="27"/>
    </row>
    <row r="765" spans="1:4" x14ac:dyDescent="0.25">
      <c r="A765" s="27" t="s">
        <v>2911</v>
      </c>
      <c r="B765" s="27" t="s">
        <v>5908</v>
      </c>
      <c r="C765" s="27" t="s">
        <v>9082</v>
      </c>
      <c r="D765" s="27" t="s">
        <v>9745</v>
      </c>
    </row>
    <row r="766" spans="1:4" x14ac:dyDescent="0.25">
      <c r="A766" s="27" t="s">
        <v>1911</v>
      </c>
      <c r="B766" s="27" t="s">
        <v>9767</v>
      </c>
      <c r="C766" s="27" t="s">
        <v>9083</v>
      </c>
      <c r="D766" s="27" t="s">
        <v>9768</v>
      </c>
    </row>
    <row r="767" spans="1:4" x14ac:dyDescent="0.25">
      <c r="A767" s="27" t="s">
        <v>2137</v>
      </c>
      <c r="B767" s="27" t="s">
        <v>5909</v>
      </c>
      <c r="C767" s="27" t="s">
        <v>9084</v>
      </c>
      <c r="D767" s="27"/>
    </row>
    <row r="768" spans="1:4" x14ac:dyDescent="0.25">
      <c r="A768" s="27" t="s">
        <v>2874</v>
      </c>
      <c r="B768" s="27" t="s">
        <v>10467</v>
      </c>
      <c r="C768" s="27" t="s">
        <v>9085</v>
      </c>
      <c r="D768" s="27"/>
    </row>
    <row r="769" spans="1:4" x14ac:dyDescent="0.25">
      <c r="A769" s="27" t="s">
        <v>1906</v>
      </c>
      <c r="B769" s="27" t="s">
        <v>10468</v>
      </c>
      <c r="C769" s="27" t="s">
        <v>9086</v>
      </c>
      <c r="D769" s="27" t="s">
        <v>9743</v>
      </c>
    </row>
    <row r="770" spans="1:4" x14ac:dyDescent="0.25">
      <c r="A770" s="27" t="s">
        <v>5910</v>
      </c>
      <c r="B770" s="27" t="s">
        <v>5911</v>
      </c>
      <c r="C770" s="27" t="s">
        <v>9087</v>
      </c>
      <c r="D770" s="27" t="s">
        <v>9915</v>
      </c>
    </row>
    <row r="771" spans="1:4" x14ac:dyDescent="0.25">
      <c r="A771" s="27" t="s">
        <v>5912</v>
      </c>
      <c r="B771" s="27" t="s">
        <v>1885</v>
      </c>
      <c r="C771" s="27" t="s">
        <v>9088</v>
      </c>
      <c r="D771" s="27"/>
    </row>
    <row r="772" spans="1:4" x14ac:dyDescent="0.25">
      <c r="A772" s="27" t="s">
        <v>3033</v>
      </c>
      <c r="B772" s="27" t="s">
        <v>9878</v>
      </c>
      <c r="C772" s="27" t="s">
        <v>9089</v>
      </c>
      <c r="D772" s="27" t="s">
        <v>9879</v>
      </c>
    </row>
    <row r="773" spans="1:4" x14ac:dyDescent="0.25">
      <c r="A773" s="27" t="s">
        <v>2775</v>
      </c>
      <c r="B773" s="27" t="s">
        <v>9599</v>
      </c>
      <c r="C773" s="27" t="s">
        <v>9090</v>
      </c>
      <c r="D773" s="27" t="s">
        <v>9600</v>
      </c>
    </row>
    <row r="774" spans="1:4" x14ac:dyDescent="0.25">
      <c r="A774" s="27" t="s">
        <v>3023</v>
      </c>
      <c r="B774" s="27" t="s">
        <v>5913</v>
      </c>
      <c r="C774" s="27" t="s">
        <v>9091</v>
      </c>
      <c r="D774" s="27"/>
    </row>
    <row r="775" spans="1:4" x14ac:dyDescent="0.25">
      <c r="A775" s="27" t="s">
        <v>2115</v>
      </c>
      <c r="B775" s="27" t="s">
        <v>8090</v>
      </c>
      <c r="C775" s="27" t="s">
        <v>9092</v>
      </c>
      <c r="D775" s="27" t="s">
        <v>9907</v>
      </c>
    </row>
    <row r="776" spans="1:4" x14ac:dyDescent="0.25">
      <c r="A776" s="27" t="s">
        <v>2037</v>
      </c>
      <c r="B776" s="27" t="s">
        <v>5914</v>
      </c>
      <c r="C776" s="27" t="s">
        <v>9093</v>
      </c>
      <c r="D776" s="27"/>
    </row>
    <row r="777" spans="1:4" x14ac:dyDescent="0.25">
      <c r="A777" s="27" t="s">
        <v>2750</v>
      </c>
      <c r="B777" s="27" t="s">
        <v>5915</v>
      </c>
      <c r="C777" s="27" t="s">
        <v>9094</v>
      </c>
      <c r="D777" s="27" t="s">
        <v>9591</v>
      </c>
    </row>
    <row r="778" spans="1:4" x14ac:dyDescent="0.25">
      <c r="A778" s="27" t="s">
        <v>1900</v>
      </c>
      <c r="B778" s="27" t="s">
        <v>5916</v>
      </c>
      <c r="C778" s="27" t="s">
        <v>9095</v>
      </c>
      <c r="D778" s="27"/>
    </row>
    <row r="779" spans="1:4" x14ac:dyDescent="0.25">
      <c r="A779" s="27" t="s">
        <v>3292</v>
      </c>
      <c r="B779" s="27" t="s">
        <v>5917</v>
      </c>
      <c r="C779" s="27" t="s">
        <v>9096</v>
      </c>
      <c r="D779" s="27" t="s">
        <v>9875</v>
      </c>
    </row>
    <row r="780" spans="1:4" x14ac:dyDescent="0.25">
      <c r="A780" s="27" t="s">
        <v>1946</v>
      </c>
      <c r="B780" s="27" t="s">
        <v>5918</v>
      </c>
      <c r="C780" s="27" t="s">
        <v>9097</v>
      </c>
      <c r="D780" s="27" t="s">
        <v>9821</v>
      </c>
    </row>
    <row r="781" spans="1:4" x14ac:dyDescent="0.25">
      <c r="A781" s="27" t="s">
        <v>2523</v>
      </c>
      <c r="B781" s="27" t="s">
        <v>8093</v>
      </c>
      <c r="C781" s="27" t="s">
        <v>9098</v>
      </c>
      <c r="D781" s="27" t="s">
        <v>9914</v>
      </c>
    </row>
    <row r="782" spans="1:4" x14ac:dyDescent="0.25">
      <c r="A782" s="27" t="s">
        <v>2638</v>
      </c>
      <c r="B782" s="27" t="s">
        <v>5919</v>
      </c>
      <c r="C782" s="27" t="s">
        <v>9099</v>
      </c>
      <c r="D782" s="27" t="s">
        <v>9890</v>
      </c>
    </row>
    <row r="783" spans="1:4" x14ac:dyDescent="0.25">
      <c r="A783" s="27" t="s">
        <v>2870</v>
      </c>
      <c r="B783" s="27" t="s">
        <v>5745</v>
      </c>
      <c r="C783" s="27" t="s">
        <v>9100</v>
      </c>
      <c r="D783" s="27"/>
    </row>
    <row r="784" spans="1:4" x14ac:dyDescent="0.25">
      <c r="A784" s="27" t="s">
        <v>2091</v>
      </c>
      <c r="B784" s="27" t="s">
        <v>5920</v>
      </c>
      <c r="C784" s="27" t="s">
        <v>9101</v>
      </c>
      <c r="D784" s="27"/>
    </row>
    <row r="785" spans="1:4" x14ac:dyDescent="0.25">
      <c r="A785" s="27" t="s">
        <v>2103</v>
      </c>
      <c r="B785" s="27" t="s">
        <v>5745</v>
      </c>
      <c r="C785" s="27" t="s">
        <v>9102</v>
      </c>
      <c r="D785" s="27"/>
    </row>
    <row r="786" spans="1:4" x14ac:dyDescent="0.25">
      <c r="A786" s="27" t="s">
        <v>2717</v>
      </c>
      <c r="B786" s="27" t="s">
        <v>9738</v>
      </c>
      <c r="C786" s="27" t="s">
        <v>9103</v>
      </c>
      <c r="D786" s="27" t="s">
        <v>9739</v>
      </c>
    </row>
    <row r="787" spans="1:4" x14ac:dyDescent="0.25">
      <c r="A787" s="27" t="s">
        <v>2013</v>
      </c>
      <c r="B787" s="27" t="s">
        <v>5921</v>
      </c>
      <c r="C787" s="27" t="s">
        <v>9104</v>
      </c>
      <c r="D787" s="27"/>
    </row>
    <row r="788" spans="1:4" x14ac:dyDescent="0.25">
      <c r="A788" s="27" t="s">
        <v>3071</v>
      </c>
      <c r="B788" s="27" t="s">
        <v>5922</v>
      </c>
      <c r="C788" s="27" t="s">
        <v>9105</v>
      </c>
      <c r="D788" s="27"/>
    </row>
    <row r="789" spans="1:4" x14ac:dyDescent="0.25">
      <c r="A789" s="27" t="s">
        <v>3900</v>
      </c>
      <c r="B789" s="27" t="s">
        <v>5923</v>
      </c>
      <c r="C789" s="27" t="s">
        <v>9106</v>
      </c>
      <c r="D789" s="27" t="s">
        <v>9920</v>
      </c>
    </row>
    <row r="790" spans="1:4" x14ac:dyDescent="0.25">
      <c r="A790" s="27" t="s">
        <v>3325</v>
      </c>
      <c r="B790" s="27" t="s">
        <v>5924</v>
      </c>
      <c r="C790" s="27" t="s">
        <v>9107</v>
      </c>
      <c r="D790" s="27" t="s">
        <v>9888</v>
      </c>
    </row>
    <row r="791" spans="1:4" x14ac:dyDescent="0.25">
      <c r="A791" s="27" t="s">
        <v>3555</v>
      </c>
      <c r="B791" s="27" t="s">
        <v>5925</v>
      </c>
      <c r="C791" s="27" t="s">
        <v>9108</v>
      </c>
      <c r="D791" s="27"/>
    </row>
    <row r="792" spans="1:4" x14ac:dyDescent="0.25">
      <c r="A792" s="27" t="s">
        <v>1918</v>
      </c>
      <c r="B792" s="27" t="s">
        <v>5926</v>
      </c>
      <c r="C792" s="27" t="s">
        <v>9109</v>
      </c>
      <c r="D792" s="27" t="s">
        <v>9917</v>
      </c>
    </row>
    <row r="793" spans="1:4" x14ac:dyDescent="0.25">
      <c r="A793" s="27" t="s">
        <v>3164</v>
      </c>
      <c r="B793" s="27" t="s">
        <v>5927</v>
      </c>
      <c r="C793" s="27" t="s">
        <v>9110</v>
      </c>
      <c r="D793" s="27" t="s">
        <v>9882</v>
      </c>
    </row>
    <row r="794" spans="1:4" x14ac:dyDescent="0.25">
      <c r="A794" s="27" t="s">
        <v>3553</v>
      </c>
      <c r="B794" s="27" t="s">
        <v>5928</v>
      </c>
      <c r="C794" s="27" t="s">
        <v>9111</v>
      </c>
      <c r="D794" s="27"/>
    </row>
    <row r="795" spans="1:4" x14ac:dyDescent="0.25">
      <c r="A795" s="27" t="s">
        <v>3569</v>
      </c>
      <c r="B795" s="27" t="s">
        <v>8088</v>
      </c>
      <c r="C795" s="27" t="s">
        <v>9112</v>
      </c>
      <c r="D795" s="27" t="s">
        <v>9900</v>
      </c>
    </row>
    <row r="796" spans="1:4" x14ac:dyDescent="0.25">
      <c r="A796" s="27" t="s">
        <v>3537</v>
      </c>
      <c r="B796" s="27" t="s">
        <v>5929</v>
      </c>
      <c r="C796" s="27" t="s">
        <v>9113</v>
      </c>
      <c r="D796" s="27" t="s">
        <v>9899</v>
      </c>
    </row>
    <row r="797" spans="1:4" x14ac:dyDescent="0.25">
      <c r="A797" s="27" t="s">
        <v>1801</v>
      </c>
      <c r="B797" s="27" t="s">
        <v>5930</v>
      </c>
      <c r="C797" s="27" t="s">
        <v>9114</v>
      </c>
      <c r="D797" s="27" t="s">
        <v>9918</v>
      </c>
    </row>
    <row r="798" spans="1:4" x14ac:dyDescent="0.25">
      <c r="A798" s="27" t="s">
        <v>2252</v>
      </c>
      <c r="B798" s="27" t="s">
        <v>2090</v>
      </c>
      <c r="C798" s="27" t="s">
        <v>10493</v>
      </c>
      <c r="D798" s="27"/>
    </row>
    <row r="799" spans="1:4" x14ac:dyDescent="0.25">
      <c r="A799" s="27" t="s">
        <v>2842</v>
      </c>
      <c r="B799" s="27" t="s">
        <v>5931</v>
      </c>
      <c r="C799" s="27" t="s">
        <v>9115</v>
      </c>
      <c r="D799" s="27" t="s">
        <v>9919</v>
      </c>
    </row>
    <row r="800" spans="1:4" x14ac:dyDescent="0.25">
      <c r="A800" s="27" t="s">
        <v>1816</v>
      </c>
      <c r="B800" s="27" t="s">
        <v>10170</v>
      </c>
      <c r="C800" s="27" t="s">
        <v>9116</v>
      </c>
      <c r="D800" s="27" t="s">
        <v>10171</v>
      </c>
    </row>
    <row r="801" spans="1:4" x14ac:dyDescent="0.25">
      <c r="A801" s="27" t="s">
        <v>3548</v>
      </c>
      <c r="B801" s="27" t="s">
        <v>10163</v>
      </c>
      <c r="C801" s="27" t="s">
        <v>9117</v>
      </c>
      <c r="D801" s="27" t="s">
        <v>10164</v>
      </c>
    </row>
    <row r="802" spans="1:4" x14ac:dyDescent="0.25">
      <c r="A802" s="27" t="s">
        <v>3597</v>
      </c>
      <c r="B802" s="27" t="s">
        <v>9885</v>
      </c>
      <c r="C802" s="27" t="s">
        <v>9886</v>
      </c>
      <c r="D802" s="27"/>
    </row>
    <row r="803" spans="1:4" x14ac:dyDescent="0.25">
      <c r="A803" s="27" t="s">
        <v>3593</v>
      </c>
      <c r="B803" s="27" t="s">
        <v>5932</v>
      </c>
      <c r="C803" s="27" t="s">
        <v>9118</v>
      </c>
      <c r="D803" s="27" t="s">
        <v>9894</v>
      </c>
    </row>
    <row r="804" spans="1:4" x14ac:dyDescent="0.25">
      <c r="A804" s="27" t="s">
        <v>3288</v>
      </c>
      <c r="B804" s="27" t="s">
        <v>5933</v>
      </c>
      <c r="C804" s="27" t="s">
        <v>9119</v>
      </c>
      <c r="D804" s="27" t="s">
        <v>9873</v>
      </c>
    </row>
    <row r="805" spans="1:4" x14ac:dyDescent="0.25">
      <c r="A805" s="27" t="s">
        <v>3595</v>
      </c>
      <c r="B805" s="27" t="s">
        <v>5934</v>
      </c>
      <c r="C805" s="27" t="s">
        <v>9120</v>
      </c>
      <c r="D805" s="27" t="s">
        <v>9892</v>
      </c>
    </row>
    <row r="806" spans="1:4" x14ac:dyDescent="0.25">
      <c r="A806" s="27" t="s">
        <v>3602</v>
      </c>
      <c r="B806" s="27" t="s">
        <v>5935</v>
      </c>
      <c r="C806" s="27" t="s">
        <v>9121</v>
      </c>
      <c r="D806" s="27" t="s">
        <v>9908</v>
      </c>
    </row>
    <row r="807" spans="1:4" x14ac:dyDescent="0.25">
      <c r="A807" s="27" t="s">
        <v>3590</v>
      </c>
      <c r="B807" s="27" t="s">
        <v>9895</v>
      </c>
      <c r="C807" s="27" t="s">
        <v>9122</v>
      </c>
      <c r="D807" s="27" t="s">
        <v>9896</v>
      </c>
    </row>
    <row r="808" spans="1:4" x14ac:dyDescent="0.25">
      <c r="A808" s="27" t="s">
        <v>3565</v>
      </c>
      <c r="B808" s="27" t="s">
        <v>5936</v>
      </c>
      <c r="C808" s="27" t="s">
        <v>9123</v>
      </c>
      <c r="D808" s="27" t="s">
        <v>9898</v>
      </c>
    </row>
    <row r="809" spans="1:4" x14ac:dyDescent="0.25">
      <c r="A809" s="27" t="s">
        <v>5937</v>
      </c>
      <c r="B809" s="27" t="s">
        <v>5938</v>
      </c>
      <c r="C809" s="27" t="s">
        <v>9348</v>
      </c>
      <c r="D809" s="27"/>
    </row>
    <row r="810" spans="1:4" x14ac:dyDescent="0.25">
      <c r="A810" s="27" t="s">
        <v>4033</v>
      </c>
      <c r="B810" s="27" t="s">
        <v>8557</v>
      </c>
      <c r="C810" s="27" t="s">
        <v>9124</v>
      </c>
      <c r="D810" s="27" t="s">
        <v>9934</v>
      </c>
    </row>
    <row r="811" spans="1:4" x14ac:dyDescent="0.25">
      <c r="A811" s="27" t="s">
        <v>2622</v>
      </c>
      <c r="B811" s="27" t="s">
        <v>5939</v>
      </c>
      <c r="C811" s="27" t="s">
        <v>9125</v>
      </c>
      <c r="D811" s="27"/>
    </row>
    <row r="812" spans="1:4" x14ac:dyDescent="0.25">
      <c r="A812" s="27" t="s">
        <v>4007</v>
      </c>
      <c r="B812" s="27" t="s">
        <v>9923</v>
      </c>
      <c r="C812" s="27" t="s">
        <v>9126</v>
      </c>
      <c r="D812" s="27" t="s">
        <v>9924</v>
      </c>
    </row>
    <row r="813" spans="1:4" x14ac:dyDescent="0.25">
      <c r="A813" s="27" t="s">
        <v>4014</v>
      </c>
      <c r="B813" s="27" t="s">
        <v>8515</v>
      </c>
      <c r="C813" s="27" t="s">
        <v>9127</v>
      </c>
      <c r="D813" s="27" t="s">
        <v>9931</v>
      </c>
    </row>
    <row r="814" spans="1:4" x14ac:dyDescent="0.25">
      <c r="A814" s="27" t="s">
        <v>3988</v>
      </c>
      <c r="B814" s="27" t="s">
        <v>5940</v>
      </c>
      <c r="C814" s="27" t="s">
        <v>9128</v>
      </c>
      <c r="D814" s="27" t="s">
        <v>9935</v>
      </c>
    </row>
    <row r="815" spans="1:4" x14ac:dyDescent="0.25">
      <c r="A815" s="27" t="s">
        <v>3903</v>
      </c>
      <c r="B815" s="27" t="s">
        <v>5941</v>
      </c>
      <c r="C815" s="27" t="s">
        <v>9129</v>
      </c>
      <c r="D815" s="27" t="s">
        <v>9928</v>
      </c>
    </row>
    <row r="816" spans="1:4" x14ac:dyDescent="0.25">
      <c r="A816" s="27" t="s">
        <v>3898</v>
      </c>
      <c r="B816" s="27" t="s">
        <v>8096</v>
      </c>
      <c r="C816" s="27" t="s">
        <v>9130</v>
      </c>
      <c r="D816" s="27" t="s">
        <v>9929</v>
      </c>
    </row>
    <row r="817" spans="1:4" x14ac:dyDescent="0.25">
      <c r="A817" s="27" t="s">
        <v>3918</v>
      </c>
      <c r="B817" s="27" t="s">
        <v>8556</v>
      </c>
      <c r="C817" s="27" t="s">
        <v>9131</v>
      </c>
      <c r="D817" s="27"/>
    </row>
    <row r="818" spans="1:4" x14ac:dyDescent="0.25">
      <c r="A818" s="27" t="s">
        <v>2743</v>
      </c>
      <c r="B818" s="27" t="s">
        <v>5252</v>
      </c>
      <c r="C818" s="27" t="s">
        <v>9132</v>
      </c>
      <c r="D818" s="27"/>
    </row>
    <row r="819" spans="1:4" x14ac:dyDescent="0.25">
      <c r="A819" s="27" t="s">
        <v>3895</v>
      </c>
      <c r="B819" s="27" t="s">
        <v>5942</v>
      </c>
      <c r="C819" s="27" t="s">
        <v>9133</v>
      </c>
      <c r="D819" s="27" t="s">
        <v>9932</v>
      </c>
    </row>
    <row r="820" spans="1:4" x14ac:dyDescent="0.25">
      <c r="A820" s="27" t="s">
        <v>2469</v>
      </c>
      <c r="B820" s="27" t="s">
        <v>10172</v>
      </c>
      <c r="C820" s="27" t="s">
        <v>9134</v>
      </c>
      <c r="D820" s="27" t="s">
        <v>10173</v>
      </c>
    </row>
    <row r="821" spans="1:4" x14ac:dyDescent="0.25">
      <c r="A821" s="27" t="s">
        <v>4011</v>
      </c>
      <c r="B821" s="27" t="s">
        <v>8555</v>
      </c>
      <c r="C821" s="27" t="s">
        <v>9135</v>
      </c>
      <c r="D821" s="27" t="s">
        <v>9933</v>
      </c>
    </row>
    <row r="822" spans="1:4" x14ac:dyDescent="0.25">
      <c r="A822" s="27" t="s">
        <v>3907</v>
      </c>
      <c r="B822" s="27" t="s">
        <v>5943</v>
      </c>
      <c r="C822" s="27" t="s">
        <v>9136</v>
      </c>
      <c r="D822" s="27" t="s">
        <v>9921</v>
      </c>
    </row>
    <row r="823" spans="1:4" x14ac:dyDescent="0.25">
      <c r="A823" s="27" t="s">
        <v>4022</v>
      </c>
      <c r="B823" s="27" t="s">
        <v>5944</v>
      </c>
      <c r="C823" s="27" t="s">
        <v>9137</v>
      </c>
      <c r="D823" s="27" t="s">
        <v>9922</v>
      </c>
    </row>
    <row r="824" spans="1:4" x14ac:dyDescent="0.25">
      <c r="A824" s="27" t="s">
        <v>3101</v>
      </c>
      <c r="B824" s="27" t="s">
        <v>8039</v>
      </c>
      <c r="C824" s="27" t="s">
        <v>9138</v>
      </c>
      <c r="D824" s="27"/>
    </row>
    <row r="825" spans="1:4" x14ac:dyDescent="0.25">
      <c r="A825" s="27" t="s">
        <v>2035</v>
      </c>
      <c r="B825" s="27" t="s">
        <v>5945</v>
      </c>
      <c r="C825" s="27" t="s">
        <v>9139</v>
      </c>
      <c r="D825" s="27" t="s">
        <v>9823</v>
      </c>
    </row>
    <row r="826" spans="1:4" x14ac:dyDescent="0.25">
      <c r="A826" s="27" t="s">
        <v>4484</v>
      </c>
      <c r="B826" s="27" t="s">
        <v>10175</v>
      </c>
      <c r="C826" s="27" t="s">
        <v>9140</v>
      </c>
      <c r="D826" s="27" t="s">
        <v>10176</v>
      </c>
    </row>
    <row r="827" spans="1:4" x14ac:dyDescent="0.25">
      <c r="A827" s="27" t="s">
        <v>1870</v>
      </c>
      <c r="B827" s="27" t="s">
        <v>9854</v>
      </c>
      <c r="C827" s="27" t="s">
        <v>9141</v>
      </c>
      <c r="D827" s="27" t="s">
        <v>9855</v>
      </c>
    </row>
    <row r="828" spans="1:4" x14ac:dyDescent="0.25">
      <c r="A828" s="27" t="s">
        <v>2446</v>
      </c>
      <c r="B828" s="27" t="s">
        <v>5946</v>
      </c>
      <c r="C828" s="27" t="s">
        <v>9142</v>
      </c>
      <c r="D828" s="27" t="s">
        <v>9667</v>
      </c>
    </row>
    <row r="829" spans="1:4" x14ac:dyDescent="0.25">
      <c r="A829" s="27" t="s">
        <v>4024</v>
      </c>
      <c r="B829" s="27" t="s">
        <v>5947</v>
      </c>
      <c r="C829" s="27" t="s">
        <v>9143</v>
      </c>
      <c r="D829" s="27" t="s">
        <v>9926</v>
      </c>
    </row>
    <row r="830" spans="1:4" x14ac:dyDescent="0.25">
      <c r="A830" s="27" t="s">
        <v>3921</v>
      </c>
      <c r="B830" s="27" t="s">
        <v>8095</v>
      </c>
      <c r="C830" s="27" t="s">
        <v>9144</v>
      </c>
      <c r="D830" s="27"/>
    </row>
    <row r="831" spans="1:4" x14ac:dyDescent="0.25">
      <c r="A831" s="27" t="s">
        <v>4660</v>
      </c>
      <c r="B831" s="27" t="s">
        <v>5948</v>
      </c>
      <c r="C831" s="27" t="s">
        <v>9145</v>
      </c>
      <c r="D831" s="27" t="s">
        <v>9940</v>
      </c>
    </row>
    <row r="832" spans="1:4" x14ac:dyDescent="0.25">
      <c r="A832" s="27" t="s">
        <v>4606</v>
      </c>
      <c r="B832" s="27" t="s">
        <v>10463</v>
      </c>
      <c r="C832" s="27" t="s">
        <v>9146</v>
      </c>
      <c r="D832" s="27" t="s">
        <v>10462</v>
      </c>
    </row>
    <row r="833" spans="1:4" x14ac:dyDescent="0.25">
      <c r="A833" s="27" t="s">
        <v>3581</v>
      </c>
      <c r="B833" s="27" t="s">
        <v>10168</v>
      </c>
      <c r="C833" s="27" t="s">
        <v>9147</v>
      </c>
      <c r="D833" s="27" t="s">
        <v>10169</v>
      </c>
    </row>
    <row r="834" spans="1:4" x14ac:dyDescent="0.25">
      <c r="A834" s="27" t="s">
        <v>3584</v>
      </c>
      <c r="B834" s="27" t="s">
        <v>10165</v>
      </c>
      <c r="C834" s="27" t="s">
        <v>9148</v>
      </c>
      <c r="D834" s="27" t="s">
        <v>10166</v>
      </c>
    </row>
    <row r="835" spans="1:4" x14ac:dyDescent="0.25">
      <c r="A835" s="27" t="s">
        <v>2973</v>
      </c>
      <c r="B835" s="27" t="s">
        <v>5949</v>
      </c>
      <c r="C835" s="27" t="s">
        <v>9149</v>
      </c>
      <c r="D835" s="27"/>
    </row>
    <row r="836" spans="1:4" x14ac:dyDescent="0.25">
      <c r="A836" s="27" t="s">
        <v>4036</v>
      </c>
      <c r="B836" s="27" t="s">
        <v>8097</v>
      </c>
      <c r="C836" s="27" t="s">
        <v>9150</v>
      </c>
      <c r="D836" s="27" t="s">
        <v>9939</v>
      </c>
    </row>
    <row r="837" spans="1:4" x14ac:dyDescent="0.25">
      <c r="A837" s="27" t="s">
        <v>4243</v>
      </c>
      <c r="B837" s="27" t="s">
        <v>9937</v>
      </c>
      <c r="C837" s="27" t="s">
        <v>9151</v>
      </c>
      <c r="D837" s="27" t="s">
        <v>9938</v>
      </c>
    </row>
    <row r="838" spans="1:4" x14ac:dyDescent="0.25">
      <c r="A838" s="27" t="s">
        <v>4001</v>
      </c>
      <c r="B838" s="27" t="s">
        <v>5950</v>
      </c>
      <c r="C838" s="27" t="s">
        <v>9152</v>
      </c>
      <c r="D838" s="27"/>
    </row>
    <row r="839" spans="1:4" x14ac:dyDescent="0.25">
      <c r="A839" s="27" t="s">
        <v>3029</v>
      </c>
      <c r="B839" s="27" t="s">
        <v>5951</v>
      </c>
      <c r="C839" s="27" t="s">
        <v>9153</v>
      </c>
      <c r="D839" s="27"/>
    </row>
    <row r="840" spans="1:4" x14ac:dyDescent="0.25">
      <c r="A840" s="27" t="s">
        <v>4481</v>
      </c>
      <c r="B840" s="27" t="s">
        <v>5952</v>
      </c>
      <c r="C840" s="27" t="s">
        <v>9154</v>
      </c>
      <c r="D840" s="27" t="s">
        <v>9936</v>
      </c>
    </row>
    <row r="841" spans="1:4" x14ac:dyDescent="0.25">
      <c r="A841" s="27" t="s">
        <v>4738</v>
      </c>
      <c r="B841" s="27" t="s">
        <v>8098</v>
      </c>
      <c r="C841" s="27" t="s">
        <v>9155</v>
      </c>
      <c r="D841" s="27" t="s">
        <v>9941</v>
      </c>
    </row>
    <row r="842" spans="1:4" x14ac:dyDescent="0.25">
      <c r="A842" s="27" t="s">
        <v>4018</v>
      </c>
      <c r="B842" s="27" t="s">
        <v>8554</v>
      </c>
      <c r="C842" s="27" t="s">
        <v>9156</v>
      </c>
      <c r="D842" s="27" t="s">
        <v>10174</v>
      </c>
    </row>
    <row r="843" spans="1:4" x14ac:dyDescent="0.25">
      <c r="A843" s="27" t="s">
        <v>4478</v>
      </c>
      <c r="B843" s="27" t="s">
        <v>10177</v>
      </c>
      <c r="C843" s="27" t="s">
        <v>9157</v>
      </c>
      <c r="D843" s="27" t="s">
        <v>10178</v>
      </c>
    </row>
    <row r="844" spans="1:4" x14ac:dyDescent="0.25">
      <c r="A844" s="27" t="s">
        <v>2204</v>
      </c>
      <c r="B844" s="27" t="s">
        <v>5953</v>
      </c>
      <c r="C844" s="27" t="s">
        <v>9347</v>
      </c>
      <c r="D844" s="27"/>
    </row>
    <row r="845" spans="1:4" x14ac:dyDescent="0.25">
      <c r="A845" s="27" t="s">
        <v>2208</v>
      </c>
      <c r="B845" s="27" t="s">
        <v>5954</v>
      </c>
      <c r="C845" s="27" t="s">
        <v>9346</v>
      </c>
      <c r="D845" s="27"/>
    </row>
    <row r="846" spans="1:4" x14ac:dyDescent="0.25">
      <c r="A846" s="27" t="s">
        <v>3137</v>
      </c>
      <c r="B846" s="27" t="s">
        <v>10464</v>
      </c>
      <c r="C846" s="27" t="s">
        <v>9158</v>
      </c>
      <c r="D846" s="27" t="s">
        <v>9887</v>
      </c>
    </row>
    <row r="847" spans="1:4" x14ac:dyDescent="0.25">
      <c r="A847" s="27" t="s">
        <v>2222</v>
      </c>
      <c r="B847" s="27" t="s">
        <v>5955</v>
      </c>
      <c r="C847" s="27" t="s">
        <v>9345</v>
      </c>
      <c r="D847" s="27"/>
    </row>
    <row r="848" spans="1:4" x14ac:dyDescent="0.25">
      <c r="A848" s="27" t="s">
        <v>3133</v>
      </c>
      <c r="B848" s="27" t="s">
        <v>5956</v>
      </c>
      <c r="C848" s="27" t="s">
        <v>9159</v>
      </c>
      <c r="D848" s="27"/>
    </row>
    <row r="849" spans="1:4" x14ac:dyDescent="0.25">
      <c r="A849" s="27" t="s">
        <v>2865</v>
      </c>
      <c r="B849" s="27" t="s">
        <v>5957</v>
      </c>
      <c r="C849" s="27" t="s">
        <v>9160</v>
      </c>
      <c r="D849" s="27" t="s">
        <v>9860</v>
      </c>
    </row>
    <row r="850" spans="1:4" x14ac:dyDescent="0.25">
      <c r="A850" s="27" t="s">
        <v>3938</v>
      </c>
      <c r="B850" s="27" t="s">
        <v>8094</v>
      </c>
      <c r="C850" s="27" t="s">
        <v>9161</v>
      </c>
      <c r="D850" s="27" t="s">
        <v>9925</v>
      </c>
    </row>
    <row r="851" spans="1:4" x14ac:dyDescent="0.25">
      <c r="A851" s="27" t="s">
        <v>3924</v>
      </c>
      <c r="B851" s="27" t="s">
        <v>5958</v>
      </c>
      <c r="C851" s="27" t="s">
        <v>9162</v>
      </c>
      <c r="D851" s="27" t="s">
        <v>9927</v>
      </c>
    </row>
    <row r="852" spans="1:4" x14ac:dyDescent="0.25">
      <c r="A852" s="27" t="s">
        <v>4693</v>
      </c>
      <c r="B852" s="27" t="s">
        <v>5959</v>
      </c>
      <c r="C852" s="27" t="s">
        <v>9163</v>
      </c>
      <c r="D852" s="27" t="s">
        <v>9942</v>
      </c>
    </row>
    <row r="853" spans="1:4" x14ac:dyDescent="0.25">
      <c r="A853" s="27" t="s">
        <v>4491</v>
      </c>
      <c r="B853" s="27" t="s">
        <v>5960</v>
      </c>
      <c r="C853" s="27" t="s">
        <v>9164</v>
      </c>
      <c r="D853" s="27" t="s">
        <v>9944</v>
      </c>
    </row>
    <row r="854" spans="1:4" x14ac:dyDescent="0.25">
      <c r="A854" s="27" t="s">
        <v>4464</v>
      </c>
      <c r="B854" s="27" t="s">
        <v>8516</v>
      </c>
      <c r="C854" s="27" t="s">
        <v>9165</v>
      </c>
      <c r="D854" s="27" t="s">
        <v>9943</v>
      </c>
    </row>
    <row r="855" spans="1:4" x14ac:dyDescent="0.25">
      <c r="A855" s="27" t="s">
        <v>4488</v>
      </c>
      <c r="B855" s="27" t="s">
        <v>10179</v>
      </c>
      <c r="C855" s="27" t="s">
        <v>9166</v>
      </c>
      <c r="D855" s="27" t="s">
        <v>10180</v>
      </c>
    </row>
    <row r="856" spans="1:4" x14ac:dyDescent="0.25">
      <c r="A856" s="27" t="s">
        <v>4028</v>
      </c>
      <c r="B856" s="27" t="s">
        <v>5961</v>
      </c>
      <c r="C856" s="27" t="s">
        <v>9167</v>
      </c>
      <c r="D856" s="27" t="s">
        <v>9930</v>
      </c>
    </row>
    <row r="857" spans="1:4" x14ac:dyDescent="0.25">
      <c r="A857" s="27" t="s">
        <v>4468</v>
      </c>
      <c r="B857" s="27" t="s">
        <v>5962</v>
      </c>
      <c r="C857" s="27" t="s">
        <v>9168</v>
      </c>
      <c r="D857" s="27" t="s">
        <v>9945</v>
      </c>
    </row>
    <row r="858" spans="1:4" x14ac:dyDescent="0.25">
      <c r="A858" s="27" t="s">
        <v>4470</v>
      </c>
      <c r="B858" s="27" t="s">
        <v>8553</v>
      </c>
      <c r="C858" s="27" t="s">
        <v>9169</v>
      </c>
      <c r="D858" s="27" t="s">
        <v>9946</v>
      </c>
    </row>
    <row r="859" spans="1:4" x14ac:dyDescent="0.25">
      <c r="A859" s="27" t="s">
        <v>4472</v>
      </c>
      <c r="B859" s="27" t="s">
        <v>9947</v>
      </c>
      <c r="C859" s="27" t="s">
        <v>9170</v>
      </c>
      <c r="D859" s="27" t="s">
        <v>9948</v>
      </c>
    </row>
    <row r="860" spans="1:4" x14ac:dyDescent="0.25">
      <c r="A860" s="27" t="s">
        <v>4602</v>
      </c>
      <c r="B860" s="27" t="s">
        <v>5963</v>
      </c>
      <c r="C860" s="27" t="s">
        <v>9171</v>
      </c>
      <c r="D860" s="27" t="s">
        <v>9949</v>
      </c>
    </row>
    <row r="861" spans="1:4" x14ac:dyDescent="0.25">
      <c r="A861" s="27" t="s">
        <v>4186</v>
      </c>
      <c r="B861" s="27" t="s">
        <v>5964</v>
      </c>
      <c r="C861" s="27" t="s">
        <v>9172</v>
      </c>
      <c r="D861" s="27" t="s">
        <v>9950</v>
      </c>
    </row>
    <row r="862" spans="1:4" x14ac:dyDescent="0.25">
      <c r="A862" s="27" t="s">
        <v>4590</v>
      </c>
      <c r="B862" s="27" t="s">
        <v>9951</v>
      </c>
      <c r="C862" s="27" t="s">
        <v>9173</v>
      </c>
      <c r="D862" s="27" t="s">
        <v>9952</v>
      </c>
    </row>
    <row r="863" spans="1:4" x14ac:dyDescent="0.25">
      <c r="A863" s="27" t="s">
        <v>4629</v>
      </c>
      <c r="B863" s="27" t="s">
        <v>5965</v>
      </c>
      <c r="C863" s="27" t="s">
        <v>9174</v>
      </c>
      <c r="D863" s="27" t="s">
        <v>9953</v>
      </c>
    </row>
    <row r="864" spans="1:4" x14ac:dyDescent="0.25">
      <c r="A864" s="27" t="s">
        <v>4455</v>
      </c>
      <c r="B864" s="27" t="s">
        <v>5966</v>
      </c>
      <c r="C864" s="27" t="s">
        <v>9175</v>
      </c>
      <c r="D864" s="27"/>
    </row>
    <row r="865" spans="1:4" x14ac:dyDescent="0.25">
      <c r="A865" s="27" t="s">
        <v>4452</v>
      </c>
      <c r="B865" s="27" t="s">
        <v>5967</v>
      </c>
      <c r="C865" s="27" t="s">
        <v>9176</v>
      </c>
      <c r="D865" s="27" t="s">
        <v>9954</v>
      </c>
    </row>
    <row r="866" spans="1:4" x14ac:dyDescent="0.25">
      <c r="A866" s="27" t="s">
        <v>4588</v>
      </c>
      <c r="B866" s="27" t="s">
        <v>9955</v>
      </c>
      <c r="C866" s="27" t="s">
        <v>9177</v>
      </c>
      <c r="D866" s="27" t="s">
        <v>9956</v>
      </c>
    </row>
    <row r="867" spans="1:4" x14ac:dyDescent="0.25">
      <c r="A867" s="27" t="s">
        <v>4711</v>
      </c>
      <c r="B867" s="27" t="s">
        <v>9957</v>
      </c>
      <c r="C867" s="27" t="s">
        <v>9178</v>
      </c>
      <c r="D867" s="27" t="s">
        <v>9958</v>
      </c>
    </row>
    <row r="868" spans="1:4" x14ac:dyDescent="0.25">
      <c r="A868" s="27" t="s">
        <v>4466</v>
      </c>
      <c r="B868" s="27" t="s">
        <v>5968</v>
      </c>
      <c r="C868" s="27" t="s">
        <v>9179</v>
      </c>
      <c r="D868" s="27"/>
    </row>
    <row r="869" spans="1:4" x14ac:dyDescent="0.25">
      <c r="A869" s="27" t="s">
        <v>2879</v>
      </c>
      <c r="B869" s="27" t="s">
        <v>8552</v>
      </c>
      <c r="C869" s="27" t="s">
        <v>9180</v>
      </c>
      <c r="D869" s="27" t="s">
        <v>9959</v>
      </c>
    </row>
    <row r="870" spans="1:4" x14ac:dyDescent="0.25">
      <c r="A870" s="27" t="s">
        <v>4210</v>
      </c>
      <c r="B870" s="27" t="s">
        <v>5885</v>
      </c>
      <c r="C870" s="27" t="s">
        <v>9181</v>
      </c>
      <c r="D870" s="27"/>
    </row>
    <row r="871" spans="1:4" x14ac:dyDescent="0.25">
      <c r="A871" s="27" t="s">
        <v>4604</v>
      </c>
      <c r="B871" s="27" t="s">
        <v>10461</v>
      </c>
      <c r="C871" s="27" t="s">
        <v>9182</v>
      </c>
      <c r="D871" s="27" t="s">
        <v>10460</v>
      </c>
    </row>
    <row r="872" spans="1:4" x14ac:dyDescent="0.25">
      <c r="A872" s="27" t="s">
        <v>4474</v>
      </c>
      <c r="B872" s="27" t="s">
        <v>8099</v>
      </c>
      <c r="C872" s="27" t="s">
        <v>9183</v>
      </c>
      <c r="D872" s="27" t="s">
        <v>9960</v>
      </c>
    </row>
    <row r="873" spans="1:4" x14ac:dyDescent="0.25">
      <c r="A873" s="27" t="s">
        <v>4597</v>
      </c>
      <c r="B873" s="27" t="s">
        <v>10181</v>
      </c>
      <c r="C873" s="27" t="s">
        <v>9184</v>
      </c>
      <c r="D873" s="27" t="s">
        <v>10182</v>
      </c>
    </row>
    <row r="874" spans="1:4" x14ac:dyDescent="0.25">
      <c r="A874" s="27" t="s">
        <v>4293</v>
      </c>
      <c r="B874" s="27" t="s">
        <v>5969</v>
      </c>
      <c r="C874" s="27" t="s">
        <v>9185</v>
      </c>
      <c r="D874" s="27" t="s">
        <v>9961</v>
      </c>
    </row>
    <row r="875" spans="1:4" x14ac:dyDescent="0.25">
      <c r="A875" s="27" t="s">
        <v>2380</v>
      </c>
      <c r="B875" s="27" t="s">
        <v>5970</v>
      </c>
      <c r="C875" s="27" t="s">
        <v>9186</v>
      </c>
      <c r="D875" s="27"/>
    </row>
    <row r="876" spans="1:4" x14ac:dyDescent="0.25">
      <c r="A876" s="27" t="s">
        <v>4458</v>
      </c>
      <c r="B876" s="27" t="s">
        <v>8100</v>
      </c>
      <c r="C876" s="27" t="s">
        <v>9187</v>
      </c>
      <c r="D876" s="27" t="s">
        <v>9962</v>
      </c>
    </row>
    <row r="877" spans="1:4" x14ac:dyDescent="0.25">
      <c r="A877" s="27" t="s">
        <v>4723</v>
      </c>
      <c r="B877" s="27" t="s">
        <v>9963</v>
      </c>
      <c r="C877" s="27" t="s">
        <v>9188</v>
      </c>
      <c r="D877" s="27" t="s">
        <v>9964</v>
      </c>
    </row>
    <row r="878" spans="1:4" x14ac:dyDescent="0.25">
      <c r="A878" s="27" t="s">
        <v>4226</v>
      </c>
      <c r="B878" s="27" t="s">
        <v>8551</v>
      </c>
      <c r="C878" s="27" t="s">
        <v>9189</v>
      </c>
      <c r="D878" s="27" t="s">
        <v>9965</v>
      </c>
    </row>
    <row r="879" spans="1:4" x14ac:dyDescent="0.25">
      <c r="A879" s="27" t="s">
        <v>2062</v>
      </c>
      <c r="B879" s="27" t="s">
        <v>5971</v>
      </c>
      <c r="C879" s="27" t="s">
        <v>9190</v>
      </c>
      <c r="D879" s="27" t="s">
        <v>9966</v>
      </c>
    </row>
    <row r="880" spans="1:4" x14ac:dyDescent="0.25">
      <c r="A880" s="27" t="s">
        <v>4461</v>
      </c>
      <c r="B880" s="27" t="s">
        <v>5972</v>
      </c>
      <c r="C880" s="27" t="s">
        <v>9191</v>
      </c>
      <c r="D880" s="27"/>
    </row>
    <row r="881" spans="1:4" x14ac:dyDescent="0.25">
      <c r="A881" s="27" t="s">
        <v>4447</v>
      </c>
      <c r="B881" s="27" t="s">
        <v>5973</v>
      </c>
      <c r="C881" s="27" t="s">
        <v>9192</v>
      </c>
      <c r="D881" s="27" t="s">
        <v>9967</v>
      </c>
    </row>
    <row r="882" spans="1:4" x14ac:dyDescent="0.25">
      <c r="A882" s="27" t="s">
        <v>4625</v>
      </c>
      <c r="B882" s="27" t="s">
        <v>5974</v>
      </c>
      <c r="C882" s="27" t="s">
        <v>9193</v>
      </c>
      <c r="D882" s="27" t="s">
        <v>9968</v>
      </c>
    </row>
    <row r="883" spans="1:4" x14ac:dyDescent="0.25">
      <c r="A883" s="27" t="s">
        <v>4689</v>
      </c>
      <c r="B883" s="27" t="s">
        <v>8101</v>
      </c>
      <c r="C883" s="27" t="s">
        <v>9194</v>
      </c>
      <c r="D883" s="27" t="s">
        <v>9969</v>
      </c>
    </row>
    <row r="884" spans="1:4" x14ac:dyDescent="0.25">
      <c r="A884" s="27" t="s">
        <v>4609</v>
      </c>
      <c r="B884" s="27" t="s">
        <v>5975</v>
      </c>
      <c r="C884" s="27" t="s">
        <v>9195</v>
      </c>
      <c r="D884" s="27" t="s">
        <v>9970</v>
      </c>
    </row>
    <row r="885" spans="1:4" x14ac:dyDescent="0.25">
      <c r="A885" s="27" t="s">
        <v>4698</v>
      </c>
      <c r="B885" s="27" t="s">
        <v>5976</v>
      </c>
      <c r="C885" s="27" t="s">
        <v>9196</v>
      </c>
      <c r="D885" s="27" t="s">
        <v>9971</v>
      </c>
    </row>
    <row r="886" spans="1:4" x14ac:dyDescent="0.25">
      <c r="A886" s="27" t="s">
        <v>4612</v>
      </c>
      <c r="B886" s="27" t="s">
        <v>5977</v>
      </c>
      <c r="C886" s="27" t="s">
        <v>9197</v>
      </c>
      <c r="D886" s="27" t="s">
        <v>9972</v>
      </c>
    </row>
    <row r="887" spans="1:4" x14ac:dyDescent="0.25">
      <c r="A887" s="27" t="s">
        <v>4386</v>
      </c>
      <c r="B887" s="27" t="s">
        <v>9973</v>
      </c>
      <c r="C887" s="27" t="s">
        <v>10494</v>
      </c>
      <c r="D887" s="27" t="s">
        <v>9974</v>
      </c>
    </row>
    <row r="888" spans="1:4" x14ac:dyDescent="0.25">
      <c r="A888" s="27" t="s">
        <v>5979</v>
      </c>
      <c r="B888" s="27" t="s">
        <v>8102</v>
      </c>
      <c r="C888" s="27" t="s">
        <v>9198</v>
      </c>
      <c r="D888" s="27" t="s">
        <v>9975</v>
      </c>
    </row>
    <row r="889" spans="1:4" x14ac:dyDescent="0.25">
      <c r="A889" s="27" t="s">
        <v>5980</v>
      </c>
      <c r="B889" s="27" t="s">
        <v>5981</v>
      </c>
      <c r="C889" s="27" t="s">
        <v>9199</v>
      </c>
      <c r="D889" s="27" t="s">
        <v>9976</v>
      </c>
    </row>
    <row r="890" spans="1:4" x14ac:dyDescent="0.25">
      <c r="A890" s="27" t="s">
        <v>1994</v>
      </c>
      <c r="B890" s="27" t="s">
        <v>5982</v>
      </c>
      <c r="C890" s="27" t="s">
        <v>9200</v>
      </c>
      <c r="D890" s="27" t="s">
        <v>10183</v>
      </c>
    </row>
    <row r="891" spans="1:4" x14ac:dyDescent="0.25">
      <c r="A891" s="27" t="s">
        <v>5983</v>
      </c>
      <c r="B891" s="27" t="s">
        <v>5984</v>
      </c>
      <c r="C891" s="27" t="s">
        <v>9201</v>
      </c>
      <c r="D891" s="27" t="s">
        <v>10184</v>
      </c>
    </row>
    <row r="892" spans="1:4" x14ac:dyDescent="0.25">
      <c r="A892" s="27" t="s">
        <v>5985</v>
      </c>
      <c r="B892" s="27" t="s">
        <v>5986</v>
      </c>
      <c r="C892" s="27" t="s">
        <v>9202</v>
      </c>
      <c r="D892" s="27" t="s">
        <v>9977</v>
      </c>
    </row>
    <row r="893" spans="1:4" x14ac:dyDescent="0.25">
      <c r="A893" s="27" t="s">
        <v>5987</v>
      </c>
      <c r="B893" s="27" t="s">
        <v>5988</v>
      </c>
      <c r="C893" s="27" t="s">
        <v>9203</v>
      </c>
      <c r="D893" s="27" t="s">
        <v>9978</v>
      </c>
    </row>
    <row r="894" spans="1:4" x14ac:dyDescent="0.25">
      <c r="A894" s="27" t="s">
        <v>2994</v>
      </c>
      <c r="B894" s="27" t="s">
        <v>5989</v>
      </c>
      <c r="C894" s="27" t="s">
        <v>9204</v>
      </c>
      <c r="D894" s="27" t="s">
        <v>9979</v>
      </c>
    </row>
    <row r="895" spans="1:4" x14ac:dyDescent="0.25">
      <c r="A895" s="27" t="s">
        <v>2084</v>
      </c>
      <c r="B895" s="27" t="s">
        <v>5990</v>
      </c>
      <c r="C895" s="27" t="s">
        <v>9205</v>
      </c>
      <c r="D895" s="27" t="s">
        <v>9980</v>
      </c>
    </row>
    <row r="896" spans="1:4" x14ac:dyDescent="0.25">
      <c r="A896" s="27" t="s">
        <v>5991</v>
      </c>
      <c r="B896" s="27" t="s">
        <v>5992</v>
      </c>
      <c r="C896" s="27" t="s">
        <v>9206</v>
      </c>
      <c r="D896" s="27" t="s">
        <v>9981</v>
      </c>
    </row>
    <row r="897" spans="1:4" x14ac:dyDescent="0.25">
      <c r="A897" s="27" t="s">
        <v>5993</v>
      </c>
      <c r="B897" s="27" t="s">
        <v>5994</v>
      </c>
      <c r="C897" s="27" t="s">
        <v>9207</v>
      </c>
      <c r="D897" s="27" t="s">
        <v>9982</v>
      </c>
    </row>
    <row r="898" spans="1:4" x14ac:dyDescent="0.25">
      <c r="A898" s="27" t="s">
        <v>3551</v>
      </c>
      <c r="B898" s="27" t="s">
        <v>5995</v>
      </c>
      <c r="C898" s="27" t="s">
        <v>9208</v>
      </c>
      <c r="D898" s="27" t="s">
        <v>10185</v>
      </c>
    </row>
    <row r="899" spans="1:4" x14ac:dyDescent="0.25">
      <c r="A899" s="27" t="s">
        <v>2212</v>
      </c>
      <c r="B899" s="27" t="s">
        <v>5996</v>
      </c>
      <c r="C899" s="27" t="s">
        <v>9209</v>
      </c>
      <c r="D899" s="27" t="s">
        <v>9983</v>
      </c>
    </row>
    <row r="900" spans="1:4" x14ac:dyDescent="0.25">
      <c r="A900" s="27" t="s">
        <v>5997</v>
      </c>
      <c r="B900" s="27" t="s">
        <v>8103</v>
      </c>
      <c r="C900" s="27" t="s">
        <v>9210</v>
      </c>
      <c r="D900" s="27" t="s">
        <v>9984</v>
      </c>
    </row>
    <row r="901" spans="1:4" x14ac:dyDescent="0.25">
      <c r="A901" s="27" t="s">
        <v>5998</v>
      </c>
      <c r="B901" s="27" t="s">
        <v>5999</v>
      </c>
      <c r="C901" s="27" t="s">
        <v>9211</v>
      </c>
      <c r="D901" s="27" t="s">
        <v>9985</v>
      </c>
    </row>
    <row r="902" spans="1:4" x14ac:dyDescent="0.25">
      <c r="A902" s="27" t="s">
        <v>2483</v>
      </c>
      <c r="B902" s="27" t="s">
        <v>9986</v>
      </c>
      <c r="C902" s="27" t="s">
        <v>9212</v>
      </c>
      <c r="D902" s="27" t="s">
        <v>9987</v>
      </c>
    </row>
    <row r="903" spans="1:4" x14ac:dyDescent="0.25">
      <c r="A903" s="27" t="s">
        <v>2011</v>
      </c>
      <c r="B903" s="27" t="s">
        <v>6000</v>
      </c>
      <c r="C903" s="27" t="s">
        <v>9213</v>
      </c>
      <c r="D903" s="27" t="s">
        <v>9988</v>
      </c>
    </row>
    <row r="904" spans="1:4" x14ac:dyDescent="0.25">
      <c r="A904" s="27" t="s">
        <v>6001</v>
      </c>
      <c r="B904" s="27" t="s">
        <v>9989</v>
      </c>
      <c r="C904" s="27" t="s">
        <v>9214</v>
      </c>
      <c r="D904" s="27" t="s">
        <v>9990</v>
      </c>
    </row>
    <row r="905" spans="1:4" x14ac:dyDescent="0.25">
      <c r="A905" s="27" t="s">
        <v>6002</v>
      </c>
      <c r="B905" s="27" t="s">
        <v>9991</v>
      </c>
      <c r="C905" s="27" t="s">
        <v>9215</v>
      </c>
      <c r="D905" s="27" t="s">
        <v>9992</v>
      </c>
    </row>
    <row r="906" spans="1:4" x14ac:dyDescent="0.25">
      <c r="A906" s="27" t="s">
        <v>6003</v>
      </c>
      <c r="B906" s="27" t="s">
        <v>8517</v>
      </c>
      <c r="C906" s="27" t="s">
        <v>9216</v>
      </c>
      <c r="D906" s="27" t="s">
        <v>9993</v>
      </c>
    </row>
    <row r="907" spans="1:4" x14ac:dyDescent="0.25">
      <c r="A907" s="27" t="s">
        <v>6004</v>
      </c>
      <c r="B907" s="27" t="s">
        <v>6005</v>
      </c>
      <c r="C907" s="27" t="s">
        <v>9217</v>
      </c>
      <c r="D907" s="27" t="s">
        <v>9994</v>
      </c>
    </row>
    <row r="908" spans="1:4" x14ac:dyDescent="0.25">
      <c r="A908" s="27" t="s">
        <v>6006</v>
      </c>
      <c r="B908" s="27" t="s">
        <v>8518</v>
      </c>
      <c r="C908" s="27" t="s">
        <v>9218</v>
      </c>
      <c r="D908" s="27" t="s">
        <v>9995</v>
      </c>
    </row>
    <row r="909" spans="1:4" x14ac:dyDescent="0.25">
      <c r="A909" s="27" t="s">
        <v>6007</v>
      </c>
      <c r="B909" s="27" t="s">
        <v>9996</v>
      </c>
      <c r="C909" s="27" t="s">
        <v>9219</v>
      </c>
      <c r="D909" s="27" t="s">
        <v>9997</v>
      </c>
    </row>
    <row r="910" spans="1:4" x14ac:dyDescent="0.25">
      <c r="A910" s="27" t="s">
        <v>6008</v>
      </c>
      <c r="B910" s="27" t="s">
        <v>6056</v>
      </c>
      <c r="C910" s="27" t="s">
        <v>9220</v>
      </c>
      <c r="D910" s="27"/>
    </row>
    <row r="911" spans="1:4" x14ac:dyDescent="0.25">
      <c r="A911" s="27" t="s">
        <v>6009</v>
      </c>
      <c r="B911" s="27" t="s">
        <v>10186</v>
      </c>
      <c r="C911" s="27" t="s">
        <v>9221</v>
      </c>
      <c r="D911" s="27" t="s">
        <v>10187</v>
      </c>
    </row>
    <row r="912" spans="1:4" x14ac:dyDescent="0.25">
      <c r="A912" s="27" t="s">
        <v>6010</v>
      </c>
      <c r="B912" s="27" t="s">
        <v>8104</v>
      </c>
      <c r="C912" s="27" t="s">
        <v>9222</v>
      </c>
      <c r="D912" s="27" t="s">
        <v>9998</v>
      </c>
    </row>
    <row r="913" spans="1:4" x14ac:dyDescent="0.25">
      <c r="A913" s="27" t="s">
        <v>2377</v>
      </c>
      <c r="B913" s="27" t="s">
        <v>6011</v>
      </c>
      <c r="C913" s="27" t="s">
        <v>9223</v>
      </c>
      <c r="D913" s="27" t="s">
        <v>9999</v>
      </c>
    </row>
    <row r="914" spans="1:4" x14ac:dyDescent="0.25">
      <c r="A914" s="27" t="s">
        <v>6012</v>
      </c>
      <c r="B914" s="27" t="s">
        <v>6013</v>
      </c>
      <c r="C914" s="27" t="s">
        <v>9224</v>
      </c>
      <c r="D914" s="27" t="s">
        <v>10000</v>
      </c>
    </row>
    <row r="915" spans="1:4" x14ac:dyDescent="0.25">
      <c r="A915" s="27" t="s">
        <v>6014</v>
      </c>
      <c r="B915" s="27" t="s">
        <v>10001</v>
      </c>
      <c r="C915" s="27" t="s">
        <v>9225</v>
      </c>
      <c r="D915" s="27" t="s">
        <v>10002</v>
      </c>
    </row>
    <row r="916" spans="1:4" x14ac:dyDescent="0.25">
      <c r="A916" s="27" t="s">
        <v>6015</v>
      </c>
      <c r="B916" s="27" t="s">
        <v>10003</v>
      </c>
      <c r="C916" s="27" t="s">
        <v>9226</v>
      </c>
      <c r="D916" s="27" t="s">
        <v>10004</v>
      </c>
    </row>
    <row r="917" spans="1:4" x14ac:dyDescent="0.25">
      <c r="A917" s="27" t="s">
        <v>6016</v>
      </c>
      <c r="B917" s="27" t="s">
        <v>6017</v>
      </c>
      <c r="C917" s="27" t="s">
        <v>9227</v>
      </c>
      <c r="D917" s="27" t="s">
        <v>10188</v>
      </c>
    </row>
    <row r="918" spans="1:4" x14ac:dyDescent="0.25">
      <c r="A918" s="27" t="s">
        <v>6018</v>
      </c>
      <c r="B918" s="27" t="s">
        <v>6019</v>
      </c>
      <c r="C918" s="27" t="s">
        <v>9228</v>
      </c>
      <c r="D918" s="27" t="s">
        <v>10005</v>
      </c>
    </row>
    <row r="919" spans="1:4" x14ac:dyDescent="0.25">
      <c r="A919" s="27" t="s">
        <v>6020</v>
      </c>
      <c r="B919" s="27" t="s">
        <v>8519</v>
      </c>
      <c r="C919" s="27" t="s">
        <v>9229</v>
      </c>
      <c r="D919" s="27"/>
    </row>
    <row r="920" spans="1:4" x14ac:dyDescent="0.25">
      <c r="A920" s="27" t="s">
        <v>6021</v>
      </c>
      <c r="B920" s="27" t="s">
        <v>6022</v>
      </c>
      <c r="C920" s="27" t="s">
        <v>9230</v>
      </c>
      <c r="D920" s="27" t="s">
        <v>10006</v>
      </c>
    </row>
    <row r="921" spans="1:4" x14ac:dyDescent="0.25">
      <c r="A921" s="27" t="s">
        <v>6023</v>
      </c>
      <c r="B921" s="27" t="s">
        <v>6024</v>
      </c>
      <c r="C921" s="27" t="s">
        <v>9231</v>
      </c>
      <c r="D921" s="27" t="s">
        <v>10007</v>
      </c>
    </row>
    <row r="922" spans="1:4" x14ac:dyDescent="0.25">
      <c r="A922" s="27" t="s">
        <v>6025</v>
      </c>
      <c r="B922" s="27" t="s">
        <v>6026</v>
      </c>
      <c r="C922" s="27" t="s">
        <v>9232</v>
      </c>
      <c r="D922" s="27" t="s">
        <v>10008</v>
      </c>
    </row>
    <row r="923" spans="1:4" x14ac:dyDescent="0.25">
      <c r="A923" s="27" t="s">
        <v>6027</v>
      </c>
      <c r="B923" s="27" t="s">
        <v>6028</v>
      </c>
      <c r="C923" s="27" t="s">
        <v>9233</v>
      </c>
      <c r="D923" s="27" t="s">
        <v>10009</v>
      </c>
    </row>
    <row r="924" spans="1:4" x14ac:dyDescent="0.25">
      <c r="A924" s="27" t="s">
        <v>6029</v>
      </c>
      <c r="B924" s="27" t="s">
        <v>6030</v>
      </c>
      <c r="C924" s="27" t="s">
        <v>9234</v>
      </c>
      <c r="D924" s="27" t="s">
        <v>10010</v>
      </c>
    </row>
    <row r="925" spans="1:4" x14ac:dyDescent="0.25">
      <c r="A925" s="27" t="s">
        <v>6031</v>
      </c>
      <c r="B925" s="27" t="s">
        <v>6032</v>
      </c>
      <c r="C925" s="27" t="s">
        <v>9235</v>
      </c>
      <c r="D925" s="27" t="s">
        <v>10011</v>
      </c>
    </row>
    <row r="926" spans="1:4" x14ac:dyDescent="0.25">
      <c r="A926" s="27" t="s">
        <v>6033</v>
      </c>
      <c r="B926" s="27" t="s">
        <v>10012</v>
      </c>
      <c r="C926" s="27" t="s">
        <v>9236</v>
      </c>
      <c r="D926" s="27" t="s">
        <v>10013</v>
      </c>
    </row>
    <row r="927" spans="1:4" x14ac:dyDescent="0.25">
      <c r="A927" s="27" t="s">
        <v>6034</v>
      </c>
      <c r="B927" s="27" t="s">
        <v>6035</v>
      </c>
      <c r="C927" s="27" t="s">
        <v>9237</v>
      </c>
      <c r="D927" s="27" t="s">
        <v>10014</v>
      </c>
    </row>
    <row r="928" spans="1:4" x14ac:dyDescent="0.25">
      <c r="A928" s="27" t="s">
        <v>2614</v>
      </c>
      <c r="B928" s="27" t="s">
        <v>6036</v>
      </c>
      <c r="C928" s="27" t="s">
        <v>9238</v>
      </c>
      <c r="D928" s="27" t="s">
        <v>10015</v>
      </c>
    </row>
    <row r="929" spans="1:4" x14ac:dyDescent="0.25">
      <c r="A929" s="27" t="s">
        <v>6037</v>
      </c>
      <c r="B929" s="27" t="s">
        <v>8550</v>
      </c>
      <c r="C929" s="27" t="s">
        <v>9239</v>
      </c>
      <c r="D929" s="27" t="s">
        <v>10016</v>
      </c>
    </row>
    <row r="930" spans="1:4" x14ac:dyDescent="0.25">
      <c r="A930" s="27" t="s">
        <v>6038</v>
      </c>
      <c r="B930" s="27" t="s">
        <v>8105</v>
      </c>
      <c r="C930" s="27" t="s">
        <v>9240</v>
      </c>
      <c r="D930" s="27" t="s">
        <v>10017</v>
      </c>
    </row>
    <row r="931" spans="1:4" x14ac:dyDescent="0.25">
      <c r="A931" s="27" t="s">
        <v>6039</v>
      </c>
      <c r="B931" s="27" t="s">
        <v>10018</v>
      </c>
      <c r="C931" s="27" t="s">
        <v>9241</v>
      </c>
      <c r="D931" s="27" t="s">
        <v>10019</v>
      </c>
    </row>
    <row r="932" spans="1:4" x14ac:dyDescent="0.25">
      <c r="A932" s="27" t="s">
        <v>2332</v>
      </c>
      <c r="B932" s="27" t="s">
        <v>6040</v>
      </c>
      <c r="C932" s="27" t="s">
        <v>9242</v>
      </c>
      <c r="D932" s="27" t="s">
        <v>10020</v>
      </c>
    </row>
    <row r="933" spans="1:4" x14ac:dyDescent="0.25">
      <c r="A933" s="27" t="s">
        <v>6041</v>
      </c>
      <c r="B933" s="27" t="s">
        <v>6042</v>
      </c>
      <c r="C933" s="27" t="s">
        <v>9344</v>
      </c>
      <c r="D933" s="27"/>
    </row>
    <row r="934" spans="1:4" x14ac:dyDescent="0.25">
      <c r="A934" s="27" t="s">
        <v>6043</v>
      </c>
      <c r="B934" s="27" t="s">
        <v>6044</v>
      </c>
      <c r="C934" s="27" t="s">
        <v>9243</v>
      </c>
      <c r="D934" s="27" t="s">
        <v>10021</v>
      </c>
    </row>
    <row r="935" spans="1:4" x14ac:dyDescent="0.25">
      <c r="A935" s="27" t="s">
        <v>3541</v>
      </c>
      <c r="B935" s="27" t="s">
        <v>6045</v>
      </c>
      <c r="C935" s="27" t="s">
        <v>9244</v>
      </c>
      <c r="D935" s="27" t="s">
        <v>10022</v>
      </c>
    </row>
    <row r="936" spans="1:4" x14ac:dyDescent="0.25">
      <c r="A936" s="27" t="s">
        <v>6046</v>
      </c>
      <c r="B936" s="27" t="s">
        <v>6047</v>
      </c>
      <c r="C936" s="27" t="s">
        <v>9245</v>
      </c>
      <c r="D936" s="27"/>
    </row>
    <row r="937" spans="1:4" x14ac:dyDescent="0.25">
      <c r="A937" s="27" t="s">
        <v>6048</v>
      </c>
      <c r="B937" s="27" t="s">
        <v>6049</v>
      </c>
      <c r="C937" s="27" t="s">
        <v>9246</v>
      </c>
      <c r="D937" s="27" t="s">
        <v>10023</v>
      </c>
    </row>
    <row r="938" spans="1:4" x14ac:dyDescent="0.25">
      <c r="A938" s="27" t="s">
        <v>6050</v>
      </c>
      <c r="B938" s="27" t="s">
        <v>10024</v>
      </c>
      <c r="C938" s="27" t="s">
        <v>9343</v>
      </c>
      <c r="D938" s="27" t="s">
        <v>10025</v>
      </c>
    </row>
    <row r="939" spans="1:4" x14ac:dyDescent="0.25">
      <c r="A939" s="27" t="s">
        <v>6051</v>
      </c>
      <c r="B939" s="27" t="s">
        <v>6052</v>
      </c>
      <c r="C939" s="27" t="s">
        <v>9247</v>
      </c>
      <c r="D939" s="27" t="s">
        <v>10026</v>
      </c>
    </row>
    <row r="940" spans="1:4" x14ac:dyDescent="0.25">
      <c r="A940" s="27" t="s">
        <v>6053</v>
      </c>
      <c r="B940" s="27" t="s">
        <v>6054</v>
      </c>
      <c r="C940" s="27" t="s">
        <v>9248</v>
      </c>
      <c r="D940" s="27" t="s">
        <v>10027</v>
      </c>
    </row>
    <row r="941" spans="1:4" x14ac:dyDescent="0.25">
      <c r="A941" s="27" t="s">
        <v>6055</v>
      </c>
      <c r="B941" s="27" t="s">
        <v>6056</v>
      </c>
      <c r="C941" s="27" t="s">
        <v>9249</v>
      </c>
      <c r="D941" s="27"/>
    </row>
    <row r="942" spans="1:4" x14ac:dyDescent="0.25">
      <c r="A942" s="27" t="s">
        <v>6057</v>
      </c>
      <c r="B942" s="27" t="s">
        <v>8549</v>
      </c>
      <c r="C942" s="27" t="s">
        <v>9250</v>
      </c>
      <c r="D942" s="27" t="s">
        <v>10028</v>
      </c>
    </row>
    <row r="943" spans="1:4" x14ac:dyDescent="0.25">
      <c r="A943" s="27" t="s">
        <v>6058</v>
      </c>
      <c r="B943" s="27" t="s">
        <v>6059</v>
      </c>
      <c r="C943" s="27" t="s">
        <v>9251</v>
      </c>
      <c r="D943" s="27" t="s">
        <v>10029</v>
      </c>
    </row>
    <row r="944" spans="1:4" x14ac:dyDescent="0.25">
      <c r="A944" s="27" t="s">
        <v>6060</v>
      </c>
      <c r="B944" s="27" t="s">
        <v>10030</v>
      </c>
      <c r="C944" s="27" t="s">
        <v>9252</v>
      </c>
      <c r="D944" s="27" t="s">
        <v>10031</v>
      </c>
    </row>
    <row r="945" spans="1:4" x14ac:dyDescent="0.25">
      <c r="A945" s="27" t="s">
        <v>6061</v>
      </c>
      <c r="B945" s="27" t="s">
        <v>6062</v>
      </c>
      <c r="C945" s="27" t="s">
        <v>9253</v>
      </c>
      <c r="D945" s="27" t="s">
        <v>10032</v>
      </c>
    </row>
    <row r="946" spans="1:4" x14ac:dyDescent="0.25">
      <c r="A946" s="27" t="s">
        <v>3069</v>
      </c>
      <c r="B946" s="27"/>
      <c r="C946" s="27" t="s">
        <v>9342</v>
      </c>
      <c r="D946" s="27"/>
    </row>
    <row r="947" spans="1:4" x14ac:dyDescent="0.25">
      <c r="A947" s="27" t="s">
        <v>6063</v>
      </c>
      <c r="B947" s="27" t="s">
        <v>6064</v>
      </c>
      <c r="C947" s="27" t="s">
        <v>9254</v>
      </c>
      <c r="D947" s="27" t="s">
        <v>10189</v>
      </c>
    </row>
    <row r="948" spans="1:4" x14ac:dyDescent="0.25">
      <c r="A948" s="27" t="s">
        <v>6065</v>
      </c>
      <c r="B948" s="27" t="s">
        <v>6066</v>
      </c>
      <c r="C948" s="27" t="s">
        <v>9255</v>
      </c>
      <c r="D948" s="27" t="s">
        <v>10033</v>
      </c>
    </row>
    <row r="949" spans="1:4" x14ac:dyDescent="0.25">
      <c r="A949" s="27" t="s">
        <v>6067</v>
      </c>
      <c r="B949" s="27"/>
      <c r="C949" s="27" t="s">
        <v>9341</v>
      </c>
      <c r="D949" s="27"/>
    </row>
    <row r="950" spans="1:4" x14ac:dyDescent="0.25">
      <c r="A950" s="27" t="s">
        <v>6068</v>
      </c>
      <c r="B950" s="27" t="s">
        <v>10034</v>
      </c>
      <c r="C950" s="27" t="s">
        <v>9340</v>
      </c>
      <c r="D950" s="27" t="s">
        <v>10035</v>
      </c>
    </row>
    <row r="951" spans="1:4" x14ac:dyDescent="0.25">
      <c r="A951" s="27" t="s">
        <v>6069</v>
      </c>
      <c r="B951" s="27" t="s">
        <v>6070</v>
      </c>
      <c r="C951" s="27" t="s">
        <v>9256</v>
      </c>
      <c r="D951" s="27" t="s">
        <v>10036</v>
      </c>
    </row>
    <row r="952" spans="1:4" x14ac:dyDescent="0.25">
      <c r="A952" s="27" t="s">
        <v>2532</v>
      </c>
      <c r="B952" s="27" t="s">
        <v>5891</v>
      </c>
      <c r="C952" s="27" t="s">
        <v>10495</v>
      </c>
      <c r="D952" s="27"/>
    </row>
    <row r="953" spans="1:4" x14ac:dyDescent="0.25">
      <c r="A953" s="27" t="s">
        <v>6071</v>
      </c>
      <c r="B953" s="27" t="s">
        <v>6072</v>
      </c>
      <c r="C953" s="27" t="s">
        <v>9257</v>
      </c>
      <c r="D953" s="27" t="s">
        <v>10037</v>
      </c>
    </row>
    <row r="954" spans="1:4" x14ac:dyDescent="0.25">
      <c r="A954" s="27" t="s">
        <v>6073</v>
      </c>
      <c r="B954" s="27" t="s">
        <v>6074</v>
      </c>
      <c r="C954" s="27" t="s">
        <v>9258</v>
      </c>
      <c r="D954" s="27" t="s">
        <v>10038</v>
      </c>
    </row>
    <row r="955" spans="1:4" x14ac:dyDescent="0.25">
      <c r="A955" s="27" t="s">
        <v>6075</v>
      </c>
      <c r="B955" s="27" t="s">
        <v>10496</v>
      </c>
      <c r="C955" s="27" t="s">
        <v>9259</v>
      </c>
      <c r="D955" s="27" t="s">
        <v>10039</v>
      </c>
    </row>
    <row r="956" spans="1:4" x14ac:dyDescent="0.25">
      <c r="A956" s="27" t="s">
        <v>6076</v>
      </c>
      <c r="B956" s="27" t="s">
        <v>6077</v>
      </c>
      <c r="C956" s="27" t="s">
        <v>9260</v>
      </c>
      <c r="D956" s="27" t="s">
        <v>10040</v>
      </c>
    </row>
    <row r="957" spans="1:4" x14ac:dyDescent="0.25">
      <c r="A957" s="27" t="s">
        <v>6078</v>
      </c>
      <c r="B957" s="27" t="s">
        <v>6079</v>
      </c>
      <c r="C957" s="27" t="s">
        <v>9261</v>
      </c>
      <c r="D957" s="27" t="s">
        <v>10041</v>
      </c>
    </row>
    <row r="958" spans="1:4" x14ac:dyDescent="0.25">
      <c r="A958" s="27" t="s">
        <v>6080</v>
      </c>
      <c r="B958" s="27" t="s">
        <v>8106</v>
      </c>
      <c r="C958" s="27" t="s">
        <v>9262</v>
      </c>
      <c r="D958" s="27" t="s">
        <v>10042</v>
      </c>
    </row>
    <row r="959" spans="1:4" x14ac:dyDescent="0.25">
      <c r="A959" s="27" t="s">
        <v>6081</v>
      </c>
      <c r="B959" s="27" t="s">
        <v>6082</v>
      </c>
      <c r="C959" s="27" t="s">
        <v>9263</v>
      </c>
      <c r="D959" s="27" t="s">
        <v>10043</v>
      </c>
    </row>
    <row r="960" spans="1:4" x14ac:dyDescent="0.25">
      <c r="A960" s="27" t="s">
        <v>6083</v>
      </c>
      <c r="B960" s="27" t="s">
        <v>6084</v>
      </c>
      <c r="C960" s="27" t="s">
        <v>9264</v>
      </c>
      <c r="D960" s="27"/>
    </row>
    <row r="961" spans="1:4" x14ac:dyDescent="0.25">
      <c r="A961" s="27" t="s">
        <v>6085</v>
      </c>
      <c r="B961" s="27" t="s">
        <v>8107</v>
      </c>
      <c r="C961" s="27" t="s">
        <v>9265</v>
      </c>
      <c r="D961" s="27" t="s">
        <v>10044</v>
      </c>
    </row>
    <row r="962" spans="1:4" x14ac:dyDescent="0.25">
      <c r="A962" s="27" t="s">
        <v>6086</v>
      </c>
      <c r="B962" s="27" t="s">
        <v>6087</v>
      </c>
      <c r="C962" s="27" t="s">
        <v>9266</v>
      </c>
      <c r="D962" s="27"/>
    </row>
    <row r="963" spans="1:4" x14ac:dyDescent="0.25">
      <c r="A963" s="27" t="s">
        <v>6088</v>
      </c>
      <c r="B963" s="27" t="s">
        <v>6089</v>
      </c>
      <c r="C963" s="27" t="s">
        <v>9267</v>
      </c>
      <c r="D963" s="27" t="s">
        <v>10190</v>
      </c>
    </row>
    <row r="964" spans="1:4" x14ac:dyDescent="0.25">
      <c r="A964" s="27" t="s">
        <v>6090</v>
      </c>
      <c r="B964" s="27" t="s">
        <v>6091</v>
      </c>
      <c r="C964" s="27" t="s">
        <v>9268</v>
      </c>
      <c r="D964" s="27" t="s">
        <v>10045</v>
      </c>
    </row>
    <row r="965" spans="1:4" x14ac:dyDescent="0.25">
      <c r="A965" s="27" t="s">
        <v>6092</v>
      </c>
      <c r="B965" s="27" t="s">
        <v>6093</v>
      </c>
      <c r="C965" s="27" t="s">
        <v>9269</v>
      </c>
      <c r="D965" s="27" t="s">
        <v>10046</v>
      </c>
    </row>
    <row r="966" spans="1:4" x14ac:dyDescent="0.25">
      <c r="A966" s="27" t="s">
        <v>6094</v>
      </c>
      <c r="B966" s="27" t="s">
        <v>6095</v>
      </c>
      <c r="C966" s="27" t="s">
        <v>9270</v>
      </c>
      <c r="D966" s="27" t="s">
        <v>10047</v>
      </c>
    </row>
    <row r="967" spans="1:4" x14ac:dyDescent="0.25">
      <c r="A967" s="27" t="s">
        <v>2195</v>
      </c>
      <c r="B967" s="27"/>
      <c r="C967" s="27" t="s">
        <v>9339</v>
      </c>
      <c r="D967" s="27"/>
    </row>
    <row r="968" spans="1:4" x14ac:dyDescent="0.25">
      <c r="A968" s="27" t="s">
        <v>6096</v>
      </c>
      <c r="B968" s="27"/>
      <c r="C968" s="27" t="s">
        <v>9338</v>
      </c>
      <c r="D968" s="27"/>
    </row>
    <row r="969" spans="1:4" x14ac:dyDescent="0.25">
      <c r="A969" s="27" t="s">
        <v>6097</v>
      </c>
      <c r="B969" s="27" t="s">
        <v>6098</v>
      </c>
      <c r="C969" s="27" t="s">
        <v>9271</v>
      </c>
      <c r="D969" s="27" t="s">
        <v>10048</v>
      </c>
    </row>
    <row r="970" spans="1:4" x14ac:dyDescent="0.25">
      <c r="A970" s="27" t="s">
        <v>6099</v>
      </c>
      <c r="B970" s="27" t="s">
        <v>6100</v>
      </c>
      <c r="C970" s="27" t="s">
        <v>9272</v>
      </c>
      <c r="D970" s="27" t="s">
        <v>10049</v>
      </c>
    </row>
    <row r="971" spans="1:4" x14ac:dyDescent="0.25">
      <c r="A971" s="27" t="s">
        <v>6101</v>
      </c>
      <c r="B971" s="27" t="s">
        <v>6102</v>
      </c>
      <c r="C971" s="27" t="s">
        <v>9273</v>
      </c>
      <c r="D971" s="27" t="s">
        <v>10050</v>
      </c>
    </row>
    <row r="972" spans="1:4" x14ac:dyDescent="0.25">
      <c r="A972" s="27" t="s">
        <v>6103</v>
      </c>
      <c r="B972" s="27" t="s">
        <v>6104</v>
      </c>
      <c r="C972" s="27" t="s">
        <v>9274</v>
      </c>
      <c r="D972" s="27" t="s">
        <v>10051</v>
      </c>
    </row>
    <row r="973" spans="1:4" x14ac:dyDescent="0.25">
      <c r="A973" s="27" t="s">
        <v>6105</v>
      </c>
      <c r="B973" s="27" t="s">
        <v>6106</v>
      </c>
      <c r="C973" s="27" t="s">
        <v>9275</v>
      </c>
      <c r="D973" s="27" t="s">
        <v>10052</v>
      </c>
    </row>
    <row r="974" spans="1:4" x14ac:dyDescent="0.25">
      <c r="A974" s="27" t="s">
        <v>6107</v>
      </c>
      <c r="B974" s="27" t="s">
        <v>6108</v>
      </c>
      <c r="C974" s="27" t="s">
        <v>9276</v>
      </c>
      <c r="D974" s="27" t="s">
        <v>10053</v>
      </c>
    </row>
    <row r="975" spans="1:4" x14ac:dyDescent="0.25">
      <c r="A975" s="27" t="s">
        <v>6109</v>
      </c>
      <c r="B975" s="27" t="s">
        <v>6110</v>
      </c>
      <c r="C975" s="27" t="s">
        <v>9277</v>
      </c>
      <c r="D975" s="27" t="s">
        <v>10191</v>
      </c>
    </row>
    <row r="976" spans="1:4" x14ac:dyDescent="0.25">
      <c r="A976" s="27" t="s">
        <v>6111</v>
      </c>
      <c r="B976" s="27" t="s">
        <v>6112</v>
      </c>
      <c r="C976" s="27" t="s">
        <v>9278</v>
      </c>
      <c r="D976" s="27" t="s">
        <v>10054</v>
      </c>
    </row>
    <row r="977" spans="1:4" x14ac:dyDescent="0.25">
      <c r="A977" s="27" t="s">
        <v>6113</v>
      </c>
      <c r="B977" s="27" t="s">
        <v>6114</v>
      </c>
      <c r="C977" s="27" t="s">
        <v>9279</v>
      </c>
      <c r="D977" s="27" t="s">
        <v>10055</v>
      </c>
    </row>
    <row r="978" spans="1:4" x14ac:dyDescent="0.25">
      <c r="A978" s="27" t="s">
        <v>6115</v>
      </c>
      <c r="B978" s="27" t="s">
        <v>6116</v>
      </c>
      <c r="C978" s="27" t="s">
        <v>9280</v>
      </c>
      <c r="D978" s="27" t="s">
        <v>10056</v>
      </c>
    </row>
    <row r="979" spans="1:4" x14ac:dyDescent="0.25">
      <c r="A979" s="27" t="s">
        <v>6117</v>
      </c>
      <c r="B979" s="27" t="s">
        <v>5978</v>
      </c>
      <c r="C979" s="27" t="s">
        <v>9281</v>
      </c>
      <c r="D979" s="27"/>
    </row>
    <row r="980" spans="1:4" x14ac:dyDescent="0.25">
      <c r="A980" s="27" t="s">
        <v>6118</v>
      </c>
      <c r="B980" s="27" t="s">
        <v>6119</v>
      </c>
      <c r="C980" s="27" t="s">
        <v>9282</v>
      </c>
      <c r="D980" s="27" t="s">
        <v>10205</v>
      </c>
    </row>
    <row r="981" spans="1:4" x14ac:dyDescent="0.25">
      <c r="A981" s="27" t="s">
        <v>6120</v>
      </c>
      <c r="B981" s="27" t="s">
        <v>6121</v>
      </c>
      <c r="C981" s="27" t="s">
        <v>9283</v>
      </c>
      <c r="D981" s="27" t="s">
        <v>10057</v>
      </c>
    </row>
    <row r="982" spans="1:4" x14ac:dyDescent="0.25">
      <c r="A982" s="27" t="s">
        <v>6122</v>
      </c>
      <c r="B982" s="27" t="s">
        <v>6123</v>
      </c>
      <c r="C982" s="27" t="s">
        <v>9284</v>
      </c>
      <c r="D982" s="27" t="s">
        <v>10058</v>
      </c>
    </row>
    <row r="983" spans="1:4" x14ac:dyDescent="0.25">
      <c r="A983" s="27" t="s">
        <v>6124</v>
      </c>
      <c r="B983" s="27" t="s">
        <v>10059</v>
      </c>
      <c r="C983" s="27" t="s">
        <v>9285</v>
      </c>
      <c r="D983" s="27" t="s">
        <v>10060</v>
      </c>
    </row>
    <row r="984" spans="1:4" x14ac:dyDescent="0.25">
      <c r="A984" s="27" t="s">
        <v>6125</v>
      </c>
      <c r="B984" s="27" t="s">
        <v>5407</v>
      </c>
      <c r="C984" s="27" t="s">
        <v>10497</v>
      </c>
      <c r="D984" s="27"/>
    </row>
    <row r="985" spans="1:4" x14ac:dyDescent="0.25">
      <c r="A985" s="27" t="s">
        <v>6126</v>
      </c>
      <c r="B985" s="27" t="s">
        <v>8108</v>
      </c>
      <c r="C985" s="27" t="s">
        <v>9286</v>
      </c>
      <c r="D985" s="27" t="s">
        <v>10061</v>
      </c>
    </row>
    <row r="986" spans="1:4" x14ac:dyDescent="0.25">
      <c r="A986" s="27" t="s">
        <v>6127</v>
      </c>
      <c r="B986" s="27" t="s">
        <v>6128</v>
      </c>
      <c r="C986" s="27" t="s">
        <v>9287</v>
      </c>
      <c r="D986" s="27" t="s">
        <v>10062</v>
      </c>
    </row>
    <row r="987" spans="1:4" x14ac:dyDescent="0.25">
      <c r="A987" s="27" t="s">
        <v>6129</v>
      </c>
      <c r="B987" s="27" t="s">
        <v>8109</v>
      </c>
      <c r="C987" s="27" t="s">
        <v>9288</v>
      </c>
      <c r="D987" s="27" t="s">
        <v>10192</v>
      </c>
    </row>
    <row r="988" spans="1:4" x14ac:dyDescent="0.25">
      <c r="A988" s="27" t="s">
        <v>6130</v>
      </c>
      <c r="B988" s="27" t="s">
        <v>8110</v>
      </c>
      <c r="C988" s="27" t="s">
        <v>9289</v>
      </c>
      <c r="D988" s="27" t="s">
        <v>10193</v>
      </c>
    </row>
    <row r="989" spans="1:4" x14ac:dyDescent="0.25">
      <c r="A989" s="27" t="s">
        <v>6131</v>
      </c>
      <c r="B989" s="27" t="s">
        <v>8111</v>
      </c>
      <c r="C989" s="27" t="s">
        <v>9290</v>
      </c>
      <c r="D989" s="27" t="s">
        <v>10063</v>
      </c>
    </row>
    <row r="990" spans="1:4" x14ac:dyDescent="0.25">
      <c r="A990" s="27" t="s">
        <v>6132</v>
      </c>
      <c r="B990" s="27" t="s">
        <v>6133</v>
      </c>
      <c r="C990" s="27" t="s">
        <v>9291</v>
      </c>
      <c r="D990" s="27" t="s">
        <v>10064</v>
      </c>
    </row>
    <row r="991" spans="1:4" x14ac:dyDescent="0.25">
      <c r="A991" s="27" t="s">
        <v>6134</v>
      </c>
      <c r="B991" s="27" t="s">
        <v>8520</v>
      </c>
      <c r="C991" s="27" t="s">
        <v>9292</v>
      </c>
      <c r="D991" s="27" t="s">
        <v>10194</v>
      </c>
    </row>
    <row r="992" spans="1:4" x14ac:dyDescent="0.25">
      <c r="A992" s="27" t="s">
        <v>6135</v>
      </c>
      <c r="B992" s="27" t="s">
        <v>6136</v>
      </c>
      <c r="C992" s="27" t="s">
        <v>9293</v>
      </c>
      <c r="D992" s="27" t="s">
        <v>10065</v>
      </c>
    </row>
    <row r="993" spans="1:4" x14ac:dyDescent="0.25">
      <c r="A993" s="27" t="s">
        <v>6137</v>
      </c>
      <c r="B993" s="27" t="s">
        <v>6138</v>
      </c>
      <c r="C993" s="27" t="s">
        <v>9294</v>
      </c>
      <c r="D993" s="27" t="s">
        <v>10066</v>
      </c>
    </row>
    <row r="994" spans="1:4" x14ac:dyDescent="0.25">
      <c r="A994" s="27" t="s">
        <v>6139</v>
      </c>
      <c r="B994" s="27" t="s">
        <v>6140</v>
      </c>
      <c r="C994" s="27" t="s">
        <v>9295</v>
      </c>
      <c r="D994" s="27" t="s">
        <v>10067</v>
      </c>
    </row>
    <row r="995" spans="1:4" x14ac:dyDescent="0.25">
      <c r="A995" s="27" t="s">
        <v>6141</v>
      </c>
      <c r="B995" s="27" t="s">
        <v>6142</v>
      </c>
      <c r="C995" s="27" t="s">
        <v>9296</v>
      </c>
      <c r="D995" s="27" t="s">
        <v>10068</v>
      </c>
    </row>
    <row r="996" spans="1:4" x14ac:dyDescent="0.25">
      <c r="A996" s="27" t="s">
        <v>6143</v>
      </c>
      <c r="B996" s="27" t="s">
        <v>10069</v>
      </c>
      <c r="C996" s="27" t="s">
        <v>9297</v>
      </c>
      <c r="D996" s="27" t="s">
        <v>10070</v>
      </c>
    </row>
    <row r="997" spans="1:4" x14ac:dyDescent="0.25">
      <c r="A997" s="27" t="s">
        <v>2988</v>
      </c>
      <c r="B997" s="27" t="s">
        <v>6144</v>
      </c>
      <c r="C997" s="27" t="s">
        <v>9298</v>
      </c>
      <c r="D997" s="27" t="s">
        <v>10071</v>
      </c>
    </row>
    <row r="998" spans="1:4" x14ac:dyDescent="0.25">
      <c r="A998" s="27" t="s">
        <v>6145</v>
      </c>
      <c r="B998" s="27" t="s">
        <v>8112</v>
      </c>
      <c r="C998" s="27" t="s">
        <v>9299</v>
      </c>
      <c r="D998" s="27" t="s">
        <v>10072</v>
      </c>
    </row>
    <row r="999" spans="1:4" x14ac:dyDescent="0.25">
      <c r="A999" s="27" t="s">
        <v>2452</v>
      </c>
      <c r="B999" s="27" t="s">
        <v>6146</v>
      </c>
      <c r="C999" s="27" t="s">
        <v>9300</v>
      </c>
      <c r="D999" s="27" t="s">
        <v>10073</v>
      </c>
    </row>
    <row r="1000" spans="1:4" x14ac:dyDescent="0.25">
      <c r="A1000" s="27" t="s">
        <v>2450</v>
      </c>
      <c r="B1000" s="27" t="s">
        <v>6147</v>
      </c>
      <c r="C1000" s="27" t="s">
        <v>9301</v>
      </c>
      <c r="D1000" s="27"/>
    </row>
    <row r="1001" spans="1:4" x14ac:dyDescent="0.25">
      <c r="A1001" s="27" t="s">
        <v>6148</v>
      </c>
      <c r="B1001" s="27" t="s">
        <v>10195</v>
      </c>
      <c r="C1001" s="27" t="s">
        <v>9302</v>
      </c>
      <c r="D1001" s="27" t="s">
        <v>10196</v>
      </c>
    </row>
    <row r="1002" spans="1:4" x14ac:dyDescent="0.25">
      <c r="A1002" s="27" t="s">
        <v>6149</v>
      </c>
      <c r="B1002" s="27" t="s">
        <v>8113</v>
      </c>
      <c r="C1002" s="27" t="s">
        <v>9303</v>
      </c>
      <c r="D1002" s="27" t="s">
        <v>10074</v>
      </c>
    </row>
    <row r="1003" spans="1:4" x14ac:dyDescent="0.25">
      <c r="A1003" s="27" t="s">
        <v>2249</v>
      </c>
      <c r="B1003" s="27" t="s">
        <v>8114</v>
      </c>
      <c r="C1003" s="27" t="s">
        <v>9304</v>
      </c>
      <c r="D1003" s="27" t="s">
        <v>10075</v>
      </c>
    </row>
    <row r="1004" spans="1:4" x14ac:dyDescent="0.25">
      <c r="A1004" s="27" t="s">
        <v>6150</v>
      </c>
      <c r="B1004" s="27" t="s">
        <v>10076</v>
      </c>
      <c r="C1004" s="27" t="s">
        <v>9305</v>
      </c>
      <c r="D1004" s="27" t="s">
        <v>10077</v>
      </c>
    </row>
    <row r="1005" spans="1:4" x14ac:dyDescent="0.25">
      <c r="A1005" s="27" t="s">
        <v>6151</v>
      </c>
      <c r="B1005" s="27" t="s">
        <v>6152</v>
      </c>
      <c r="C1005" s="27" t="s">
        <v>9306</v>
      </c>
      <c r="D1005" s="27" t="s">
        <v>10078</v>
      </c>
    </row>
    <row r="1006" spans="1:4" x14ac:dyDescent="0.25">
      <c r="A1006" s="27" t="s">
        <v>6153</v>
      </c>
      <c r="B1006" s="27" t="s">
        <v>10079</v>
      </c>
      <c r="C1006" s="27" t="s">
        <v>9307</v>
      </c>
      <c r="D1006" s="27" t="s">
        <v>10080</v>
      </c>
    </row>
    <row r="1007" spans="1:4" x14ac:dyDescent="0.25">
      <c r="A1007" s="27" t="s">
        <v>6154</v>
      </c>
      <c r="B1007" s="27" t="s">
        <v>6155</v>
      </c>
      <c r="C1007" s="27" t="s">
        <v>9308</v>
      </c>
      <c r="D1007" s="27" t="s">
        <v>10081</v>
      </c>
    </row>
    <row r="1008" spans="1:4" x14ac:dyDescent="0.25">
      <c r="A1008" s="27" t="s">
        <v>6156</v>
      </c>
      <c r="B1008" s="27" t="s">
        <v>8521</v>
      </c>
      <c r="C1008" s="27" t="s">
        <v>9309</v>
      </c>
      <c r="D1008" s="27" t="s">
        <v>10082</v>
      </c>
    </row>
    <row r="1009" spans="1:4" x14ac:dyDescent="0.25">
      <c r="A1009" s="27" t="s">
        <v>6157</v>
      </c>
      <c r="B1009" s="27" t="s">
        <v>8115</v>
      </c>
      <c r="C1009" s="27" t="s">
        <v>9310</v>
      </c>
      <c r="D1009" s="27" t="s">
        <v>10083</v>
      </c>
    </row>
    <row r="1010" spans="1:4" x14ac:dyDescent="0.25">
      <c r="A1010" s="27" t="s">
        <v>6158</v>
      </c>
      <c r="B1010" s="27" t="s">
        <v>10084</v>
      </c>
      <c r="C1010" s="27" t="s">
        <v>9311</v>
      </c>
      <c r="D1010" s="27" t="s">
        <v>10085</v>
      </c>
    </row>
    <row r="1011" spans="1:4" x14ac:dyDescent="0.25">
      <c r="A1011" s="27" t="s">
        <v>8116</v>
      </c>
      <c r="B1011" s="27" t="s">
        <v>8548</v>
      </c>
      <c r="C1011" s="27" t="s">
        <v>9312</v>
      </c>
      <c r="D1011" s="27" t="s">
        <v>10086</v>
      </c>
    </row>
    <row r="1012" spans="1:4" x14ac:dyDescent="0.25">
      <c r="A1012" s="27" t="s">
        <v>8117</v>
      </c>
      <c r="B1012" s="27" t="s">
        <v>8547</v>
      </c>
      <c r="C1012" s="27" t="s">
        <v>9313</v>
      </c>
      <c r="D1012" s="27" t="s">
        <v>10087</v>
      </c>
    </row>
    <row r="1013" spans="1:4" x14ac:dyDescent="0.25">
      <c r="A1013" s="27" t="s">
        <v>8396</v>
      </c>
      <c r="B1013" s="27" t="s">
        <v>8522</v>
      </c>
      <c r="C1013" s="27" t="s">
        <v>9314</v>
      </c>
      <c r="D1013" s="27"/>
    </row>
    <row r="1014" spans="1:4" x14ac:dyDescent="0.25">
      <c r="A1014" s="27" t="s">
        <v>8350</v>
      </c>
      <c r="B1014" s="27" t="s">
        <v>8522</v>
      </c>
      <c r="C1014" s="27" t="s">
        <v>9315</v>
      </c>
      <c r="D1014" s="27"/>
    </row>
    <row r="1015" spans="1:4" x14ac:dyDescent="0.25">
      <c r="A1015" s="27" t="s">
        <v>8191</v>
      </c>
      <c r="B1015" s="27" t="s">
        <v>8523</v>
      </c>
      <c r="C1015" s="27" t="s">
        <v>9316</v>
      </c>
      <c r="D1015" s="27" t="s">
        <v>10088</v>
      </c>
    </row>
    <row r="1016" spans="1:4" x14ac:dyDescent="0.25">
      <c r="A1016" s="27" t="s">
        <v>8185</v>
      </c>
      <c r="B1016" s="27" t="s">
        <v>8524</v>
      </c>
      <c r="C1016" s="27" t="s">
        <v>9317</v>
      </c>
      <c r="D1016" s="27" t="s">
        <v>10089</v>
      </c>
    </row>
    <row r="1017" spans="1:4" x14ac:dyDescent="0.25">
      <c r="A1017" s="27" t="s">
        <v>2400</v>
      </c>
      <c r="B1017" s="27" t="s">
        <v>5468</v>
      </c>
      <c r="C1017" s="27" t="s">
        <v>9318</v>
      </c>
      <c r="D1017" s="27" t="s">
        <v>10090</v>
      </c>
    </row>
    <row r="1018" spans="1:4" x14ac:dyDescent="0.25">
      <c r="A1018" s="27" t="s">
        <v>2609</v>
      </c>
      <c r="B1018" s="27" t="s">
        <v>8525</v>
      </c>
      <c r="C1018" s="27" t="s">
        <v>9319</v>
      </c>
      <c r="D1018" s="27" t="s">
        <v>10091</v>
      </c>
    </row>
    <row r="1019" spans="1:4" x14ac:dyDescent="0.25">
      <c r="A1019" s="27" t="s">
        <v>3600</v>
      </c>
      <c r="B1019" s="27" t="s">
        <v>8526</v>
      </c>
      <c r="C1019" s="27" t="s">
        <v>9320</v>
      </c>
      <c r="D1019" s="27"/>
    </row>
    <row r="1020" spans="1:4" x14ac:dyDescent="0.25">
      <c r="A1020" s="27" t="s">
        <v>8182</v>
      </c>
      <c r="B1020" s="27" t="s">
        <v>10197</v>
      </c>
      <c r="C1020" s="27" t="s">
        <v>9321</v>
      </c>
      <c r="D1020" s="27" t="s">
        <v>10198</v>
      </c>
    </row>
    <row r="1021" spans="1:4" x14ac:dyDescent="0.25">
      <c r="A1021" s="27" t="s">
        <v>8169</v>
      </c>
      <c r="B1021" s="27" t="s">
        <v>10092</v>
      </c>
      <c r="C1021" s="27" t="s">
        <v>9322</v>
      </c>
      <c r="D1021" s="27" t="s">
        <v>10093</v>
      </c>
    </row>
    <row r="1022" spans="1:4" x14ac:dyDescent="0.25">
      <c r="A1022" s="27" t="s">
        <v>8410</v>
      </c>
      <c r="B1022" s="27" t="s">
        <v>8522</v>
      </c>
      <c r="C1022" s="27" t="s">
        <v>9323</v>
      </c>
      <c r="D1022" s="27"/>
    </row>
    <row r="1023" spans="1:4" x14ac:dyDescent="0.25">
      <c r="A1023" s="27" t="s">
        <v>8263</v>
      </c>
      <c r="B1023" s="27" t="s">
        <v>8527</v>
      </c>
      <c r="C1023" s="27" t="s">
        <v>9324</v>
      </c>
      <c r="D1023" s="27" t="s">
        <v>10094</v>
      </c>
    </row>
    <row r="1024" spans="1:4" x14ac:dyDescent="0.25">
      <c r="A1024" s="27" t="s">
        <v>8259</v>
      </c>
      <c r="B1024" s="27" t="s">
        <v>10199</v>
      </c>
      <c r="C1024" s="27" t="s">
        <v>9325</v>
      </c>
      <c r="D1024" s="27" t="s">
        <v>10200</v>
      </c>
    </row>
    <row r="1025" spans="1:4" x14ac:dyDescent="0.25">
      <c r="A1025" s="27" t="s">
        <v>8255</v>
      </c>
      <c r="B1025" s="27" t="s">
        <v>8528</v>
      </c>
      <c r="C1025" s="27" t="s">
        <v>9326</v>
      </c>
      <c r="D1025" s="27" t="s">
        <v>10095</v>
      </c>
    </row>
    <row r="1026" spans="1:4" x14ac:dyDescent="0.25">
      <c r="A1026" s="27" t="s">
        <v>8267</v>
      </c>
      <c r="B1026" s="27" t="s">
        <v>8529</v>
      </c>
      <c r="C1026" s="27" t="s">
        <v>9327</v>
      </c>
      <c r="D1026" s="27" t="s">
        <v>10096</v>
      </c>
    </row>
    <row r="1027" spans="1:4" x14ac:dyDescent="0.25">
      <c r="A1027" s="27" t="s">
        <v>8166</v>
      </c>
      <c r="B1027" s="27" t="s">
        <v>8530</v>
      </c>
      <c r="C1027" s="27" t="s">
        <v>9328</v>
      </c>
      <c r="D1027" s="27" t="s">
        <v>10097</v>
      </c>
    </row>
    <row r="1028" spans="1:4" x14ac:dyDescent="0.25">
      <c r="A1028" s="27" t="s">
        <v>8163</v>
      </c>
      <c r="B1028" s="27" t="s">
        <v>10201</v>
      </c>
      <c r="C1028" s="27" t="s">
        <v>9329</v>
      </c>
      <c r="D1028" s="27" t="s">
        <v>10086</v>
      </c>
    </row>
    <row r="1029" spans="1:4" x14ac:dyDescent="0.25">
      <c r="A1029" s="27" t="s">
        <v>8248</v>
      </c>
      <c r="B1029" s="27"/>
      <c r="C1029" s="27" t="s">
        <v>9330</v>
      </c>
      <c r="D1029" s="27"/>
    </row>
    <row r="1030" spans="1:4" x14ac:dyDescent="0.25">
      <c r="A1030" s="27" t="s">
        <v>8245</v>
      </c>
      <c r="B1030" s="27"/>
      <c r="C1030" s="27" t="s">
        <v>9331</v>
      </c>
      <c r="D1030" s="27"/>
    </row>
    <row r="1031" spans="1:4" x14ac:dyDescent="0.25">
      <c r="A1031" s="27" t="s">
        <v>8177</v>
      </c>
      <c r="B1031" s="27" t="s">
        <v>10098</v>
      </c>
      <c r="C1031" s="27" t="s">
        <v>9332</v>
      </c>
      <c r="D1031" s="27" t="s">
        <v>10099</v>
      </c>
    </row>
    <row r="1032" spans="1:4" x14ac:dyDescent="0.25">
      <c r="A1032" s="27" t="s">
        <v>8173</v>
      </c>
      <c r="B1032" s="27" t="s">
        <v>10202</v>
      </c>
      <c r="C1032" s="27" t="s">
        <v>9333</v>
      </c>
      <c r="D1032" s="27" t="s">
        <v>10203</v>
      </c>
    </row>
    <row r="1033" spans="1:4" x14ac:dyDescent="0.25">
      <c r="A1033" s="27" t="s">
        <v>8378</v>
      </c>
      <c r="B1033" s="27" t="s">
        <v>5415</v>
      </c>
      <c r="C1033" s="27" t="s">
        <v>9334</v>
      </c>
      <c r="D1033" s="27"/>
    </row>
    <row r="1034" spans="1:4" x14ac:dyDescent="0.25">
      <c r="A1034" s="27" t="s">
        <v>8340</v>
      </c>
      <c r="B1034" s="27" t="s">
        <v>8531</v>
      </c>
      <c r="C1034" s="27" t="s">
        <v>9335</v>
      </c>
      <c r="D1034" s="27"/>
    </row>
    <row r="1035" spans="1:4" x14ac:dyDescent="0.25">
      <c r="A1035" s="27" t="s">
        <v>8546</v>
      </c>
      <c r="B1035" s="27" t="s">
        <v>8545</v>
      </c>
      <c r="C1035" s="27" t="s">
        <v>9336</v>
      </c>
      <c r="D1035" s="27"/>
    </row>
    <row r="1036" spans="1:4" x14ac:dyDescent="0.25">
      <c r="A1036" s="27" t="s">
        <v>8544</v>
      </c>
      <c r="B1036" s="27" t="s">
        <v>10459</v>
      </c>
      <c r="C1036" s="27" t="s">
        <v>9337</v>
      </c>
      <c r="D1036" s="27"/>
    </row>
    <row r="1037" spans="1:4" x14ac:dyDescent="0.25">
      <c r="A1037" s="27" t="s">
        <v>10100</v>
      </c>
      <c r="B1037" s="27" t="s">
        <v>10498</v>
      </c>
      <c r="C1037" s="27" t="s">
        <v>10101</v>
      </c>
      <c r="D1037" s="27"/>
    </row>
    <row r="1038" spans="1:4" x14ac:dyDescent="0.25">
      <c r="A1038" s="27" t="s">
        <v>2425</v>
      </c>
      <c r="B1038" s="27" t="s">
        <v>10499</v>
      </c>
      <c r="C1038" s="27" t="s">
        <v>8799</v>
      </c>
      <c r="D1038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66"/>
  <sheetViews>
    <sheetView workbookViewId="0">
      <selection activeCell="F21" sqref="F21"/>
    </sheetView>
  </sheetViews>
  <sheetFormatPr defaultRowHeight="15" x14ac:dyDescent="0.25"/>
  <cols>
    <col min="1" max="1" width="29" bestFit="1" customWidth="1"/>
    <col min="2" max="2" width="17" customWidth="1"/>
    <col min="3" max="3" width="14.85546875" hidden="1" customWidth="1"/>
    <col min="4" max="4" width="33.140625" bestFit="1" customWidth="1"/>
    <col min="5" max="5" width="49.5703125" bestFit="1" customWidth="1"/>
    <col min="6" max="6" width="40.5703125" bestFit="1" customWidth="1"/>
    <col min="9" max="9" width="17.85546875" bestFit="1" customWidth="1"/>
  </cols>
  <sheetData>
    <row r="1" spans="1:10" x14ac:dyDescent="0.25">
      <c r="A1" s="27" t="s">
        <v>4179</v>
      </c>
      <c r="B1" s="27" t="s">
        <v>6331</v>
      </c>
      <c r="C1" s="27" t="s">
        <v>1791</v>
      </c>
      <c r="D1" s="27" t="s">
        <v>1790</v>
      </c>
      <c r="E1" s="27" t="s">
        <v>1792</v>
      </c>
      <c r="F1" s="27" t="s">
        <v>1793</v>
      </c>
      <c r="G1" s="27" t="s">
        <v>3890</v>
      </c>
      <c r="H1" s="27" t="s">
        <v>3891</v>
      </c>
      <c r="I1" s="27" t="s">
        <v>4180</v>
      </c>
      <c r="J1" s="27" t="s">
        <v>752</v>
      </c>
    </row>
    <row r="2" spans="1:10" x14ac:dyDescent="0.25">
      <c r="A2" s="27" t="s">
        <v>907</v>
      </c>
      <c r="B2" s="27" t="s">
        <v>4386</v>
      </c>
      <c r="C2" s="27" t="s">
        <v>6433</v>
      </c>
      <c r="D2" s="27" t="s">
        <v>4387</v>
      </c>
      <c r="E2" s="27" t="s">
        <v>4388</v>
      </c>
      <c r="F2" s="27" t="s">
        <v>1802</v>
      </c>
      <c r="G2" s="27" t="s">
        <v>6434</v>
      </c>
      <c r="H2" s="27" t="s">
        <v>3897</v>
      </c>
      <c r="I2" s="27" t="s">
        <v>4389</v>
      </c>
      <c r="J2" s="27" t="s">
        <v>6426</v>
      </c>
    </row>
    <row r="3" spans="1:10" x14ac:dyDescent="0.25">
      <c r="A3" s="27" t="s">
        <v>8497</v>
      </c>
      <c r="B3" s="27" t="s">
        <v>8544</v>
      </c>
      <c r="C3" s="27" t="s">
        <v>3605</v>
      </c>
      <c r="D3" s="27" t="s">
        <v>6786</v>
      </c>
      <c r="E3" s="27" t="s">
        <v>10321</v>
      </c>
      <c r="F3" s="27" t="s">
        <v>1802</v>
      </c>
      <c r="G3" s="27" t="s">
        <v>3892</v>
      </c>
      <c r="H3" s="27" t="s">
        <v>3897</v>
      </c>
      <c r="I3" s="27" t="s">
        <v>10320</v>
      </c>
      <c r="J3" s="27" t="s">
        <v>6333</v>
      </c>
    </row>
    <row r="4" spans="1:10" x14ac:dyDescent="0.25">
      <c r="A4" s="27" t="s">
        <v>6313</v>
      </c>
      <c r="B4" s="27" t="s">
        <v>6153</v>
      </c>
      <c r="C4" s="27" t="s">
        <v>10445</v>
      </c>
      <c r="D4" s="27" t="s">
        <v>6480</v>
      </c>
      <c r="E4" s="27" t="s">
        <v>6695</v>
      </c>
      <c r="F4" s="27" t="s">
        <v>1802</v>
      </c>
      <c r="G4" s="27" t="s">
        <v>10443</v>
      </c>
      <c r="H4" s="27" t="s">
        <v>3913</v>
      </c>
      <c r="I4" s="27" t="s">
        <v>6696</v>
      </c>
      <c r="J4" s="27" t="s">
        <v>10442</v>
      </c>
    </row>
    <row r="5" spans="1:10" x14ac:dyDescent="0.25">
      <c r="A5" s="27" t="s">
        <v>6260</v>
      </c>
      <c r="B5" s="27" t="s">
        <v>10100</v>
      </c>
      <c r="C5" s="27" t="s">
        <v>3215</v>
      </c>
      <c r="D5" s="27" t="s">
        <v>6480</v>
      </c>
      <c r="E5" s="27" t="s">
        <v>10423</v>
      </c>
      <c r="F5" s="27" t="s">
        <v>1802</v>
      </c>
      <c r="G5" s="27" t="s">
        <v>3892</v>
      </c>
      <c r="H5" s="27" t="s">
        <v>3897</v>
      </c>
      <c r="I5" s="27" t="s">
        <v>10287</v>
      </c>
      <c r="J5" s="27" t="s">
        <v>8193</v>
      </c>
    </row>
    <row r="6" spans="1:10" x14ac:dyDescent="0.25">
      <c r="A6" s="27" t="s">
        <v>10424</v>
      </c>
      <c r="B6" s="27" t="s">
        <v>8166</v>
      </c>
      <c r="C6" s="27" t="s">
        <v>4048</v>
      </c>
      <c r="D6" s="27" t="s">
        <v>6480</v>
      </c>
      <c r="E6" s="27" t="s">
        <v>8165</v>
      </c>
      <c r="F6" s="27" t="s">
        <v>1802</v>
      </c>
      <c r="G6" s="27" t="s">
        <v>3892</v>
      </c>
      <c r="H6" s="27" t="s">
        <v>3897</v>
      </c>
      <c r="I6" s="27" t="s">
        <v>8164</v>
      </c>
      <c r="J6" s="27" t="s">
        <v>8193</v>
      </c>
    </row>
    <row r="7" spans="1:10" x14ac:dyDescent="0.25">
      <c r="A7" s="27" t="s">
        <v>1476</v>
      </c>
      <c r="B7" s="27" t="s">
        <v>8116</v>
      </c>
      <c r="C7" s="27" t="s">
        <v>6768</v>
      </c>
      <c r="D7" s="27" t="s">
        <v>6480</v>
      </c>
      <c r="E7" s="27" t="s">
        <v>8195</v>
      </c>
      <c r="F7" s="27" t="s">
        <v>1802</v>
      </c>
      <c r="G7" s="27" t="s">
        <v>3892</v>
      </c>
      <c r="H7" s="27" t="s">
        <v>3897</v>
      </c>
      <c r="I7" s="27" t="s">
        <v>8194</v>
      </c>
      <c r="J7" s="27" t="s">
        <v>8193</v>
      </c>
    </row>
    <row r="8" spans="1:10" x14ac:dyDescent="0.25">
      <c r="A8" s="27" t="s">
        <v>4017</v>
      </c>
      <c r="B8" s="27" t="s">
        <v>6023</v>
      </c>
      <c r="C8" s="27" t="s">
        <v>6779</v>
      </c>
      <c r="D8" s="27" t="s">
        <v>6480</v>
      </c>
      <c r="E8" s="27" t="s">
        <v>6780</v>
      </c>
      <c r="F8" s="27" t="s">
        <v>1802</v>
      </c>
      <c r="G8" s="27" t="s">
        <v>3892</v>
      </c>
      <c r="H8" s="27" t="s">
        <v>3897</v>
      </c>
      <c r="I8" s="27" t="s">
        <v>6781</v>
      </c>
      <c r="J8" s="27" t="s">
        <v>8193</v>
      </c>
    </row>
    <row r="9" spans="1:10" x14ac:dyDescent="0.25">
      <c r="A9" s="27" t="s">
        <v>3633</v>
      </c>
      <c r="B9" s="27" t="s">
        <v>6025</v>
      </c>
      <c r="C9" s="27" t="s">
        <v>10426</v>
      </c>
      <c r="D9" s="27" t="s">
        <v>6480</v>
      </c>
      <c r="E9" s="27" t="s">
        <v>6789</v>
      </c>
      <c r="F9" s="27" t="s">
        <v>1802</v>
      </c>
      <c r="G9" s="27" t="s">
        <v>3892</v>
      </c>
      <c r="H9" s="27" t="s">
        <v>3897</v>
      </c>
      <c r="I9" s="27" t="s">
        <v>6790</v>
      </c>
      <c r="J9" s="27" t="s">
        <v>8193</v>
      </c>
    </row>
    <row r="10" spans="1:10" x14ac:dyDescent="0.25">
      <c r="A10" s="27" t="s">
        <v>977</v>
      </c>
      <c r="B10" s="27" t="s">
        <v>8169</v>
      </c>
      <c r="C10" s="27" t="s">
        <v>1875</v>
      </c>
      <c r="D10" s="27" t="s">
        <v>6480</v>
      </c>
      <c r="E10" s="27" t="s">
        <v>8168</v>
      </c>
      <c r="F10" s="27" t="s">
        <v>1802</v>
      </c>
      <c r="G10" s="27" t="s">
        <v>10405</v>
      </c>
      <c r="H10" s="27" t="s">
        <v>3913</v>
      </c>
      <c r="I10" s="27" t="s">
        <v>8167</v>
      </c>
      <c r="J10" s="27" t="s">
        <v>6408</v>
      </c>
    </row>
    <row r="11" spans="1:10" x14ac:dyDescent="0.25">
      <c r="A11" s="27" t="s">
        <v>6268</v>
      </c>
      <c r="B11" s="27" t="s">
        <v>6131</v>
      </c>
      <c r="C11" s="27" t="s">
        <v>6773</v>
      </c>
      <c r="D11" s="27" t="s">
        <v>6480</v>
      </c>
      <c r="E11" s="27" t="s">
        <v>6774</v>
      </c>
      <c r="F11" s="27" t="s">
        <v>1802</v>
      </c>
      <c r="G11" s="27" t="s">
        <v>3892</v>
      </c>
      <c r="H11" s="27" t="s">
        <v>3913</v>
      </c>
      <c r="I11" s="27" t="s">
        <v>6775</v>
      </c>
      <c r="J11" s="27" t="s">
        <v>6408</v>
      </c>
    </row>
    <row r="12" spans="1:10" x14ac:dyDescent="0.25">
      <c r="A12" s="27" t="s">
        <v>6324</v>
      </c>
      <c r="B12" s="27" t="s">
        <v>8185</v>
      </c>
      <c r="C12" s="27" t="s">
        <v>10387</v>
      </c>
      <c r="D12" s="27" t="s">
        <v>6480</v>
      </c>
      <c r="E12" s="27" t="s">
        <v>8184</v>
      </c>
      <c r="F12" s="27" t="s">
        <v>1802</v>
      </c>
      <c r="G12" s="27" t="s">
        <v>3892</v>
      </c>
      <c r="H12" s="27" t="s">
        <v>3913</v>
      </c>
      <c r="I12" s="27" t="s">
        <v>8183</v>
      </c>
      <c r="J12" s="27" t="s">
        <v>6362</v>
      </c>
    </row>
    <row r="13" spans="1:10" x14ac:dyDescent="0.25">
      <c r="A13" s="27" t="s">
        <v>6300</v>
      </c>
      <c r="B13" s="27" t="s">
        <v>6150</v>
      </c>
      <c r="C13" s="27" t="s">
        <v>8197</v>
      </c>
      <c r="D13" s="27" t="s">
        <v>6480</v>
      </c>
      <c r="E13" s="27" t="s">
        <v>7045</v>
      </c>
      <c r="F13" s="27" t="s">
        <v>1802</v>
      </c>
      <c r="G13" s="27" t="s">
        <v>3892</v>
      </c>
      <c r="H13" s="27" t="s">
        <v>3913</v>
      </c>
      <c r="I13" s="27" t="s">
        <v>7046</v>
      </c>
      <c r="J13" s="27" t="s">
        <v>6362</v>
      </c>
    </row>
    <row r="14" spans="1:10" x14ac:dyDescent="0.25">
      <c r="A14" s="27" t="s">
        <v>1296</v>
      </c>
      <c r="B14" s="27" t="s">
        <v>8350</v>
      </c>
      <c r="C14" s="27" t="s">
        <v>8349</v>
      </c>
      <c r="D14" s="27" t="s">
        <v>6480</v>
      </c>
      <c r="E14" s="27" t="s">
        <v>8348</v>
      </c>
      <c r="F14" s="27" t="s">
        <v>1802</v>
      </c>
      <c r="G14" s="27" t="s">
        <v>8347</v>
      </c>
      <c r="H14" s="27" t="s">
        <v>3913</v>
      </c>
      <c r="I14" s="27" t="s">
        <v>8346</v>
      </c>
      <c r="J14" s="27" t="s">
        <v>6409</v>
      </c>
    </row>
    <row r="15" spans="1:10" x14ac:dyDescent="0.25">
      <c r="A15" s="27" t="s">
        <v>1713</v>
      </c>
      <c r="B15" s="27" t="s">
        <v>8163</v>
      </c>
      <c r="C15" s="27" t="s">
        <v>10350</v>
      </c>
      <c r="D15" s="27" t="s">
        <v>6480</v>
      </c>
      <c r="E15" s="27" t="s">
        <v>8162</v>
      </c>
      <c r="F15" s="27" t="s">
        <v>1802</v>
      </c>
      <c r="G15" s="27" t="s">
        <v>3892</v>
      </c>
      <c r="H15" s="27" t="s">
        <v>3897</v>
      </c>
      <c r="I15" s="27" t="s">
        <v>8161</v>
      </c>
      <c r="J15" s="27" t="s">
        <v>6410</v>
      </c>
    </row>
    <row r="16" spans="1:10" x14ac:dyDescent="0.25">
      <c r="A16" s="27" t="s">
        <v>6264</v>
      </c>
      <c r="B16" s="27" t="s">
        <v>6149</v>
      </c>
      <c r="C16" s="27" t="s">
        <v>8231</v>
      </c>
      <c r="D16" s="27" t="s">
        <v>6480</v>
      </c>
      <c r="E16" s="27" t="s">
        <v>6783</v>
      </c>
      <c r="F16" s="27" t="s">
        <v>1802</v>
      </c>
      <c r="G16" s="27" t="s">
        <v>3892</v>
      </c>
      <c r="H16" s="27" t="s">
        <v>3897</v>
      </c>
      <c r="I16" s="27" t="s">
        <v>6784</v>
      </c>
      <c r="J16" s="27" t="s">
        <v>6410</v>
      </c>
    </row>
    <row r="17" spans="1:10" x14ac:dyDescent="0.25">
      <c r="A17" s="27" t="s">
        <v>6281</v>
      </c>
      <c r="B17" s="27" t="s">
        <v>6148</v>
      </c>
      <c r="C17" s="27" t="s">
        <v>6792</v>
      </c>
      <c r="D17" s="27" t="s">
        <v>6480</v>
      </c>
      <c r="E17" s="27" t="s">
        <v>6793</v>
      </c>
      <c r="F17" s="27" t="s">
        <v>1802</v>
      </c>
      <c r="G17" s="27" t="s">
        <v>3892</v>
      </c>
      <c r="H17" s="27" t="s">
        <v>3897</v>
      </c>
      <c r="I17" s="27" t="s">
        <v>6794</v>
      </c>
      <c r="J17" s="27" t="s">
        <v>6410</v>
      </c>
    </row>
    <row r="18" spans="1:10" x14ac:dyDescent="0.25">
      <c r="A18" s="27" t="s">
        <v>3757</v>
      </c>
      <c r="B18" s="27" t="s">
        <v>6094</v>
      </c>
      <c r="C18" s="27" t="s">
        <v>8236</v>
      </c>
      <c r="D18" s="27" t="s">
        <v>6480</v>
      </c>
      <c r="E18" s="27" t="s">
        <v>6661</v>
      </c>
      <c r="F18" s="27" t="s">
        <v>1802</v>
      </c>
      <c r="G18" s="27" t="s">
        <v>10215</v>
      </c>
      <c r="H18" s="27" t="s">
        <v>3897</v>
      </c>
      <c r="I18" s="27" t="s">
        <v>6662</v>
      </c>
      <c r="J18" s="27" t="s">
        <v>6410</v>
      </c>
    </row>
    <row r="19" spans="1:10" x14ac:dyDescent="0.25">
      <c r="A19" s="27" t="s">
        <v>6275</v>
      </c>
      <c r="B19" s="27" t="s">
        <v>6137</v>
      </c>
      <c r="C19" s="27" t="s">
        <v>3190</v>
      </c>
      <c r="D19" s="27" t="s">
        <v>6480</v>
      </c>
      <c r="E19" s="27" t="s">
        <v>7041</v>
      </c>
      <c r="F19" s="27" t="s">
        <v>1802</v>
      </c>
      <c r="G19" s="27" t="s">
        <v>3892</v>
      </c>
      <c r="H19" s="27" t="s">
        <v>3913</v>
      </c>
      <c r="I19" s="27" t="s">
        <v>7042</v>
      </c>
      <c r="J19" s="27" t="s">
        <v>6492</v>
      </c>
    </row>
    <row r="20" spans="1:10" ht="60" x14ac:dyDescent="0.25">
      <c r="A20" s="27" t="s">
        <v>1794</v>
      </c>
      <c r="B20" s="27" t="s">
        <v>8323</v>
      </c>
      <c r="C20" s="27" t="s">
        <v>8322</v>
      </c>
      <c r="D20" s="27" t="s">
        <v>6652</v>
      </c>
      <c r="E20" s="27" t="s">
        <v>6818</v>
      </c>
      <c r="F20" s="27" t="s">
        <v>6529</v>
      </c>
      <c r="G20" s="27" t="s">
        <v>3892</v>
      </c>
      <c r="H20" s="27" t="s">
        <v>1794</v>
      </c>
      <c r="I20" s="27" t="s">
        <v>6819</v>
      </c>
      <c r="J20" s="16" t="s">
        <v>6332</v>
      </c>
    </row>
    <row r="21" spans="1:10" x14ac:dyDescent="0.25">
      <c r="A21" s="27" t="s">
        <v>2030</v>
      </c>
      <c r="B21" s="27" t="s">
        <v>8546</v>
      </c>
      <c r="C21" s="27" t="s">
        <v>4445</v>
      </c>
      <c r="D21" s="27" t="s">
        <v>6480</v>
      </c>
      <c r="E21" s="27" t="s">
        <v>10292</v>
      </c>
      <c r="F21" s="27" t="s">
        <v>1802</v>
      </c>
      <c r="G21" s="27" t="s">
        <v>10291</v>
      </c>
      <c r="H21" s="27" t="s">
        <v>3913</v>
      </c>
      <c r="I21" s="27" t="s">
        <v>10290</v>
      </c>
      <c r="J21" s="27" t="s">
        <v>6333</v>
      </c>
    </row>
    <row r="22" spans="1:10" x14ac:dyDescent="0.25">
      <c r="A22" s="27" t="s">
        <v>2030</v>
      </c>
      <c r="B22" s="27" t="s">
        <v>8410</v>
      </c>
      <c r="C22" s="27" t="s">
        <v>3176</v>
      </c>
      <c r="D22" s="27" t="s">
        <v>6480</v>
      </c>
      <c r="E22" s="27" t="s">
        <v>8409</v>
      </c>
      <c r="F22" s="27" t="s">
        <v>1802</v>
      </c>
      <c r="G22" s="27" t="s">
        <v>8408</v>
      </c>
      <c r="H22" s="27" t="s">
        <v>3913</v>
      </c>
      <c r="I22" s="27" t="s">
        <v>8407</v>
      </c>
      <c r="J22" s="27" t="s">
        <v>6333</v>
      </c>
    </row>
    <row r="23" spans="1:10" x14ac:dyDescent="0.25">
      <c r="A23" s="27" t="s">
        <v>8477</v>
      </c>
      <c r="B23" s="27" t="s">
        <v>8340</v>
      </c>
      <c r="C23" s="27" t="s">
        <v>4710</v>
      </c>
      <c r="D23" s="27" t="s">
        <v>6480</v>
      </c>
      <c r="E23" s="27" t="s">
        <v>8339</v>
      </c>
      <c r="F23" s="27" t="s">
        <v>1802</v>
      </c>
      <c r="G23" s="27" t="s">
        <v>10293</v>
      </c>
      <c r="H23" s="27" t="s">
        <v>3913</v>
      </c>
      <c r="I23" s="27" t="s">
        <v>8338</v>
      </c>
      <c r="J23" s="27" t="s">
        <v>6333</v>
      </c>
    </row>
    <row r="24" spans="1:10" x14ac:dyDescent="0.25">
      <c r="A24" s="27" t="s">
        <v>8174</v>
      </c>
      <c r="B24" s="27" t="s">
        <v>8173</v>
      </c>
      <c r="C24" s="27" t="s">
        <v>8172</v>
      </c>
      <c r="D24" s="27" t="s">
        <v>6480</v>
      </c>
      <c r="E24" s="27" t="s">
        <v>8171</v>
      </c>
      <c r="F24" s="27" t="s">
        <v>1802</v>
      </c>
      <c r="G24" s="27" t="s">
        <v>3892</v>
      </c>
      <c r="H24" s="27" t="s">
        <v>3897</v>
      </c>
      <c r="I24" s="27" t="s">
        <v>8170</v>
      </c>
      <c r="J24" s="27" t="s">
        <v>6333</v>
      </c>
    </row>
    <row r="25" spans="1:10" x14ac:dyDescent="0.25">
      <c r="A25" s="27" t="s">
        <v>8178</v>
      </c>
      <c r="B25" s="27" t="s">
        <v>8177</v>
      </c>
      <c r="C25" s="27" t="s">
        <v>8176</v>
      </c>
      <c r="D25" s="27" t="s">
        <v>6480</v>
      </c>
      <c r="E25" s="27" t="s">
        <v>10322</v>
      </c>
      <c r="F25" s="27" t="s">
        <v>1802</v>
      </c>
      <c r="G25" s="27" t="s">
        <v>3892</v>
      </c>
      <c r="H25" s="27" t="s">
        <v>3913</v>
      </c>
      <c r="I25" s="27" t="s">
        <v>8175</v>
      </c>
      <c r="J25" s="27" t="s">
        <v>6333</v>
      </c>
    </row>
    <row r="26" spans="1:10" x14ac:dyDescent="0.25">
      <c r="A26" s="27" t="s">
        <v>6238</v>
      </c>
      <c r="B26" s="27" t="s">
        <v>6135</v>
      </c>
      <c r="C26" s="27" t="s">
        <v>8198</v>
      </c>
      <c r="D26" s="27" t="s">
        <v>2843</v>
      </c>
      <c r="E26" s="27" t="s">
        <v>2844</v>
      </c>
      <c r="F26" s="27" t="s">
        <v>1802</v>
      </c>
      <c r="G26" s="27" t="s">
        <v>10287</v>
      </c>
      <c r="H26" s="27" t="s">
        <v>3897</v>
      </c>
      <c r="I26" s="27" t="s">
        <v>4436</v>
      </c>
      <c r="J26" s="27" t="s">
        <v>6334</v>
      </c>
    </row>
    <row r="27" spans="1:10" x14ac:dyDescent="0.25">
      <c r="A27" s="27" t="s">
        <v>6273</v>
      </c>
      <c r="B27" s="27" t="s">
        <v>6134</v>
      </c>
      <c r="C27" s="27" t="s">
        <v>3131</v>
      </c>
      <c r="D27" s="27" t="s">
        <v>4187</v>
      </c>
      <c r="E27" s="27" t="s">
        <v>6727</v>
      </c>
      <c r="F27" s="27" t="s">
        <v>1802</v>
      </c>
      <c r="G27" s="27" t="s">
        <v>3892</v>
      </c>
      <c r="H27" s="27" t="s">
        <v>3897</v>
      </c>
      <c r="I27" s="27" t="s">
        <v>6728</v>
      </c>
      <c r="J27" s="27" t="s">
        <v>6362</v>
      </c>
    </row>
    <row r="28" spans="1:10" x14ac:dyDescent="0.25">
      <c r="A28" s="27" t="s">
        <v>1296</v>
      </c>
      <c r="B28" s="27" t="s">
        <v>8396</v>
      </c>
      <c r="C28" s="27" t="s">
        <v>8395</v>
      </c>
      <c r="D28" s="27" t="s">
        <v>6480</v>
      </c>
      <c r="E28" s="27" t="s">
        <v>8394</v>
      </c>
      <c r="F28" s="27" t="s">
        <v>1802</v>
      </c>
      <c r="G28" s="27" t="s">
        <v>8393</v>
      </c>
      <c r="H28" s="27" t="s">
        <v>3913</v>
      </c>
      <c r="I28" s="27" t="s">
        <v>8392</v>
      </c>
      <c r="J28" s="27" t="s">
        <v>6333</v>
      </c>
    </row>
    <row r="29" spans="1:10" x14ac:dyDescent="0.25">
      <c r="A29" s="27" t="s">
        <v>1794</v>
      </c>
      <c r="B29" s="27" t="s">
        <v>6815</v>
      </c>
      <c r="C29" s="27" t="s">
        <v>8436</v>
      </c>
      <c r="D29" s="27" t="s">
        <v>6652</v>
      </c>
      <c r="E29" s="27" t="s">
        <v>6816</v>
      </c>
      <c r="F29" s="27" t="s">
        <v>6573</v>
      </c>
      <c r="G29" s="27" t="s">
        <v>8435</v>
      </c>
      <c r="H29" s="27" t="s">
        <v>1794</v>
      </c>
      <c r="I29" s="27" t="s">
        <v>6817</v>
      </c>
      <c r="J29" s="27" t="s">
        <v>8434</v>
      </c>
    </row>
    <row r="30" spans="1:10" x14ac:dyDescent="0.25">
      <c r="A30" s="27" t="s">
        <v>1794</v>
      </c>
      <c r="B30" s="27" t="s">
        <v>6812</v>
      </c>
      <c r="C30" s="27" t="s">
        <v>10452</v>
      </c>
      <c r="D30" s="27" t="s">
        <v>6806</v>
      </c>
      <c r="E30" s="27" t="s">
        <v>6813</v>
      </c>
      <c r="F30" s="27" t="s">
        <v>6680</v>
      </c>
      <c r="G30" s="27" t="s">
        <v>3892</v>
      </c>
      <c r="H30" s="27" t="s">
        <v>1794</v>
      </c>
      <c r="I30" s="27" t="s">
        <v>6814</v>
      </c>
      <c r="J30" s="27" t="s">
        <v>10451</v>
      </c>
    </row>
    <row r="31" spans="1:10" x14ac:dyDescent="0.25">
      <c r="A31" s="27" t="s">
        <v>1080</v>
      </c>
      <c r="B31" s="27" t="s">
        <v>6057</v>
      </c>
      <c r="C31" s="27" t="s">
        <v>8356</v>
      </c>
      <c r="D31" s="27" t="s">
        <v>6683</v>
      </c>
      <c r="E31" s="27" t="s">
        <v>6684</v>
      </c>
      <c r="F31" s="27" t="s">
        <v>1802</v>
      </c>
      <c r="G31" s="27" t="s">
        <v>8355</v>
      </c>
      <c r="H31" s="27" t="s">
        <v>3897</v>
      </c>
      <c r="I31" s="27" t="s">
        <v>6685</v>
      </c>
      <c r="J31" s="27" t="s">
        <v>6439</v>
      </c>
    </row>
    <row r="32" spans="1:10" x14ac:dyDescent="0.25">
      <c r="A32" s="27" t="s">
        <v>1481</v>
      </c>
      <c r="B32" s="27" t="s">
        <v>8117</v>
      </c>
      <c r="C32" s="27" t="s">
        <v>8188</v>
      </c>
      <c r="D32" s="27" t="s">
        <v>6480</v>
      </c>
      <c r="E32" s="27" t="s">
        <v>8187</v>
      </c>
      <c r="F32" s="27" t="s">
        <v>1802</v>
      </c>
      <c r="G32" s="27" t="s">
        <v>3892</v>
      </c>
      <c r="H32" s="27" t="s">
        <v>3913</v>
      </c>
      <c r="I32" s="27" t="s">
        <v>8186</v>
      </c>
      <c r="J32" s="27" t="s">
        <v>6333</v>
      </c>
    </row>
    <row r="33" spans="1:10" x14ac:dyDescent="0.25">
      <c r="A33" s="27" t="s">
        <v>6237</v>
      </c>
      <c r="B33" s="27" t="s">
        <v>6063</v>
      </c>
      <c r="C33" s="27" t="s">
        <v>8332</v>
      </c>
      <c r="D33" s="27" t="s">
        <v>4448</v>
      </c>
      <c r="E33" s="27" t="s">
        <v>7037</v>
      </c>
      <c r="F33" s="27" t="s">
        <v>1802</v>
      </c>
      <c r="G33" s="27" t="s">
        <v>3892</v>
      </c>
      <c r="H33" s="27" t="s">
        <v>3897</v>
      </c>
      <c r="I33" s="27" t="s">
        <v>7038</v>
      </c>
      <c r="J33" s="27" t="s">
        <v>6362</v>
      </c>
    </row>
    <row r="34" spans="1:10" x14ac:dyDescent="0.25">
      <c r="A34" s="27" t="s">
        <v>6311</v>
      </c>
      <c r="B34" s="27" t="s">
        <v>6158</v>
      </c>
      <c r="C34" s="27" t="s">
        <v>3986</v>
      </c>
      <c r="D34" s="27" t="s">
        <v>6480</v>
      </c>
      <c r="E34" s="27" t="s">
        <v>6668</v>
      </c>
      <c r="F34" s="27" t="s">
        <v>1802</v>
      </c>
      <c r="G34" s="27" t="s">
        <v>3892</v>
      </c>
      <c r="H34" s="27" t="s">
        <v>3913</v>
      </c>
      <c r="I34" s="27" t="s">
        <v>6669</v>
      </c>
      <c r="J34" s="27" t="s">
        <v>6333</v>
      </c>
    </row>
    <row r="35" spans="1:10" x14ac:dyDescent="0.25">
      <c r="A35" s="27" t="s">
        <v>6265</v>
      </c>
      <c r="B35" s="27" t="s">
        <v>6126</v>
      </c>
      <c r="C35" s="27" t="s">
        <v>4218</v>
      </c>
      <c r="D35" s="27" t="s">
        <v>4448</v>
      </c>
      <c r="E35" s="27" t="s">
        <v>6771</v>
      </c>
      <c r="F35" s="27" t="s">
        <v>1802</v>
      </c>
      <c r="G35" s="27" t="s">
        <v>3892</v>
      </c>
      <c r="H35" s="27" t="s">
        <v>3897</v>
      </c>
      <c r="I35" s="27" t="s">
        <v>6772</v>
      </c>
      <c r="J35" s="27" t="s">
        <v>6410</v>
      </c>
    </row>
    <row r="36" spans="1:10" x14ac:dyDescent="0.25">
      <c r="A36" s="27" t="s">
        <v>6257</v>
      </c>
      <c r="B36" s="27" t="s">
        <v>6122</v>
      </c>
      <c r="C36" s="27" t="s">
        <v>3989</v>
      </c>
      <c r="D36" s="27" t="s">
        <v>6786</v>
      </c>
      <c r="E36" s="27" t="s">
        <v>7035</v>
      </c>
      <c r="F36" s="27" t="s">
        <v>1802</v>
      </c>
      <c r="G36" s="27" t="s">
        <v>3892</v>
      </c>
      <c r="H36" s="27" t="s">
        <v>3897</v>
      </c>
      <c r="I36" s="27" t="s">
        <v>7036</v>
      </c>
      <c r="J36" s="27" t="s">
        <v>6333</v>
      </c>
    </row>
    <row r="37" spans="1:10" x14ac:dyDescent="0.25">
      <c r="A37" s="27" t="s">
        <v>1256</v>
      </c>
      <c r="B37" s="27" t="s">
        <v>6120</v>
      </c>
      <c r="C37" s="27" t="s">
        <v>2710</v>
      </c>
      <c r="D37" s="27" t="s">
        <v>4448</v>
      </c>
      <c r="E37" s="27" t="s">
        <v>7033</v>
      </c>
      <c r="F37" s="27" t="s">
        <v>1802</v>
      </c>
      <c r="G37" s="27" t="s">
        <v>8384</v>
      </c>
      <c r="H37" s="27" t="s">
        <v>3897</v>
      </c>
      <c r="I37" s="27" t="s">
        <v>7034</v>
      </c>
      <c r="J37" s="27" t="s">
        <v>8383</v>
      </c>
    </row>
    <row r="38" spans="1:10" x14ac:dyDescent="0.25">
      <c r="A38" s="27" t="s">
        <v>1486</v>
      </c>
      <c r="B38" s="27" t="s">
        <v>6118</v>
      </c>
      <c r="C38" s="27" t="s">
        <v>8200</v>
      </c>
      <c r="D38" s="27" t="s">
        <v>4387</v>
      </c>
      <c r="E38" s="27" t="s">
        <v>7031</v>
      </c>
      <c r="F38" s="27" t="s">
        <v>1802</v>
      </c>
      <c r="G38" s="27" t="s">
        <v>3892</v>
      </c>
      <c r="H38" s="27" t="s">
        <v>3897</v>
      </c>
      <c r="I38" s="27" t="s">
        <v>7032</v>
      </c>
      <c r="J38" s="27" t="s">
        <v>6333</v>
      </c>
    </row>
    <row r="39" spans="1:10" x14ac:dyDescent="0.25">
      <c r="A39" s="27" t="s">
        <v>1625</v>
      </c>
      <c r="B39" s="27" t="s">
        <v>6111</v>
      </c>
      <c r="C39" s="27" t="s">
        <v>2363</v>
      </c>
      <c r="D39" s="27" t="s">
        <v>4448</v>
      </c>
      <c r="E39" s="27" t="s">
        <v>7029</v>
      </c>
      <c r="F39" s="27" t="s">
        <v>1802</v>
      </c>
      <c r="G39" s="27" t="s">
        <v>10296</v>
      </c>
      <c r="H39" s="27" t="s">
        <v>3897</v>
      </c>
      <c r="I39" s="27" t="s">
        <v>7030</v>
      </c>
      <c r="J39" s="27" t="s">
        <v>6333</v>
      </c>
    </row>
    <row r="40" spans="1:10" x14ac:dyDescent="0.25">
      <c r="A40" s="27" t="s">
        <v>6203</v>
      </c>
      <c r="B40" s="27" t="s">
        <v>6129</v>
      </c>
      <c r="C40" s="27" t="s">
        <v>6729</v>
      </c>
      <c r="D40" s="27" t="s">
        <v>4448</v>
      </c>
      <c r="E40" s="27" t="s">
        <v>6730</v>
      </c>
      <c r="F40" s="27" t="s">
        <v>1802</v>
      </c>
      <c r="G40" s="27" t="s">
        <v>3892</v>
      </c>
      <c r="H40" s="27" t="s">
        <v>3897</v>
      </c>
      <c r="I40" s="27" t="s">
        <v>6731</v>
      </c>
      <c r="J40" s="27" t="s">
        <v>6375</v>
      </c>
    </row>
    <row r="41" spans="1:10" x14ac:dyDescent="0.25">
      <c r="A41" s="27" t="s">
        <v>6246</v>
      </c>
      <c r="B41" s="27" t="s">
        <v>6113</v>
      </c>
      <c r="C41" s="27" t="s">
        <v>8201</v>
      </c>
      <c r="D41" s="27" t="s">
        <v>4387</v>
      </c>
      <c r="E41" s="27" t="s">
        <v>6686</v>
      </c>
      <c r="F41" s="27" t="s">
        <v>1802</v>
      </c>
      <c r="G41" s="27" t="s">
        <v>3892</v>
      </c>
      <c r="H41" s="27" t="s">
        <v>3897</v>
      </c>
      <c r="I41" s="27" t="s">
        <v>6687</v>
      </c>
      <c r="J41" s="27" t="s">
        <v>6410</v>
      </c>
    </row>
    <row r="42" spans="1:10" x14ac:dyDescent="0.25">
      <c r="A42" s="27" t="s">
        <v>1469</v>
      </c>
      <c r="B42" s="27" t="s">
        <v>6109</v>
      </c>
      <c r="C42" s="27" t="s">
        <v>3127</v>
      </c>
      <c r="D42" s="27" t="s">
        <v>4448</v>
      </c>
      <c r="E42" s="27" t="s">
        <v>6776</v>
      </c>
      <c r="F42" s="27" t="s">
        <v>1802</v>
      </c>
      <c r="G42" s="27" t="s">
        <v>3892</v>
      </c>
      <c r="H42" s="27" t="s">
        <v>3897</v>
      </c>
      <c r="I42" s="27" t="s">
        <v>6777</v>
      </c>
      <c r="J42" s="27" t="s">
        <v>6333</v>
      </c>
    </row>
    <row r="43" spans="1:10" x14ac:dyDescent="0.25">
      <c r="A43" s="27" t="s">
        <v>6239</v>
      </c>
      <c r="B43" s="27" t="s">
        <v>6101</v>
      </c>
      <c r="C43" s="27" t="s">
        <v>2647</v>
      </c>
      <c r="D43" s="27" t="s">
        <v>4448</v>
      </c>
      <c r="E43" s="27" t="s">
        <v>7027</v>
      </c>
      <c r="F43" s="27" t="s">
        <v>1802</v>
      </c>
      <c r="G43" s="27" t="s">
        <v>3892</v>
      </c>
      <c r="H43" s="27" t="s">
        <v>3897</v>
      </c>
      <c r="I43" s="27" t="s">
        <v>7028</v>
      </c>
      <c r="J43" s="27" t="s">
        <v>6362</v>
      </c>
    </row>
    <row r="44" spans="1:10" x14ac:dyDescent="0.25">
      <c r="A44" s="27" t="s">
        <v>1069</v>
      </c>
      <c r="B44" s="27" t="s">
        <v>6099</v>
      </c>
      <c r="C44" s="27" t="s">
        <v>10409</v>
      </c>
      <c r="D44" s="27" t="s">
        <v>4387</v>
      </c>
      <c r="E44" s="27" t="s">
        <v>7025</v>
      </c>
      <c r="F44" s="27" t="s">
        <v>1802</v>
      </c>
      <c r="G44" s="27" t="s">
        <v>3892</v>
      </c>
      <c r="H44" s="27" t="s">
        <v>3897</v>
      </c>
      <c r="I44" s="27" t="s">
        <v>7026</v>
      </c>
      <c r="J44" s="27" t="s">
        <v>6408</v>
      </c>
    </row>
    <row r="45" spans="1:10" x14ac:dyDescent="0.25">
      <c r="A45" s="27" t="s">
        <v>4358</v>
      </c>
      <c r="B45" s="27" t="s">
        <v>6117</v>
      </c>
      <c r="C45" s="27" t="s">
        <v>8358</v>
      </c>
      <c r="D45" s="27" t="s">
        <v>4387</v>
      </c>
      <c r="E45" s="27" t="s">
        <v>6769</v>
      </c>
      <c r="F45" s="27" t="s">
        <v>1802</v>
      </c>
      <c r="G45" s="27" t="s">
        <v>8357</v>
      </c>
      <c r="H45" s="27" t="s">
        <v>3897</v>
      </c>
      <c r="I45" s="27" t="s">
        <v>6770</v>
      </c>
      <c r="J45" s="27" t="s">
        <v>6333</v>
      </c>
    </row>
    <row r="46" spans="1:10" x14ac:dyDescent="0.25">
      <c r="A46" s="27" t="s">
        <v>1410</v>
      </c>
      <c r="B46" s="27" t="s">
        <v>6092</v>
      </c>
      <c r="C46" s="27" t="s">
        <v>4194</v>
      </c>
      <c r="D46" s="27" t="s">
        <v>4187</v>
      </c>
      <c r="E46" s="27" t="s">
        <v>7023</v>
      </c>
      <c r="F46" s="27" t="s">
        <v>1802</v>
      </c>
      <c r="G46" s="27" t="s">
        <v>3892</v>
      </c>
      <c r="H46" s="27" t="s">
        <v>3897</v>
      </c>
      <c r="I46" s="27" t="s">
        <v>7024</v>
      </c>
      <c r="J46" s="27" t="s">
        <v>6362</v>
      </c>
    </row>
    <row r="47" spans="1:10" x14ac:dyDescent="0.25">
      <c r="A47" s="27" t="s">
        <v>6230</v>
      </c>
      <c r="B47" s="27" t="s">
        <v>6090</v>
      </c>
      <c r="C47" s="27" t="s">
        <v>7020</v>
      </c>
      <c r="D47" s="27" t="s">
        <v>4387</v>
      </c>
      <c r="E47" s="27" t="s">
        <v>7021</v>
      </c>
      <c r="F47" s="27" t="s">
        <v>1802</v>
      </c>
      <c r="G47" s="27" t="s">
        <v>3892</v>
      </c>
      <c r="H47" s="27" t="s">
        <v>3897</v>
      </c>
      <c r="I47" s="27" t="s">
        <v>7022</v>
      </c>
      <c r="J47" s="27" t="s">
        <v>6358</v>
      </c>
    </row>
    <row r="48" spans="1:10" x14ac:dyDescent="0.25">
      <c r="A48" s="27" t="s">
        <v>6228</v>
      </c>
      <c r="B48" s="27" t="s">
        <v>6078</v>
      </c>
      <c r="C48" s="27" t="s">
        <v>10261</v>
      </c>
      <c r="D48" s="27" t="s">
        <v>3535</v>
      </c>
      <c r="E48" s="27" t="s">
        <v>6734</v>
      </c>
      <c r="F48" s="27" t="s">
        <v>1802</v>
      </c>
      <c r="G48" s="27" t="s">
        <v>10260</v>
      </c>
      <c r="H48" s="27" t="s">
        <v>3897</v>
      </c>
      <c r="I48" s="27" t="s">
        <v>6735</v>
      </c>
      <c r="J48" s="27" t="s">
        <v>6339</v>
      </c>
    </row>
    <row r="49" spans="1:10" x14ac:dyDescent="0.25">
      <c r="A49" s="27" t="s">
        <v>1377</v>
      </c>
      <c r="B49" s="27" t="s">
        <v>6075</v>
      </c>
      <c r="C49" s="27" t="s">
        <v>10298</v>
      </c>
      <c r="D49" s="27" t="s">
        <v>6465</v>
      </c>
      <c r="E49" s="27" t="s">
        <v>6702</v>
      </c>
      <c r="F49" s="27" t="s">
        <v>3514</v>
      </c>
      <c r="G49" s="27" t="s">
        <v>10297</v>
      </c>
      <c r="H49" s="27" t="s">
        <v>3897</v>
      </c>
      <c r="I49" s="27" t="s">
        <v>6703</v>
      </c>
      <c r="J49" s="27" t="s">
        <v>6333</v>
      </c>
    </row>
    <row r="50" spans="1:10" x14ac:dyDescent="0.25">
      <c r="A50" s="27" t="s">
        <v>6320</v>
      </c>
      <c r="B50" s="27" t="s">
        <v>6157</v>
      </c>
      <c r="C50" s="27" t="s">
        <v>8196</v>
      </c>
      <c r="D50" s="27" t="s">
        <v>6480</v>
      </c>
      <c r="E50" s="27" t="s">
        <v>7047</v>
      </c>
      <c r="F50" s="27" t="s">
        <v>1802</v>
      </c>
      <c r="G50" s="27" t="s">
        <v>3892</v>
      </c>
      <c r="H50" s="27" t="s">
        <v>3913</v>
      </c>
      <c r="I50" s="27" t="s">
        <v>7048</v>
      </c>
      <c r="J50" s="27" t="s">
        <v>6333</v>
      </c>
    </row>
    <row r="51" spans="1:10" x14ac:dyDescent="0.25">
      <c r="A51" s="27" t="s">
        <v>7015</v>
      </c>
      <c r="B51" s="27" t="s">
        <v>6067</v>
      </c>
      <c r="C51" s="27" t="s">
        <v>6498</v>
      </c>
      <c r="D51" s="27" t="s">
        <v>3535</v>
      </c>
      <c r="E51" s="27" t="s">
        <v>7016</v>
      </c>
      <c r="F51" s="27" t="s">
        <v>1802</v>
      </c>
      <c r="G51" s="27" t="s">
        <v>3892</v>
      </c>
      <c r="H51" s="27" t="s">
        <v>3897</v>
      </c>
      <c r="I51" s="27" t="s">
        <v>7017</v>
      </c>
      <c r="J51" s="27" t="s">
        <v>8193</v>
      </c>
    </row>
    <row r="52" spans="1:10" x14ac:dyDescent="0.25">
      <c r="A52" s="27" t="s">
        <v>3976</v>
      </c>
      <c r="B52" s="27" t="s">
        <v>6048</v>
      </c>
      <c r="C52" s="27" t="s">
        <v>3528</v>
      </c>
      <c r="D52" s="27" t="s">
        <v>3535</v>
      </c>
      <c r="E52" s="27" t="s">
        <v>7013</v>
      </c>
      <c r="F52" s="27" t="s">
        <v>1802</v>
      </c>
      <c r="G52" s="27" t="s">
        <v>3892</v>
      </c>
      <c r="H52" s="27" t="s">
        <v>3897</v>
      </c>
      <c r="I52" s="27" t="s">
        <v>7014</v>
      </c>
      <c r="J52" s="27" t="s">
        <v>6333</v>
      </c>
    </row>
    <row r="53" spans="1:10" x14ac:dyDescent="0.25">
      <c r="A53" s="27" t="s">
        <v>918</v>
      </c>
      <c r="B53" s="27" t="s">
        <v>6039</v>
      </c>
      <c r="C53" s="27" t="s">
        <v>10339</v>
      </c>
      <c r="D53" s="27" t="s">
        <v>4448</v>
      </c>
      <c r="E53" s="27" t="s">
        <v>7011</v>
      </c>
      <c r="F53" s="27" t="s">
        <v>1802</v>
      </c>
      <c r="G53" s="27" t="s">
        <v>10338</v>
      </c>
      <c r="H53" s="27" t="s">
        <v>3913</v>
      </c>
      <c r="I53" s="27" t="s">
        <v>7012</v>
      </c>
      <c r="J53" s="27" t="s">
        <v>10337</v>
      </c>
    </row>
    <row r="54" spans="1:10" x14ac:dyDescent="0.25">
      <c r="A54" s="27" t="s">
        <v>1036</v>
      </c>
      <c r="B54" s="27" t="s">
        <v>6038</v>
      </c>
      <c r="C54" s="27" t="s">
        <v>10274</v>
      </c>
      <c r="D54" s="27" t="s">
        <v>4448</v>
      </c>
      <c r="E54" s="27" t="s">
        <v>7009</v>
      </c>
      <c r="F54" s="27" t="s">
        <v>1802</v>
      </c>
      <c r="G54" s="27" t="s">
        <v>3892</v>
      </c>
      <c r="H54" s="27" t="s">
        <v>3897</v>
      </c>
      <c r="I54" s="27" t="s">
        <v>7010</v>
      </c>
      <c r="J54" s="27" t="s">
        <v>6339</v>
      </c>
    </row>
    <row r="55" spans="1:10" x14ac:dyDescent="0.25">
      <c r="A55" s="27" t="s">
        <v>1749</v>
      </c>
      <c r="B55" s="27" t="s">
        <v>6012</v>
      </c>
      <c r="C55" s="27" t="s">
        <v>10425</v>
      </c>
      <c r="D55" s="27" t="s">
        <v>4448</v>
      </c>
      <c r="E55" s="27" t="s">
        <v>6802</v>
      </c>
      <c r="F55" s="27" t="s">
        <v>1802</v>
      </c>
      <c r="G55" s="27" t="s">
        <v>3892</v>
      </c>
      <c r="H55" s="27" t="s">
        <v>3913</v>
      </c>
      <c r="I55" s="27" t="s">
        <v>6803</v>
      </c>
      <c r="J55" s="27" t="s">
        <v>8193</v>
      </c>
    </row>
    <row r="56" spans="1:10" x14ac:dyDescent="0.25">
      <c r="A56" s="27" t="s">
        <v>6223</v>
      </c>
      <c r="B56" s="27" t="s">
        <v>6073</v>
      </c>
      <c r="C56" s="27" t="s">
        <v>10323</v>
      </c>
      <c r="D56" s="27" t="s">
        <v>4448</v>
      </c>
      <c r="E56" s="27" t="s">
        <v>7007</v>
      </c>
      <c r="F56" s="27" t="s">
        <v>1802</v>
      </c>
      <c r="G56" s="27" t="s">
        <v>3892</v>
      </c>
      <c r="H56" s="27" t="s">
        <v>3913</v>
      </c>
      <c r="I56" s="27" t="s">
        <v>7008</v>
      </c>
      <c r="J56" s="27" t="s">
        <v>6333</v>
      </c>
    </row>
    <row r="57" spans="1:10" x14ac:dyDescent="0.25">
      <c r="A57" s="27" t="s">
        <v>974</v>
      </c>
      <c r="B57" s="27" t="s">
        <v>6068</v>
      </c>
      <c r="C57" s="27" t="s">
        <v>7004</v>
      </c>
      <c r="D57" s="27" t="s">
        <v>4187</v>
      </c>
      <c r="E57" s="27" t="s">
        <v>7005</v>
      </c>
      <c r="F57" s="27" t="s">
        <v>1802</v>
      </c>
      <c r="G57" s="27" t="s">
        <v>3892</v>
      </c>
      <c r="H57" s="27" t="s">
        <v>3897</v>
      </c>
      <c r="I57" s="27" t="s">
        <v>7006</v>
      </c>
      <c r="J57" s="27" t="s">
        <v>6333</v>
      </c>
    </row>
    <row r="58" spans="1:10" x14ac:dyDescent="0.25">
      <c r="A58" s="27" t="s">
        <v>5015</v>
      </c>
      <c r="B58" s="27" t="s">
        <v>6029</v>
      </c>
      <c r="C58" s="27" t="s">
        <v>10388</v>
      </c>
      <c r="D58" s="27" t="s">
        <v>4448</v>
      </c>
      <c r="E58" s="27" t="s">
        <v>7002</v>
      </c>
      <c r="F58" s="27" t="s">
        <v>1802</v>
      </c>
      <c r="G58" s="27" t="s">
        <v>3892</v>
      </c>
      <c r="H58" s="27" t="s">
        <v>3913</v>
      </c>
      <c r="I58" s="27" t="s">
        <v>7003</v>
      </c>
      <c r="J58" s="27" t="s">
        <v>6362</v>
      </c>
    </row>
    <row r="59" spans="1:10" x14ac:dyDescent="0.25">
      <c r="A59" s="27" t="s">
        <v>1658</v>
      </c>
      <c r="B59" s="27" t="s">
        <v>6018</v>
      </c>
      <c r="C59" s="27" t="s">
        <v>2721</v>
      </c>
      <c r="D59" s="27" t="s">
        <v>3535</v>
      </c>
      <c r="E59" s="27" t="s">
        <v>7000</v>
      </c>
      <c r="F59" s="27" t="s">
        <v>1802</v>
      </c>
      <c r="G59" s="27" t="s">
        <v>3892</v>
      </c>
      <c r="H59" s="27" t="s">
        <v>3897</v>
      </c>
      <c r="I59" s="27" t="s">
        <v>7001</v>
      </c>
      <c r="J59" s="27" t="s">
        <v>6362</v>
      </c>
    </row>
    <row r="60" spans="1:10" x14ac:dyDescent="0.25">
      <c r="A60" s="27" t="s">
        <v>5012</v>
      </c>
      <c r="B60" s="27" t="s">
        <v>6016</v>
      </c>
      <c r="C60" s="27" t="s">
        <v>6997</v>
      </c>
      <c r="D60" s="27" t="s">
        <v>3535</v>
      </c>
      <c r="E60" s="27" t="s">
        <v>6998</v>
      </c>
      <c r="F60" s="27" t="s">
        <v>1802</v>
      </c>
      <c r="G60" s="27" t="s">
        <v>3892</v>
      </c>
      <c r="H60" s="27" t="s">
        <v>3897</v>
      </c>
      <c r="I60" s="27" t="s">
        <v>6999</v>
      </c>
      <c r="J60" s="27" t="s">
        <v>6333</v>
      </c>
    </row>
    <row r="61" spans="1:10" x14ac:dyDescent="0.25">
      <c r="A61" s="27" t="s">
        <v>6233</v>
      </c>
      <c r="B61" s="27" t="s">
        <v>6015</v>
      </c>
      <c r="C61" s="27" t="s">
        <v>6654</v>
      </c>
      <c r="D61" s="27" t="s">
        <v>4387</v>
      </c>
      <c r="E61" s="27" t="s">
        <v>6655</v>
      </c>
      <c r="F61" s="27" t="s">
        <v>1802</v>
      </c>
      <c r="G61" s="27" t="s">
        <v>6656</v>
      </c>
      <c r="H61" s="27" t="s">
        <v>3897</v>
      </c>
      <c r="I61" s="27" t="s">
        <v>6657</v>
      </c>
      <c r="J61" s="27" t="s">
        <v>6333</v>
      </c>
    </row>
    <row r="62" spans="1:10" x14ac:dyDescent="0.25">
      <c r="A62" s="27" t="s">
        <v>1726</v>
      </c>
      <c r="B62" s="27" t="s">
        <v>6014</v>
      </c>
      <c r="C62" s="27" t="s">
        <v>8202</v>
      </c>
      <c r="D62" s="27" t="s">
        <v>4387</v>
      </c>
      <c r="E62" s="27" t="s">
        <v>6995</v>
      </c>
      <c r="F62" s="27" t="s">
        <v>1802</v>
      </c>
      <c r="G62" s="27" t="s">
        <v>3892</v>
      </c>
      <c r="H62" s="27" t="s">
        <v>3897</v>
      </c>
      <c r="I62" s="27" t="s">
        <v>6996</v>
      </c>
      <c r="J62" s="27" t="s">
        <v>6346</v>
      </c>
    </row>
    <row r="63" spans="1:10" x14ac:dyDescent="0.25">
      <c r="A63" s="27" t="s">
        <v>5011</v>
      </c>
      <c r="B63" s="27" t="s">
        <v>6010</v>
      </c>
      <c r="C63" s="27" t="s">
        <v>6992</v>
      </c>
      <c r="D63" s="27" t="s">
        <v>4448</v>
      </c>
      <c r="E63" s="27" t="s">
        <v>6993</v>
      </c>
      <c r="F63" s="27" t="s">
        <v>1802</v>
      </c>
      <c r="G63" s="27" t="s">
        <v>10336</v>
      </c>
      <c r="H63" s="27" t="s">
        <v>3897</v>
      </c>
      <c r="I63" s="27" t="s">
        <v>6994</v>
      </c>
      <c r="J63" s="27" t="s">
        <v>6492</v>
      </c>
    </row>
    <row r="64" spans="1:10" x14ac:dyDescent="0.25">
      <c r="A64" s="27" t="s">
        <v>5005</v>
      </c>
      <c r="B64" s="27" t="s">
        <v>6007</v>
      </c>
      <c r="C64" s="27" t="s">
        <v>6594</v>
      </c>
      <c r="D64" s="27" t="s">
        <v>4448</v>
      </c>
      <c r="E64" s="27" t="s">
        <v>6595</v>
      </c>
      <c r="F64" s="27" t="s">
        <v>1802</v>
      </c>
      <c r="G64" s="27" t="s">
        <v>6596</v>
      </c>
      <c r="H64" s="27" t="s">
        <v>3897</v>
      </c>
      <c r="I64" s="27" t="s">
        <v>6597</v>
      </c>
      <c r="J64" s="27" t="s">
        <v>6362</v>
      </c>
    </row>
    <row r="65" spans="1:10" x14ac:dyDescent="0.25">
      <c r="A65" s="27" t="s">
        <v>916</v>
      </c>
      <c r="B65" s="27" t="s">
        <v>6002</v>
      </c>
      <c r="C65" s="27" t="s">
        <v>10275</v>
      </c>
      <c r="D65" s="27" t="s">
        <v>4448</v>
      </c>
      <c r="E65" s="27" t="s">
        <v>6990</v>
      </c>
      <c r="F65" s="27" t="s">
        <v>3514</v>
      </c>
      <c r="G65" s="27" t="s">
        <v>3892</v>
      </c>
      <c r="H65" s="27" t="s">
        <v>3897</v>
      </c>
      <c r="I65" s="27" t="s">
        <v>6991</v>
      </c>
      <c r="J65" s="27" t="s">
        <v>6339</v>
      </c>
    </row>
    <row r="66" spans="1:10" x14ac:dyDescent="0.25">
      <c r="A66" s="27" t="s">
        <v>8203</v>
      </c>
      <c r="B66" s="27" t="s">
        <v>6001</v>
      </c>
      <c r="C66" s="27" t="s">
        <v>10252</v>
      </c>
      <c r="D66" s="27" t="s">
        <v>4448</v>
      </c>
      <c r="E66" s="27" t="s">
        <v>6988</v>
      </c>
      <c r="F66" s="27" t="s">
        <v>3514</v>
      </c>
      <c r="G66" s="27" t="s">
        <v>3892</v>
      </c>
      <c r="H66" s="27" t="s">
        <v>3897</v>
      </c>
      <c r="I66" s="27" t="s">
        <v>6989</v>
      </c>
      <c r="J66" s="27" t="s">
        <v>6407</v>
      </c>
    </row>
    <row r="67" spans="1:10" x14ac:dyDescent="0.25">
      <c r="A67" s="27" t="s">
        <v>6284</v>
      </c>
      <c r="B67" s="27" t="s">
        <v>6143</v>
      </c>
      <c r="C67" s="27" t="s">
        <v>10295</v>
      </c>
      <c r="D67" s="27" t="s">
        <v>6480</v>
      </c>
      <c r="E67" s="27" t="s">
        <v>7043</v>
      </c>
      <c r="F67" s="27" t="s">
        <v>1802</v>
      </c>
      <c r="G67" s="27" t="s">
        <v>10294</v>
      </c>
      <c r="H67" s="27" t="s">
        <v>3913</v>
      </c>
      <c r="I67" s="27" t="s">
        <v>7044</v>
      </c>
      <c r="J67" s="27" t="s">
        <v>6333</v>
      </c>
    </row>
    <row r="68" spans="1:10" x14ac:dyDescent="0.25">
      <c r="A68" s="27" t="s">
        <v>4969</v>
      </c>
      <c r="B68" s="27" t="s">
        <v>5987</v>
      </c>
      <c r="C68" s="27" t="s">
        <v>3275</v>
      </c>
      <c r="D68" s="27" t="s">
        <v>4448</v>
      </c>
      <c r="E68" s="27" t="s">
        <v>6984</v>
      </c>
      <c r="F68" s="27" t="s">
        <v>3514</v>
      </c>
      <c r="G68" s="27" t="s">
        <v>10299</v>
      </c>
      <c r="H68" s="27" t="s">
        <v>3897</v>
      </c>
      <c r="I68" s="27" t="s">
        <v>6985</v>
      </c>
      <c r="J68" s="27" t="s">
        <v>6333</v>
      </c>
    </row>
    <row r="69" spans="1:10" x14ac:dyDescent="0.25">
      <c r="A69" s="27" t="s">
        <v>4970</v>
      </c>
      <c r="B69" s="27" t="s">
        <v>5985</v>
      </c>
      <c r="C69" s="27" t="s">
        <v>4213</v>
      </c>
      <c r="D69" s="27" t="s">
        <v>4448</v>
      </c>
      <c r="E69" s="27" t="s">
        <v>6982</v>
      </c>
      <c r="F69" s="27" t="s">
        <v>3514</v>
      </c>
      <c r="G69" s="27" t="s">
        <v>3892</v>
      </c>
      <c r="H69" s="27" t="s">
        <v>3897</v>
      </c>
      <c r="I69" s="27" t="s">
        <v>6983</v>
      </c>
      <c r="J69" s="27" t="s">
        <v>6358</v>
      </c>
    </row>
    <row r="70" spans="1:10" x14ac:dyDescent="0.25">
      <c r="A70" s="27" t="s">
        <v>4483</v>
      </c>
      <c r="B70" s="27" t="s">
        <v>5983</v>
      </c>
      <c r="C70" s="27" t="s">
        <v>6979</v>
      </c>
      <c r="D70" s="27" t="s">
        <v>4448</v>
      </c>
      <c r="E70" s="27" t="s">
        <v>6980</v>
      </c>
      <c r="F70" s="27" t="s">
        <v>3514</v>
      </c>
      <c r="G70" s="27" t="s">
        <v>3892</v>
      </c>
      <c r="H70" s="27" t="s">
        <v>3913</v>
      </c>
      <c r="I70" s="27" t="s">
        <v>6981</v>
      </c>
      <c r="J70" s="27" t="s">
        <v>6333</v>
      </c>
    </row>
    <row r="71" spans="1:10" x14ac:dyDescent="0.25">
      <c r="A71" s="27" t="s">
        <v>1425</v>
      </c>
      <c r="B71" s="27" t="s">
        <v>5980</v>
      </c>
      <c r="C71" s="27" t="s">
        <v>8205</v>
      </c>
      <c r="D71" s="27" t="s">
        <v>4448</v>
      </c>
      <c r="E71" s="27" t="s">
        <v>6977</v>
      </c>
      <c r="F71" s="27" t="s">
        <v>3514</v>
      </c>
      <c r="G71" s="27" t="s">
        <v>10263</v>
      </c>
      <c r="H71" s="27" t="s">
        <v>3897</v>
      </c>
      <c r="I71" s="27" t="s">
        <v>6978</v>
      </c>
      <c r="J71" s="27" t="s">
        <v>6339</v>
      </c>
    </row>
    <row r="72" spans="1:10" x14ac:dyDescent="0.25">
      <c r="A72" s="27" t="s">
        <v>1264</v>
      </c>
      <c r="B72" s="27" t="s">
        <v>5979</v>
      </c>
      <c r="C72" s="27" t="s">
        <v>6715</v>
      </c>
      <c r="D72" s="27" t="s">
        <v>4448</v>
      </c>
      <c r="E72" s="27" t="s">
        <v>6716</v>
      </c>
      <c r="F72" s="27" t="s">
        <v>3514</v>
      </c>
      <c r="G72" s="27" t="s">
        <v>3892</v>
      </c>
      <c r="H72" s="27" t="s">
        <v>3897</v>
      </c>
      <c r="I72" s="27" t="s">
        <v>6717</v>
      </c>
      <c r="J72" s="27" t="s">
        <v>6607</v>
      </c>
    </row>
    <row r="73" spans="1:10" x14ac:dyDescent="0.25">
      <c r="A73" s="27" t="s">
        <v>4857</v>
      </c>
      <c r="B73" s="27" t="s">
        <v>4612</v>
      </c>
      <c r="C73" s="27" t="s">
        <v>10253</v>
      </c>
      <c r="D73" s="27" t="s">
        <v>4187</v>
      </c>
      <c r="E73" s="27" t="s">
        <v>4613</v>
      </c>
      <c r="F73" s="27" t="s">
        <v>1802</v>
      </c>
      <c r="G73" s="27" t="s">
        <v>3892</v>
      </c>
      <c r="H73" s="27" t="s">
        <v>3897</v>
      </c>
      <c r="I73" s="27" t="s">
        <v>4614</v>
      </c>
      <c r="J73" s="27" t="s">
        <v>6407</v>
      </c>
    </row>
    <row r="74" spans="1:10" x14ac:dyDescent="0.25">
      <c r="A74" s="27" t="s">
        <v>6694</v>
      </c>
      <c r="B74" s="27" t="s">
        <v>4609</v>
      </c>
      <c r="C74" s="27" t="s">
        <v>6827</v>
      </c>
      <c r="D74" s="27" t="s">
        <v>4187</v>
      </c>
      <c r="E74" s="27" t="s">
        <v>4610</v>
      </c>
      <c r="F74" s="27" t="s">
        <v>1802</v>
      </c>
      <c r="G74" s="27" t="s">
        <v>3892</v>
      </c>
      <c r="H74" s="27" t="s">
        <v>3897</v>
      </c>
      <c r="I74" s="27" t="s">
        <v>4611</v>
      </c>
      <c r="J74" s="27" t="s">
        <v>6333</v>
      </c>
    </row>
    <row r="75" spans="1:10" x14ac:dyDescent="0.25">
      <c r="A75" s="27" t="s">
        <v>4688</v>
      </c>
      <c r="B75" s="27" t="s">
        <v>4689</v>
      </c>
      <c r="C75" s="27" t="s">
        <v>8206</v>
      </c>
      <c r="D75" s="27" t="s">
        <v>1799</v>
      </c>
      <c r="E75" s="27" t="s">
        <v>4690</v>
      </c>
      <c r="F75" s="27" t="s">
        <v>1802</v>
      </c>
      <c r="G75" s="27" t="s">
        <v>3892</v>
      </c>
      <c r="H75" s="27" t="s">
        <v>3897</v>
      </c>
      <c r="I75" s="27" t="s">
        <v>4691</v>
      </c>
      <c r="J75" s="27" t="s">
        <v>6333</v>
      </c>
    </row>
    <row r="76" spans="1:10" x14ac:dyDescent="0.25">
      <c r="A76" s="27" t="s">
        <v>1616</v>
      </c>
      <c r="B76" s="27" t="s">
        <v>4723</v>
      </c>
      <c r="C76" s="27" t="s">
        <v>10389</v>
      </c>
      <c r="D76" s="27" t="s">
        <v>4187</v>
      </c>
      <c r="E76" s="27" t="s">
        <v>4724</v>
      </c>
      <c r="F76" s="27" t="s">
        <v>1802</v>
      </c>
      <c r="G76" s="27" t="s">
        <v>3892</v>
      </c>
      <c r="H76" s="27" t="s">
        <v>3897</v>
      </c>
      <c r="I76" s="27" t="s">
        <v>4725</v>
      </c>
      <c r="J76" s="27" t="s">
        <v>6362</v>
      </c>
    </row>
    <row r="77" spans="1:10" x14ac:dyDescent="0.25">
      <c r="A77" s="27" t="s">
        <v>1258</v>
      </c>
      <c r="B77" s="27" t="s">
        <v>4293</v>
      </c>
      <c r="C77" s="27" t="s">
        <v>6975</v>
      </c>
      <c r="D77" s="27" t="s">
        <v>3308</v>
      </c>
      <c r="E77" s="27" t="s">
        <v>4294</v>
      </c>
      <c r="F77" s="27" t="s">
        <v>1798</v>
      </c>
      <c r="G77" s="27" t="s">
        <v>3892</v>
      </c>
      <c r="H77" s="27" t="s">
        <v>3897</v>
      </c>
      <c r="I77" s="27" t="s">
        <v>4295</v>
      </c>
      <c r="J77" s="27" t="s">
        <v>6408</v>
      </c>
    </row>
    <row r="78" spans="1:10" x14ac:dyDescent="0.25">
      <c r="A78" s="27" t="s">
        <v>1364</v>
      </c>
      <c r="B78" s="27" t="s">
        <v>4597</v>
      </c>
      <c r="C78" s="27" t="s">
        <v>8207</v>
      </c>
      <c r="D78" s="27" t="s">
        <v>1799</v>
      </c>
      <c r="E78" s="27" t="s">
        <v>4599</v>
      </c>
      <c r="F78" s="27" t="s">
        <v>1802</v>
      </c>
      <c r="G78" s="27" t="s">
        <v>3892</v>
      </c>
      <c r="H78" s="27" t="s">
        <v>3897</v>
      </c>
      <c r="I78" s="27" t="s">
        <v>4600</v>
      </c>
      <c r="J78" s="27" t="s">
        <v>6358</v>
      </c>
    </row>
    <row r="79" spans="1:10" x14ac:dyDescent="0.25">
      <c r="A79" s="27" t="s">
        <v>1037</v>
      </c>
      <c r="B79" s="27" t="s">
        <v>4474</v>
      </c>
      <c r="C79" s="27" t="s">
        <v>3978</v>
      </c>
      <c r="D79" s="27" t="s">
        <v>4448</v>
      </c>
      <c r="E79" s="27" t="s">
        <v>4475</v>
      </c>
      <c r="F79" s="27" t="s">
        <v>3514</v>
      </c>
      <c r="G79" s="27" t="s">
        <v>3892</v>
      </c>
      <c r="H79" s="27" t="s">
        <v>3913</v>
      </c>
      <c r="I79" s="27" t="s">
        <v>4476</v>
      </c>
      <c r="J79" s="27" t="s">
        <v>6333</v>
      </c>
    </row>
    <row r="80" spans="1:10" x14ac:dyDescent="0.25">
      <c r="A80" s="27" t="s">
        <v>6553</v>
      </c>
      <c r="B80" s="27" t="s">
        <v>4472</v>
      </c>
      <c r="C80" s="27" t="s">
        <v>8209</v>
      </c>
      <c r="D80" s="27" t="s">
        <v>4448</v>
      </c>
      <c r="E80" s="27" t="s">
        <v>4473</v>
      </c>
      <c r="F80" s="27" t="s">
        <v>3514</v>
      </c>
      <c r="G80" s="27" t="s">
        <v>3892</v>
      </c>
      <c r="H80" s="27" t="s">
        <v>3897</v>
      </c>
      <c r="I80" s="27" t="s">
        <v>8208</v>
      </c>
      <c r="J80" s="27" t="s">
        <v>6358</v>
      </c>
    </row>
    <row r="81" spans="1:10" x14ac:dyDescent="0.25">
      <c r="A81" s="27" t="s">
        <v>8211</v>
      </c>
      <c r="B81" s="27" t="s">
        <v>4470</v>
      </c>
      <c r="C81" s="27" t="s">
        <v>8210</v>
      </c>
      <c r="D81" s="27" t="s">
        <v>4448</v>
      </c>
      <c r="E81" s="27" t="s">
        <v>4471</v>
      </c>
      <c r="F81" s="27" t="s">
        <v>3514</v>
      </c>
      <c r="G81" s="27" t="s">
        <v>3892</v>
      </c>
      <c r="H81" s="27" t="s">
        <v>3897</v>
      </c>
      <c r="I81" s="27" t="s">
        <v>8208</v>
      </c>
      <c r="J81" s="27" t="s">
        <v>6410</v>
      </c>
    </row>
    <row r="82" spans="1:10" x14ac:dyDescent="0.25">
      <c r="A82" s="27" t="s">
        <v>3638</v>
      </c>
      <c r="B82" s="27" t="s">
        <v>4468</v>
      </c>
      <c r="C82" s="27" t="s">
        <v>10219</v>
      </c>
      <c r="D82" s="27" t="s">
        <v>4448</v>
      </c>
      <c r="E82" s="27" t="s">
        <v>4469</v>
      </c>
      <c r="F82" s="27" t="s">
        <v>3514</v>
      </c>
      <c r="G82" s="27" t="s">
        <v>10218</v>
      </c>
      <c r="H82" s="27" t="s">
        <v>3897</v>
      </c>
      <c r="I82" s="27" t="s">
        <v>8212</v>
      </c>
      <c r="J82" s="27" t="s">
        <v>10217</v>
      </c>
    </row>
    <row r="83" spans="1:10" x14ac:dyDescent="0.25">
      <c r="A83" s="27" t="s">
        <v>1879</v>
      </c>
      <c r="B83" s="27" t="s">
        <v>4466</v>
      </c>
      <c r="C83" s="27" t="s">
        <v>4009</v>
      </c>
      <c r="D83" s="27" t="s">
        <v>4448</v>
      </c>
      <c r="E83" s="27" t="s">
        <v>4467</v>
      </c>
      <c r="F83" s="27" t="s">
        <v>3514</v>
      </c>
      <c r="G83" s="27" t="s">
        <v>10362</v>
      </c>
      <c r="H83" s="27" t="s">
        <v>3897</v>
      </c>
      <c r="I83" s="27" t="s">
        <v>8212</v>
      </c>
      <c r="J83" s="27" t="s">
        <v>6409</v>
      </c>
    </row>
    <row r="84" spans="1:10" x14ac:dyDescent="0.25">
      <c r="A84" s="27" t="s">
        <v>6286</v>
      </c>
      <c r="B84" s="27" t="s">
        <v>4464</v>
      </c>
      <c r="C84" s="27" t="s">
        <v>1997</v>
      </c>
      <c r="D84" s="27" t="s">
        <v>4448</v>
      </c>
      <c r="E84" s="27" t="s">
        <v>4465</v>
      </c>
      <c r="F84" s="27" t="s">
        <v>3514</v>
      </c>
      <c r="G84" s="27" t="s">
        <v>3892</v>
      </c>
      <c r="H84" s="27" t="s">
        <v>3913</v>
      </c>
      <c r="I84" s="27" t="s">
        <v>8217</v>
      </c>
      <c r="J84" s="27" t="s">
        <v>6407</v>
      </c>
    </row>
    <row r="85" spans="1:10" x14ac:dyDescent="0.25">
      <c r="A85" s="27" t="s">
        <v>4628</v>
      </c>
      <c r="B85" s="27" t="s">
        <v>4629</v>
      </c>
      <c r="C85" s="27" t="s">
        <v>4630</v>
      </c>
      <c r="D85" s="27" t="s">
        <v>3535</v>
      </c>
      <c r="E85" s="27" t="s">
        <v>4631</v>
      </c>
      <c r="F85" s="27" t="s">
        <v>1802</v>
      </c>
      <c r="G85" s="27" t="s">
        <v>3892</v>
      </c>
      <c r="H85" s="27" t="s">
        <v>3897</v>
      </c>
      <c r="I85" s="27" t="s">
        <v>8213</v>
      </c>
      <c r="J85" s="27" t="s">
        <v>6333</v>
      </c>
    </row>
    <row r="86" spans="1:10" x14ac:dyDescent="0.25">
      <c r="A86" s="27" t="s">
        <v>2244</v>
      </c>
      <c r="B86" s="27" t="s">
        <v>6970</v>
      </c>
      <c r="C86" s="27" t="s">
        <v>6971</v>
      </c>
      <c r="D86" s="27" t="s">
        <v>3535</v>
      </c>
      <c r="E86" s="27" t="s">
        <v>6972</v>
      </c>
      <c r="F86" s="27" t="s">
        <v>1802</v>
      </c>
      <c r="G86" s="27" t="s">
        <v>3892</v>
      </c>
      <c r="H86" s="27" t="s">
        <v>3897</v>
      </c>
      <c r="I86" s="27" t="s">
        <v>6973</v>
      </c>
      <c r="J86" s="27" t="s">
        <v>6341</v>
      </c>
    </row>
    <row r="87" spans="1:10" x14ac:dyDescent="0.25">
      <c r="A87" s="27" t="s">
        <v>4490</v>
      </c>
      <c r="B87" s="27" t="s">
        <v>4491</v>
      </c>
      <c r="C87" s="27" t="s">
        <v>3254</v>
      </c>
      <c r="D87" s="27" t="s">
        <v>4002</v>
      </c>
      <c r="E87" s="27" t="s">
        <v>4492</v>
      </c>
      <c r="F87" s="27" t="s">
        <v>1802</v>
      </c>
      <c r="G87" s="27" t="s">
        <v>10300</v>
      </c>
      <c r="H87" s="27" t="s">
        <v>3897</v>
      </c>
      <c r="I87" s="27" t="s">
        <v>8208</v>
      </c>
      <c r="J87" s="27" t="s">
        <v>6333</v>
      </c>
    </row>
    <row r="88" spans="1:10" x14ac:dyDescent="0.25">
      <c r="A88" s="27" t="s">
        <v>4487</v>
      </c>
      <c r="B88" s="27" t="s">
        <v>4488</v>
      </c>
      <c r="C88" s="27" t="s">
        <v>6969</v>
      </c>
      <c r="D88" s="27" t="s">
        <v>4002</v>
      </c>
      <c r="E88" s="27" t="s">
        <v>4489</v>
      </c>
      <c r="F88" s="27" t="s">
        <v>1802</v>
      </c>
      <c r="G88" s="27" t="s">
        <v>3892</v>
      </c>
      <c r="H88" s="27" t="s">
        <v>3897</v>
      </c>
      <c r="I88" s="27" t="s">
        <v>8212</v>
      </c>
      <c r="J88" s="27" t="s">
        <v>6346</v>
      </c>
    </row>
    <row r="89" spans="1:10" x14ac:dyDescent="0.25">
      <c r="A89" s="27" t="s">
        <v>4242</v>
      </c>
      <c r="B89" s="27" t="s">
        <v>4243</v>
      </c>
      <c r="C89" s="27" t="s">
        <v>6706</v>
      </c>
      <c r="D89" s="27" t="s">
        <v>4002</v>
      </c>
      <c r="E89" s="27" t="s">
        <v>4244</v>
      </c>
      <c r="F89" s="27" t="s">
        <v>1802</v>
      </c>
      <c r="G89" s="27" t="s">
        <v>10377</v>
      </c>
      <c r="H89" s="27" t="s">
        <v>3897</v>
      </c>
      <c r="I89" s="27" t="s">
        <v>8214</v>
      </c>
      <c r="J89" s="27" t="s">
        <v>6378</v>
      </c>
    </row>
    <row r="90" spans="1:10" x14ac:dyDescent="0.25">
      <c r="A90" s="27" t="s">
        <v>1532</v>
      </c>
      <c r="B90" s="27" t="s">
        <v>4484</v>
      </c>
      <c r="C90" s="27" t="s">
        <v>8215</v>
      </c>
      <c r="D90" s="27" t="s">
        <v>4002</v>
      </c>
      <c r="E90" s="27" t="s">
        <v>4485</v>
      </c>
      <c r="F90" s="27" t="s">
        <v>1802</v>
      </c>
      <c r="G90" s="27" t="s">
        <v>10404</v>
      </c>
      <c r="H90" s="27" t="s">
        <v>3897</v>
      </c>
      <c r="I90" s="27" t="s">
        <v>4486</v>
      </c>
      <c r="J90" s="27" t="s">
        <v>6349</v>
      </c>
    </row>
    <row r="91" spans="1:10" x14ac:dyDescent="0.25">
      <c r="A91" s="27" t="s">
        <v>1398</v>
      </c>
      <c r="B91" s="27" t="s">
        <v>4738</v>
      </c>
      <c r="C91" s="27" t="s">
        <v>4717</v>
      </c>
      <c r="D91" s="27" t="s">
        <v>4002</v>
      </c>
      <c r="E91" s="27" t="s">
        <v>4739</v>
      </c>
      <c r="F91" s="27" t="s">
        <v>1802</v>
      </c>
      <c r="G91" s="27" t="s">
        <v>3892</v>
      </c>
      <c r="H91" s="27" t="s">
        <v>3897</v>
      </c>
      <c r="I91" s="27" t="s">
        <v>8217</v>
      </c>
      <c r="J91" s="27" t="s">
        <v>8216</v>
      </c>
    </row>
    <row r="92" spans="1:10" x14ac:dyDescent="0.25">
      <c r="A92" s="27" t="s">
        <v>4000</v>
      </c>
      <c r="B92" s="27" t="s">
        <v>4001</v>
      </c>
      <c r="C92" s="27" t="s">
        <v>6413</v>
      </c>
      <c r="D92" s="27" t="s">
        <v>4002</v>
      </c>
      <c r="E92" s="27" t="s">
        <v>4003</v>
      </c>
      <c r="F92" s="27" t="s">
        <v>1802</v>
      </c>
      <c r="G92" s="27" t="s">
        <v>6414</v>
      </c>
      <c r="H92" s="27" t="s">
        <v>3897</v>
      </c>
      <c r="I92" s="27" t="s">
        <v>6415</v>
      </c>
      <c r="J92" s="27" t="s">
        <v>6358</v>
      </c>
    </row>
    <row r="93" spans="1:10" x14ac:dyDescent="0.25">
      <c r="A93" s="27" t="s">
        <v>1248</v>
      </c>
      <c r="B93" s="27" t="s">
        <v>4606</v>
      </c>
      <c r="C93" s="27" t="s">
        <v>8218</v>
      </c>
      <c r="D93" s="27" t="s">
        <v>4187</v>
      </c>
      <c r="E93" s="27" t="s">
        <v>4607</v>
      </c>
      <c r="F93" s="27" t="s">
        <v>1802</v>
      </c>
      <c r="G93" s="27" t="s">
        <v>3892</v>
      </c>
      <c r="H93" s="27" t="s">
        <v>3897</v>
      </c>
      <c r="I93" s="27" t="s">
        <v>8214</v>
      </c>
      <c r="J93" s="27" t="s">
        <v>6407</v>
      </c>
    </row>
    <row r="94" spans="1:10" x14ac:dyDescent="0.25">
      <c r="A94" s="27" t="s">
        <v>6574</v>
      </c>
      <c r="B94" s="27" t="s">
        <v>4033</v>
      </c>
      <c r="C94" s="27" t="s">
        <v>6575</v>
      </c>
      <c r="D94" s="27" t="s">
        <v>3535</v>
      </c>
      <c r="E94" s="27" t="s">
        <v>4035</v>
      </c>
      <c r="F94" s="27" t="s">
        <v>1802</v>
      </c>
      <c r="G94" s="27" t="s">
        <v>6576</v>
      </c>
      <c r="H94" s="27" t="s">
        <v>3897</v>
      </c>
      <c r="I94" s="27" t="s">
        <v>6577</v>
      </c>
      <c r="J94" s="27" t="s">
        <v>6382</v>
      </c>
    </row>
    <row r="95" spans="1:10" x14ac:dyDescent="0.25">
      <c r="A95" s="27" t="s">
        <v>977</v>
      </c>
      <c r="B95" s="27" t="s">
        <v>4011</v>
      </c>
      <c r="C95" s="27" t="s">
        <v>6754</v>
      </c>
      <c r="D95" s="27" t="s">
        <v>3535</v>
      </c>
      <c r="E95" s="27" t="s">
        <v>4012</v>
      </c>
      <c r="F95" s="27" t="s">
        <v>1802</v>
      </c>
      <c r="G95" s="27" t="s">
        <v>10406</v>
      </c>
      <c r="H95" s="27" t="s">
        <v>3897</v>
      </c>
      <c r="I95" s="27" t="s">
        <v>6577</v>
      </c>
      <c r="J95" s="27" t="s">
        <v>6408</v>
      </c>
    </row>
    <row r="96" spans="1:10" x14ac:dyDescent="0.25">
      <c r="A96" s="27" t="s">
        <v>3894</v>
      </c>
      <c r="B96" s="27" t="s">
        <v>3895</v>
      </c>
      <c r="C96" s="27" t="s">
        <v>6707</v>
      </c>
      <c r="D96" s="27" t="s">
        <v>1811</v>
      </c>
      <c r="E96" s="27" t="s">
        <v>3896</v>
      </c>
      <c r="F96" s="27" t="s">
        <v>3514</v>
      </c>
      <c r="G96" s="27" t="s">
        <v>3892</v>
      </c>
      <c r="H96" s="27" t="s">
        <v>3897</v>
      </c>
      <c r="I96" s="27" t="s">
        <v>6577</v>
      </c>
      <c r="J96" s="27" t="s">
        <v>6644</v>
      </c>
    </row>
    <row r="97" spans="1:10" x14ac:dyDescent="0.25">
      <c r="A97" s="27" t="s">
        <v>2030</v>
      </c>
      <c r="B97" s="27" t="s">
        <v>6096</v>
      </c>
      <c r="C97" s="27" t="s">
        <v>6556</v>
      </c>
      <c r="D97" s="27" t="s">
        <v>3535</v>
      </c>
      <c r="E97" s="27" t="s">
        <v>6557</v>
      </c>
      <c r="F97" s="27" t="s">
        <v>1802</v>
      </c>
      <c r="G97" s="27" t="s">
        <v>6558</v>
      </c>
      <c r="H97" s="27" t="s">
        <v>3897</v>
      </c>
      <c r="I97" s="27" t="s">
        <v>6559</v>
      </c>
      <c r="J97" s="27" t="s">
        <v>6458</v>
      </c>
    </row>
    <row r="98" spans="1:10" x14ac:dyDescent="0.25">
      <c r="A98" s="27" t="s">
        <v>6260</v>
      </c>
      <c r="B98" s="27" t="s">
        <v>6050</v>
      </c>
      <c r="C98" s="27" t="s">
        <v>6966</v>
      </c>
      <c r="D98" s="27" t="s">
        <v>3535</v>
      </c>
      <c r="E98" s="27" t="s">
        <v>6967</v>
      </c>
      <c r="F98" s="27" t="s">
        <v>1802</v>
      </c>
      <c r="G98" s="27" t="s">
        <v>3892</v>
      </c>
      <c r="H98" s="27" t="s">
        <v>3897</v>
      </c>
      <c r="I98" s="27" t="s">
        <v>6968</v>
      </c>
      <c r="J98" s="27" t="s">
        <v>8193</v>
      </c>
    </row>
    <row r="99" spans="1:10" x14ac:dyDescent="0.25">
      <c r="A99" s="27" t="s">
        <v>907</v>
      </c>
      <c r="B99" s="27" t="s">
        <v>6046</v>
      </c>
      <c r="C99" s="27" t="s">
        <v>8219</v>
      </c>
      <c r="D99" s="27" t="s">
        <v>4387</v>
      </c>
      <c r="E99" s="27" t="s">
        <v>6699</v>
      </c>
      <c r="F99" s="27" t="s">
        <v>1802</v>
      </c>
      <c r="G99" s="27" t="s">
        <v>3892</v>
      </c>
      <c r="H99" s="27" t="s">
        <v>3897</v>
      </c>
      <c r="I99" s="27" t="s">
        <v>6700</v>
      </c>
      <c r="J99" s="27" t="s">
        <v>6535</v>
      </c>
    </row>
    <row r="100" spans="1:10" x14ac:dyDescent="0.25">
      <c r="A100" s="27" t="s">
        <v>996</v>
      </c>
      <c r="B100" s="27" t="s">
        <v>6043</v>
      </c>
      <c r="C100" s="27" t="s">
        <v>10382</v>
      </c>
      <c r="D100" s="27" t="s">
        <v>4387</v>
      </c>
      <c r="E100" s="27" t="s">
        <v>6749</v>
      </c>
      <c r="F100" s="27" t="s">
        <v>1802</v>
      </c>
      <c r="G100" s="27" t="s">
        <v>10381</v>
      </c>
      <c r="H100" s="27" t="s">
        <v>3897</v>
      </c>
      <c r="I100" s="27" t="s">
        <v>6750</v>
      </c>
      <c r="J100" s="27" t="s">
        <v>6362</v>
      </c>
    </row>
    <row r="101" spans="1:10" x14ac:dyDescent="0.25">
      <c r="A101" s="27" t="s">
        <v>3646</v>
      </c>
      <c r="B101" s="27" t="s">
        <v>6061</v>
      </c>
      <c r="C101" s="27" t="s">
        <v>8199</v>
      </c>
      <c r="D101" s="27" t="s">
        <v>6480</v>
      </c>
      <c r="E101" s="27" t="s">
        <v>6797</v>
      </c>
      <c r="F101" s="27" t="s">
        <v>1802</v>
      </c>
      <c r="G101" s="27" t="s">
        <v>3892</v>
      </c>
      <c r="H101" s="27" t="s">
        <v>3897</v>
      </c>
      <c r="I101" s="27" t="s">
        <v>6798</v>
      </c>
      <c r="J101" s="27" t="s">
        <v>6333</v>
      </c>
    </row>
    <row r="102" spans="1:10" x14ac:dyDescent="0.25">
      <c r="A102" s="27" t="s">
        <v>6560</v>
      </c>
      <c r="B102" s="27" t="s">
        <v>6041</v>
      </c>
      <c r="C102" s="27" t="s">
        <v>3547</v>
      </c>
      <c r="D102" s="27" t="s">
        <v>3535</v>
      </c>
      <c r="E102" s="27" t="s">
        <v>6561</v>
      </c>
      <c r="F102" s="27" t="s">
        <v>1802</v>
      </c>
      <c r="G102" s="27" t="s">
        <v>6562</v>
      </c>
      <c r="H102" s="27" t="s">
        <v>3897</v>
      </c>
      <c r="I102" s="27" t="s">
        <v>6563</v>
      </c>
      <c r="J102" s="27" t="s">
        <v>6333</v>
      </c>
    </row>
    <row r="103" spans="1:10" x14ac:dyDescent="0.25">
      <c r="A103" s="27" t="s">
        <v>5031</v>
      </c>
      <c r="B103" s="27" t="s">
        <v>6033</v>
      </c>
      <c r="C103" s="27" t="s">
        <v>6963</v>
      </c>
      <c r="D103" s="27" t="s">
        <v>4448</v>
      </c>
      <c r="E103" s="27" t="s">
        <v>6964</v>
      </c>
      <c r="F103" s="27" t="s">
        <v>1802</v>
      </c>
      <c r="G103" s="27" t="s">
        <v>10247</v>
      </c>
      <c r="H103" s="27" t="s">
        <v>3897</v>
      </c>
      <c r="I103" s="27" t="s">
        <v>6965</v>
      </c>
      <c r="J103" s="27" t="s">
        <v>6407</v>
      </c>
    </row>
    <row r="104" spans="1:10" x14ac:dyDescent="0.25">
      <c r="A104" s="27" t="s">
        <v>2030</v>
      </c>
      <c r="B104" s="27" t="s">
        <v>6479</v>
      </c>
      <c r="C104" s="27" t="s">
        <v>3261</v>
      </c>
      <c r="D104" s="27" t="s">
        <v>6480</v>
      </c>
      <c r="E104" s="27" t="s">
        <v>6481</v>
      </c>
      <c r="F104" s="27" t="s">
        <v>1802</v>
      </c>
      <c r="G104" s="27" t="s">
        <v>6482</v>
      </c>
      <c r="H104" s="27" t="s">
        <v>3897</v>
      </c>
      <c r="I104" s="27" t="s">
        <v>6483</v>
      </c>
      <c r="J104" s="27" t="s">
        <v>6333</v>
      </c>
    </row>
    <row r="105" spans="1:10" x14ac:dyDescent="0.25">
      <c r="A105" s="27" t="s">
        <v>1571</v>
      </c>
      <c r="B105" s="27" t="s">
        <v>6115</v>
      </c>
      <c r="C105" s="27" t="s">
        <v>8226</v>
      </c>
      <c r="D105" s="27" t="s">
        <v>6480</v>
      </c>
      <c r="E105" s="27" t="s">
        <v>6942</v>
      </c>
      <c r="F105" s="27" t="s">
        <v>1802</v>
      </c>
      <c r="G105" s="27" t="s">
        <v>10304</v>
      </c>
      <c r="H105" s="27" t="s">
        <v>3913</v>
      </c>
      <c r="I105" s="27" t="s">
        <v>6943</v>
      </c>
      <c r="J105" s="27" t="s">
        <v>6333</v>
      </c>
    </row>
    <row r="106" spans="1:10" x14ac:dyDescent="0.25">
      <c r="A106" s="27" t="s">
        <v>8220</v>
      </c>
      <c r="B106" s="27" t="s">
        <v>3898</v>
      </c>
      <c r="C106" s="27" t="s">
        <v>10276</v>
      </c>
      <c r="D106" s="27" t="s">
        <v>3308</v>
      </c>
      <c r="E106" s="27" t="s">
        <v>3899</v>
      </c>
      <c r="F106" s="27" t="s">
        <v>1798</v>
      </c>
      <c r="G106" s="27" t="s">
        <v>3892</v>
      </c>
      <c r="H106" s="27" t="s">
        <v>3897</v>
      </c>
      <c r="I106" s="27" t="s">
        <v>6962</v>
      </c>
      <c r="J106" s="27" t="s">
        <v>6339</v>
      </c>
    </row>
    <row r="107" spans="1:10" x14ac:dyDescent="0.25">
      <c r="A107" s="27" t="s">
        <v>6173</v>
      </c>
      <c r="B107" s="27" t="s">
        <v>4604</v>
      </c>
      <c r="C107" s="27" t="s">
        <v>1944</v>
      </c>
      <c r="D107" s="27" t="s">
        <v>4187</v>
      </c>
      <c r="E107" s="27" t="s">
        <v>4605</v>
      </c>
      <c r="F107" s="27" t="s">
        <v>1802</v>
      </c>
      <c r="G107" s="27" t="s">
        <v>10264</v>
      </c>
      <c r="H107" s="27" t="s">
        <v>3897</v>
      </c>
      <c r="I107" s="27" t="s">
        <v>8238</v>
      </c>
      <c r="J107" s="27" t="s">
        <v>6339</v>
      </c>
    </row>
    <row r="108" spans="1:10" x14ac:dyDescent="0.25">
      <c r="A108" s="27" t="s">
        <v>4601</v>
      </c>
      <c r="B108" s="27" t="s">
        <v>4602</v>
      </c>
      <c r="C108" s="27" t="s">
        <v>8221</v>
      </c>
      <c r="D108" s="27" t="s">
        <v>4187</v>
      </c>
      <c r="E108" s="27" t="s">
        <v>4603</v>
      </c>
      <c r="F108" s="27" t="s">
        <v>1802</v>
      </c>
      <c r="G108" s="27" t="s">
        <v>3892</v>
      </c>
      <c r="H108" s="27" t="s">
        <v>3897</v>
      </c>
      <c r="I108" s="27" t="s">
        <v>8208</v>
      </c>
      <c r="J108" s="27" t="s">
        <v>6333</v>
      </c>
    </row>
    <row r="109" spans="1:10" x14ac:dyDescent="0.25">
      <c r="A109" s="27" t="s">
        <v>4624</v>
      </c>
      <c r="B109" s="27" t="s">
        <v>4625</v>
      </c>
      <c r="C109" s="27" t="s">
        <v>4643</v>
      </c>
      <c r="D109" s="27" t="s">
        <v>3535</v>
      </c>
      <c r="E109" s="27" t="s">
        <v>4626</v>
      </c>
      <c r="F109" s="27" t="s">
        <v>1802</v>
      </c>
      <c r="G109" s="27" t="s">
        <v>10301</v>
      </c>
      <c r="H109" s="27" t="s">
        <v>3897</v>
      </c>
      <c r="I109" s="27" t="s">
        <v>4627</v>
      </c>
      <c r="J109" s="27" t="s">
        <v>6333</v>
      </c>
    </row>
    <row r="110" spans="1:10" x14ac:dyDescent="0.25">
      <c r="A110" s="27" t="s">
        <v>2294</v>
      </c>
      <c r="B110" s="27" t="s">
        <v>4621</v>
      </c>
      <c r="C110" s="27" t="s">
        <v>4622</v>
      </c>
      <c r="D110" s="27" t="s">
        <v>3535</v>
      </c>
      <c r="E110" s="27" t="s">
        <v>4623</v>
      </c>
      <c r="F110" s="27" t="s">
        <v>1802</v>
      </c>
      <c r="G110" s="27" t="s">
        <v>3892</v>
      </c>
      <c r="H110" s="27" t="s">
        <v>3897</v>
      </c>
      <c r="I110" s="27" t="s">
        <v>8222</v>
      </c>
      <c r="J110" s="27" t="s">
        <v>6346</v>
      </c>
    </row>
    <row r="111" spans="1:10" x14ac:dyDescent="0.25">
      <c r="A111" s="27" t="s">
        <v>2294</v>
      </c>
      <c r="B111" s="27" t="s">
        <v>4619</v>
      </c>
      <c r="C111" s="27" t="s">
        <v>4005</v>
      </c>
      <c r="D111" s="27" t="s">
        <v>3535</v>
      </c>
      <c r="E111" s="27" t="s">
        <v>4620</v>
      </c>
      <c r="F111" s="27" t="s">
        <v>1802</v>
      </c>
      <c r="G111" s="27" t="s">
        <v>3892</v>
      </c>
      <c r="H111" s="27" t="s">
        <v>3897</v>
      </c>
      <c r="I111" s="27" t="s">
        <v>8222</v>
      </c>
      <c r="J111" s="27" t="s">
        <v>6346</v>
      </c>
    </row>
    <row r="112" spans="1:10" x14ac:dyDescent="0.25">
      <c r="A112" s="27" t="s">
        <v>1784</v>
      </c>
      <c r="B112" s="27" t="s">
        <v>3900</v>
      </c>
      <c r="C112" s="27" t="s">
        <v>6961</v>
      </c>
      <c r="D112" s="27" t="s">
        <v>3308</v>
      </c>
      <c r="E112" s="27" t="s">
        <v>3901</v>
      </c>
      <c r="F112" s="27" t="s">
        <v>1798</v>
      </c>
      <c r="G112" s="27" t="s">
        <v>3892</v>
      </c>
      <c r="H112" s="27" t="s">
        <v>3897</v>
      </c>
      <c r="I112" s="27" t="s">
        <v>6376</v>
      </c>
      <c r="J112" s="27" t="s">
        <v>6407</v>
      </c>
    </row>
    <row r="113" spans="1:10" x14ac:dyDescent="0.25">
      <c r="A113" s="27" t="s">
        <v>6199</v>
      </c>
      <c r="B113" s="27" t="s">
        <v>3551</v>
      </c>
      <c r="C113" s="27" t="s">
        <v>8223</v>
      </c>
      <c r="D113" s="27" t="s">
        <v>1811</v>
      </c>
      <c r="E113" s="27" t="s">
        <v>3552</v>
      </c>
      <c r="F113" s="27" t="s">
        <v>1802</v>
      </c>
      <c r="G113" s="27" t="s">
        <v>3892</v>
      </c>
      <c r="H113" s="27" t="s">
        <v>3897</v>
      </c>
      <c r="I113" s="27" t="s">
        <v>6660</v>
      </c>
      <c r="J113" s="27" t="s">
        <v>6410</v>
      </c>
    </row>
    <row r="114" spans="1:10" x14ac:dyDescent="0.25">
      <c r="A114" s="27" t="s">
        <v>1361</v>
      </c>
      <c r="B114" s="27" t="s">
        <v>3559</v>
      </c>
      <c r="C114" s="27" t="s">
        <v>10324</v>
      </c>
      <c r="D114" s="27" t="s">
        <v>3308</v>
      </c>
      <c r="E114" s="27" t="s">
        <v>3560</v>
      </c>
      <c r="F114" s="27" t="s">
        <v>1798</v>
      </c>
      <c r="G114" s="27" t="s">
        <v>3892</v>
      </c>
      <c r="H114" s="27" t="s">
        <v>3897</v>
      </c>
      <c r="I114" s="27" t="s">
        <v>6649</v>
      </c>
      <c r="J114" s="27" t="s">
        <v>6333</v>
      </c>
    </row>
    <row r="115" spans="1:10" x14ac:dyDescent="0.25">
      <c r="A115" s="27" t="s">
        <v>2119</v>
      </c>
      <c r="B115" s="27" t="s">
        <v>3561</v>
      </c>
      <c r="C115" s="27" t="s">
        <v>4416</v>
      </c>
      <c r="D115" s="27" t="s">
        <v>1795</v>
      </c>
      <c r="E115" s="27" t="s">
        <v>3562</v>
      </c>
      <c r="F115" s="27" t="s">
        <v>3514</v>
      </c>
      <c r="G115" s="27" t="s">
        <v>3892</v>
      </c>
      <c r="H115" s="27" t="s">
        <v>3897</v>
      </c>
      <c r="I115" s="27" t="s">
        <v>6381</v>
      </c>
      <c r="J115" s="27" t="s">
        <v>6339</v>
      </c>
    </row>
    <row r="116" spans="1:10" x14ac:dyDescent="0.25">
      <c r="A116" s="27" t="s">
        <v>1636</v>
      </c>
      <c r="B116" s="27" t="s">
        <v>3553</v>
      </c>
      <c r="C116" s="27" t="s">
        <v>3259</v>
      </c>
      <c r="D116" s="27" t="s">
        <v>1795</v>
      </c>
      <c r="E116" s="27" t="s">
        <v>3554</v>
      </c>
      <c r="F116" s="27" t="s">
        <v>3514</v>
      </c>
      <c r="G116" s="27" t="s">
        <v>3892</v>
      </c>
      <c r="H116" s="27" t="s">
        <v>3897</v>
      </c>
      <c r="I116" s="27" t="s">
        <v>6791</v>
      </c>
      <c r="J116" s="27" t="s">
        <v>6408</v>
      </c>
    </row>
    <row r="117" spans="1:10" x14ac:dyDescent="0.25">
      <c r="A117" s="27" t="s">
        <v>1491</v>
      </c>
      <c r="B117" s="27" t="s">
        <v>3903</v>
      </c>
      <c r="C117" s="27" t="s">
        <v>3904</v>
      </c>
      <c r="D117" s="27" t="s">
        <v>1811</v>
      </c>
      <c r="E117" s="27" t="s">
        <v>3905</v>
      </c>
      <c r="F117" s="27" t="s">
        <v>3514</v>
      </c>
      <c r="G117" s="27" t="s">
        <v>3892</v>
      </c>
      <c r="H117" s="27" t="s">
        <v>3897</v>
      </c>
      <c r="I117" s="27" t="s">
        <v>6385</v>
      </c>
      <c r="J117" s="27" t="s">
        <v>6358</v>
      </c>
    </row>
    <row r="118" spans="1:10" x14ac:dyDescent="0.25">
      <c r="A118" s="27" t="s">
        <v>4021</v>
      </c>
      <c r="B118" s="27" t="s">
        <v>4022</v>
      </c>
      <c r="C118" s="27" t="s">
        <v>3946</v>
      </c>
      <c r="D118" s="27" t="s">
        <v>1799</v>
      </c>
      <c r="E118" s="27" t="s">
        <v>4023</v>
      </c>
      <c r="F118" s="27" t="s">
        <v>1802</v>
      </c>
      <c r="G118" s="27" t="s">
        <v>10378</v>
      </c>
      <c r="H118" s="27" t="s">
        <v>3897</v>
      </c>
      <c r="I118" s="27" t="s">
        <v>6380</v>
      </c>
      <c r="J118" s="27" t="s">
        <v>6378</v>
      </c>
    </row>
    <row r="119" spans="1:10" x14ac:dyDescent="0.25">
      <c r="A119" s="27" t="s">
        <v>4006</v>
      </c>
      <c r="B119" s="27" t="s">
        <v>4007</v>
      </c>
      <c r="C119" s="27" t="s">
        <v>6960</v>
      </c>
      <c r="D119" s="27" t="s">
        <v>1799</v>
      </c>
      <c r="E119" s="27" t="s">
        <v>4008</v>
      </c>
      <c r="F119" s="27" t="s">
        <v>1802</v>
      </c>
      <c r="G119" s="27" t="s">
        <v>3892</v>
      </c>
      <c r="H119" s="27" t="s">
        <v>3897</v>
      </c>
      <c r="I119" s="27" t="s">
        <v>6380</v>
      </c>
      <c r="J119" s="27" t="s">
        <v>6362</v>
      </c>
    </row>
    <row r="120" spans="1:10" x14ac:dyDescent="0.25">
      <c r="A120" s="27" t="s">
        <v>3906</v>
      </c>
      <c r="B120" s="27" t="s">
        <v>3907</v>
      </c>
      <c r="C120" s="27" t="s">
        <v>4444</v>
      </c>
      <c r="D120" s="27" t="s">
        <v>1811</v>
      </c>
      <c r="E120" s="27" t="s">
        <v>3908</v>
      </c>
      <c r="F120" s="27" t="s">
        <v>3514</v>
      </c>
      <c r="G120" s="27" t="s">
        <v>3892</v>
      </c>
      <c r="H120" s="27" t="s">
        <v>3897</v>
      </c>
      <c r="I120" s="27" t="s">
        <v>6379</v>
      </c>
      <c r="J120" s="27" t="s">
        <v>6631</v>
      </c>
    </row>
    <row r="121" spans="1:10" x14ac:dyDescent="0.25">
      <c r="A121" s="27" t="s">
        <v>8274</v>
      </c>
      <c r="B121" s="27" t="s">
        <v>3555</v>
      </c>
      <c r="C121" s="27" t="s">
        <v>3556</v>
      </c>
      <c r="D121" s="27" t="s">
        <v>1795</v>
      </c>
      <c r="E121" s="27" t="s">
        <v>3557</v>
      </c>
      <c r="F121" s="27" t="s">
        <v>3514</v>
      </c>
      <c r="G121" s="27" t="s">
        <v>3892</v>
      </c>
      <c r="H121" s="27" t="s">
        <v>3897</v>
      </c>
      <c r="I121" s="27" t="s">
        <v>6791</v>
      </c>
      <c r="J121" s="27" t="s">
        <v>6408</v>
      </c>
    </row>
    <row r="122" spans="1:10" x14ac:dyDescent="0.25">
      <c r="A122" s="27" t="s">
        <v>2119</v>
      </c>
      <c r="B122" s="27" t="s">
        <v>3533</v>
      </c>
      <c r="C122" s="27" t="s">
        <v>6959</v>
      </c>
      <c r="D122" s="27" t="s">
        <v>3535</v>
      </c>
      <c r="E122" s="27" t="s">
        <v>3536</v>
      </c>
      <c r="F122" s="27" t="s">
        <v>1802</v>
      </c>
      <c r="G122" s="27" t="s">
        <v>3892</v>
      </c>
      <c r="H122" s="27" t="s">
        <v>3897</v>
      </c>
      <c r="I122" s="27" t="s">
        <v>6663</v>
      </c>
      <c r="J122" s="27" t="s">
        <v>6339</v>
      </c>
    </row>
    <row r="123" spans="1:10" x14ac:dyDescent="0.25">
      <c r="A123" s="27" t="s">
        <v>2381</v>
      </c>
      <c r="B123" s="27" t="s">
        <v>3531</v>
      </c>
      <c r="C123" s="27" t="s">
        <v>6958</v>
      </c>
      <c r="D123" s="27" t="s">
        <v>1795</v>
      </c>
      <c r="E123" s="27" t="s">
        <v>3532</v>
      </c>
      <c r="F123" s="27" t="s">
        <v>3514</v>
      </c>
      <c r="G123" s="27" t="s">
        <v>3892</v>
      </c>
      <c r="H123" s="27" t="s">
        <v>3897</v>
      </c>
      <c r="I123" s="27" t="s">
        <v>6367</v>
      </c>
      <c r="J123" s="27" t="s">
        <v>6358</v>
      </c>
    </row>
    <row r="124" spans="1:10" x14ac:dyDescent="0.25">
      <c r="A124" s="27" t="s">
        <v>935</v>
      </c>
      <c r="B124" s="27" t="s">
        <v>3563</v>
      </c>
      <c r="C124" s="27" t="s">
        <v>3261</v>
      </c>
      <c r="D124" s="27" t="s">
        <v>1799</v>
      </c>
      <c r="E124" s="27" t="s">
        <v>3564</v>
      </c>
      <c r="F124" s="27" t="s">
        <v>1802</v>
      </c>
      <c r="G124" s="27" t="s">
        <v>3892</v>
      </c>
      <c r="H124" s="27" t="s">
        <v>3897</v>
      </c>
      <c r="I124" s="27" t="s">
        <v>6724</v>
      </c>
      <c r="J124" s="27" t="s">
        <v>6333</v>
      </c>
    </row>
    <row r="125" spans="1:10" x14ac:dyDescent="0.25">
      <c r="A125" s="27" t="s">
        <v>8330</v>
      </c>
      <c r="B125" s="27" t="s">
        <v>3565</v>
      </c>
      <c r="C125" s="27" t="s">
        <v>10390</v>
      </c>
      <c r="D125" s="27" t="s">
        <v>1799</v>
      </c>
      <c r="E125" s="27" t="s">
        <v>3566</v>
      </c>
      <c r="F125" s="27" t="s">
        <v>1802</v>
      </c>
      <c r="G125" s="27" t="s">
        <v>3892</v>
      </c>
      <c r="H125" s="27" t="s">
        <v>3897</v>
      </c>
      <c r="I125" s="27" t="s">
        <v>6724</v>
      </c>
      <c r="J125" s="27" t="s">
        <v>6362</v>
      </c>
    </row>
    <row r="126" spans="1:10" x14ac:dyDescent="0.25">
      <c r="A126" s="27" t="s">
        <v>6176</v>
      </c>
      <c r="B126" s="27" t="s">
        <v>3537</v>
      </c>
      <c r="C126" s="27" t="s">
        <v>10254</v>
      </c>
      <c r="D126" s="27" t="s">
        <v>1799</v>
      </c>
      <c r="E126" s="27" t="s">
        <v>3538</v>
      </c>
      <c r="F126" s="27" t="s">
        <v>1802</v>
      </c>
      <c r="G126" s="27" t="s">
        <v>3892</v>
      </c>
      <c r="H126" s="27" t="s">
        <v>3897</v>
      </c>
      <c r="I126" s="27" t="s">
        <v>6724</v>
      </c>
      <c r="J126" s="27" t="s">
        <v>6407</v>
      </c>
    </row>
    <row r="127" spans="1:10" x14ac:dyDescent="0.25">
      <c r="A127" s="27" t="s">
        <v>8447</v>
      </c>
      <c r="B127" s="27" t="s">
        <v>3548</v>
      </c>
      <c r="C127" s="27" t="s">
        <v>10431</v>
      </c>
      <c r="D127" s="27" t="s">
        <v>2834</v>
      </c>
      <c r="E127" s="27" t="s">
        <v>3549</v>
      </c>
      <c r="F127" s="27" t="s">
        <v>1802</v>
      </c>
      <c r="G127" s="27" t="s">
        <v>10430</v>
      </c>
      <c r="H127" s="27" t="s">
        <v>3897</v>
      </c>
      <c r="I127" s="27" t="s">
        <v>6670</v>
      </c>
      <c r="J127" s="27" t="s">
        <v>10429</v>
      </c>
    </row>
    <row r="128" spans="1:10" x14ac:dyDescent="0.25">
      <c r="A128" s="27" t="s">
        <v>1066</v>
      </c>
      <c r="B128" s="27" t="s">
        <v>3567</v>
      </c>
      <c r="C128" s="27" t="s">
        <v>3980</v>
      </c>
      <c r="D128" s="27" t="s">
        <v>1799</v>
      </c>
      <c r="E128" s="27" t="s">
        <v>3568</v>
      </c>
      <c r="F128" s="27" t="s">
        <v>1802</v>
      </c>
      <c r="G128" s="27" t="s">
        <v>3892</v>
      </c>
      <c r="H128" s="27" t="s">
        <v>3897</v>
      </c>
      <c r="I128" s="27" t="s">
        <v>6724</v>
      </c>
      <c r="J128" s="27" t="s">
        <v>6407</v>
      </c>
    </row>
    <row r="129" spans="1:10" x14ac:dyDescent="0.25">
      <c r="A129" s="27" t="s">
        <v>4978</v>
      </c>
      <c r="B129" s="27" t="s">
        <v>3569</v>
      </c>
      <c r="C129" s="27" t="s">
        <v>6675</v>
      </c>
      <c r="D129" s="27" t="s">
        <v>1799</v>
      </c>
      <c r="E129" s="27" t="s">
        <v>3570</v>
      </c>
      <c r="F129" s="27" t="s">
        <v>1802</v>
      </c>
      <c r="G129" s="27" t="s">
        <v>6676</v>
      </c>
      <c r="H129" s="27" t="s">
        <v>3897</v>
      </c>
      <c r="I129" s="27" t="s">
        <v>6357</v>
      </c>
      <c r="J129" s="27" t="s">
        <v>6677</v>
      </c>
    </row>
    <row r="130" spans="1:10" x14ac:dyDescent="0.25">
      <c r="A130" s="27" t="s">
        <v>1308</v>
      </c>
      <c r="B130" s="27" t="s">
        <v>3571</v>
      </c>
      <c r="C130" s="27" t="s">
        <v>6957</v>
      </c>
      <c r="D130" s="27" t="s">
        <v>1811</v>
      </c>
      <c r="E130" s="27" t="s">
        <v>3572</v>
      </c>
      <c r="F130" s="27" t="s">
        <v>3514</v>
      </c>
      <c r="G130" s="27" t="s">
        <v>10288</v>
      </c>
      <c r="H130" s="27" t="s">
        <v>3897</v>
      </c>
      <c r="I130" s="27" t="s">
        <v>6527</v>
      </c>
      <c r="J130" s="27" t="s">
        <v>6334</v>
      </c>
    </row>
    <row r="131" spans="1:10" x14ac:dyDescent="0.25">
      <c r="A131" s="27" t="s">
        <v>1735</v>
      </c>
      <c r="B131" s="27" t="s">
        <v>3541</v>
      </c>
      <c r="C131" s="27" t="s">
        <v>2283</v>
      </c>
      <c r="D131" s="27" t="s">
        <v>1811</v>
      </c>
      <c r="E131" s="27" t="s">
        <v>3543</v>
      </c>
      <c r="F131" s="27" t="s">
        <v>1802</v>
      </c>
      <c r="G131" s="27" t="s">
        <v>3892</v>
      </c>
      <c r="H131" s="27" t="s">
        <v>3913</v>
      </c>
      <c r="I131" s="27" t="s">
        <v>6353</v>
      </c>
      <c r="J131" s="27" t="s">
        <v>6362</v>
      </c>
    </row>
    <row r="132" spans="1:10" x14ac:dyDescent="0.25">
      <c r="A132" s="27" t="s">
        <v>6165</v>
      </c>
      <c r="B132" s="27" t="s">
        <v>3539</v>
      </c>
      <c r="C132" s="27" t="s">
        <v>2293</v>
      </c>
      <c r="D132" s="27" t="s">
        <v>2834</v>
      </c>
      <c r="E132" s="27" t="s">
        <v>3540</v>
      </c>
      <c r="F132" s="27" t="s">
        <v>1802</v>
      </c>
      <c r="G132" s="27" t="s">
        <v>3892</v>
      </c>
      <c r="H132" s="27" t="s">
        <v>3897</v>
      </c>
      <c r="I132" s="27" t="s">
        <v>6353</v>
      </c>
      <c r="J132" s="27" t="s">
        <v>6346</v>
      </c>
    </row>
    <row r="133" spans="1:10" x14ac:dyDescent="0.25">
      <c r="A133" s="27" t="s">
        <v>957</v>
      </c>
      <c r="B133" s="27" t="s">
        <v>3510</v>
      </c>
      <c r="C133" s="27" t="s">
        <v>3910</v>
      </c>
      <c r="D133" s="27" t="s">
        <v>1799</v>
      </c>
      <c r="E133" s="27" t="s">
        <v>3511</v>
      </c>
      <c r="F133" s="27" t="s">
        <v>1802</v>
      </c>
      <c r="G133" s="27" t="s">
        <v>3892</v>
      </c>
      <c r="H133" s="27" t="s">
        <v>3897</v>
      </c>
      <c r="I133" s="27" t="s">
        <v>6956</v>
      </c>
      <c r="J133" s="27" t="s">
        <v>6339</v>
      </c>
    </row>
    <row r="134" spans="1:10" x14ac:dyDescent="0.25">
      <c r="A134" s="27" t="s">
        <v>1765</v>
      </c>
      <c r="B134" s="27" t="s">
        <v>3325</v>
      </c>
      <c r="C134" s="27" t="s">
        <v>8336</v>
      </c>
      <c r="D134" s="27" t="s">
        <v>1795</v>
      </c>
      <c r="E134" s="27" t="s">
        <v>3326</v>
      </c>
      <c r="F134" s="27" t="s">
        <v>3514</v>
      </c>
      <c r="G134" s="27" t="s">
        <v>10265</v>
      </c>
      <c r="H134" s="27" t="s">
        <v>3897</v>
      </c>
      <c r="I134" s="27" t="s">
        <v>4316</v>
      </c>
      <c r="J134" s="27" t="s">
        <v>6339</v>
      </c>
    </row>
    <row r="135" spans="1:10" x14ac:dyDescent="0.25">
      <c r="A135" s="27" t="s">
        <v>1041</v>
      </c>
      <c r="B135" s="27" t="s">
        <v>3322</v>
      </c>
      <c r="C135" s="27" t="s">
        <v>10391</v>
      </c>
      <c r="D135" s="27" t="s">
        <v>3323</v>
      </c>
      <c r="E135" s="27" t="s">
        <v>3324</v>
      </c>
      <c r="F135" s="27" t="s">
        <v>1802</v>
      </c>
      <c r="G135" s="27" t="s">
        <v>3892</v>
      </c>
      <c r="H135" s="27" t="s">
        <v>3897</v>
      </c>
      <c r="I135" s="27" t="s">
        <v>4516</v>
      </c>
      <c r="J135" s="27" t="s">
        <v>6362</v>
      </c>
    </row>
    <row r="136" spans="1:10" x14ac:dyDescent="0.25">
      <c r="A136" s="27" t="s">
        <v>3911</v>
      </c>
      <c r="B136" s="27" t="s">
        <v>3320</v>
      </c>
      <c r="C136" s="27" t="s">
        <v>10228</v>
      </c>
      <c r="D136" s="27" t="s">
        <v>1799</v>
      </c>
      <c r="E136" s="27" t="s">
        <v>3321</v>
      </c>
      <c r="F136" s="27" t="s">
        <v>1802</v>
      </c>
      <c r="G136" s="27" t="s">
        <v>10227</v>
      </c>
      <c r="H136" s="27" t="s">
        <v>3897</v>
      </c>
      <c r="I136" s="27" t="s">
        <v>4718</v>
      </c>
      <c r="J136" s="27" t="s">
        <v>6358</v>
      </c>
    </row>
    <row r="137" spans="1:10" x14ac:dyDescent="0.25">
      <c r="A137" s="27" t="s">
        <v>1123</v>
      </c>
      <c r="B137" s="27" t="s">
        <v>3573</v>
      </c>
      <c r="C137" s="27" t="s">
        <v>3258</v>
      </c>
      <c r="D137" s="27" t="s">
        <v>3308</v>
      </c>
      <c r="E137" s="27" t="s">
        <v>3574</v>
      </c>
      <c r="F137" s="27" t="s">
        <v>1798</v>
      </c>
      <c r="G137" s="27" t="s">
        <v>3892</v>
      </c>
      <c r="H137" s="27" t="s">
        <v>3897</v>
      </c>
      <c r="I137" s="27" t="s">
        <v>6955</v>
      </c>
      <c r="J137" s="27" t="s">
        <v>6333</v>
      </c>
    </row>
    <row r="138" spans="1:10" x14ac:dyDescent="0.25">
      <c r="A138" s="27" t="s">
        <v>3520</v>
      </c>
      <c r="B138" s="27" t="s">
        <v>3318</v>
      </c>
      <c r="C138" s="27" t="s">
        <v>3528</v>
      </c>
      <c r="D138" s="27" t="s">
        <v>1795</v>
      </c>
      <c r="E138" s="27" t="s">
        <v>3319</v>
      </c>
      <c r="F138" s="27" t="s">
        <v>3514</v>
      </c>
      <c r="G138" s="27" t="s">
        <v>6360</v>
      </c>
      <c r="H138" s="27" t="s">
        <v>3897</v>
      </c>
      <c r="I138" s="27" t="s">
        <v>4280</v>
      </c>
      <c r="J138" s="27" t="s">
        <v>6333</v>
      </c>
    </row>
    <row r="139" spans="1:10" x14ac:dyDescent="0.25">
      <c r="A139" s="27" t="s">
        <v>979</v>
      </c>
      <c r="B139" s="27" t="s">
        <v>3316</v>
      </c>
      <c r="C139" s="27" t="s">
        <v>8324</v>
      </c>
      <c r="D139" s="27" t="s">
        <v>1811</v>
      </c>
      <c r="E139" s="27" t="s">
        <v>3317</v>
      </c>
      <c r="F139" s="27" t="s">
        <v>3514</v>
      </c>
      <c r="G139" s="27" t="s">
        <v>10407</v>
      </c>
      <c r="H139" s="27" t="s">
        <v>3957</v>
      </c>
      <c r="I139" s="27" t="s">
        <v>4193</v>
      </c>
      <c r="J139" s="27" t="s">
        <v>6408</v>
      </c>
    </row>
    <row r="140" spans="1:10" x14ac:dyDescent="0.25">
      <c r="A140" s="27" t="s">
        <v>6219</v>
      </c>
      <c r="B140" s="27" t="s">
        <v>3314</v>
      </c>
      <c r="C140" s="27" t="s">
        <v>10267</v>
      </c>
      <c r="D140" s="27" t="s">
        <v>1795</v>
      </c>
      <c r="E140" s="27" t="s">
        <v>3315</v>
      </c>
      <c r="F140" s="27" t="s">
        <v>3514</v>
      </c>
      <c r="G140" s="27" t="s">
        <v>10266</v>
      </c>
      <c r="H140" s="27" t="s">
        <v>3897</v>
      </c>
      <c r="I140" s="27" t="s">
        <v>4193</v>
      </c>
      <c r="J140" s="27" t="s">
        <v>6339</v>
      </c>
    </row>
    <row r="141" spans="1:10" x14ac:dyDescent="0.25">
      <c r="A141" s="27" t="s">
        <v>1690</v>
      </c>
      <c r="B141" s="27" t="s">
        <v>3312</v>
      </c>
      <c r="C141" s="27" t="s">
        <v>6976</v>
      </c>
      <c r="D141" s="27" t="s">
        <v>1795</v>
      </c>
      <c r="E141" s="27" t="s">
        <v>3313</v>
      </c>
      <c r="F141" s="27" t="s">
        <v>3514</v>
      </c>
      <c r="G141" s="27" t="s">
        <v>10268</v>
      </c>
      <c r="H141" s="27" t="s">
        <v>3897</v>
      </c>
      <c r="I141" s="27" t="s">
        <v>4193</v>
      </c>
      <c r="J141" s="27" t="s">
        <v>6339</v>
      </c>
    </row>
    <row r="142" spans="1:10" x14ac:dyDescent="0.25">
      <c r="A142" s="27" t="s">
        <v>1486</v>
      </c>
      <c r="B142" s="27" t="s">
        <v>3310</v>
      </c>
      <c r="C142" s="27" t="s">
        <v>3620</v>
      </c>
      <c r="D142" s="27" t="s">
        <v>1795</v>
      </c>
      <c r="E142" s="27" t="s">
        <v>3311</v>
      </c>
      <c r="F142" s="27" t="s">
        <v>3514</v>
      </c>
      <c r="G142" s="27" t="s">
        <v>3892</v>
      </c>
      <c r="H142" s="27" t="s">
        <v>3897</v>
      </c>
      <c r="I142" s="27" t="s">
        <v>4315</v>
      </c>
      <c r="J142" s="27" t="s">
        <v>6333</v>
      </c>
    </row>
    <row r="143" spans="1:10" x14ac:dyDescent="0.25">
      <c r="A143" s="27" t="s">
        <v>1512</v>
      </c>
      <c r="B143" s="27" t="s">
        <v>3307</v>
      </c>
      <c r="C143" s="27" t="s">
        <v>10325</v>
      </c>
      <c r="D143" s="27" t="s">
        <v>3308</v>
      </c>
      <c r="E143" s="27" t="s">
        <v>3309</v>
      </c>
      <c r="F143" s="27" t="s">
        <v>1798</v>
      </c>
      <c r="G143" s="27" t="s">
        <v>3892</v>
      </c>
      <c r="H143" s="27" t="s">
        <v>3897</v>
      </c>
      <c r="I143" s="27" t="s">
        <v>4292</v>
      </c>
      <c r="J143" s="27" t="s">
        <v>6333</v>
      </c>
    </row>
    <row r="144" spans="1:10" x14ac:dyDescent="0.25">
      <c r="A144" s="27" t="s">
        <v>6953</v>
      </c>
      <c r="B144" s="27" t="s">
        <v>3305</v>
      </c>
      <c r="C144" s="27" t="s">
        <v>6954</v>
      </c>
      <c r="D144" s="27" t="s">
        <v>1795</v>
      </c>
      <c r="E144" s="27" t="s">
        <v>3306</v>
      </c>
      <c r="F144" s="27" t="s">
        <v>1802</v>
      </c>
      <c r="G144" s="27" t="s">
        <v>8442</v>
      </c>
      <c r="H144" s="27" t="s">
        <v>3897</v>
      </c>
      <c r="I144" s="27" t="s">
        <v>4267</v>
      </c>
      <c r="J144" s="27" t="s">
        <v>6358</v>
      </c>
    </row>
    <row r="145" spans="1:10" x14ac:dyDescent="0.25">
      <c r="A145" s="27" t="s">
        <v>3520</v>
      </c>
      <c r="B145" s="27" t="s">
        <v>3302</v>
      </c>
      <c r="C145" s="27" t="s">
        <v>3280</v>
      </c>
      <c r="D145" s="27" t="s">
        <v>1795</v>
      </c>
      <c r="E145" s="27" t="s">
        <v>3304</v>
      </c>
      <c r="F145" s="27" t="s">
        <v>1802</v>
      </c>
      <c r="G145" s="27" t="s">
        <v>3892</v>
      </c>
      <c r="H145" s="27" t="s">
        <v>3897</v>
      </c>
      <c r="I145" s="27" t="s">
        <v>4290</v>
      </c>
      <c r="J145" s="27" t="s">
        <v>6362</v>
      </c>
    </row>
    <row r="146" spans="1:10" x14ac:dyDescent="0.25">
      <c r="A146" s="27" t="s">
        <v>958</v>
      </c>
      <c r="B146" s="27" t="s">
        <v>2836</v>
      </c>
      <c r="C146" s="27" t="s">
        <v>3007</v>
      </c>
      <c r="D146" s="27" t="s">
        <v>2834</v>
      </c>
      <c r="E146" s="27" t="s">
        <v>2835</v>
      </c>
      <c r="F146" s="27" t="s">
        <v>1802</v>
      </c>
      <c r="G146" s="27" t="s">
        <v>3892</v>
      </c>
      <c r="H146" s="27" t="s">
        <v>3897</v>
      </c>
      <c r="I146" s="27" t="s">
        <v>4616</v>
      </c>
      <c r="J146" s="27" t="s">
        <v>6333</v>
      </c>
    </row>
    <row r="147" spans="1:10" x14ac:dyDescent="0.25">
      <c r="A147" s="27" t="s">
        <v>6177</v>
      </c>
      <c r="B147" s="27" t="s">
        <v>2838</v>
      </c>
      <c r="C147" s="27" t="s">
        <v>3902</v>
      </c>
      <c r="D147" s="27" t="s">
        <v>1811</v>
      </c>
      <c r="E147" s="27" t="s">
        <v>2837</v>
      </c>
      <c r="F147" s="27" t="s">
        <v>1802</v>
      </c>
      <c r="G147" s="27" t="s">
        <v>3892</v>
      </c>
      <c r="H147" s="27" t="s">
        <v>3897</v>
      </c>
      <c r="I147" s="27" t="s">
        <v>4443</v>
      </c>
      <c r="J147" s="27" t="s">
        <v>6333</v>
      </c>
    </row>
    <row r="148" spans="1:10" x14ac:dyDescent="0.25">
      <c r="A148" s="27" t="s">
        <v>1034</v>
      </c>
      <c r="B148" s="27" t="s">
        <v>1797</v>
      </c>
      <c r="C148" s="27" t="s">
        <v>6944</v>
      </c>
      <c r="D148" s="27" t="s">
        <v>1795</v>
      </c>
      <c r="E148" s="27" t="s">
        <v>1796</v>
      </c>
      <c r="F148" s="27" t="s">
        <v>1798</v>
      </c>
      <c r="G148" s="27" t="s">
        <v>3892</v>
      </c>
      <c r="H148" s="27" t="s">
        <v>3897</v>
      </c>
      <c r="I148" s="27" t="s">
        <v>4314</v>
      </c>
      <c r="J148" s="27" t="s">
        <v>6339</v>
      </c>
    </row>
    <row r="149" spans="1:10" x14ac:dyDescent="0.25">
      <c r="A149" s="27" t="s">
        <v>1214</v>
      </c>
      <c r="B149" s="27" t="s">
        <v>1801</v>
      </c>
      <c r="C149" s="27" t="s">
        <v>6952</v>
      </c>
      <c r="D149" s="27" t="s">
        <v>1799</v>
      </c>
      <c r="E149" s="27" t="s">
        <v>1800</v>
      </c>
      <c r="F149" s="27" t="s">
        <v>1802</v>
      </c>
      <c r="G149" s="27" t="s">
        <v>3892</v>
      </c>
      <c r="H149" s="27" t="s">
        <v>3897</v>
      </c>
      <c r="I149" s="27" t="s">
        <v>4596</v>
      </c>
      <c r="J149" s="27" t="s">
        <v>6339</v>
      </c>
    </row>
    <row r="150" spans="1:10" x14ac:dyDescent="0.25">
      <c r="A150" s="27" t="s">
        <v>1777</v>
      </c>
      <c r="B150" s="27" t="s">
        <v>1804</v>
      </c>
      <c r="C150" s="27" t="s">
        <v>8224</v>
      </c>
      <c r="D150" s="27" t="s">
        <v>1799</v>
      </c>
      <c r="E150" s="27" t="s">
        <v>1803</v>
      </c>
      <c r="F150" s="27" t="s">
        <v>1802</v>
      </c>
      <c r="G150" s="27" t="s">
        <v>10302</v>
      </c>
      <c r="H150" s="27" t="s">
        <v>3897</v>
      </c>
      <c r="I150" s="27" t="s">
        <v>4596</v>
      </c>
      <c r="J150" s="27" t="s">
        <v>6333</v>
      </c>
    </row>
    <row r="151" spans="1:10" x14ac:dyDescent="0.25">
      <c r="A151" s="27" t="s">
        <v>1053</v>
      </c>
      <c r="B151" s="27" t="s">
        <v>1808</v>
      </c>
      <c r="C151" s="27" t="s">
        <v>3631</v>
      </c>
      <c r="D151" s="27" t="s">
        <v>1805</v>
      </c>
      <c r="E151" s="27" t="s">
        <v>1807</v>
      </c>
      <c r="F151" s="27" t="s">
        <v>1802</v>
      </c>
      <c r="G151" s="27" t="s">
        <v>3892</v>
      </c>
      <c r="H151" s="27" t="s">
        <v>3897</v>
      </c>
      <c r="I151" s="27" t="s">
        <v>4056</v>
      </c>
      <c r="J151" s="27" t="s">
        <v>6333</v>
      </c>
    </row>
    <row r="152" spans="1:10" x14ac:dyDescent="0.25">
      <c r="A152" s="27" t="s">
        <v>3300</v>
      </c>
      <c r="B152" s="27" t="s">
        <v>2840</v>
      </c>
      <c r="C152" s="27" t="s">
        <v>2913</v>
      </c>
      <c r="D152" s="27" t="s">
        <v>1811</v>
      </c>
      <c r="E152" s="27" t="s">
        <v>2839</v>
      </c>
      <c r="F152" s="27" t="s">
        <v>1802</v>
      </c>
      <c r="G152" s="27" t="s">
        <v>10229</v>
      </c>
      <c r="H152" s="27" t="s">
        <v>3897</v>
      </c>
      <c r="I152" s="27" t="s">
        <v>4442</v>
      </c>
      <c r="J152" s="27" t="s">
        <v>6358</v>
      </c>
    </row>
    <row r="153" spans="1:10" x14ac:dyDescent="0.25">
      <c r="A153" s="27" t="s">
        <v>6191</v>
      </c>
      <c r="B153" s="27" t="s">
        <v>1810</v>
      </c>
      <c r="C153" s="27" t="s">
        <v>6951</v>
      </c>
      <c r="D153" s="27" t="s">
        <v>1799</v>
      </c>
      <c r="E153" s="27" t="s">
        <v>1809</v>
      </c>
      <c r="F153" s="27" t="s">
        <v>1802</v>
      </c>
      <c r="G153" s="27" t="s">
        <v>3892</v>
      </c>
      <c r="H153" s="27" t="s">
        <v>3897</v>
      </c>
      <c r="I153" s="27" t="s">
        <v>4701</v>
      </c>
      <c r="J153" s="27" t="s">
        <v>6358</v>
      </c>
    </row>
    <row r="154" spans="1:10" x14ac:dyDescent="0.25">
      <c r="A154" s="27" t="s">
        <v>1641</v>
      </c>
      <c r="B154" s="27" t="s">
        <v>1814</v>
      </c>
      <c r="C154" s="27" t="s">
        <v>2925</v>
      </c>
      <c r="D154" s="27" t="s">
        <v>1811</v>
      </c>
      <c r="E154" s="27" t="s">
        <v>1813</v>
      </c>
      <c r="F154" s="27" t="s">
        <v>1802</v>
      </c>
      <c r="G154" s="27" t="s">
        <v>3892</v>
      </c>
      <c r="H154" s="27" t="s">
        <v>3897</v>
      </c>
      <c r="I154" s="27" t="s">
        <v>4441</v>
      </c>
      <c r="J154" s="27" t="s">
        <v>6358</v>
      </c>
    </row>
    <row r="155" spans="1:10" x14ac:dyDescent="0.25">
      <c r="A155" s="27" t="s">
        <v>4594</v>
      </c>
      <c r="B155" s="27" t="s">
        <v>2842</v>
      </c>
      <c r="C155" s="27" t="s">
        <v>6764</v>
      </c>
      <c r="D155" s="27" t="s">
        <v>1799</v>
      </c>
      <c r="E155" s="27" t="s">
        <v>2841</v>
      </c>
      <c r="F155" s="27" t="s">
        <v>1802</v>
      </c>
      <c r="G155" s="27" t="s">
        <v>3892</v>
      </c>
      <c r="H155" s="27" t="s">
        <v>3897</v>
      </c>
      <c r="I155" s="27" t="s">
        <v>4584</v>
      </c>
      <c r="J155" s="27" t="s">
        <v>6362</v>
      </c>
    </row>
    <row r="156" spans="1:10" x14ac:dyDescent="0.25">
      <c r="A156" s="27" t="s">
        <v>6166</v>
      </c>
      <c r="B156" s="27" t="s">
        <v>1816</v>
      </c>
      <c r="C156" s="27" t="s">
        <v>4592</v>
      </c>
      <c r="D156" s="27" t="s">
        <v>1799</v>
      </c>
      <c r="E156" s="27" t="s">
        <v>1815</v>
      </c>
      <c r="F156" s="27" t="s">
        <v>1802</v>
      </c>
      <c r="G156" s="27" t="s">
        <v>3892</v>
      </c>
      <c r="H156" s="27" t="s">
        <v>3897</v>
      </c>
      <c r="I156" s="27" t="s">
        <v>4593</v>
      </c>
      <c r="J156" s="27" t="s">
        <v>6362</v>
      </c>
    </row>
    <row r="157" spans="1:10" x14ac:dyDescent="0.25">
      <c r="A157" s="27" t="s">
        <v>1760</v>
      </c>
      <c r="B157" s="27" t="s">
        <v>1818</v>
      </c>
      <c r="C157" s="27" t="s">
        <v>6950</v>
      </c>
      <c r="D157" s="27" t="s">
        <v>1811</v>
      </c>
      <c r="E157" s="27" t="s">
        <v>1817</v>
      </c>
      <c r="F157" s="27" t="s">
        <v>1802</v>
      </c>
      <c r="G157" s="27" t="s">
        <v>3892</v>
      </c>
      <c r="H157" s="27" t="s">
        <v>3897</v>
      </c>
      <c r="I157" s="27" t="s">
        <v>4440</v>
      </c>
      <c r="J157" s="27" t="s">
        <v>10442</v>
      </c>
    </row>
    <row r="158" spans="1:10" x14ac:dyDescent="0.25">
      <c r="A158" s="27" t="s">
        <v>3953</v>
      </c>
      <c r="B158" s="27" t="s">
        <v>2847</v>
      </c>
      <c r="C158" s="27" t="s">
        <v>6949</v>
      </c>
      <c r="D158" s="27" t="s">
        <v>1811</v>
      </c>
      <c r="E158" s="27" t="s">
        <v>2846</v>
      </c>
      <c r="F158" s="27" t="s">
        <v>1802</v>
      </c>
      <c r="G158" s="27" t="s">
        <v>3892</v>
      </c>
      <c r="H158" s="27" t="s">
        <v>3897</v>
      </c>
      <c r="I158" s="27" t="s">
        <v>4248</v>
      </c>
      <c r="J158" s="27" t="s">
        <v>6358</v>
      </c>
    </row>
    <row r="159" spans="1:10" x14ac:dyDescent="0.25">
      <c r="A159" s="27" t="s">
        <v>6180</v>
      </c>
      <c r="B159" s="27" t="s">
        <v>1821</v>
      </c>
      <c r="C159" s="27" t="s">
        <v>2440</v>
      </c>
      <c r="D159" s="27" t="s">
        <v>1795</v>
      </c>
      <c r="E159" s="27" t="s">
        <v>1820</v>
      </c>
      <c r="F159" s="27" t="s">
        <v>1802</v>
      </c>
      <c r="G159" s="27" t="s">
        <v>3892</v>
      </c>
      <c r="H159" s="27" t="s">
        <v>3897</v>
      </c>
      <c r="I159" s="27" t="s">
        <v>4313</v>
      </c>
      <c r="J159" s="27" t="s">
        <v>6333</v>
      </c>
    </row>
    <row r="160" spans="1:10" x14ac:dyDescent="0.25">
      <c r="A160" s="27" t="s">
        <v>6650</v>
      </c>
      <c r="B160" s="27" t="s">
        <v>1823</v>
      </c>
      <c r="C160" s="27" t="s">
        <v>6651</v>
      </c>
      <c r="D160" s="27" t="s">
        <v>1795</v>
      </c>
      <c r="E160" s="27" t="s">
        <v>1822</v>
      </c>
      <c r="F160" s="27" t="s">
        <v>1802</v>
      </c>
      <c r="G160" s="27" t="s">
        <v>3892</v>
      </c>
      <c r="H160" s="27" t="s">
        <v>3897</v>
      </c>
      <c r="I160" s="27" t="s">
        <v>4312</v>
      </c>
      <c r="J160" s="27" t="s">
        <v>6333</v>
      </c>
    </row>
    <row r="161" spans="1:10" x14ac:dyDescent="0.25">
      <c r="A161" s="27" t="s">
        <v>1826</v>
      </c>
      <c r="B161" s="27" t="s">
        <v>1828</v>
      </c>
      <c r="C161" s="27" t="s">
        <v>1825</v>
      </c>
      <c r="D161" s="27" t="s">
        <v>1824</v>
      </c>
      <c r="E161" s="27" t="s">
        <v>1827</v>
      </c>
      <c r="F161" s="27" t="s">
        <v>1802</v>
      </c>
      <c r="G161" s="27" t="s">
        <v>8444</v>
      </c>
      <c r="H161" s="27" t="s">
        <v>3914</v>
      </c>
      <c r="I161" s="27" t="s">
        <v>4191</v>
      </c>
      <c r="J161" s="27" t="s">
        <v>6407</v>
      </c>
    </row>
    <row r="162" spans="1:10" x14ac:dyDescent="0.25">
      <c r="A162" s="27" t="s">
        <v>6469</v>
      </c>
      <c r="B162" s="27" t="s">
        <v>1830</v>
      </c>
      <c r="C162" s="27" t="s">
        <v>3513</v>
      </c>
      <c r="D162" s="27" t="s">
        <v>1795</v>
      </c>
      <c r="E162" s="27" t="s">
        <v>1829</v>
      </c>
      <c r="F162" s="27" t="s">
        <v>1802</v>
      </c>
      <c r="G162" s="27" t="s">
        <v>6470</v>
      </c>
      <c r="H162" s="27" t="s">
        <v>3897</v>
      </c>
      <c r="I162" s="27" t="s">
        <v>4311</v>
      </c>
      <c r="J162" s="27" t="s">
        <v>6412</v>
      </c>
    </row>
    <row r="163" spans="1:10" x14ac:dyDescent="0.25">
      <c r="A163" s="27" t="s">
        <v>1065</v>
      </c>
      <c r="B163" s="27" t="s">
        <v>2849</v>
      </c>
      <c r="C163" s="27" t="s">
        <v>8433</v>
      </c>
      <c r="D163" s="27" t="s">
        <v>1795</v>
      </c>
      <c r="E163" s="27" t="s">
        <v>2848</v>
      </c>
      <c r="F163" s="27" t="s">
        <v>1802</v>
      </c>
      <c r="G163" s="27" t="s">
        <v>8432</v>
      </c>
      <c r="H163" s="27" t="s">
        <v>3897</v>
      </c>
      <c r="I163" s="27" t="s">
        <v>6371</v>
      </c>
      <c r="J163" s="27" t="s">
        <v>6607</v>
      </c>
    </row>
    <row r="164" spans="1:10" x14ac:dyDescent="0.25">
      <c r="A164" s="27" t="s">
        <v>3286</v>
      </c>
      <c r="B164" s="27" t="s">
        <v>1835</v>
      </c>
      <c r="C164" s="27" t="s">
        <v>6948</v>
      </c>
      <c r="D164" s="27" t="s">
        <v>1811</v>
      </c>
      <c r="E164" s="27" t="s">
        <v>1834</v>
      </c>
      <c r="F164" s="27" t="s">
        <v>1802</v>
      </c>
      <c r="G164" s="27" t="s">
        <v>3892</v>
      </c>
      <c r="H164" s="27" t="s">
        <v>3897</v>
      </c>
      <c r="I164" s="27" t="s">
        <v>4439</v>
      </c>
      <c r="J164" s="27" t="s">
        <v>6358</v>
      </c>
    </row>
    <row r="165" spans="1:10" x14ac:dyDescent="0.25">
      <c r="A165" s="27" t="s">
        <v>6261</v>
      </c>
      <c r="B165" s="27" t="s">
        <v>2851</v>
      </c>
      <c r="C165" s="27" t="s">
        <v>1954</v>
      </c>
      <c r="D165" s="27" t="s">
        <v>1795</v>
      </c>
      <c r="E165" s="27" t="s">
        <v>2850</v>
      </c>
      <c r="F165" s="27" t="s">
        <v>1802</v>
      </c>
      <c r="G165" s="27" t="s">
        <v>3892</v>
      </c>
      <c r="H165" s="27" t="s">
        <v>3897</v>
      </c>
      <c r="I165" s="27" t="s">
        <v>6377</v>
      </c>
      <c r="J165" s="27" t="s">
        <v>6408</v>
      </c>
    </row>
    <row r="166" spans="1:10" x14ac:dyDescent="0.25">
      <c r="A166" s="27" t="s">
        <v>1677</v>
      </c>
      <c r="B166" s="27" t="s">
        <v>2853</v>
      </c>
      <c r="C166" s="27" t="s">
        <v>6947</v>
      </c>
      <c r="D166" s="27" t="s">
        <v>2267</v>
      </c>
      <c r="E166" s="27" t="s">
        <v>2852</v>
      </c>
      <c r="F166" s="27" t="s">
        <v>1802</v>
      </c>
      <c r="G166" s="27" t="s">
        <v>3892</v>
      </c>
      <c r="H166" s="27" t="s">
        <v>3914</v>
      </c>
      <c r="I166" s="27" t="s">
        <v>4549</v>
      </c>
      <c r="J166" s="27" t="s">
        <v>6346</v>
      </c>
    </row>
    <row r="167" spans="1:10" x14ac:dyDescent="0.25">
      <c r="A167" s="27" t="s">
        <v>969</v>
      </c>
      <c r="B167" s="27" t="s">
        <v>1838</v>
      </c>
      <c r="C167" s="27" t="s">
        <v>1836</v>
      </c>
      <c r="D167" s="27" t="s">
        <v>1811</v>
      </c>
      <c r="E167" s="27" t="s">
        <v>1837</v>
      </c>
      <c r="F167" s="27" t="s">
        <v>1802</v>
      </c>
      <c r="G167" s="27" t="s">
        <v>3892</v>
      </c>
      <c r="H167" s="27" t="s">
        <v>3897</v>
      </c>
      <c r="I167" s="27" t="s">
        <v>4438</v>
      </c>
      <c r="J167" s="27" t="s">
        <v>6333</v>
      </c>
    </row>
    <row r="168" spans="1:10" x14ac:dyDescent="0.25">
      <c r="A168" s="27" t="s">
        <v>1518</v>
      </c>
      <c r="B168" s="27" t="s">
        <v>1841</v>
      </c>
      <c r="C168" s="27" t="s">
        <v>3576</v>
      </c>
      <c r="D168" s="27" t="s">
        <v>1839</v>
      </c>
      <c r="E168" s="27" t="s">
        <v>1840</v>
      </c>
      <c r="F168" s="27" t="s">
        <v>1802</v>
      </c>
      <c r="G168" s="27" t="s">
        <v>3892</v>
      </c>
      <c r="H168" s="27" t="s">
        <v>3897</v>
      </c>
      <c r="I168" s="27" t="s">
        <v>4659</v>
      </c>
      <c r="J168" s="27" t="s">
        <v>6358</v>
      </c>
    </row>
    <row r="169" spans="1:10" x14ac:dyDescent="0.25">
      <c r="A169" s="27" t="s">
        <v>6169</v>
      </c>
      <c r="B169" s="27" t="s">
        <v>2855</v>
      </c>
      <c r="C169" s="27" t="s">
        <v>6679</v>
      </c>
      <c r="D169" s="27" t="s">
        <v>1805</v>
      </c>
      <c r="E169" s="27" t="s">
        <v>2854</v>
      </c>
      <c r="F169" s="27" t="s">
        <v>1802</v>
      </c>
      <c r="G169" s="27" t="s">
        <v>10303</v>
      </c>
      <c r="H169" s="27" t="s">
        <v>3897</v>
      </c>
      <c r="I169" s="27" t="s">
        <v>4586</v>
      </c>
      <c r="J169" s="27" t="s">
        <v>6333</v>
      </c>
    </row>
    <row r="170" spans="1:10" x14ac:dyDescent="0.25">
      <c r="A170" s="27" t="s">
        <v>1046</v>
      </c>
      <c r="B170" s="27" t="s">
        <v>2857</v>
      </c>
      <c r="C170" s="27" t="s">
        <v>3997</v>
      </c>
      <c r="D170" s="27" t="s">
        <v>1805</v>
      </c>
      <c r="E170" s="27" t="s">
        <v>2856</v>
      </c>
      <c r="F170" s="27" t="s">
        <v>1802</v>
      </c>
      <c r="G170" s="27" t="s">
        <v>3892</v>
      </c>
      <c r="H170" s="27" t="s">
        <v>3897</v>
      </c>
      <c r="I170" s="27" t="s">
        <v>4585</v>
      </c>
      <c r="J170" s="27" t="s">
        <v>6362</v>
      </c>
    </row>
    <row r="171" spans="1:10" x14ac:dyDescent="0.25">
      <c r="A171" s="27" t="s">
        <v>6267</v>
      </c>
      <c r="B171" s="27" t="s">
        <v>6127</v>
      </c>
      <c r="C171" s="27" t="s">
        <v>8225</v>
      </c>
      <c r="D171" s="27" t="s">
        <v>4448</v>
      </c>
      <c r="E171" s="27" t="s">
        <v>6945</v>
      </c>
      <c r="F171" s="27" t="s">
        <v>1802</v>
      </c>
      <c r="G171" s="27" t="s">
        <v>3892</v>
      </c>
      <c r="H171" s="27" t="s">
        <v>3897</v>
      </c>
      <c r="I171" s="27" t="s">
        <v>6946</v>
      </c>
      <c r="J171" s="27" t="s">
        <v>6339</v>
      </c>
    </row>
    <row r="172" spans="1:10" x14ac:dyDescent="0.25">
      <c r="A172" s="27" t="s">
        <v>1728</v>
      </c>
      <c r="B172" s="27" t="s">
        <v>8182</v>
      </c>
      <c r="C172" s="27" t="s">
        <v>8181</v>
      </c>
      <c r="D172" s="27" t="s">
        <v>6480</v>
      </c>
      <c r="E172" s="27" t="s">
        <v>8180</v>
      </c>
      <c r="F172" s="27" t="s">
        <v>1802</v>
      </c>
      <c r="G172" s="27" t="s">
        <v>3892</v>
      </c>
      <c r="H172" s="27" t="s">
        <v>3897</v>
      </c>
      <c r="I172" s="27" t="s">
        <v>8179</v>
      </c>
      <c r="J172" s="27" t="s">
        <v>6339</v>
      </c>
    </row>
    <row r="173" spans="1:10" x14ac:dyDescent="0.25">
      <c r="A173" s="27" t="s">
        <v>6245</v>
      </c>
      <c r="B173" s="27" t="s">
        <v>6151</v>
      </c>
      <c r="C173" s="27" t="s">
        <v>2830</v>
      </c>
      <c r="D173" s="27" t="s">
        <v>4448</v>
      </c>
      <c r="E173" s="27" t="s">
        <v>6940</v>
      </c>
      <c r="F173" s="27" t="s">
        <v>1802</v>
      </c>
      <c r="G173" s="27" t="s">
        <v>3892</v>
      </c>
      <c r="H173" s="27" t="s">
        <v>3913</v>
      </c>
      <c r="I173" s="27" t="s">
        <v>6941</v>
      </c>
      <c r="J173" s="27" t="s">
        <v>6346</v>
      </c>
    </row>
    <row r="174" spans="1:10" x14ac:dyDescent="0.25">
      <c r="A174" s="27" t="s">
        <v>6254</v>
      </c>
      <c r="B174" s="27" t="s">
        <v>6105</v>
      </c>
      <c r="C174" s="27" t="s">
        <v>3932</v>
      </c>
      <c r="D174" s="27" t="s">
        <v>4448</v>
      </c>
      <c r="E174" s="27" t="s">
        <v>6758</v>
      </c>
      <c r="F174" s="27" t="s">
        <v>1802</v>
      </c>
      <c r="G174" s="27" t="s">
        <v>3892</v>
      </c>
      <c r="H174" s="27" t="s">
        <v>3913</v>
      </c>
      <c r="I174" s="27" t="s">
        <v>6759</v>
      </c>
      <c r="J174" s="27" t="s">
        <v>6410</v>
      </c>
    </row>
    <row r="175" spans="1:10" x14ac:dyDescent="0.25">
      <c r="A175" s="27" t="s">
        <v>1755</v>
      </c>
      <c r="B175" s="27" t="s">
        <v>6107</v>
      </c>
      <c r="C175" s="27" t="s">
        <v>6799</v>
      </c>
      <c r="D175" s="27" t="s">
        <v>4448</v>
      </c>
      <c r="E175" s="27" t="s">
        <v>6800</v>
      </c>
      <c r="F175" s="27" t="s">
        <v>1802</v>
      </c>
      <c r="G175" s="27" t="s">
        <v>3892</v>
      </c>
      <c r="H175" s="27" t="s">
        <v>3913</v>
      </c>
      <c r="I175" s="27" t="s">
        <v>6759</v>
      </c>
      <c r="J175" s="27" t="s">
        <v>6358</v>
      </c>
    </row>
    <row r="176" spans="1:10" x14ac:dyDescent="0.25">
      <c r="A176" s="27" t="s">
        <v>6582</v>
      </c>
      <c r="B176" s="27" t="s">
        <v>6083</v>
      </c>
      <c r="C176" s="27" t="s">
        <v>1907</v>
      </c>
      <c r="D176" s="27" t="s">
        <v>4448</v>
      </c>
      <c r="E176" s="27" t="s">
        <v>6583</v>
      </c>
      <c r="F176" s="27" t="s">
        <v>1802</v>
      </c>
      <c r="G176" s="27" t="s">
        <v>6584</v>
      </c>
      <c r="H176" s="27" t="s">
        <v>3897</v>
      </c>
      <c r="I176" s="27" t="s">
        <v>6585</v>
      </c>
      <c r="J176" s="27" t="s">
        <v>6346</v>
      </c>
    </row>
    <row r="177" spans="1:10" x14ac:dyDescent="0.25">
      <c r="A177" s="27" t="s">
        <v>1520</v>
      </c>
      <c r="B177" s="27" t="s">
        <v>6080</v>
      </c>
      <c r="C177" s="27" t="s">
        <v>6937</v>
      </c>
      <c r="D177" s="27" t="s">
        <v>4448</v>
      </c>
      <c r="E177" s="27" t="s">
        <v>6938</v>
      </c>
      <c r="F177" s="27" t="s">
        <v>1802</v>
      </c>
      <c r="G177" s="27" t="s">
        <v>3892</v>
      </c>
      <c r="H177" s="27" t="s">
        <v>3913</v>
      </c>
      <c r="I177" s="27" t="s">
        <v>6939</v>
      </c>
      <c r="J177" s="27" t="s">
        <v>6358</v>
      </c>
    </row>
    <row r="178" spans="1:10" x14ac:dyDescent="0.25">
      <c r="A178" s="27" t="s">
        <v>4992</v>
      </c>
      <c r="B178" s="27" t="s">
        <v>6076</v>
      </c>
      <c r="C178" s="27" t="s">
        <v>8227</v>
      </c>
      <c r="D178" s="27" t="s">
        <v>4448</v>
      </c>
      <c r="E178" s="27" t="s">
        <v>6935</v>
      </c>
      <c r="F178" s="27" t="s">
        <v>1802</v>
      </c>
      <c r="G178" s="27" t="s">
        <v>10230</v>
      </c>
      <c r="H178" s="27" t="s">
        <v>3913</v>
      </c>
      <c r="I178" s="27" t="s">
        <v>6936</v>
      </c>
      <c r="J178" s="27" t="s">
        <v>6358</v>
      </c>
    </row>
    <row r="179" spans="1:10" x14ac:dyDescent="0.25">
      <c r="A179" s="27" t="s">
        <v>6222</v>
      </c>
      <c r="B179" s="27" t="s">
        <v>6071</v>
      </c>
      <c r="C179" s="27" t="s">
        <v>8228</v>
      </c>
      <c r="D179" s="27" t="s">
        <v>4448</v>
      </c>
      <c r="E179" s="27" t="s">
        <v>6933</v>
      </c>
      <c r="F179" s="27" t="s">
        <v>1802</v>
      </c>
      <c r="G179" s="27" t="s">
        <v>10231</v>
      </c>
      <c r="H179" s="27" t="s">
        <v>3913</v>
      </c>
      <c r="I179" s="27" t="s">
        <v>6934</v>
      </c>
      <c r="J179" s="27" t="s">
        <v>6358</v>
      </c>
    </row>
    <row r="180" spans="1:10" x14ac:dyDescent="0.25">
      <c r="A180" s="27" t="s">
        <v>1724</v>
      </c>
      <c r="B180" s="27" t="s">
        <v>6055</v>
      </c>
      <c r="C180" s="27" t="s">
        <v>6930</v>
      </c>
      <c r="D180" s="27" t="s">
        <v>6465</v>
      </c>
      <c r="E180" s="27" t="s">
        <v>6931</v>
      </c>
      <c r="F180" s="27" t="s">
        <v>3514</v>
      </c>
      <c r="G180" s="27" t="s">
        <v>3892</v>
      </c>
      <c r="H180" s="27" t="s">
        <v>3913</v>
      </c>
      <c r="I180" s="27" t="s">
        <v>6932</v>
      </c>
      <c r="J180" s="27" t="s">
        <v>6358</v>
      </c>
    </row>
    <row r="181" spans="1:10" x14ac:dyDescent="0.25">
      <c r="A181" s="27" t="s">
        <v>4480</v>
      </c>
      <c r="B181" s="27" t="s">
        <v>4481</v>
      </c>
      <c r="C181" s="27" t="s">
        <v>3295</v>
      </c>
      <c r="D181" s="27" t="s">
        <v>4002</v>
      </c>
      <c r="E181" s="27" t="s">
        <v>4482</v>
      </c>
      <c r="F181" s="27" t="s">
        <v>1802</v>
      </c>
      <c r="G181" s="27" t="s">
        <v>3892</v>
      </c>
      <c r="H181" s="27" t="s">
        <v>3897</v>
      </c>
      <c r="I181" s="27" t="s">
        <v>8214</v>
      </c>
      <c r="J181" s="27" t="s">
        <v>6346</v>
      </c>
    </row>
    <row r="182" spans="1:10" x14ac:dyDescent="0.25">
      <c r="A182" s="27" t="s">
        <v>3943</v>
      </c>
      <c r="B182" s="27" t="s">
        <v>4660</v>
      </c>
      <c r="C182" s="27" t="s">
        <v>3952</v>
      </c>
      <c r="D182" s="27" t="s">
        <v>4227</v>
      </c>
      <c r="E182" s="27" t="s">
        <v>4661</v>
      </c>
      <c r="F182" s="27" t="s">
        <v>3514</v>
      </c>
      <c r="G182" s="27" t="s">
        <v>3892</v>
      </c>
      <c r="H182" s="27" t="s">
        <v>3913</v>
      </c>
      <c r="I182" s="27" t="s">
        <v>4662</v>
      </c>
      <c r="J182" s="27" t="s">
        <v>6358</v>
      </c>
    </row>
    <row r="183" spans="1:10" x14ac:dyDescent="0.25">
      <c r="A183" s="27" t="s">
        <v>1227</v>
      </c>
      <c r="B183" s="27" t="s">
        <v>4698</v>
      </c>
      <c r="C183" s="27" t="s">
        <v>2003</v>
      </c>
      <c r="D183" s="27" t="s">
        <v>4187</v>
      </c>
      <c r="E183" s="27" t="s">
        <v>4699</v>
      </c>
      <c r="F183" s="27" t="s">
        <v>1802</v>
      </c>
      <c r="G183" s="27" t="s">
        <v>10232</v>
      </c>
      <c r="H183" s="27" t="s">
        <v>3897</v>
      </c>
      <c r="I183" s="27" t="s">
        <v>4700</v>
      </c>
      <c r="J183" s="27" t="s">
        <v>6358</v>
      </c>
    </row>
    <row r="184" spans="1:10" x14ac:dyDescent="0.25">
      <c r="A184" s="27" t="s">
        <v>1567</v>
      </c>
      <c r="B184" s="27" t="s">
        <v>6037</v>
      </c>
      <c r="C184" s="27" t="s">
        <v>4255</v>
      </c>
      <c r="D184" s="27" t="s">
        <v>4227</v>
      </c>
      <c r="E184" s="27" t="s">
        <v>6928</v>
      </c>
      <c r="F184" s="27" t="s">
        <v>3514</v>
      </c>
      <c r="G184" s="27" t="s">
        <v>3892</v>
      </c>
      <c r="H184" s="27" t="s">
        <v>3913</v>
      </c>
      <c r="I184" s="27" t="s">
        <v>6929</v>
      </c>
      <c r="J184" s="27" t="s">
        <v>6358</v>
      </c>
    </row>
    <row r="185" spans="1:10" x14ac:dyDescent="0.25">
      <c r="A185" s="27" t="s">
        <v>1514</v>
      </c>
      <c r="B185" s="27" t="s">
        <v>6051</v>
      </c>
      <c r="C185" s="27" t="s">
        <v>8229</v>
      </c>
      <c r="D185" s="27" t="s">
        <v>4387</v>
      </c>
      <c r="E185" s="27" t="s">
        <v>6926</v>
      </c>
      <c r="F185" s="27" t="s">
        <v>1802</v>
      </c>
      <c r="G185" s="27" t="s">
        <v>3892</v>
      </c>
      <c r="H185" s="27" t="s">
        <v>3913</v>
      </c>
      <c r="I185" s="27" t="s">
        <v>6927</v>
      </c>
      <c r="J185" s="27" t="s">
        <v>6358</v>
      </c>
    </row>
    <row r="186" spans="1:10" x14ac:dyDescent="0.25">
      <c r="A186" s="27" t="s">
        <v>6202</v>
      </c>
      <c r="B186" s="27" t="s">
        <v>6053</v>
      </c>
      <c r="C186" s="27" t="s">
        <v>6837</v>
      </c>
      <c r="D186" s="27" t="s">
        <v>4387</v>
      </c>
      <c r="E186" s="27" t="s">
        <v>6924</v>
      </c>
      <c r="F186" s="27" t="s">
        <v>1802</v>
      </c>
      <c r="G186" s="27" t="s">
        <v>3892</v>
      </c>
      <c r="H186" s="27" t="s">
        <v>3913</v>
      </c>
      <c r="I186" s="27" t="s">
        <v>6925</v>
      </c>
      <c r="J186" s="27" t="s">
        <v>6346</v>
      </c>
    </row>
    <row r="187" spans="1:10" x14ac:dyDescent="0.25">
      <c r="A187" s="27" t="s">
        <v>5029</v>
      </c>
      <c r="B187" s="27" t="s">
        <v>6021</v>
      </c>
      <c r="C187" s="27" t="s">
        <v>8230</v>
      </c>
      <c r="D187" s="27" t="s">
        <v>4448</v>
      </c>
      <c r="E187" s="27" t="s">
        <v>6922</v>
      </c>
      <c r="F187" s="27" t="s">
        <v>3514</v>
      </c>
      <c r="G187" s="27" t="s">
        <v>3892</v>
      </c>
      <c r="H187" s="27" t="s">
        <v>3897</v>
      </c>
      <c r="I187" s="27" t="s">
        <v>6923</v>
      </c>
      <c r="J187" s="27" t="s">
        <v>6631</v>
      </c>
    </row>
    <row r="188" spans="1:10" x14ac:dyDescent="0.25">
      <c r="A188" s="27" t="s">
        <v>1483</v>
      </c>
      <c r="B188" s="27" t="s">
        <v>6009</v>
      </c>
      <c r="C188" s="27" t="s">
        <v>1981</v>
      </c>
      <c r="D188" s="27" t="s">
        <v>6465</v>
      </c>
      <c r="E188" s="27" t="s">
        <v>6920</v>
      </c>
      <c r="F188" s="27" t="s">
        <v>3514</v>
      </c>
      <c r="G188" s="27" t="s">
        <v>3892</v>
      </c>
      <c r="H188" s="27" t="s">
        <v>3913</v>
      </c>
      <c r="I188" s="27" t="s">
        <v>6921</v>
      </c>
      <c r="J188" s="27" t="s">
        <v>6358</v>
      </c>
    </row>
    <row r="189" spans="1:10" x14ac:dyDescent="0.25">
      <c r="A189" s="27" t="s">
        <v>1724</v>
      </c>
      <c r="B189" s="27" t="s">
        <v>6008</v>
      </c>
      <c r="C189" s="27" t="s">
        <v>1812</v>
      </c>
      <c r="D189" s="27" t="s">
        <v>6465</v>
      </c>
      <c r="E189" s="27" t="s">
        <v>6466</v>
      </c>
      <c r="F189" s="27" t="s">
        <v>3514</v>
      </c>
      <c r="G189" s="27" t="s">
        <v>6467</v>
      </c>
      <c r="H189" s="27" t="s">
        <v>3913</v>
      </c>
      <c r="I189" s="27" t="s">
        <v>6468</v>
      </c>
      <c r="J189" s="27" t="s">
        <v>6412</v>
      </c>
    </row>
    <row r="190" spans="1:10" x14ac:dyDescent="0.25">
      <c r="A190" s="27" t="s">
        <v>1759</v>
      </c>
      <c r="B190" s="27" t="s">
        <v>1844</v>
      </c>
      <c r="C190" s="27" t="s">
        <v>4412</v>
      </c>
      <c r="D190" s="27" t="s">
        <v>1842</v>
      </c>
      <c r="E190" s="27" t="s">
        <v>1843</v>
      </c>
      <c r="F190" s="27" t="s">
        <v>1802</v>
      </c>
      <c r="G190" s="27" t="s">
        <v>3892</v>
      </c>
      <c r="H190" s="27" t="s">
        <v>3915</v>
      </c>
      <c r="I190" s="27" t="s">
        <v>4434</v>
      </c>
      <c r="J190" s="27" t="s">
        <v>6346</v>
      </c>
    </row>
    <row r="191" spans="1:10" x14ac:dyDescent="0.25">
      <c r="A191" s="27" t="s">
        <v>1530</v>
      </c>
      <c r="B191" s="27" t="s">
        <v>1846</v>
      </c>
      <c r="C191" s="27" t="s">
        <v>3294</v>
      </c>
      <c r="D191" s="27" t="s">
        <v>1839</v>
      </c>
      <c r="E191" s="27" t="s">
        <v>1845</v>
      </c>
      <c r="F191" s="27" t="s">
        <v>1802</v>
      </c>
      <c r="G191" s="27" t="s">
        <v>3892</v>
      </c>
      <c r="H191" s="27" t="s">
        <v>3913</v>
      </c>
      <c r="I191" s="27" t="s">
        <v>4659</v>
      </c>
      <c r="J191" s="27" t="s">
        <v>6358</v>
      </c>
    </row>
    <row r="192" spans="1:10" x14ac:dyDescent="0.25">
      <c r="A192" s="27" t="s">
        <v>3578</v>
      </c>
      <c r="B192" s="27" t="s">
        <v>3579</v>
      </c>
      <c r="C192" s="27" t="s">
        <v>1896</v>
      </c>
      <c r="D192" s="27" t="s">
        <v>1882</v>
      </c>
      <c r="E192" s="27" t="s">
        <v>2096</v>
      </c>
      <c r="F192" s="27" t="s">
        <v>1802</v>
      </c>
      <c r="G192" s="27" t="s">
        <v>3892</v>
      </c>
      <c r="H192" s="27" t="s">
        <v>3897</v>
      </c>
      <c r="I192" s="27" t="s">
        <v>4269</v>
      </c>
      <c r="J192" s="27" t="s">
        <v>6358</v>
      </c>
    </row>
    <row r="193" spans="1:10" x14ac:dyDescent="0.25">
      <c r="A193" s="27" t="s">
        <v>3580</v>
      </c>
      <c r="B193" s="27" t="s">
        <v>3581</v>
      </c>
      <c r="C193" s="27" t="s">
        <v>3582</v>
      </c>
      <c r="D193" s="27" t="s">
        <v>1811</v>
      </c>
      <c r="E193" s="27" t="s">
        <v>3583</v>
      </c>
      <c r="F193" s="27" t="s">
        <v>3514</v>
      </c>
      <c r="G193" s="27" t="s">
        <v>3892</v>
      </c>
      <c r="H193" s="27" t="s">
        <v>3897</v>
      </c>
      <c r="I193" s="27" t="s">
        <v>6791</v>
      </c>
      <c r="J193" s="27" t="s">
        <v>6341</v>
      </c>
    </row>
    <row r="194" spans="1:10" x14ac:dyDescent="0.25">
      <c r="A194" s="27" t="s">
        <v>1373</v>
      </c>
      <c r="B194" s="27" t="s">
        <v>3584</v>
      </c>
      <c r="C194" s="27" t="s">
        <v>10403</v>
      </c>
      <c r="D194" s="27" t="s">
        <v>1811</v>
      </c>
      <c r="E194" s="27" t="s">
        <v>3585</v>
      </c>
      <c r="F194" s="27" t="s">
        <v>3514</v>
      </c>
      <c r="G194" s="27" t="s">
        <v>10402</v>
      </c>
      <c r="H194" s="27" t="s">
        <v>3897</v>
      </c>
      <c r="I194" s="27" t="s">
        <v>6919</v>
      </c>
      <c r="J194" s="27" t="s">
        <v>8329</v>
      </c>
    </row>
    <row r="195" spans="1:10" x14ac:dyDescent="0.25">
      <c r="A195" s="27" t="s">
        <v>3586</v>
      </c>
      <c r="B195" s="27" t="s">
        <v>3587</v>
      </c>
      <c r="C195" s="27" t="s">
        <v>10444</v>
      </c>
      <c r="D195" s="27" t="s">
        <v>1811</v>
      </c>
      <c r="E195" s="27" t="s">
        <v>3588</v>
      </c>
      <c r="F195" s="27" t="s">
        <v>3514</v>
      </c>
      <c r="G195" s="27" t="s">
        <v>10443</v>
      </c>
      <c r="H195" s="27" t="s">
        <v>3897</v>
      </c>
      <c r="I195" s="27" t="s">
        <v>6919</v>
      </c>
      <c r="J195" s="27" t="s">
        <v>10442</v>
      </c>
    </row>
    <row r="196" spans="1:10" x14ac:dyDescent="0.25">
      <c r="A196" s="27" t="s">
        <v>1516</v>
      </c>
      <c r="B196" s="27" t="s">
        <v>3292</v>
      </c>
      <c r="C196" s="27" t="s">
        <v>3916</v>
      </c>
      <c r="D196" s="27" t="s">
        <v>1839</v>
      </c>
      <c r="E196" s="27" t="s">
        <v>3293</v>
      </c>
      <c r="F196" s="27" t="s">
        <v>1802</v>
      </c>
      <c r="G196" s="27" t="s">
        <v>3892</v>
      </c>
      <c r="H196" s="27" t="s">
        <v>3897</v>
      </c>
      <c r="I196" s="27" t="s">
        <v>4193</v>
      </c>
      <c r="J196" s="27" t="s">
        <v>6358</v>
      </c>
    </row>
    <row r="197" spans="1:10" x14ac:dyDescent="0.25">
      <c r="A197" s="27" t="s">
        <v>1527</v>
      </c>
      <c r="B197" s="27" t="s">
        <v>3290</v>
      </c>
      <c r="C197" s="27" t="s">
        <v>3143</v>
      </c>
      <c r="D197" s="27" t="s">
        <v>1839</v>
      </c>
      <c r="E197" s="27" t="s">
        <v>3291</v>
      </c>
      <c r="F197" s="27" t="s">
        <v>1802</v>
      </c>
      <c r="G197" s="27" t="s">
        <v>3892</v>
      </c>
      <c r="H197" s="27" t="s">
        <v>3897</v>
      </c>
      <c r="I197" s="27" t="s">
        <v>4316</v>
      </c>
      <c r="J197" s="27" t="s">
        <v>6358</v>
      </c>
    </row>
    <row r="198" spans="1:10" x14ac:dyDescent="0.25">
      <c r="A198" s="27" t="s">
        <v>1452</v>
      </c>
      <c r="B198" s="27" t="s">
        <v>1848</v>
      </c>
      <c r="C198" s="27" t="s">
        <v>8331</v>
      </c>
      <c r="D198" s="27" t="s">
        <v>1805</v>
      </c>
      <c r="E198" s="27" t="s">
        <v>1847</v>
      </c>
      <c r="F198" s="27" t="s">
        <v>1802</v>
      </c>
      <c r="G198" s="27" t="s">
        <v>3892</v>
      </c>
      <c r="H198" s="27" t="s">
        <v>3897</v>
      </c>
      <c r="I198" s="27" t="s">
        <v>4298</v>
      </c>
      <c r="J198" s="27" t="s">
        <v>6333</v>
      </c>
    </row>
    <row r="199" spans="1:10" x14ac:dyDescent="0.25">
      <c r="A199" s="27" t="s">
        <v>6171</v>
      </c>
      <c r="B199" s="27" t="s">
        <v>2859</v>
      </c>
      <c r="C199" s="27" t="s">
        <v>3916</v>
      </c>
      <c r="D199" s="27" t="s">
        <v>1805</v>
      </c>
      <c r="E199" s="27" t="s">
        <v>2858</v>
      </c>
      <c r="F199" s="27" t="s">
        <v>1802</v>
      </c>
      <c r="G199" s="27" t="s">
        <v>10246</v>
      </c>
      <c r="H199" s="27" t="s">
        <v>3897</v>
      </c>
      <c r="I199" s="27" t="s">
        <v>4298</v>
      </c>
      <c r="J199" s="27" t="s">
        <v>10245</v>
      </c>
    </row>
    <row r="200" spans="1:10" x14ac:dyDescent="0.25">
      <c r="A200" s="27" t="s">
        <v>964</v>
      </c>
      <c r="B200" s="27" t="s">
        <v>1850</v>
      </c>
      <c r="C200" s="27" t="s">
        <v>6741</v>
      </c>
      <c r="D200" s="27" t="s">
        <v>1805</v>
      </c>
      <c r="E200" s="27" t="s">
        <v>1849</v>
      </c>
      <c r="F200" s="27" t="s">
        <v>1802</v>
      </c>
      <c r="G200" s="27" t="s">
        <v>3892</v>
      </c>
      <c r="H200" s="27" t="s">
        <v>3897</v>
      </c>
      <c r="I200" s="27" t="s">
        <v>4297</v>
      </c>
      <c r="J200" s="27" t="s">
        <v>6358</v>
      </c>
    </row>
    <row r="201" spans="1:10" x14ac:dyDescent="0.25">
      <c r="A201" s="27" t="s">
        <v>3917</v>
      </c>
      <c r="B201" s="27" t="s">
        <v>1853</v>
      </c>
      <c r="C201" s="27" t="s">
        <v>6918</v>
      </c>
      <c r="D201" s="27" t="s">
        <v>1839</v>
      </c>
      <c r="E201" s="27" t="s">
        <v>1852</v>
      </c>
      <c r="F201" s="27" t="s">
        <v>1802</v>
      </c>
      <c r="G201" s="27" t="s">
        <v>3892</v>
      </c>
      <c r="H201" s="27" t="s">
        <v>3897</v>
      </c>
      <c r="I201" s="27" t="s">
        <v>4434</v>
      </c>
      <c r="J201" s="27" t="s">
        <v>6362</v>
      </c>
    </row>
    <row r="202" spans="1:10" x14ac:dyDescent="0.25">
      <c r="A202" s="27" t="s">
        <v>1721</v>
      </c>
      <c r="B202" s="27" t="s">
        <v>1856</v>
      </c>
      <c r="C202" s="27" t="s">
        <v>1854</v>
      </c>
      <c r="D202" s="27" t="s">
        <v>1842</v>
      </c>
      <c r="E202" s="27" t="s">
        <v>1855</v>
      </c>
      <c r="F202" s="27" t="s">
        <v>1802</v>
      </c>
      <c r="G202" s="27" t="s">
        <v>3892</v>
      </c>
      <c r="H202" s="27" t="s">
        <v>3897</v>
      </c>
      <c r="I202" s="27" t="s">
        <v>4433</v>
      </c>
      <c r="J202" s="27" t="s">
        <v>6333</v>
      </c>
    </row>
    <row r="203" spans="1:10" x14ac:dyDescent="0.25">
      <c r="A203" s="27" t="s">
        <v>1733</v>
      </c>
      <c r="B203" s="27" t="s">
        <v>1858</v>
      </c>
      <c r="C203" s="27" t="s">
        <v>3268</v>
      </c>
      <c r="D203" s="27" t="s">
        <v>1795</v>
      </c>
      <c r="E203" s="27" t="s">
        <v>1857</v>
      </c>
      <c r="F203" s="27" t="s">
        <v>1802</v>
      </c>
      <c r="G203" s="27" t="s">
        <v>3892</v>
      </c>
      <c r="H203" s="27" t="s">
        <v>3897</v>
      </c>
      <c r="I203" s="27" t="s">
        <v>4310</v>
      </c>
      <c r="J203" s="27" t="s">
        <v>6333</v>
      </c>
    </row>
    <row r="204" spans="1:10" x14ac:dyDescent="0.25">
      <c r="A204" s="27" t="s">
        <v>1058</v>
      </c>
      <c r="B204" s="27" t="s">
        <v>1860</v>
      </c>
      <c r="C204" s="27" t="s">
        <v>2378</v>
      </c>
      <c r="D204" s="27" t="s">
        <v>1795</v>
      </c>
      <c r="E204" s="27" t="s">
        <v>1859</v>
      </c>
      <c r="F204" s="27" t="s">
        <v>1802</v>
      </c>
      <c r="G204" s="27" t="s">
        <v>10305</v>
      </c>
      <c r="H204" s="27" t="s">
        <v>3897</v>
      </c>
      <c r="I204" s="27" t="s">
        <v>4706</v>
      </c>
      <c r="J204" s="27" t="s">
        <v>6333</v>
      </c>
    </row>
    <row r="205" spans="1:10" x14ac:dyDescent="0.25">
      <c r="A205" s="27" t="s">
        <v>1635</v>
      </c>
      <c r="B205" s="27" t="s">
        <v>1863</v>
      </c>
      <c r="C205" s="27" t="s">
        <v>3935</v>
      </c>
      <c r="D205" s="27" t="s">
        <v>1795</v>
      </c>
      <c r="E205" s="27" t="s">
        <v>1862</v>
      </c>
      <c r="F205" s="27" t="s">
        <v>1802</v>
      </c>
      <c r="G205" s="27" t="s">
        <v>6486</v>
      </c>
      <c r="H205" s="27" t="s">
        <v>3897</v>
      </c>
      <c r="I205" s="27" t="s">
        <v>4309</v>
      </c>
      <c r="J205" s="27" t="s">
        <v>6339</v>
      </c>
    </row>
    <row r="206" spans="1:10" x14ac:dyDescent="0.25">
      <c r="A206" s="27" t="s">
        <v>6917</v>
      </c>
      <c r="B206" s="27" t="s">
        <v>1866</v>
      </c>
      <c r="C206" s="27" t="s">
        <v>1864</v>
      </c>
      <c r="D206" s="27" t="s">
        <v>1795</v>
      </c>
      <c r="E206" s="27" t="s">
        <v>1865</v>
      </c>
      <c r="F206" s="27" t="s">
        <v>1802</v>
      </c>
      <c r="G206" s="27" t="s">
        <v>3892</v>
      </c>
      <c r="H206" s="27" t="s">
        <v>3897</v>
      </c>
      <c r="I206" s="27" t="s">
        <v>4308</v>
      </c>
      <c r="J206" s="27" t="s">
        <v>6333</v>
      </c>
    </row>
    <row r="207" spans="1:10" x14ac:dyDescent="0.25">
      <c r="A207" s="27" t="s">
        <v>1638</v>
      </c>
      <c r="B207" s="27" t="s">
        <v>8378</v>
      </c>
      <c r="C207" s="27" t="s">
        <v>8377</v>
      </c>
      <c r="D207" s="27" t="s">
        <v>2286</v>
      </c>
      <c r="E207" s="27" t="s">
        <v>2348</v>
      </c>
      <c r="F207" s="27" t="s">
        <v>1802</v>
      </c>
      <c r="G207" s="27" t="s">
        <v>8376</v>
      </c>
      <c r="H207" s="27" t="s">
        <v>3914</v>
      </c>
      <c r="I207" s="27" t="s">
        <v>4532</v>
      </c>
      <c r="J207" s="27" t="s">
        <v>6644</v>
      </c>
    </row>
    <row r="208" spans="1:10" x14ac:dyDescent="0.25">
      <c r="A208" s="27" t="s">
        <v>1395</v>
      </c>
      <c r="B208" s="27" t="s">
        <v>6058</v>
      </c>
      <c r="C208" s="27" t="s">
        <v>10273</v>
      </c>
      <c r="D208" s="27" t="s">
        <v>6480</v>
      </c>
      <c r="E208" s="27" t="s">
        <v>7018</v>
      </c>
      <c r="F208" s="27" t="s">
        <v>1802</v>
      </c>
      <c r="G208" s="27" t="s">
        <v>3892</v>
      </c>
      <c r="H208" s="27" t="s">
        <v>3897</v>
      </c>
      <c r="I208" s="27" t="s">
        <v>7019</v>
      </c>
      <c r="J208" s="27" t="s">
        <v>6339</v>
      </c>
    </row>
    <row r="209" spans="1:10" x14ac:dyDescent="0.25">
      <c r="A209" s="27" t="s">
        <v>4985</v>
      </c>
      <c r="B209" s="27" t="s">
        <v>5998</v>
      </c>
      <c r="C209" s="27" t="s">
        <v>8204</v>
      </c>
      <c r="D209" s="27" t="s">
        <v>6480</v>
      </c>
      <c r="E209" s="27" t="s">
        <v>6986</v>
      </c>
      <c r="F209" s="27" t="s">
        <v>1802</v>
      </c>
      <c r="G209" s="27" t="s">
        <v>10262</v>
      </c>
      <c r="H209" s="27" t="s">
        <v>3897</v>
      </c>
      <c r="I209" s="27" t="s">
        <v>6987</v>
      </c>
      <c r="J209" s="27" t="s">
        <v>6339</v>
      </c>
    </row>
    <row r="210" spans="1:10" x14ac:dyDescent="0.25">
      <c r="A210" s="27" t="s">
        <v>6240</v>
      </c>
      <c r="B210" s="27" t="s">
        <v>6088</v>
      </c>
      <c r="C210" s="27" t="s">
        <v>10226</v>
      </c>
      <c r="D210" s="27" t="s">
        <v>6480</v>
      </c>
      <c r="E210" s="27" t="s">
        <v>7039</v>
      </c>
      <c r="F210" s="27" t="s">
        <v>1802</v>
      </c>
      <c r="G210" s="27" t="s">
        <v>10225</v>
      </c>
      <c r="H210" s="27" t="s">
        <v>3897</v>
      </c>
      <c r="I210" s="27" t="s">
        <v>7040</v>
      </c>
      <c r="J210" s="27" t="s">
        <v>6358</v>
      </c>
    </row>
    <row r="211" spans="1:10" x14ac:dyDescent="0.25">
      <c r="A211" s="27" t="s">
        <v>1534</v>
      </c>
      <c r="B211" s="27" t="s">
        <v>8245</v>
      </c>
      <c r="C211" s="27" t="s">
        <v>8244</v>
      </c>
      <c r="D211" s="27" t="s">
        <v>6480</v>
      </c>
      <c r="E211" s="27" t="s">
        <v>8243</v>
      </c>
      <c r="F211" s="27" t="s">
        <v>1802</v>
      </c>
      <c r="G211" s="27" t="s">
        <v>3892</v>
      </c>
      <c r="H211" s="27" t="s">
        <v>3913</v>
      </c>
      <c r="I211" s="27" t="s">
        <v>8242</v>
      </c>
      <c r="J211" s="27" t="s">
        <v>6358</v>
      </c>
    </row>
    <row r="212" spans="1:10" x14ac:dyDescent="0.25">
      <c r="A212" s="27" t="s">
        <v>1653</v>
      </c>
      <c r="B212" s="27" t="s">
        <v>6154</v>
      </c>
      <c r="C212" s="27" t="s">
        <v>8249</v>
      </c>
      <c r="D212" s="27" t="s">
        <v>6480</v>
      </c>
      <c r="E212" s="27" t="s">
        <v>6898</v>
      </c>
      <c r="F212" s="27" t="s">
        <v>1802</v>
      </c>
      <c r="G212" s="27" t="s">
        <v>10233</v>
      </c>
      <c r="H212" s="27" t="s">
        <v>3913</v>
      </c>
      <c r="I212" s="27" t="s">
        <v>6899</v>
      </c>
      <c r="J212" s="27" t="s">
        <v>6358</v>
      </c>
    </row>
    <row r="213" spans="1:10" x14ac:dyDescent="0.25">
      <c r="A213" s="27" t="s">
        <v>6266</v>
      </c>
      <c r="B213" s="27" t="s">
        <v>6132</v>
      </c>
      <c r="C213" s="27" t="s">
        <v>6755</v>
      </c>
      <c r="D213" s="27" t="s">
        <v>4448</v>
      </c>
      <c r="E213" s="27" t="s">
        <v>6756</v>
      </c>
      <c r="F213" s="27" t="s">
        <v>1802</v>
      </c>
      <c r="G213" s="27" t="s">
        <v>3892</v>
      </c>
      <c r="H213" s="27" t="s">
        <v>3897</v>
      </c>
      <c r="I213" s="27" t="s">
        <v>6757</v>
      </c>
      <c r="J213" s="27" t="s">
        <v>6436</v>
      </c>
    </row>
    <row r="214" spans="1:10" x14ac:dyDescent="0.25">
      <c r="A214" s="27" t="s">
        <v>1638</v>
      </c>
      <c r="B214" s="27" t="s">
        <v>6125</v>
      </c>
      <c r="C214" s="27" t="s">
        <v>6598</v>
      </c>
      <c r="D214" s="27" t="s">
        <v>4187</v>
      </c>
      <c r="E214" s="27" t="s">
        <v>6599</v>
      </c>
      <c r="F214" s="27" t="s">
        <v>1802</v>
      </c>
      <c r="G214" s="27" t="s">
        <v>6600</v>
      </c>
      <c r="H214" s="27" t="s">
        <v>3897</v>
      </c>
      <c r="I214" s="27" t="s">
        <v>6601</v>
      </c>
      <c r="J214" s="27" t="s">
        <v>6410</v>
      </c>
    </row>
    <row r="215" spans="1:10" x14ac:dyDescent="0.25">
      <c r="A215" s="27" t="s">
        <v>1311</v>
      </c>
      <c r="B215" s="27" t="s">
        <v>6060</v>
      </c>
      <c r="C215" s="27" t="s">
        <v>2610</v>
      </c>
      <c r="D215" s="27" t="s">
        <v>4448</v>
      </c>
      <c r="E215" s="27" t="s">
        <v>6913</v>
      </c>
      <c r="F215" s="27" t="s">
        <v>3514</v>
      </c>
      <c r="G215" s="27" t="s">
        <v>3892</v>
      </c>
      <c r="H215" s="27" t="s">
        <v>3897</v>
      </c>
      <c r="I215" s="27" t="s">
        <v>6914</v>
      </c>
      <c r="J215" s="27" t="s">
        <v>6607</v>
      </c>
    </row>
    <row r="216" spans="1:10" x14ac:dyDescent="0.25">
      <c r="A216" s="27" t="s">
        <v>8235</v>
      </c>
      <c r="B216" s="27" t="s">
        <v>6124</v>
      </c>
      <c r="C216" s="27" t="s">
        <v>8234</v>
      </c>
      <c r="D216" s="27" t="s">
        <v>4187</v>
      </c>
      <c r="E216" s="27" t="s">
        <v>6591</v>
      </c>
      <c r="F216" s="27" t="s">
        <v>1802</v>
      </c>
      <c r="G216" s="27" t="s">
        <v>3892</v>
      </c>
      <c r="H216" s="27" t="s">
        <v>3897</v>
      </c>
      <c r="I216" s="27" t="s">
        <v>6592</v>
      </c>
      <c r="J216" s="27" t="s">
        <v>8233</v>
      </c>
    </row>
    <row r="217" spans="1:10" x14ac:dyDescent="0.25">
      <c r="A217" s="27" t="s">
        <v>1251</v>
      </c>
      <c r="B217" s="27" t="s">
        <v>8248</v>
      </c>
      <c r="C217" s="27" t="s">
        <v>2316</v>
      </c>
      <c r="D217" s="27" t="s">
        <v>6480</v>
      </c>
      <c r="E217" s="27" t="s">
        <v>8247</v>
      </c>
      <c r="F217" s="27" t="s">
        <v>1802</v>
      </c>
      <c r="G217" s="27" t="s">
        <v>3892</v>
      </c>
      <c r="H217" s="27" t="s">
        <v>3913</v>
      </c>
      <c r="I217" s="27" t="s">
        <v>8246</v>
      </c>
      <c r="J217" s="27" t="s">
        <v>6346</v>
      </c>
    </row>
    <row r="218" spans="1:10" x14ac:dyDescent="0.25">
      <c r="A218" s="27" t="s">
        <v>4454</v>
      </c>
      <c r="B218" s="27" t="s">
        <v>5575</v>
      </c>
      <c r="C218" s="27" t="s">
        <v>6912</v>
      </c>
      <c r="D218" s="27" t="s">
        <v>2038</v>
      </c>
      <c r="E218" s="27" t="s">
        <v>3077</v>
      </c>
      <c r="F218" s="27" t="s">
        <v>1802</v>
      </c>
      <c r="G218" s="27" t="s">
        <v>3892</v>
      </c>
      <c r="H218" s="27" t="s">
        <v>3913</v>
      </c>
      <c r="I218" s="27" t="s">
        <v>4233</v>
      </c>
      <c r="J218" s="27" t="s">
        <v>6410</v>
      </c>
    </row>
    <row r="219" spans="1:10" x14ac:dyDescent="0.25">
      <c r="A219" s="27" t="s">
        <v>1079</v>
      </c>
      <c r="B219" s="27" t="s">
        <v>6069</v>
      </c>
      <c r="C219" s="27" t="s">
        <v>3641</v>
      </c>
      <c r="D219" s="27" t="s">
        <v>4187</v>
      </c>
      <c r="E219" s="27" t="s">
        <v>6910</v>
      </c>
      <c r="F219" s="27" t="s">
        <v>1802</v>
      </c>
      <c r="G219" s="27" t="s">
        <v>3892</v>
      </c>
      <c r="H219" s="27" t="s">
        <v>3897</v>
      </c>
      <c r="I219" s="27" t="s">
        <v>6911</v>
      </c>
      <c r="J219" s="27" t="s">
        <v>8193</v>
      </c>
    </row>
    <row r="220" spans="1:10" x14ac:dyDescent="0.25">
      <c r="A220" s="27" t="s">
        <v>6207</v>
      </c>
      <c r="B220" s="27" t="s">
        <v>6065</v>
      </c>
      <c r="C220" s="27" t="s">
        <v>6598</v>
      </c>
      <c r="D220" s="27" t="s">
        <v>4448</v>
      </c>
      <c r="E220" s="27" t="s">
        <v>6747</v>
      </c>
      <c r="F220" s="27" t="s">
        <v>1802</v>
      </c>
      <c r="G220" s="27" t="s">
        <v>3892</v>
      </c>
      <c r="H220" s="27" t="s">
        <v>3897</v>
      </c>
      <c r="I220" s="27" t="s">
        <v>6748</v>
      </c>
      <c r="J220" s="27" t="s">
        <v>6410</v>
      </c>
    </row>
    <row r="221" spans="1:10" x14ac:dyDescent="0.25">
      <c r="A221" s="27" t="s">
        <v>6196</v>
      </c>
      <c r="B221" s="27" t="s">
        <v>6031</v>
      </c>
      <c r="C221" s="27" t="s">
        <v>10351</v>
      </c>
      <c r="D221" s="27" t="s">
        <v>4448</v>
      </c>
      <c r="E221" s="27" t="s">
        <v>6739</v>
      </c>
      <c r="F221" s="27" t="s">
        <v>1802</v>
      </c>
      <c r="G221" s="27" t="s">
        <v>3892</v>
      </c>
      <c r="H221" s="27" t="s">
        <v>3897</v>
      </c>
      <c r="I221" s="27" t="s">
        <v>6740</v>
      </c>
      <c r="J221" s="27" t="s">
        <v>6410</v>
      </c>
    </row>
    <row r="222" spans="1:10" x14ac:dyDescent="0.25">
      <c r="A222" s="27" t="s">
        <v>6188</v>
      </c>
      <c r="B222" s="27" t="s">
        <v>6034</v>
      </c>
      <c r="C222" s="27" t="s">
        <v>3269</v>
      </c>
      <c r="D222" s="27" t="s">
        <v>3535</v>
      </c>
      <c r="E222" s="27" t="s">
        <v>6725</v>
      </c>
      <c r="F222" s="27" t="s">
        <v>1802</v>
      </c>
      <c r="G222" s="27" t="s">
        <v>3892</v>
      </c>
      <c r="H222" s="27" t="s">
        <v>3897</v>
      </c>
      <c r="I222" s="27" t="s">
        <v>6726</v>
      </c>
      <c r="J222" s="27" t="s">
        <v>6410</v>
      </c>
    </row>
    <row r="223" spans="1:10" x14ac:dyDescent="0.25">
      <c r="A223" s="27" t="s">
        <v>3624</v>
      </c>
      <c r="B223" s="27" t="s">
        <v>5997</v>
      </c>
      <c r="C223" s="27" t="s">
        <v>10352</v>
      </c>
      <c r="D223" s="27" t="s">
        <v>4387</v>
      </c>
      <c r="E223" s="27" t="s">
        <v>6762</v>
      </c>
      <c r="F223" s="27" t="s">
        <v>1802</v>
      </c>
      <c r="G223" s="27" t="s">
        <v>3892</v>
      </c>
      <c r="H223" s="27" t="s">
        <v>3913</v>
      </c>
      <c r="I223" s="27" t="s">
        <v>6763</v>
      </c>
      <c r="J223" s="27" t="s">
        <v>6410</v>
      </c>
    </row>
    <row r="224" spans="1:10" x14ac:dyDescent="0.25">
      <c r="A224" s="27" t="s">
        <v>6234</v>
      </c>
      <c r="B224" s="27" t="s">
        <v>6097</v>
      </c>
      <c r="C224" s="27" t="s">
        <v>6785</v>
      </c>
      <c r="D224" s="27" t="s">
        <v>6786</v>
      </c>
      <c r="E224" s="27" t="s">
        <v>6787</v>
      </c>
      <c r="F224" s="27" t="s">
        <v>1802</v>
      </c>
      <c r="G224" s="27" t="s">
        <v>3892</v>
      </c>
      <c r="H224" s="27" t="s">
        <v>3897</v>
      </c>
      <c r="I224" s="27" t="s">
        <v>6788</v>
      </c>
      <c r="J224" s="27" t="s">
        <v>6410</v>
      </c>
    </row>
    <row r="225" spans="1:10" x14ac:dyDescent="0.25">
      <c r="A225" s="27" t="s">
        <v>4972</v>
      </c>
      <c r="B225" s="27" t="s">
        <v>5993</v>
      </c>
      <c r="C225" s="27" t="s">
        <v>3958</v>
      </c>
      <c r="D225" s="27" t="s">
        <v>4448</v>
      </c>
      <c r="E225" s="27" t="s">
        <v>6908</v>
      </c>
      <c r="F225" s="27" t="s">
        <v>3514</v>
      </c>
      <c r="G225" s="27" t="s">
        <v>3892</v>
      </c>
      <c r="H225" s="27" t="s">
        <v>3897</v>
      </c>
      <c r="I225" s="27" t="s">
        <v>6909</v>
      </c>
      <c r="J225" s="27" t="s">
        <v>6619</v>
      </c>
    </row>
    <row r="226" spans="1:10" x14ac:dyDescent="0.25">
      <c r="A226" s="27" t="s">
        <v>6198</v>
      </c>
      <c r="B226" s="27" t="s">
        <v>5991</v>
      </c>
      <c r="C226" s="27" t="s">
        <v>6905</v>
      </c>
      <c r="D226" s="27" t="s">
        <v>4448</v>
      </c>
      <c r="E226" s="27" t="s">
        <v>6906</v>
      </c>
      <c r="F226" s="27" t="s">
        <v>1802</v>
      </c>
      <c r="G226" s="27" t="s">
        <v>3892</v>
      </c>
      <c r="H226" s="27" t="s">
        <v>3897</v>
      </c>
      <c r="I226" s="27" t="s">
        <v>6907</v>
      </c>
      <c r="J226" s="27" t="s">
        <v>6436</v>
      </c>
    </row>
    <row r="227" spans="1:10" x14ac:dyDescent="0.25">
      <c r="A227" s="27" t="s">
        <v>6233</v>
      </c>
      <c r="B227" s="27" t="s">
        <v>4461</v>
      </c>
      <c r="C227" s="27" t="s">
        <v>6904</v>
      </c>
      <c r="D227" s="27" t="s">
        <v>4448</v>
      </c>
      <c r="E227" s="27" t="s">
        <v>4462</v>
      </c>
      <c r="F227" s="27" t="s">
        <v>3514</v>
      </c>
      <c r="G227" s="27" t="s">
        <v>3892</v>
      </c>
      <c r="H227" s="27" t="s">
        <v>3897</v>
      </c>
      <c r="I227" s="27" t="s">
        <v>4463</v>
      </c>
      <c r="J227" s="27" t="s">
        <v>6333</v>
      </c>
    </row>
    <row r="228" spans="1:10" x14ac:dyDescent="0.25">
      <c r="A228" s="27" t="s">
        <v>4457</v>
      </c>
      <c r="B228" s="27" t="s">
        <v>4458</v>
      </c>
      <c r="C228" s="27" t="s">
        <v>10353</v>
      </c>
      <c r="D228" s="27" t="s">
        <v>4448</v>
      </c>
      <c r="E228" s="27" t="s">
        <v>4459</v>
      </c>
      <c r="F228" s="27" t="s">
        <v>3514</v>
      </c>
      <c r="G228" s="27" t="s">
        <v>3892</v>
      </c>
      <c r="H228" s="27" t="s">
        <v>3897</v>
      </c>
      <c r="I228" s="27" t="s">
        <v>4460</v>
      </c>
      <c r="J228" s="27" t="s">
        <v>6410</v>
      </c>
    </row>
    <row r="229" spans="1:10" x14ac:dyDescent="0.25">
      <c r="A229" s="27" t="s">
        <v>4454</v>
      </c>
      <c r="B229" s="27" t="s">
        <v>4455</v>
      </c>
      <c r="C229" s="27" t="s">
        <v>6903</v>
      </c>
      <c r="D229" s="27" t="s">
        <v>4448</v>
      </c>
      <c r="E229" s="27" t="s">
        <v>4456</v>
      </c>
      <c r="F229" s="27" t="s">
        <v>3514</v>
      </c>
      <c r="G229" s="27" t="s">
        <v>3892</v>
      </c>
      <c r="H229" s="27" t="s">
        <v>3897</v>
      </c>
      <c r="I229" s="27" t="s">
        <v>8217</v>
      </c>
      <c r="J229" s="27" t="s">
        <v>6410</v>
      </c>
    </row>
    <row r="230" spans="1:10" x14ac:dyDescent="0.25">
      <c r="A230" s="27" t="s">
        <v>4451</v>
      </c>
      <c r="B230" s="27" t="s">
        <v>4452</v>
      </c>
      <c r="C230" s="27" t="s">
        <v>10343</v>
      </c>
      <c r="D230" s="27" t="s">
        <v>4448</v>
      </c>
      <c r="E230" s="27" t="s">
        <v>4453</v>
      </c>
      <c r="F230" s="27" t="s">
        <v>1798</v>
      </c>
      <c r="G230" s="27" t="s">
        <v>3892</v>
      </c>
      <c r="H230" s="27" t="s">
        <v>3897</v>
      </c>
      <c r="I230" s="27" t="s">
        <v>8237</v>
      </c>
      <c r="J230" s="27" t="s">
        <v>10342</v>
      </c>
    </row>
    <row r="231" spans="1:10" x14ac:dyDescent="0.25">
      <c r="A231" s="27" t="s">
        <v>955</v>
      </c>
      <c r="B231" s="27" t="s">
        <v>4590</v>
      </c>
      <c r="C231" s="27" t="s">
        <v>10307</v>
      </c>
      <c r="D231" s="27" t="s">
        <v>1799</v>
      </c>
      <c r="E231" s="27" t="s">
        <v>4591</v>
      </c>
      <c r="F231" s="27" t="s">
        <v>1802</v>
      </c>
      <c r="G231" s="27" t="s">
        <v>10306</v>
      </c>
      <c r="H231" s="27" t="s">
        <v>3897</v>
      </c>
      <c r="I231" s="27" t="s">
        <v>8208</v>
      </c>
      <c r="J231" s="27" t="s">
        <v>6333</v>
      </c>
    </row>
    <row r="232" spans="1:10" x14ac:dyDescent="0.25">
      <c r="A232" s="27" t="s">
        <v>4477</v>
      </c>
      <c r="B232" s="27" t="s">
        <v>4478</v>
      </c>
      <c r="C232" s="27" t="s">
        <v>6761</v>
      </c>
      <c r="D232" s="27" t="s">
        <v>4002</v>
      </c>
      <c r="E232" s="27" t="s">
        <v>4479</v>
      </c>
      <c r="F232" s="27" t="s">
        <v>1802</v>
      </c>
      <c r="G232" s="27" t="s">
        <v>3892</v>
      </c>
      <c r="H232" s="27" t="s">
        <v>3897</v>
      </c>
      <c r="I232" s="27" t="s">
        <v>8238</v>
      </c>
      <c r="J232" s="27" t="s">
        <v>6410</v>
      </c>
    </row>
    <row r="233" spans="1:10" x14ac:dyDescent="0.25">
      <c r="A233" s="27" t="s">
        <v>4013</v>
      </c>
      <c r="B233" s="27" t="s">
        <v>4014</v>
      </c>
      <c r="C233" s="27" t="s">
        <v>6453</v>
      </c>
      <c r="D233" s="27" t="s">
        <v>1811</v>
      </c>
      <c r="E233" s="27" t="s">
        <v>4015</v>
      </c>
      <c r="F233" s="27" t="s">
        <v>1802</v>
      </c>
      <c r="G233" s="27" t="s">
        <v>3892</v>
      </c>
      <c r="H233" s="27" t="s">
        <v>3897</v>
      </c>
      <c r="I233" s="27" t="s">
        <v>6902</v>
      </c>
      <c r="J233" s="27" t="s">
        <v>6333</v>
      </c>
    </row>
    <row r="234" spans="1:10" x14ac:dyDescent="0.25">
      <c r="A234" s="27" t="s">
        <v>4013</v>
      </c>
      <c r="B234" s="27" t="s">
        <v>4014</v>
      </c>
      <c r="C234" s="27" t="s">
        <v>6453</v>
      </c>
      <c r="D234" s="27" t="s">
        <v>1811</v>
      </c>
      <c r="E234" s="27" t="s">
        <v>4015</v>
      </c>
      <c r="F234" s="27" t="s">
        <v>3514</v>
      </c>
      <c r="G234" s="27" t="s">
        <v>6454</v>
      </c>
      <c r="H234" s="27" t="s">
        <v>3897</v>
      </c>
      <c r="I234" s="27" t="s">
        <v>6455</v>
      </c>
      <c r="J234" s="27" t="s">
        <v>6333</v>
      </c>
    </row>
    <row r="235" spans="1:10" x14ac:dyDescent="0.25">
      <c r="A235" s="27" t="s">
        <v>3757</v>
      </c>
      <c r="B235" s="27" t="s">
        <v>3918</v>
      </c>
      <c r="C235" s="27" t="s">
        <v>6551</v>
      </c>
      <c r="D235" s="27" t="s">
        <v>3308</v>
      </c>
      <c r="E235" s="27" t="s">
        <v>3919</v>
      </c>
      <c r="F235" s="27" t="s">
        <v>1798</v>
      </c>
      <c r="G235" s="27" t="s">
        <v>6552</v>
      </c>
      <c r="H235" s="27" t="s">
        <v>3897</v>
      </c>
      <c r="I235" s="27" t="s">
        <v>6383</v>
      </c>
      <c r="J235" s="27" t="s">
        <v>6410</v>
      </c>
    </row>
    <row r="236" spans="1:10" x14ac:dyDescent="0.25">
      <c r="A236" s="27" t="s">
        <v>972</v>
      </c>
      <c r="B236" s="27" t="s">
        <v>3590</v>
      </c>
      <c r="C236" s="27" t="s">
        <v>3523</v>
      </c>
      <c r="D236" s="27" t="s">
        <v>1799</v>
      </c>
      <c r="E236" s="27" t="s">
        <v>3591</v>
      </c>
      <c r="F236" s="27" t="s">
        <v>1802</v>
      </c>
      <c r="G236" s="27" t="s">
        <v>10213</v>
      </c>
      <c r="H236" s="27" t="s">
        <v>3897</v>
      </c>
      <c r="I236" s="27" t="s">
        <v>6760</v>
      </c>
      <c r="J236" s="27" t="s">
        <v>6644</v>
      </c>
    </row>
    <row r="237" spans="1:10" x14ac:dyDescent="0.25">
      <c r="A237" s="27" t="s">
        <v>3592</v>
      </c>
      <c r="B237" s="27" t="s">
        <v>3593</v>
      </c>
      <c r="C237" s="27" t="s">
        <v>10354</v>
      </c>
      <c r="D237" s="27" t="s">
        <v>1799</v>
      </c>
      <c r="E237" s="27" t="s">
        <v>3594</v>
      </c>
      <c r="F237" s="27" t="s">
        <v>1802</v>
      </c>
      <c r="G237" s="27" t="s">
        <v>3892</v>
      </c>
      <c r="H237" s="27" t="s">
        <v>3897</v>
      </c>
      <c r="I237" s="27" t="s">
        <v>6901</v>
      </c>
      <c r="J237" s="27" t="s">
        <v>6410</v>
      </c>
    </row>
    <row r="238" spans="1:10" x14ac:dyDescent="0.25">
      <c r="A238" s="27" t="s">
        <v>1748</v>
      </c>
      <c r="B238" s="27" t="s">
        <v>3595</v>
      </c>
      <c r="C238" s="27" t="s">
        <v>6708</v>
      </c>
      <c r="D238" s="27" t="s">
        <v>1811</v>
      </c>
      <c r="E238" s="27" t="s">
        <v>3596</v>
      </c>
      <c r="F238" s="27" t="s">
        <v>1802</v>
      </c>
      <c r="G238" s="27" t="s">
        <v>3892</v>
      </c>
      <c r="H238" s="27" t="s">
        <v>3897</v>
      </c>
      <c r="I238" s="27" t="s">
        <v>6709</v>
      </c>
      <c r="J238" s="27" t="s">
        <v>8193</v>
      </c>
    </row>
    <row r="239" spans="1:10" x14ac:dyDescent="0.25">
      <c r="A239" s="27" t="s">
        <v>3282</v>
      </c>
      <c r="B239" s="27" t="s">
        <v>3597</v>
      </c>
      <c r="C239" s="27" t="s">
        <v>6498</v>
      </c>
      <c r="D239" s="27" t="s">
        <v>2038</v>
      </c>
      <c r="E239" s="27" t="s">
        <v>3598</v>
      </c>
      <c r="F239" s="27" t="s">
        <v>1802</v>
      </c>
      <c r="G239" s="27" t="s">
        <v>6499</v>
      </c>
      <c r="H239" s="27" t="s">
        <v>3897</v>
      </c>
      <c r="I239" s="27" t="s">
        <v>6342</v>
      </c>
      <c r="J239" s="27" t="s">
        <v>6500</v>
      </c>
    </row>
    <row r="240" spans="1:10" x14ac:dyDescent="0.25">
      <c r="A240" s="27" t="s">
        <v>1509</v>
      </c>
      <c r="B240" s="27" t="s">
        <v>3288</v>
      </c>
      <c r="C240" s="27" t="s">
        <v>6820</v>
      </c>
      <c r="D240" s="27" t="s">
        <v>1805</v>
      </c>
      <c r="E240" s="27" t="s">
        <v>3289</v>
      </c>
      <c r="F240" s="27" t="s">
        <v>1802</v>
      </c>
      <c r="G240" s="27" t="s">
        <v>10398</v>
      </c>
      <c r="H240" s="27" t="s">
        <v>3897</v>
      </c>
      <c r="I240" s="27" t="s">
        <v>4290</v>
      </c>
      <c r="J240" s="27" t="s">
        <v>6664</v>
      </c>
    </row>
    <row r="241" spans="1:10" x14ac:dyDescent="0.25">
      <c r="A241" s="27" t="s">
        <v>1051</v>
      </c>
      <c r="B241" s="27" t="s">
        <v>2861</v>
      </c>
      <c r="C241" s="27" t="s">
        <v>3648</v>
      </c>
      <c r="D241" s="27" t="s">
        <v>1805</v>
      </c>
      <c r="E241" s="27" t="s">
        <v>2860</v>
      </c>
      <c r="F241" s="27" t="s">
        <v>1802</v>
      </c>
      <c r="G241" s="27" t="s">
        <v>3892</v>
      </c>
      <c r="H241" s="27" t="s">
        <v>3897</v>
      </c>
      <c r="I241" s="27" t="s">
        <v>4584</v>
      </c>
      <c r="J241" s="27" t="s">
        <v>6333</v>
      </c>
    </row>
    <row r="242" spans="1:10" x14ac:dyDescent="0.25">
      <c r="A242" s="27" t="s">
        <v>8240</v>
      </c>
      <c r="B242" s="27" t="s">
        <v>2863</v>
      </c>
      <c r="C242" s="27" t="s">
        <v>8239</v>
      </c>
      <c r="D242" s="27" t="s">
        <v>1811</v>
      </c>
      <c r="E242" s="27" t="s">
        <v>2862</v>
      </c>
      <c r="F242" s="27" t="s">
        <v>1802</v>
      </c>
      <c r="G242" s="27" t="s">
        <v>3892</v>
      </c>
      <c r="H242" s="27" t="s">
        <v>3920</v>
      </c>
      <c r="I242" s="27" t="s">
        <v>4437</v>
      </c>
      <c r="J242" s="27" t="s">
        <v>6616</v>
      </c>
    </row>
    <row r="243" spans="1:10" x14ac:dyDescent="0.25">
      <c r="A243" s="27" t="s">
        <v>6720</v>
      </c>
      <c r="B243" s="27" t="s">
        <v>2865</v>
      </c>
      <c r="C243" s="27" t="s">
        <v>6721</v>
      </c>
      <c r="D243" s="27" t="s">
        <v>1811</v>
      </c>
      <c r="E243" s="27" t="s">
        <v>2864</v>
      </c>
      <c r="F243" s="27" t="s">
        <v>1798</v>
      </c>
      <c r="G243" s="27" t="s">
        <v>3892</v>
      </c>
      <c r="H243" s="27" t="s">
        <v>3897</v>
      </c>
      <c r="I243" s="27" t="s">
        <v>6722</v>
      </c>
      <c r="J243" s="27" t="s">
        <v>6410</v>
      </c>
    </row>
    <row r="244" spans="1:10" x14ac:dyDescent="0.25">
      <c r="A244" s="27" t="s">
        <v>1638</v>
      </c>
      <c r="B244" s="27" t="s">
        <v>2865</v>
      </c>
      <c r="C244" s="27" t="s">
        <v>6565</v>
      </c>
      <c r="D244" s="27" t="s">
        <v>1811</v>
      </c>
      <c r="E244" s="27" t="s">
        <v>2864</v>
      </c>
      <c r="F244" s="27" t="s">
        <v>1802</v>
      </c>
      <c r="G244" s="27" t="s">
        <v>6566</v>
      </c>
      <c r="H244" s="27" t="s">
        <v>3897</v>
      </c>
      <c r="I244" s="27" t="s">
        <v>4256</v>
      </c>
      <c r="J244" s="27" t="s">
        <v>6410</v>
      </c>
    </row>
    <row r="245" spans="1:10" x14ac:dyDescent="0.25">
      <c r="A245" s="27" t="s">
        <v>4752</v>
      </c>
      <c r="B245" s="27" t="s">
        <v>1868</v>
      </c>
      <c r="C245" s="27" t="s">
        <v>6900</v>
      </c>
      <c r="D245" s="27" t="s">
        <v>1811</v>
      </c>
      <c r="E245" s="27" t="s">
        <v>1867</v>
      </c>
      <c r="F245" s="27" t="s">
        <v>1802</v>
      </c>
      <c r="G245" s="27" t="s">
        <v>3892</v>
      </c>
      <c r="H245" s="27" t="s">
        <v>3897</v>
      </c>
      <c r="I245" s="27" t="s">
        <v>4436</v>
      </c>
      <c r="J245" s="27" t="s">
        <v>6339</v>
      </c>
    </row>
    <row r="246" spans="1:10" x14ac:dyDescent="0.25">
      <c r="A246" s="27" t="s">
        <v>1464</v>
      </c>
      <c r="B246" s="27" t="s">
        <v>1870</v>
      </c>
      <c r="C246" s="27" t="s">
        <v>8241</v>
      </c>
      <c r="D246" s="27" t="s">
        <v>1805</v>
      </c>
      <c r="E246" s="27" t="s">
        <v>1869</v>
      </c>
      <c r="F246" s="27" t="s">
        <v>1802</v>
      </c>
      <c r="G246" s="27" t="s">
        <v>3892</v>
      </c>
      <c r="H246" s="27" t="s">
        <v>3915</v>
      </c>
      <c r="I246" s="27" t="s">
        <v>4311</v>
      </c>
      <c r="J246" s="27" t="s">
        <v>6333</v>
      </c>
    </row>
    <row r="247" spans="1:10" x14ac:dyDescent="0.25">
      <c r="A247" s="27" t="s">
        <v>6229</v>
      </c>
      <c r="B247" s="27" t="s">
        <v>6156</v>
      </c>
      <c r="C247" s="27" t="s">
        <v>10216</v>
      </c>
      <c r="D247" s="27" t="s">
        <v>6480</v>
      </c>
      <c r="E247" s="27" t="s">
        <v>6718</v>
      </c>
      <c r="F247" s="27" t="s">
        <v>1802</v>
      </c>
      <c r="G247" s="27" t="s">
        <v>3892</v>
      </c>
      <c r="H247" s="27" t="s">
        <v>3897</v>
      </c>
      <c r="I247" s="27" t="s">
        <v>6719</v>
      </c>
      <c r="J247" s="27" t="s">
        <v>6644</v>
      </c>
    </row>
    <row r="248" spans="1:10" x14ac:dyDescent="0.25">
      <c r="A248" s="27" t="s">
        <v>1424</v>
      </c>
      <c r="B248" s="27" t="s">
        <v>6130</v>
      </c>
      <c r="C248" s="27" t="s">
        <v>6640</v>
      </c>
      <c r="D248" s="27" t="s">
        <v>6480</v>
      </c>
      <c r="E248" s="27" t="s">
        <v>6641</v>
      </c>
      <c r="F248" s="27" t="s">
        <v>1802</v>
      </c>
      <c r="G248" s="27" t="s">
        <v>6642</v>
      </c>
      <c r="H248" s="27" t="s">
        <v>3913</v>
      </c>
      <c r="I248" s="27" t="s">
        <v>6643</v>
      </c>
      <c r="J248" s="27" t="s">
        <v>6644</v>
      </c>
    </row>
    <row r="249" spans="1:10" x14ac:dyDescent="0.25">
      <c r="A249" s="27" t="s">
        <v>8192</v>
      </c>
      <c r="B249" s="27" t="s">
        <v>8191</v>
      </c>
      <c r="C249" s="27" t="s">
        <v>6841</v>
      </c>
      <c r="D249" s="27" t="s">
        <v>6480</v>
      </c>
      <c r="E249" s="27" t="s">
        <v>8190</v>
      </c>
      <c r="F249" s="27" t="s">
        <v>1802</v>
      </c>
      <c r="G249" s="27" t="s">
        <v>3892</v>
      </c>
      <c r="H249" s="27" t="s">
        <v>3897</v>
      </c>
      <c r="I249" s="27" t="s">
        <v>8189</v>
      </c>
      <c r="J249" s="27" t="s">
        <v>6375</v>
      </c>
    </row>
    <row r="250" spans="1:10" x14ac:dyDescent="0.25">
      <c r="A250" s="27" t="s">
        <v>1371</v>
      </c>
      <c r="B250" s="27" t="s">
        <v>6145</v>
      </c>
      <c r="C250" s="27" t="s">
        <v>3287</v>
      </c>
      <c r="D250" s="27" t="s">
        <v>6480</v>
      </c>
      <c r="E250" s="27" t="s">
        <v>6915</v>
      </c>
      <c r="F250" s="27" t="s">
        <v>1802</v>
      </c>
      <c r="G250" s="27" t="s">
        <v>3892</v>
      </c>
      <c r="H250" s="27" t="s">
        <v>3897</v>
      </c>
      <c r="I250" s="27" t="s">
        <v>6916</v>
      </c>
      <c r="J250" s="27" t="s">
        <v>6616</v>
      </c>
    </row>
    <row r="251" spans="1:10" x14ac:dyDescent="0.25">
      <c r="A251" s="27" t="s">
        <v>6307</v>
      </c>
      <c r="B251" s="27" t="s">
        <v>6103</v>
      </c>
      <c r="C251" s="27" t="s">
        <v>6895</v>
      </c>
      <c r="D251" s="27" t="s">
        <v>4387</v>
      </c>
      <c r="E251" s="27" t="s">
        <v>6896</v>
      </c>
      <c r="F251" s="27" t="s">
        <v>1802</v>
      </c>
      <c r="G251" s="27" t="s">
        <v>3892</v>
      </c>
      <c r="H251" s="27" t="s">
        <v>3897</v>
      </c>
      <c r="I251" s="27" t="s">
        <v>6897</v>
      </c>
      <c r="J251" s="27" t="s">
        <v>6407</v>
      </c>
    </row>
    <row r="252" spans="1:10" x14ac:dyDescent="0.25">
      <c r="A252" s="27" t="s">
        <v>4446</v>
      </c>
      <c r="B252" s="27" t="s">
        <v>4447</v>
      </c>
      <c r="C252" s="27" t="s">
        <v>8250</v>
      </c>
      <c r="D252" s="27" t="s">
        <v>4448</v>
      </c>
      <c r="E252" s="27" t="s">
        <v>4449</v>
      </c>
      <c r="F252" s="27" t="s">
        <v>1802</v>
      </c>
      <c r="G252" s="27" t="s">
        <v>3892</v>
      </c>
      <c r="H252" s="27" t="s">
        <v>3897</v>
      </c>
      <c r="I252" s="27" t="s">
        <v>4450</v>
      </c>
      <c r="J252" s="27" t="s">
        <v>6410</v>
      </c>
    </row>
    <row r="253" spans="1:10" x14ac:dyDescent="0.25">
      <c r="A253" s="27" t="s">
        <v>1560</v>
      </c>
      <c r="B253" s="27" t="s">
        <v>4711</v>
      </c>
      <c r="C253" s="27" t="s">
        <v>6587</v>
      </c>
      <c r="D253" s="27" t="s">
        <v>1799</v>
      </c>
      <c r="E253" s="27" t="s">
        <v>4712</v>
      </c>
      <c r="F253" s="27" t="s">
        <v>1802</v>
      </c>
      <c r="G253" s="27" t="s">
        <v>6588</v>
      </c>
      <c r="H253" s="27" t="s">
        <v>3897</v>
      </c>
      <c r="I253" s="27" t="s">
        <v>8443</v>
      </c>
      <c r="J253" s="27" t="s">
        <v>6589</v>
      </c>
    </row>
    <row r="254" spans="1:10" x14ac:dyDescent="0.25">
      <c r="A254" s="27" t="s">
        <v>1560</v>
      </c>
      <c r="B254" s="27" t="s">
        <v>4711</v>
      </c>
      <c r="C254" s="27" t="s">
        <v>6587</v>
      </c>
      <c r="D254" s="27" t="s">
        <v>1799</v>
      </c>
      <c r="E254" s="27" t="s">
        <v>4712</v>
      </c>
      <c r="F254" s="27" t="s">
        <v>1802</v>
      </c>
      <c r="G254" s="27" t="s">
        <v>3892</v>
      </c>
      <c r="H254" s="27" t="s">
        <v>3897</v>
      </c>
      <c r="I254" s="27" t="s">
        <v>6795</v>
      </c>
      <c r="J254" s="27" t="s">
        <v>6644</v>
      </c>
    </row>
    <row r="255" spans="1:10" x14ac:dyDescent="0.25">
      <c r="A255" s="27" t="s">
        <v>4587</v>
      </c>
      <c r="B255" s="27" t="s">
        <v>4588</v>
      </c>
      <c r="C255" s="27" t="s">
        <v>4577</v>
      </c>
      <c r="D255" s="27" t="s">
        <v>1799</v>
      </c>
      <c r="E255" s="27" t="s">
        <v>4589</v>
      </c>
      <c r="F255" s="27" t="s">
        <v>1802</v>
      </c>
      <c r="G255" s="27" t="s">
        <v>3892</v>
      </c>
      <c r="H255" s="27" t="s">
        <v>3897</v>
      </c>
      <c r="I255" s="27" t="s">
        <v>8213</v>
      </c>
      <c r="J255" s="27" t="s">
        <v>6631</v>
      </c>
    </row>
    <row r="256" spans="1:10" x14ac:dyDescent="0.25">
      <c r="A256" s="27" t="s">
        <v>956</v>
      </c>
      <c r="B256" s="27" t="s">
        <v>4186</v>
      </c>
      <c r="C256" s="27" t="s">
        <v>10382</v>
      </c>
      <c r="D256" s="27" t="s">
        <v>4187</v>
      </c>
      <c r="E256" s="27" t="s">
        <v>4188</v>
      </c>
      <c r="F256" s="27" t="s">
        <v>1802</v>
      </c>
      <c r="G256" s="27" t="s">
        <v>3892</v>
      </c>
      <c r="H256" s="27" t="s">
        <v>3897</v>
      </c>
      <c r="I256" s="27" t="s">
        <v>8214</v>
      </c>
      <c r="J256" s="27" t="s">
        <v>8193</v>
      </c>
    </row>
    <row r="257" spans="1:10" x14ac:dyDescent="0.25">
      <c r="A257" s="27" t="s">
        <v>4435</v>
      </c>
      <c r="B257" s="27" t="s">
        <v>4028</v>
      </c>
      <c r="C257" s="27" t="s">
        <v>3959</v>
      </c>
      <c r="D257" s="27" t="s">
        <v>1811</v>
      </c>
      <c r="E257" s="27" t="s">
        <v>4029</v>
      </c>
      <c r="F257" s="27" t="s">
        <v>3514</v>
      </c>
      <c r="G257" s="27" t="s">
        <v>3892</v>
      </c>
      <c r="H257" s="27" t="s">
        <v>3897</v>
      </c>
      <c r="I257" s="27" t="s">
        <v>6392</v>
      </c>
      <c r="J257" s="27" t="s">
        <v>6644</v>
      </c>
    </row>
    <row r="258" spans="1:10" x14ac:dyDescent="0.25">
      <c r="A258" s="27" t="s">
        <v>6767</v>
      </c>
      <c r="B258" s="27" t="s">
        <v>3921</v>
      </c>
      <c r="C258" s="27" t="s">
        <v>8404</v>
      </c>
      <c r="D258" s="27" t="s">
        <v>1811</v>
      </c>
      <c r="E258" s="27" t="s">
        <v>3922</v>
      </c>
      <c r="F258" s="27" t="s">
        <v>3514</v>
      </c>
      <c r="G258" s="27" t="s">
        <v>8403</v>
      </c>
      <c r="H258" s="27" t="s">
        <v>3920</v>
      </c>
      <c r="I258" s="27" t="s">
        <v>6620</v>
      </c>
      <c r="J258" s="27" t="s">
        <v>6410</v>
      </c>
    </row>
    <row r="259" spans="1:10" x14ac:dyDescent="0.25">
      <c r="A259" s="27" t="s">
        <v>3923</v>
      </c>
      <c r="B259" s="27" t="s">
        <v>3924</v>
      </c>
      <c r="C259" s="27" t="s">
        <v>4568</v>
      </c>
      <c r="D259" s="27" t="s">
        <v>1811</v>
      </c>
      <c r="E259" s="27" t="s">
        <v>3925</v>
      </c>
      <c r="F259" s="27" t="s">
        <v>3514</v>
      </c>
      <c r="G259" s="27" t="s">
        <v>3892</v>
      </c>
      <c r="H259" s="27" t="s">
        <v>3897</v>
      </c>
      <c r="I259" s="27" t="s">
        <v>6782</v>
      </c>
      <c r="J259" s="27" t="s">
        <v>8193</v>
      </c>
    </row>
    <row r="260" spans="1:10" x14ac:dyDescent="0.25">
      <c r="A260" s="27" t="s">
        <v>4981</v>
      </c>
      <c r="B260" s="27" t="s">
        <v>4024</v>
      </c>
      <c r="C260" s="27" t="s">
        <v>8251</v>
      </c>
      <c r="D260" s="27" t="s">
        <v>1811</v>
      </c>
      <c r="E260" s="27" t="s">
        <v>4025</v>
      </c>
      <c r="F260" s="27" t="s">
        <v>3514</v>
      </c>
      <c r="G260" s="27" t="s">
        <v>3892</v>
      </c>
      <c r="H260" s="27" t="s">
        <v>3897</v>
      </c>
      <c r="I260" s="27" t="s">
        <v>6705</v>
      </c>
      <c r="J260" s="27" t="s">
        <v>6375</v>
      </c>
    </row>
    <row r="261" spans="1:10" x14ac:dyDescent="0.25">
      <c r="A261" s="27" t="s">
        <v>3599</v>
      </c>
      <c r="B261" s="27" t="s">
        <v>4018</v>
      </c>
      <c r="C261" s="27" t="s">
        <v>8197</v>
      </c>
      <c r="D261" s="27" t="s">
        <v>1811</v>
      </c>
      <c r="E261" s="27" t="s">
        <v>4019</v>
      </c>
      <c r="F261" s="27" t="s">
        <v>3514</v>
      </c>
      <c r="G261" s="27" t="s">
        <v>10283</v>
      </c>
      <c r="H261" s="27" t="s">
        <v>3920</v>
      </c>
      <c r="I261" s="27" t="s">
        <v>6778</v>
      </c>
      <c r="J261" s="27" t="s">
        <v>10282</v>
      </c>
    </row>
    <row r="262" spans="1:10" x14ac:dyDescent="0.25">
      <c r="A262" s="27" t="s">
        <v>10415</v>
      </c>
      <c r="B262" s="27" t="s">
        <v>3600</v>
      </c>
      <c r="C262" s="27" t="s">
        <v>3218</v>
      </c>
      <c r="D262" s="27" t="s">
        <v>1811</v>
      </c>
      <c r="E262" s="27" t="s">
        <v>3601</v>
      </c>
      <c r="F262" s="27" t="s">
        <v>3514</v>
      </c>
      <c r="G262" s="27" t="s">
        <v>10414</v>
      </c>
      <c r="H262" s="27" t="s">
        <v>3897</v>
      </c>
      <c r="I262" s="27" t="s">
        <v>6369</v>
      </c>
      <c r="J262" s="27" t="s">
        <v>8193</v>
      </c>
    </row>
    <row r="263" spans="1:10" x14ac:dyDescent="0.25">
      <c r="A263" s="27" t="s">
        <v>1154</v>
      </c>
      <c r="B263" s="27" t="s">
        <v>3602</v>
      </c>
      <c r="C263" s="27" t="s">
        <v>3603</v>
      </c>
      <c r="D263" s="27" t="s">
        <v>1811</v>
      </c>
      <c r="E263" s="27" t="s">
        <v>3604</v>
      </c>
      <c r="F263" s="27" t="s">
        <v>3514</v>
      </c>
      <c r="G263" s="27" t="s">
        <v>3892</v>
      </c>
      <c r="H263" s="27" t="s">
        <v>3897</v>
      </c>
      <c r="I263" s="27" t="s">
        <v>6810</v>
      </c>
      <c r="J263" s="27" t="s">
        <v>8193</v>
      </c>
    </row>
    <row r="264" spans="1:10" x14ac:dyDescent="0.25">
      <c r="A264" s="27" t="s">
        <v>1153</v>
      </c>
      <c r="B264" s="27" t="s">
        <v>1872</v>
      </c>
      <c r="C264" s="27" t="s">
        <v>10355</v>
      </c>
      <c r="D264" s="27" t="s">
        <v>1805</v>
      </c>
      <c r="E264" s="27" t="s">
        <v>1871</v>
      </c>
      <c r="F264" s="27" t="s">
        <v>1802</v>
      </c>
      <c r="G264" s="27" t="s">
        <v>3892</v>
      </c>
      <c r="H264" s="27" t="s">
        <v>3915</v>
      </c>
      <c r="I264" s="27" t="s">
        <v>4583</v>
      </c>
      <c r="J264" s="27" t="s">
        <v>6410</v>
      </c>
    </row>
    <row r="265" spans="1:10" x14ac:dyDescent="0.25">
      <c r="A265" s="27" t="s">
        <v>6206</v>
      </c>
      <c r="B265" s="27" t="s">
        <v>8255</v>
      </c>
      <c r="C265" s="27" t="s">
        <v>8254</v>
      </c>
      <c r="D265" s="27" t="s">
        <v>6786</v>
      </c>
      <c r="E265" s="27" t="s">
        <v>8253</v>
      </c>
      <c r="F265" s="27" t="s">
        <v>1802</v>
      </c>
      <c r="G265" s="27" t="s">
        <v>3892</v>
      </c>
      <c r="H265" s="27" t="s">
        <v>3897</v>
      </c>
      <c r="I265" s="27" t="s">
        <v>8252</v>
      </c>
      <c r="J265" s="27" t="s">
        <v>6644</v>
      </c>
    </row>
    <row r="266" spans="1:10" x14ac:dyDescent="0.25">
      <c r="A266" s="27" t="s">
        <v>8260</v>
      </c>
      <c r="B266" s="27" t="s">
        <v>8259</v>
      </c>
      <c r="C266" s="27" t="s">
        <v>8258</v>
      </c>
      <c r="D266" s="27" t="s">
        <v>6786</v>
      </c>
      <c r="E266" s="27" t="s">
        <v>8257</v>
      </c>
      <c r="F266" s="27" t="s">
        <v>1802</v>
      </c>
      <c r="G266" s="27" t="s">
        <v>3892</v>
      </c>
      <c r="H266" s="27" t="s">
        <v>3897</v>
      </c>
      <c r="I266" s="27" t="s">
        <v>8256</v>
      </c>
      <c r="J266" s="27" t="s">
        <v>6644</v>
      </c>
    </row>
    <row r="267" spans="1:10" x14ac:dyDescent="0.25">
      <c r="A267" s="27" t="s">
        <v>8264</v>
      </c>
      <c r="B267" s="27" t="s">
        <v>8263</v>
      </c>
      <c r="C267" s="27" t="s">
        <v>3649</v>
      </c>
      <c r="D267" s="27" t="s">
        <v>6786</v>
      </c>
      <c r="E267" s="27" t="s">
        <v>8262</v>
      </c>
      <c r="F267" s="27" t="s">
        <v>1802</v>
      </c>
      <c r="G267" s="27" t="s">
        <v>3892</v>
      </c>
      <c r="H267" s="27" t="s">
        <v>3897</v>
      </c>
      <c r="I267" s="27" t="s">
        <v>8261</v>
      </c>
      <c r="J267" s="27" t="s">
        <v>6644</v>
      </c>
    </row>
    <row r="268" spans="1:10" x14ac:dyDescent="0.25">
      <c r="A268" s="27" t="s">
        <v>6328</v>
      </c>
      <c r="B268" s="27" t="s">
        <v>8267</v>
      </c>
      <c r="C268" s="27" t="s">
        <v>4429</v>
      </c>
      <c r="D268" s="27" t="s">
        <v>6786</v>
      </c>
      <c r="E268" s="27" t="s">
        <v>8266</v>
      </c>
      <c r="F268" s="27" t="s">
        <v>1802</v>
      </c>
      <c r="G268" s="27" t="s">
        <v>3892</v>
      </c>
      <c r="H268" s="27" t="s">
        <v>3897</v>
      </c>
      <c r="I268" s="27" t="s">
        <v>8265</v>
      </c>
      <c r="J268" s="27" t="s">
        <v>6644</v>
      </c>
    </row>
    <row r="269" spans="1:10" x14ac:dyDescent="0.25">
      <c r="A269" s="27" t="s">
        <v>6283</v>
      </c>
      <c r="B269" s="27" t="s">
        <v>6141</v>
      </c>
      <c r="C269" s="27" t="s">
        <v>6723</v>
      </c>
      <c r="D269" s="27" t="s">
        <v>6480</v>
      </c>
      <c r="E269" s="27" t="s">
        <v>6743</v>
      </c>
      <c r="F269" s="27" t="s">
        <v>1802</v>
      </c>
      <c r="G269" s="27" t="s">
        <v>3892</v>
      </c>
      <c r="H269" s="27" t="s">
        <v>3897</v>
      </c>
      <c r="I269" s="27" t="s">
        <v>6744</v>
      </c>
      <c r="J269" s="27" t="s">
        <v>6616</v>
      </c>
    </row>
    <row r="270" spans="1:10" x14ac:dyDescent="0.25">
      <c r="A270" s="27" t="s">
        <v>6277</v>
      </c>
      <c r="B270" s="27" t="s">
        <v>6139</v>
      </c>
      <c r="C270" s="27" t="s">
        <v>8232</v>
      </c>
      <c r="D270" s="27" t="s">
        <v>6480</v>
      </c>
      <c r="E270" s="27" t="s">
        <v>6737</v>
      </c>
      <c r="F270" s="27" t="s">
        <v>1802</v>
      </c>
      <c r="G270" s="27" t="s">
        <v>10206</v>
      </c>
      <c r="H270" s="27" t="s">
        <v>3897</v>
      </c>
      <c r="I270" s="27" t="s">
        <v>6738</v>
      </c>
      <c r="J270" s="27" t="s">
        <v>6616</v>
      </c>
    </row>
    <row r="271" spans="1:10" x14ac:dyDescent="0.25">
      <c r="A271" s="27" t="s">
        <v>1709</v>
      </c>
      <c r="B271" s="27" t="s">
        <v>6081</v>
      </c>
      <c r="C271" s="27" t="s">
        <v>10439</v>
      </c>
      <c r="D271" s="27" t="s">
        <v>4187</v>
      </c>
      <c r="E271" s="27" t="s">
        <v>6745</v>
      </c>
      <c r="F271" s="27" t="s">
        <v>1802</v>
      </c>
      <c r="G271" s="27" t="s">
        <v>10438</v>
      </c>
      <c r="H271" s="27" t="s">
        <v>3897</v>
      </c>
      <c r="I271" s="27" t="s">
        <v>6746</v>
      </c>
      <c r="J271" s="27" t="s">
        <v>10437</v>
      </c>
    </row>
    <row r="272" spans="1:10" x14ac:dyDescent="0.25">
      <c r="A272" s="27" t="s">
        <v>6206</v>
      </c>
      <c r="B272" s="27" t="s">
        <v>6020</v>
      </c>
      <c r="C272" s="27" t="s">
        <v>6892</v>
      </c>
      <c r="D272" s="27" t="s">
        <v>3535</v>
      </c>
      <c r="E272" s="27" t="s">
        <v>6893</v>
      </c>
      <c r="F272" s="27" t="s">
        <v>1802</v>
      </c>
      <c r="G272" s="27" t="s">
        <v>8352</v>
      </c>
      <c r="H272" s="27" t="s">
        <v>3897</v>
      </c>
      <c r="I272" s="27" t="s">
        <v>6894</v>
      </c>
      <c r="J272" s="27" t="s">
        <v>6644</v>
      </c>
    </row>
    <row r="273" spans="1:10" x14ac:dyDescent="0.25">
      <c r="A273" s="27" t="s">
        <v>1296</v>
      </c>
      <c r="B273" s="27" t="s">
        <v>6086</v>
      </c>
      <c r="C273" s="27" t="s">
        <v>10410</v>
      </c>
      <c r="D273" s="27" t="s">
        <v>4387</v>
      </c>
      <c r="E273" s="27" t="s">
        <v>6681</v>
      </c>
      <c r="F273" s="27" t="s">
        <v>1802</v>
      </c>
      <c r="G273" s="27" t="s">
        <v>3892</v>
      </c>
      <c r="H273" s="27" t="s">
        <v>3897</v>
      </c>
      <c r="I273" s="27" t="s">
        <v>6682</v>
      </c>
      <c r="J273" s="27" t="s">
        <v>6408</v>
      </c>
    </row>
    <row r="274" spans="1:10" x14ac:dyDescent="0.25">
      <c r="A274" s="27" t="s">
        <v>1299</v>
      </c>
      <c r="B274" s="27" t="s">
        <v>6085</v>
      </c>
      <c r="C274" s="27" t="s">
        <v>2299</v>
      </c>
      <c r="D274" s="27" t="s">
        <v>4387</v>
      </c>
      <c r="E274" s="27" t="s">
        <v>6890</v>
      </c>
      <c r="F274" s="27" t="s">
        <v>1802</v>
      </c>
      <c r="G274" s="27" t="s">
        <v>3892</v>
      </c>
      <c r="H274" s="27" t="s">
        <v>3897</v>
      </c>
      <c r="I274" s="27" t="s">
        <v>6891</v>
      </c>
      <c r="J274" s="27" t="s">
        <v>6408</v>
      </c>
    </row>
    <row r="275" spans="1:10" x14ac:dyDescent="0.25">
      <c r="A275" s="27" t="s">
        <v>6194</v>
      </c>
      <c r="B275" s="27" t="s">
        <v>4210</v>
      </c>
      <c r="C275" s="27" t="s">
        <v>3614</v>
      </c>
      <c r="D275" s="27" t="s">
        <v>3535</v>
      </c>
      <c r="E275" s="27" t="s">
        <v>4211</v>
      </c>
      <c r="F275" s="27" t="s">
        <v>1802</v>
      </c>
      <c r="G275" s="27" t="s">
        <v>8382</v>
      </c>
      <c r="H275" s="27" t="s">
        <v>3897</v>
      </c>
      <c r="I275" s="27" t="s">
        <v>8443</v>
      </c>
      <c r="J275" s="27" t="s">
        <v>6408</v>
      </c>
    </row>
    <row r="276" spans="1:10" x14ac:dyDescent="0.25">
      <c r="A276" s="27" t="s">
        <v>4997</v>
      </c>
      <c r="B276" s="27" t="s">
        <v>1874</v>
      </c>
      <c r="C276" s="27" t="s">
        <v>6888</v>
      </c>
      <c r="D276" s="27" t="s">
        <v>1795</v>
      </c>
      <c r="E276" s="27" t="s">
        <v>1873</v>
      </c>
      <c r="F276" s="27" t="s">
        <v>1802</v>
      </c>
      <c r="G276" s="27" t="s">
        <v>3892</v>
      </c>
      <c r="H276" s="27" t="s">
        <v>3897</v>
      </c>
      <c r="I276" s="27" t="s">
        <v>4517</v>
      </c>
      <c r="J276" s="27" t="s">
        <v>6408</v>
      </c>
    </row>
    <row r="277" spans="1:10" x14ac:dyDescent="0.25">
      <c r="A277" s="27" t="s">
        <v>1557</v>
      </c>
      <c r="B277" s="27" t="s">
        <v>1877</v>
      </c>
      <c r="C277" s="27" t="s">
        <v>1875</v>
      </c>
      <c r="D277" s="27" t="s">
        <v>1795</v>
      </c>
      <c r="E277" s="27" t="s">
        <v>1876</v>
      </c>
      <c r="F277" s="27" t="s">
        <v>1802</v>
      </c>
      <c r="G277" s="27" t="s">
        <v>6579</v>
      </c>
      <c r="H277" s="27" t="s">
        <v>3897</v>
      </c>
      <c r="I277" s="27" t="s">
        <v>4307</v>
      </c>
      <c r="J277" s="27" t="s">
        <v>6382</v>
      </c>
    </row>
    <row r="278" spans="1:10" x14ac:dyDescent="0.25">
      <c r="A278" s="27" t="s">
        <v>3926</v>
      </c>
      <c r="B278" s="27" t="s">
        <v>1881</v>
      </c>
      <c r="C278" s="27" t="s">
        <v>1878</v>
      </c>
      <c r="D278" s="27" t="s">
        <v>1795</v>
      </c>
      <c r="E278" s="27" t="s">
        <v>1880</v>
      </c>
      <c r="F278" s="27" t="s">
        <v>1802</v>
      </c>
      <c r="G278" s="27" t="s">
        <v>3892</v>
      </c>
      <c r="H278" s="27" t="s">
        <v>3897</v>
      </c>
      <c r="I278" s="27" t="s">
        <v>4307</v>
      </c>
      <c r="J278" s="27" t="s">
        <v>6408</v>
      </c>
    </row>
    <row r="279" spans="1:10" x14ac:dyDescent="0.25">
      <c r="A279" s="27" t="s">
        <v>1529</v>
      </c>
      <c r="B279" s="27" t="s">
        <v>1884</v>
      </c>
      <c r="C279" s="27" t="s">
        <v>3284</v>
      </c>
      <c r="D279" s="27" t="s">
        <v>1882</v>
      </c>
      <c r="E279" s="27" t="s">
        <v>1883</v>
      </c>
      <c r="F279" s="27" t="s">
        <v>1802</v>
      </c>
      <c r="G279" s="27" t="s">
        <v>6404</v>
      </c>
      <c r="H279" s="27" t="s">
        <v>3897</v>
      </c>
      <c r="I279" s="27" t="s">
        <v>4269</v>
      </c>
      <c r="J279" s="27" t="s">
        <v>6349</v>
      </c>
    </row>
    <row r="280" spans="1:10" x14ac:dyDescent="0.25">
      <c r="A280" s="27" t="s">
        <v>1531</v>
      </c>
      <c r="B280" s="27" t="s">
        <v>1887</v>
      </c>
      <c r="C280" s="27" t="s">
        <v>4349</v>
      </c>
      <c r="D280" s="27" t="s">
        <v>1885</v>
      </c>
      <c r="E280" s="27" t="s">
        <v>1886</v>
      </c>
      <c r="F280" s="27" t="s">
        <v>1802</v>
      </c>
      <c r="G280" s="27" t="s">
        <v>3892</v>
      </c>
      <c r="H280" s="27" t="s">
        <v>3897</v>
      </c>
      <c r="I280" s="27" t="s">
        <v>4350</v>
      </c>
      <c r="J280" s="27" t="s">
        <v>6358</v>
      </c>
    </row>
    <row r="281" spans="1:10" x14ac:dyDescent="0.25">
      <c r="A281" s="27" t="s">
        <v>3282</v>
      </c>
      <c r="B281" s="27" t="s">
        <v>1889</v>
      </c>
      <c r="C281" s="27" t="s">
        <v>10223</v>
      </c>
      <c r="D281" s="27" t="s">
        <v>1882</v>
      </c>
      <c r="E281" s="27" t="s">
        <v>1888</v>
      </c>
      <c r="F281" s="27" t="s">
        <v>1802</v>
      </c>
      <c r="G281" s="27" t="s">
        <v>3892</v>
      </c>
      <c r="H281" s="27" t="s">
        <v>3897</v>
      </c>
      <c r="I281" s="27" t="s">
        <v>6624</v>
      </c>
      <c r="J281" s="27" t="s">
        <v>6346</v>
      </c>
    </row>
    <row r="282" spans="1:10" x14ac:dyDescent="0.25">
      <c r="A282" s="27" t="s">
        <v>3724</v>
      </c>
      <c r="B282" s="27" t="s">
        <v>2867</v>
      </c>
      <c r="C282" s="27" t="s">
        <v>3931</v>
      </c>
      <c r="D282" s="27" t="s">
        <v>1885</v>
      </c>
      <c r="E282" s="27" t="s">
        <v>2866</v>
      </c>
      <c r="F282" s="27" t="s">
        <v>1802</v>
      </c>
      <c r="G282" s="27" t="s">
        <v>6400</v>
      </c>
      <c r="H282" s="27" t="s">
        <v>3897</v>
      </c>
      <c r="I282" s="27" t="s">
        <v>4265</v>
      </c>
      <c r="J282" s="27" t="s">
        <v>6349</v>
      </c>
    </row>
    <row r="283" spans="1:10" x14ac:dyDescent="0.25">
      <c r="A283" s="27" t="s">
        <v>6553</v>
      </c>
      <c r="B283" s="27" t="s">
        <v>1892</v>
      </c>
      <c r="C283" s="27" t="s">
        <v>3929</v>
      </c>
      <c r="D283" s="27" t="s">
        <v>1882</v>
      </c>
      <c r="E283" s="27" t="s">
        <v>1891</v>
      </c>
      <c r="F283" s="27" t="s">
        <v>1802</v>
      </c>
      <c r="G283" s="27" t="s">
        <v>6554</v>
      </c>
      <c r="H283" s="27" t="s">
        <v>3897</v>
      </c>
      <c r="I283" s="27" t="s">
        <v>4265</v>
      </c>
      <c r="J283" s="27" t="s">
        <v>6349</v>
      </c>
    </row>
    <row r="284" spans="1:10" x14ac:dyDescent="0.25">
      <c r="A284" s="27" t="s">
        <v>3512</v>
      </c>
      <c r="B284" s="27" t="s">
        <v>1895</v>
      </c>
      <c r="C284" s="27" t="s">
        <v>2910</v>
      </c>
      <c r="D284" s="27" t="s">
        <v>1882</v>
      </c>
      <c r="E284" s="27" t="s">
        <v>1894</v>
      </c>
      <c r="F284" s="27" t="s">
        <v>1802</v>
      </c>
      <c r="G284" s="27" t="s">
        <v>3892</v>
      </c>
      <c r="H284" s="27" t="s">
        <v>3913</v>
      </c>
      <c r="I284" s="27" t="s">
        <v>6371</v>
      </c>
      <c r="J284" s="27" t="s">
        <v>6358</v>
      </c>
    </row>
    <row r="285" spans="1:10" x14ac:dyDescent="0.25">
      <c r="A285" s="27" t="s">
        <v>4351</v>
      </c>
      <c r="B285" s="27" t="s">
        <v>1898</v>
      </c>
      <c r="C285" s="27" t="s">
        <v>4352</v>
      </c>
      <c r="D285" s="27" t="s">
        <v>1882</v>
      </c>
      <c r="E285" s="27" t="s">
        <v>1897</v>
      </c>
      <c r="F285" s="27" t="s">
        <v>1802</v>
      </c>
      <c r="G285" s="27" t="s">
        <v>6440</v>
      </c>
      <c r="H285" s="27" t="s">
        <v>3897</v>
      </c>
      <c r="I285" s="27" t="s">
        <v>4268</v>
      </c>
      <c r="J285" s="27" t="s">
        <v>6346</v>
      </c>
    </row>
    <row r="286" spans="1:10" x14ac:dyDescent="0.25">
      <c r="A286" s="27" t="s">
        <v>4996</v>
      </c>
      <c r="B286" s="27" t="s">
        <v>1900</v>
      </c>
      <c r="C286" s="27" t="s">
        <v>6496</v>
      </c>
      <c r="D286" s="27" t="s">
        <v>1882</v>
      </c>
      <c r="E286" s="27" t="s">
        <v>1899</v>
      </c>
      <c r="F286" s="27" t="s">
        <v>1802</v>
      </c>
      <c r="G286" s="27" t="s">
        <v>6497</v>
      </c>
      <c r="H286" s="27" t="s">
        <v>3897</v>
      </c>
      <c r="I286" s="27" t="s">
        <v>4268</v>
      </c>
      <c r="J286" s="27" t="s">
        <v>6358</v>
      </c>
    </row>
    <row r="287" spans="1:10" x14ac:dyDescent="0.25">
      <c r="A287" s="27" t="s">
        <v>3282</v>
      </c>
      <c r="B287" s="27" t="s">
        <v>2870</v>
      </c>
      <c r="C287" s="27" t="s">
        <v>4206</v>
      </c>
      <c r="D287" s="27" t="s">
        <v>1885</v>
      </c>
      <c r="E287" s="27" t="s">
        <v>2869</v>
      </c>
      <c r="F287" s="27" t="s">
        <v>1802</v>
      </c>
      <c r="G287" s="27" t="s">
        <v>8379</v>
      </c>
      <c r="H287" s="27" t="s">
        <v>3897</v>
      </c>
      <c r="I287" s="27" t="s">
        <v>6620</v>
      </c>
      <c r="J287" s="27" t="s">
        <v>6358</v>
      </c>
    </row>
    <row r="288" spans="1:10" x14ac:dyDescent="0.25">
      <c r="A288" s="27" t="s">
        <v>3285</v>
      </c>
      <c r="B288" s="27" t="s">
        <v>1902</v>
      </c>
      <c r="C288" s="27" t="s">
        <v>3525</v>
      </c>
      <c r="D288" s="27" t="s">
        <v>1882</v>
      </c>
      <c r="E288" s="27" t="s">
        <v>1901</v>
      </c>
      <c r="F288" s="27" t="s">
        <v>1802</v>
      </c>
      <c r="G288" s="27" t="s">
        <v>6348</v>
      </c>
      <c r="H288" s="27" t="s">
        <v>3897</v>
      </c>
      <c r="I288" s="27" t="s">
        <v>4263</v>
      </c>
      <c r="J288" s="27" t="s">
        <v>6349</v>
      </c>
    </row>
    <row r="289" spans="1:10" x14ac:dyDescent="0.25">
      <c r="A289" s="27" t="s">
        <v>3928</v>
      </c>
      <c r="B289" s="27" t="s">
        <v>1904</v>
      </c>
      <c r="C289" s="27" t="s">
        <v>8268</v>
      </c>
      <c r="D289" s="27" t="s">
        <v>1839</v>
      </c>
      <c r="E289" s="27" t="s">
        <v>1903</v>
      </c>
      <c r="F289" s="27" t="s">
        <v>1802</v>
      </c>
      <c r="G289" s="27" t="s">
        <v>3892</v>
      </c>
      <c r="H289" s="27" t="s">
        <v>3913</v>
      </c>
      <c r="I289" s="27" t="s">
        <v>4658</v>
      </c>
      <c r="J289" s="27" t="s">
        <v>6358</v>
      </c>
    </row>
    <row r="290" spans="1:10" x14ac:dyDescent="0.25">
      <c r="A290" s="27" t="s">
        <v>1524</v>
      </c>
      <c r="B290" s="27" t="s">
        <v>1906</v>
      </c>
      <c r="C290" s="27" t="s">
        <v>3931</v>
      </c>
      <c r="D290" s="27" t="s">
        <v>1839</v>
      </c>
      <c r="E290" s="27" t="s">
        <v>1905</v>
      </c>
      <c r="F290" s="27" t="s">
        <v>1802</v>
      </c>
      <c r="G290" s="27" t="s">
        <v>3892</v>
      </c>
      <c r="H290" s="27" t="s">
        <v>3920</v>
      </c>
      <c r="I290" s="27" t="s">
        <v>4657</v>
      </c>
      <c r="J290" s="27" t="s">
        <v>6358</v>
      </c>
    </row>
    <row r="291" spans="1:10" x14ac:dyDescent="0.25">
      <c r="A291" s="27" t="s">
        <v>4239</v>
      </c>
      <c r="B291" s="27" t="s">
        <v>2872</v>
      </c>
      <c r="C291" s="27" t="s">
        <v>2715</v>
      </c>
      <c r="D291" s="27" t="s">
        <v>1839</v>
      </c>
      <c r="E291" s="27" t="s">
        <v>2871</v>
      </c>
      <c r="F291" s="27" t="s">
        <v>1802</v>
      </c>
      <c r="G291" s="27" t="s">
        <v>3892</v>
      </c>
      <c r="H291" s="27" t="s">
        <v>3920</v>
      </c>
      <c r="I291" s="27" t="s">
        <v>4656</v>
      </c>
      <c r="J291" s="27" t="s">
        <v>6358</v>
      </c>
    </row>
    <row r="292" spans="1:10" x14ac:dyDescent="0.25">
      <c r="A292" s="27" t="s">
        <v>3930</v>
      </c>
      <c r="B292" s="27" t="s">
        <v>2874</v>
      </c>
      <c r="C292" s="27" t="s">
        <v>2087</v>
      </c>
      <c r="D292" s="27" t="s">
        <v>1839</v>
      </c>
      <c r="E292" s="27" t="s">
        <v>2873</v>
      </c>
      <c r="F292" s="27" t="s">
        <v>1802</v>
      </c>
      <c r="G292" s="27" t="s">
        <v>3892</v>
      </c>
      <c r="H292" s="27" t="s">
        <v>3913</v>
      </c>
      <c r="I292" s="27" t="s">
        <v>4407</v>
      </c>
      <c r="J292" s="27" t="s">
        <v>6358</v>
      </c>
    </row>
    <row r="293" spans="1:10" x14ac:dyDescent="0.25">
      <c r="A293" s="27" t="s">
        <v>1249</v>
      </c>
      <c r="B293" s="27" t="s">
        <v>1909</v>
      </c>
      <c r="C293" s="27" t="s">
        <v>10224</v>
      </c>
      <c r="D293" s="27" t="s">
        <v>1842</v>
      </c>
      <c r="E293" s="27" t="s">
        <v>1908</v>
      </c>
      <c r="F293" s="27" t="s">
        <v>1802</v>
      </c>
      <c r="G293" s="27" t="s">
        <v>3892</v>
      </c>
      <c r="H293" s="27" t="s">
        <v>3915</v>
      </c>
      <c r="I293" s="27" t="s">
        <v>4432</v>
      </c>
      <c r="J293" s="27" t="s">
        <v>6346</v>
      </c>
    </row>
    <row r="294" spans="1:10" x14ac:dyDescent="0.25">
      <c r="A294" s="27" t="s">
        <v>5028</v>
      </c>
      <c r="B294" s="27" t="s">
        <v>1911</v>
      </c>
      <c r="C294" s="27" t="s">
        <v>3085</v>
      </c>
      <c r="D294" s="27" t="s">
        <v>1839</v>
      </c>
      <c r="E294" s="27" t="s">
        <v>1910</v>
      </c>
      <c r="F294" s="27" t="s">
        <v>1802</v>
      </c>
      <c r="G294" s="27" t="s">
        <v>3892</v>
      </c>
      <c r="H294" s="27" t="s">
        <v>3897</v>
      </c>
      <c r="I294" s="27" t="s">
        <v>4432</v>
      </c>
      <c r="J294" s="27" t="s">
        <v>6358</v>
      </c>
    </row>
    <row r="295" spans="1:10" x14ac:dyDescent="0.25">
      <c r="A295" s="27" t="s">
        <v>954</v>
      </c>
      <c r="B295" s="27" t="s">
        <v>1913</v>
      </c>
      <c r="C295" s="27" t="s">
        <v>8269</v>
      </c>
      <c r="D295" s="27" t="s">
        <v>1805</v>
      </c>
      <c r="E295" s="27" t="s">
        <v>1912</v>
      </c>
      <c r="F295" s="27" t="s">
        <v>1802</v>
      </c>
      <c r="G295" s="27" t="s">
        <v>10334</v>
      </c>
      <c r="H295" s="27" t="s">
        <v>3915</v>
      </c>
      <c r="I295" s="27" t="s">
        <v>4307</v>
      </c>
      <c r="J295" s="27" t="s">
        <v>6887</v>
      </c>
    </row>
    <row r="296" spans="1:10" x14ac:dyDescent="0.25">
      <c r="A296" s="27" t="s">
        <v>3927</v>
      </c>
      <c r="B296" s="27" t="s">
        <v>1916</v>
      </c>
      <c r="C296" s="27" t="s">
        <v>1914</v>
      </c>
      <c r="D296" s="27" t="s">
        <v>1795</v>
      </c>
      <c r="E296" s="27" t="s">
        <v>1915</v>
      </c>
      <c r="F296" s="27" t="s">
        <v>1802</v>
      </c>
      <c r="G296" s="27" t="s">
        <v>3892</v>
      </c>
      <c r="H296" s="27" t="s">
        <v>3897</v>
      </c>
      <c r="I296" s="27" t="s">
        <v>4306</v>
      </c>
      <c r="J296" s="27" t="s">
        <v>6408</v>
      </c>
    </row>
    <row r="297" spans="1:10" x14ac:dyDescent="0.25">
      <c r="A297" s="27" t="s">
        <v>1068</v>
      </c>
      <c r="B297" s="27" t="s">
        <v>1918</v>
      </c>
      <c r="C297" s="27" t="s">
        <v>2688</v>
      </c>
      <c r="D297" s="27" t="s">
        <v>1839</v>
      </c>
      <c r="E297" s="27" t="s">
        <v>1917</v>
      </c>
      <c r="F297" s="27" t="s">
        <v>1802</v>
      </c>
      <c r="G297" s="27" t="s">
        <v>3892</v>
      </c>
      <c r="H297" s="27" t="s">
        <v>3913</v>
      </c>
      <c r="I297" s="27" t="s">
        <v>4655</v>
      </c>
      <c r="J297" s="27" t="s">
        <v>6333</v>
      </c>
    </row>
    <row r="298" spans="1:10" x14ac:dyDescent="0.25">
      <c r="A298" s="27" t="s">
        <v>1719</v>
      </c>
      <c r="B298" s="27" t="s">
        <v>1920</v>
      </c>
      <c r="C298" s="27" t="s">
        <v>6974</v>
      </c>
      <c r="D298" s="27" t="s">
        <v>1839</v>
      </c>
      <c r="E298" s="27" t="s">
        <v>1919</v>
      </c>
      <c r="F298" s="27" t="s">
        <v>1802</v>
      </c>
      <c r="G298" s="27" t="s">
        <v>3892</v>
      </c>
      <c r="H298" s="27" t="s">
        <v>3897</v>
      </c>
      <c r="I298" s="27" t="s">
        <v>4654</v>
      </c>
      <c r="J298" s="27" t="s">
        <v>6407</v>
      </c>
    </row>
    <row r="299" spans="1:10" x14ac:dyDescent="0.25">
      <c r="A299" s="27" t="s">
        <v>1572</v>
      </c>
      <c r="B299" s="27" t="s">
        <v>1922</v>
      </c>
      <c r="C299" s="27" t="s">
        <v>3527</v>
      </c>
      <c r="D299" s="27" t="s">
        <v>1805</v>
      </c>
      <c r="E299" s="27" t="s">
        <v>1921</v>
      </c>
      <c r="F299" s="27" t="s">
        <v>1802</v>
      </c>
      <c r="G299" s="27" t="s">
        <v>6630</v>
      </c>
      <c r="H299" s="27" t="s">
        <v>3897</v>
      </c>
      <c r="I299" s="27" t="s">
        <v>4305</v>
      </c>
      <c r="J299" s="27" t="s">
        <v>6631</v>
      </c>
    </row>
    <row r="300" spans="1:10" x14ac:dyDescent="0.25">
      <c r="A300" s="27" t="s">
        <v>1662</v>
      </c>
      <c r="B300" s="27" t="s">
        <v>1924</v>
      </c>
      <c r="C300" s="27" t="s">
        <v>6886</v>
      </c>
      <c r="D300" s="27" t="s">
        <v>1805</v>
      </c>
      <c r="E300" s="27" t="s">
        <v>1923</v>
      </c>
      <c r="F300" s="27" t="s">
        <v>1802</v>
      </c>
      <c r="G300" s="27" t="s">
        <v>3892</v>
      </c>
      <c r="H300" s="27" t="s">
        <v>3897</v>
      </c>
      <c r="I300" s="27" t="s">
        <v>4305</v>
      </c>
      <c r="J300" s="27" t="s">
        <v>6410</v>
      </c>
    </row>
    <row r="301" spans="1:10" x14ac:dyDescent="0.25">
      <c r="A301" s="27" t="s">
        <v>1686</v>
      </c>
      <c r="B301" s="27" t="s">
        <v>2877</v>
      </c>
      <c r="C301" s="27" t="s">
        <v>6885</v>
      </c>
      <c r="D301" s="27" t="s">
        <v>1842</v>
      </c>
      <c r="E301" s="27" t="s">
        <v>2876</v>
      </c>
      <c r="F301" s="27" t="s">
        <v>1802</v>
      </c>
      <c r="G301" s="27" t="s">
        <v>3892</v>
      </c>
      <c r="H301" s="27" t="s">
        <v>3897</v>
      </c>
      <c r="I301" s="27" t="s">
        <v>4431</v>
      </c>
      <c r="J301" s="27" t="s">
        <v>6339</v>
      </c>
    </row>
    <row r="302" spans="1:10" x14ac:dyDescent="0.25">
      <c r="A302" s="27" t="s">
        <v>1669</v>
      </c>
      <c r="B302" s="27" t="s">
        <v>2879</v>
      </c>
      <c r="C302" s="27" t="s">
        <v>6889</v>
      </c>
      <c r="D302" s="27" t="s">
        <v>1805</v>
      </c>
      <c r="E302" s="27" t="s">
        <v>2878</v>
      </c>
      <c r="F302" s="27" t="s">
        <v>1802</v>
      </c>
      <c r="G302" s="27" t="s">
        <v>3892</v>
      </c>
      <c r="H302" s="27" t="s">
        <v>3897</v>
      </c>
      <c r="I302" s="27" t="s">
        <v>4582</v>
      </c>
      <c r="J302" s="27" t="s">
        <v>6408</v>
      </c>
    </row>
    <row r="303" spans="1:10" x14ac:dyDescent="0.25">
      <c r="A303" s="27" t="s">
        <v>1519</v>
      </c>
      <c r="B303" s="27" t="s">
        <v>1927</v>
      </c>
      <c r="C303" s="27" t="s">
        <v>1925</v>
      </c>
      <c r="D303" s="27" t="s">
        <v>1839</v>
      </c>
      <c r="E303" s="27" t="s">
        <v>1926</v>
      </c>
      <c r="F303" s="27" t="s">
        <v>1802</v>
      </c>
      <c r="G303" s="27" t="s">
        <v>3892</v>
      </c>
      <c r="H303" s="27" t="s">
        <v>3913</v>
      </c>
      <c r="I303" s="27" t="s">
        <v>4653</v>
      </c>
      <c r="J303" s="27" t="s">
        <v>6358</v>
      </c>
    </row>
    <row r="304" spans="1:10" x14ac:dyDescent="0.25">
      <c r="A304" s="27" t="s">
        <v>6271</v>
      </c>
      <c r="B304" s="27" t="s">
        <v>1930</v>
      </c>
      <c r="C304" s="27" t="s">
        <v>10417</v>
      </c>
      <c r="D304" s="27" t="s">
        <v>1842</v>
      </c>
      <c r="E304" s="27" t="s">
        <v>1929</v>
      </c>
      <c r="F304" s="27" t="s">
        <v>1802</v>
      </c>
      <c r="G304" s="27" t="s">
        <v>10416</v>
      </c>
      <c r="H304" s="27" t="s">
        <v>3933</v>
      </c>
      <c r="I304" s="27" t="s">
        <v>4430</v>
      </c>
      <c r="J304" s="27" t="s">
        <v>8193</v>
      </c>
    </row>
    <row r="305" spans="1:10" x14ac:dyDescent="0.25">
      <c r="A305" s="27" t="s">
        <v>1465</v>
      </c>
      <c r="B305" s="27" t="s">
        <v>1933</v>
      </c>
      <c r="C305" s="27" t="s">
        <v>4004</v>
      </c>
      <c r="D305" s="27" t="s">
        <v>1805</v>
      </c>
      <c r="E305" s="27" t="s">
        <v>1932</v>
      </c>
      <c r="F305" s="27" t="s">
        <v>1802</v>
      </c>
      <c r="G305" s="27" t="s">
        <v>3892</v>
      </c>
      <c r="H305" s="27" t="s">
        <v>3897</v>
      </c>
      <c r="I305" s="27" t="s">
        <v>4732</v>
      </c>
      <c r="J305" s="27" t="s">
        <v>6375</v>
      </c>
    </row>
    <row r="306" spans="1:10" x14ac:dyDescent="0.25">
      <c r="A306" s="27" t="s">
        <v>8270</v>
      </c>
      <c r="B306" s="27" t="s">
        <v>1937</v>
      </c>
      <c r="C306" s="27" t="s">
        <v>1935</v>
      </c>
      <c r="D306" s="27" t="s">
        <v>1934</v>
      </c>
      <c r="E306" s="27" t="s">
        <v>1936</v>
      </c>
      <c r="F306" s="27" t="s">
        <v>1802</v>
      </c>
      <c r="G306" s="27" t="s">
        <v>3892</v>
      </c>
      <c r="H306" s="27" t="s">
        <v>3913</v>
      </c>
      <c r="I306" s="27" t="s">
        <v>4304</v>
      </c>
      <c r="J306" s="27" t="s">
        <v>6408</v>
      </c>
    </row>
    <row r="307" spans="1:10" x14ac:dyDescent="0.25">
      <c r="A307" s="27" t="s">
        <v>3638</v>
      </c>
      <c r="B307" s="27" t="s">
        <v>2881</v>
      </c>
      <c r="C307" s="27" t="s">
        <v>3606</v>
      </c>
      <c r="D307" s="27" t="s">
        <v>1934</v>
      </c>
      <c r="E307" s="27" t="s">
        <v>2880</v>
      </c>
      <c r="F307" s="27" t="s">
        <v>1802</v>
      </c>
      <c r="G307" s="27" t="s">
        <v>3892</v>
      </c>
      <c r="H307" s="27" t="s">
        <v>3913</v>
      </c>
      <c r="I307" s="27" t="s">
        <v>4304</v>
      </c>
      <c r="J307" s="27" t="s">
        <v>6408</v>
      </c>
    </row>
    <row r="308" spans="1:10" x14ac:dyDescent="0.25">
      <c r="A308" s="27" t="s">
        <v>3607</v>
      </c>
      <c r="B308" s="27" t="s">
        <v>1939</v>
      </c>
      <c r="C308" s="27" t="s">
        <v>10433</v>
      </c>
      <c r="D308" s="27" t="s">
        <v>1842</v>
      </c>
      <c r="E308" s="27" t="s">
        <v>1938</v>
      </c>
      <c r="F308" s="27" t="s">
        <v>1802</v>
      </c>
      <c r="G308" s="27" t="s">
        <v>10432</v>
      </c>
      <c r="H308" s="27" t="s">
        <v>3897</v>
      </c>
      <c r="I308" s="27" t="s">
        <v>4427</v>
      </c>
      <c r="J308" s="27" t="s">
        <v>10429</v>
      </c>
    </row>
    <row r="309" spans="1:10" x14ac:dyDescent="0.25">
      <c r="A309" s="27" t="s">
        <v>1362</v>
      </c>
      <c r="B309" s="27" t="s">
        <v>1941</v>
      </c>
      <c r="C309" s="27" t="s">
        <v>8371</v>
      </c>
      <c r="D309" s="27" t="s">
        <v>1842</v>
      </c>
      <c r="E309" s="27" t="s">
        <v>1940</v>
      </c>
      <c r="F309" s="27" t="s">
        <v>1802</v>
      </c>
      <c r="G309" s="27" t="s">
        <v>8370</v>
      </c>
      <c r="H309" s="27" t="s">
        <v>3933</v>
      </c>
      <c r="I309" s="27" t="s">
        <v>4427</v>
      </c>
      <c r="J309" s="27" t="s">
        <v>8193</v>
      </c>
    </row>
    <row r="310" spans="1:10" x14ac:dyDescent="0.25">
      <c r="A310" s="27" t="s">
        <v>6848</v>
      </c>
      <c r="B310" s="27" t="s">
        <v>1943</v>
      </c>
      <c r="C310" s="27" t="s">
        <v>6645</v>
      </c>
      <c r="D310" s="27" t="s">
        <v>1795</v>
      </c>
      <c r="E310" s="27" t="s">
        <v>1942</v>
      </c>
      <c r="F310" s="27" t="s">
        <v>1802</v>
      </c>
      <c r="G310" s="27" t="s">
        <v>3892</v>
      </c>
      <c r="H310" s="27" t="s">
        <v>3897</v>
      </c>
      <c r="I310" s="27" t="s">
        <v>4279</v>
      </c>
      <c r="J310" s="27" t="s">
        <v>6346</v>
      </c>
    </row>
    <row r="311" spans="1:10" x14ac:dyDescent="0.25">
      <c r="A311" s="27" t="s">
        <v>1771</v>
      </c>
      <c r="B311" s="27" t="s">
        <v>1946</v>
      </c>
      <c r="C311" s="27" t="s">
        <v>1944</v>
      </c>
      <c r="D311" s="27" t="s">
        <v>1839</v>
      </c>
      <c r="E311" s="27" t="s">
        <v>1945</v>
      </c>
      <c r="F311" s="27" t="s">
        <v>1802</v>
      </c>
      <c r="G311" s="27" t="s">
        <v>3892</v>
      </c>
      <c r="H311" s="27" t="s">
        <v>3913</v>
      </c>
      <c r="I311" s="27" t="s">
        <v>4652</v>
      </c>
      <c r="J311" s="27" t="s">
        <v>6358</v>
      </c>
    </row>
    <row r="312" spans="1:10" x14ac:dyDescent="0.25">
      <c r="A312" s="27" t="s">
        <v>4707</v>
      </c>
      <c r="B312" s="27" t="s">
        <v>2883</v>
      </c>
      <c r="C312" s="27" t="s">
        <v>10309</v>
      </c>
      <c r="D312" s="27" t="s">
        <v>1805</v>
      </c>
      <c r="E312" s="27" t="s">
        <v>2882</v>
      </c>
      <c r="F312" s="27" t="s">
        <v>1802</v>
      </c>
      <c r="G312" s="27" t="s">
        <v>10308</v>
      </c>
      <c r="H312" s="27" t="s">
        <v>3915</v>
      </c>
      <c r="I312" s="27" t="s">
        <v>4708</v>
      </c>
      <c r="J312" s="27" t="s">
        <v>6333</v>
      </c>
    </row>
    <row r="313" spans="1:10" x14ac:dyDescent="0.25">
      <c r="A313" s="27" t="s">
        <v>1552</v>
      </c>
      <c r="B313" s="27" t="s">
        <v>1948</v>
      </c>
      <c r="C313" s="27" t="s">
        <v>2995</v>
      </c>
      <c r="D313" s="27" t="s">
        <v>1805</v>
      </c>
      <c r="E313" s="27" t="s">
        <v>1947</v>
      </c>
      <c r="F313" s="27" t="s">
        <v>1802</v>
      </c>
      <c r="G313" s="27" t="s">
        <v>3892</v>
      </c>
      <c r="H313" s="27" t="s">
        <v>3915</v>
      </c>
      <c r="I313" s="27" t="s">
        <v>4575</v>
      </c>
      <c r="J313" s="27" t="s">
        <v>6333</v>
      </c>
    </row>
    <row r="314" spans="1:10" x14ac:dyDescent="0.25">
      <c r="A314" s="27" t="s">
        <v>1523</v>
      </c>
      <c r="B314" s="27" t="s">
        <v>1950</v>
      </c>
      <c r="C314" s="27" t="s">
        <v>3934</v>
      </c>
      <c r="D314" s="27" t="s">
        <v>1839</v>
      </c>
      <c r="E314" s="27" t="s">
        <v>1949</v>
      </c>
      <c r="F314" s="27" t="s">
        <v>1802</v>
      </c>
      <c r="G314" s="27" t="s">
        <v>3892</v>
      </c>
      <c r="H314" s="27" t="s">
        <v>3897</v>
      </c>
      <c r="I314" s="27" t="s">
        <v>4651</v>
      </c>
      <c r="J314" s="27" t="s">
        <v>6358</v>
      </c>
    </row>
    <row r="315" spans="1:10" x14ac:dyDescent="0.25">
      <c r="A315" s="27" t="s">
        <v>1879</v>
      </c>
      <c r="B315" s="27" t="s">
        <v>1953</v>
      </c>
      <c r="C315" s="27" t="s">
        <v>1951</v>
      </c>
      <c r="D315" s="27" t="s">
        <v>1795</v>
      </c>
      <c r="E315" s="27" t="s">
        <v>1952</v>
      </c>
      <c r="F315" s="27" t="s">
        <v>1802</v>
      </c>
      <c r="G315" s="27" t="s">
        <v>3892</v>
      </c>
      <c r="H315" s="27" t="s">
        <v>3897</v>
      </c>
      <c r="I315" s="27" t="s">
        <v>4305</v>
      </c>
      <c r="J315" s="27" t="s">
        <v>6408</v>
      </c>
    </row>
    <row r="316" spans="1:10" x14ac:dyDescent="0.25">
      <c r="A316" s="27" t="s">
        <v>1585</v>
      </c>
      <c r="B316" s="27" t="s">
        <v>1956</v>
      </c>
      <c r="C316" s="27" t="s">
        <v>1954</v>
      </c>
      <c r="D316" s="27" t="s">
        <v>1795</v>
      </c>
      <c r="E316" s="27" t="s">
        <v>1955</v>
      </c>
      <c r="F316" s="27" t="s">
        <v>1802</v>
      </c>
      <c r="G316" s="27" t="s">
        <v>6572</v>
      </c>
      <c r="H316" s="27" t="s">
        <v>3897</v>
      </c>
      <c r="I316" s="27" t="s">
        <v>4305</v>
      </c>
      <c r="J316" s="27" t="s">
        <v>6382</v>
      </c>
    </row>
    <row r="317" spans="1:10" x14ac:dyDescent="0.25">
      <c r="A317" s="27" t="s">
        <v>6322</v>
      </c>
      <c r="B317" s="27" t="s">
        <v>1959</v>
      </c>
      <c r="C317" s="27" t="s">
        <v>1957</v>
      </c>
      <c r="D317" s="27" t="s">
        <v>1795</v>
      </c>
      <c r="E317" s="27" t="s">
        <v>1958</v>
      </c>
      <c r="F317" s="27" t="s">
        <v>1802</v>
      </c>
      <c r="G317" s="27" t="s">
        <v>3892</v>
      </c>
      <c r="H317" s="27" t="s">
        <v>3897</v>
      </c>
      <c r="I317" s="27" t="s">
        <v>4304</v>
      </c>
      <c r="J317" s="27" t="s">
        <v>6333</v>
      </c>
    </row>
    <row r="318" spans="1:10" x14ac:dyDescent="0.25">
      <c r="A318" s="27" t="s">
        <v>1289</v>
      </c>
      <c r="B318" s="27" t="s">
        <v>1961</v>
      </c>
      <c r="C318" s="27" t="s">
        <v>3261</v>
      </c>
      <c r="D318" s="27" t="s">
        <v>1842</v>
      </c>
      <c r="E318" s="27" t="s">
        <v>1960</v>
      </c>
      <c r="F318" s="27" t="s">
        <v>1802</v>
      </c>
      <c r="G318" s="27" t="s">
        <v>10305</v>
      </c>
      <c r="H318" s="27" t="s">
        <v>3897</v>
      </c>
      <c r="I318" s="27" t="s">
        <v>4423</v>
      </c>
      <c r="J318" s="27" t="s">
        <v>6333</v>
      </c>
    </row>
    <row r="319" spans="1:10" x14ac:dyDescent="0.25">
      <c r="A319" s="27" t="s">
        <v>1672</v>
      </c>
      <c r="B319" s="27" t="s">
        <v>1963</v>
      </c>
      <c r="C319" s="27" t="s">
        <v>4615</v>
      </c>
      <c r="D319" s="27" t="s">
        <v>1805</v>
      </c>
      <c r="E319" s="27" t="s">
        <v>1962</v>
      </c>
      <c r="F319" s="27" t="s">
        <v>1802</v>
      </c>
      <c r="G319" s="27" t="s">
        <v>3892</v>
      </c>
      <c r="H319" s="27" t="s">
        <v>3897</v>
      </c>
      <c r="I319" s="27" t="s">
        <v>4581</v>
      </c>
      <c r="J319" s="27" t="s">
        <v>6333</v>
      </c>
    </row>
    <row r="320" spans="1:10" x14ac:dyDescent="0.25">
      <c r="A320" s="27" t="s">
        <v>1634</v>
      </c>
      <c r="B320" s="27" t="s">
        <v>1965</v>
      </c>
      <c r="C320" s="27" t="s">
        <v>3623</v>
      </c>
      <c r="D320" s="27" t="s">
        <v>1842</v>
      </c>
      <c r="E320" s="27" t="s">
        <v>1964</v>
      </c>
      <c r="F320" s="27" t="s">
        <v>1802</v>
      </c>
      <c r="G320" s="27" t="s">
        <v>3892</v>
      </c>
      <c r="H320" s="27" t="s">
        <v>3897</v>
      </c>
      <c r="I320" s="27" t="s">
        <v>4428</v>
      </c>
      <c r="J320" s="27" t="s">
        <v>6407</v>
      </c>
    </row>
    <row r="321" spans="1:10" x14ac:dyDescent="0.25">
      <c r="A321" s="27" t="s">
        <v>1387</v>
      </c>
      <c r="B321" s="27" t="s">
        <v>1967</v>
      </c>
      <c r="C321" s="27" t="s">
        <v>4692</v>
      </c>
      <c r="D321" s="27" t="s">
        <v>1842</v>
      </c>
      <c r="E321" s="27" t="s">
        <v>1966</v>
      </c>
      <c r="F321" s="27" t="s">
        <v>1802</v>
      </c>
      <c r="G321" s="27" t="s">
        <v>3892</v>
      </c>
      <c r="H321" s="27" t="s">
        <v>3897</v>
      </c>
      <c r="I321" s="27" t="s">
        <v>4427</v>
      </c>
      <c r="J321" s="27" t="s">
        <v>6407</v>
      </c>
    </row>
    <row r="322" spans="1:10" x14ac:dyDescent="0.25">
      <c r="A322" s="27" t="s">
        <v>2196</v>
      </c>
      <c r="B322" s="27" t="s">
        <v>1969</v>
      </c>
      <c r="C322" s="27" t="s">
        <v>3131</v>
      </c>
      <c r="D322" s="27" t="s">
        <v>1795</v>
      </c>
      <c r="E322" s="27" t="s">
        <v>1968</v>
      </c>
      <c r="F322" s="27" t="s">
        <v>1802</v>
      </c>
      <c r="G322" s="27" t="s">
        <v>3892</v>
      </c>
      <c r="H322" s="27" t="s">
        <v>3897</v>
      </c>
      <c r="I322" s="27" t="s">
        <v>4302</v>
      </c>
      <c r="J322" s="27" t="s">
        <v>6358</v>
      </c>
    </row>
    <row r="323" spans="1:10" x14ac:dyDescent="0.25">
      <c r="A323" s="27" t="s">
        <v>945</v>
      </c>
      <c r="B323" s="27" t="s">
        <v>1971</v>
      </c>
      <c r="C323" s="27" t="s">
        <v>4595</v>
      </c>
      <c r="D323" s="27" t="s">
        <v>1842</v>
      </c>
      <c r="E323" s="27" t="s">
        <v>1970</v>
      </c>
      <c r="F323" s="27" t="s">
        <v>1802</v>
      </c>
      <c r="G323" s="27" t="s">
        <v>3892</v>
      </c>
      <c r="H323" s="27" t="s">
        <v>3897</v>
      </c>
      <c r="I323" s="27" t="s">
        <v>4205</v>
      </c>
      <c r="J323" s="27" t="s">
        <v>6362</v>
      </c>
    </row>
    <row r="324" spans="1:10" x14ac:dyDescent="0.25">
      <c r="A324" s="27" t="s">
        <v>1656</v>
      </c>
      <c r="B324" s="27" t="s">
        <v>1974</v>
      </c>
      <c r="C324" s="27" t="s">
        <v>2618</v>
      </c>
      <c r="D324" s="27" t="s">
        <v>1795</v>
      </c>
      <c r="E324" s="27" t="s">
        <v>1973</v>
      </c>
      <c r="F324" s="27" t="s">
        <v>1802</v>
      </c>
      <c r="G324" s="27" t="s">
        <v>3892</v>
      </c>
      <c r="H324" s="27" t="s">
        <v>3897</v>
      </c>
      <c r="I324" s="27" t="s">
        <v>4301</v>
      </c>
      <c r="J324" s="27" t="s">
        <v>6339</v>
      </c>
    </row>
    <row r="325" spans="1:10" x14ac:dyDescent="0.25">
      <c r="A325" s="27" t="s">
        <v>6570</v>
      </c>
      <c r="B325" s="27" t="s">
        <v>1976</v>
      </c>
      <c r="C325" s="27" t="s">
        <v>3936</v>
      </c>
      <c r="D325" s="27" t="s">
        <v>1795</v>
      </c>
      <c r="E325" s="27" t="s">
        <v>1975</v>
      </c>
      <c r="F325" s="27" t="s">
        <v>1802</v>
      </c>
      <c r="G325" s="27" t="s">
        <v>6571</v>
      </c>
      <c r="H325" s="27" t="s">
        <v>3897</v>
      </c>
      <c r="I325" s="27" t="s">
        <v>4301</v>
      </c>
      <c r="J325" s="27" t="s">
        <v>6382</v>
      </c>
    </row>
    <row r="326" spans="1:10" x14ac:dyDescent="0.25">
      <c r="A326" s="27" t="s">
        <v>1211</v>
      </c>
      <c r="B326" s="27" t="s">
        <v>1978</v>
      </c>
      <c r="C326" s="27" t="s">
        <v>6653</v>
      </c>
      <c r="D326" s="27" t="s">
        <v>1795</v>
      </c>
      <c r="E326" s="27" t="s">
        <v>1977</v>
      </c>
      <c r="F326" s="27" t="s">
        <v>1802</v>
      </c>
      <c r="G326" s="27" t="s">
        <v>3892</v>
      </c>
      <c r="H326" s="27" t="s">
        <v>3897</v>
      </c>
      <c r="I326" s="27" t="s">
        <v>4300</v>
      </c>
      <c r="J326" s="27" t="s">
        <v>6346</v>
      </c>
    </row>
    <row r="327" spans="1:10" x14ac:dyDescent="0.25">
      <c r="A327" s="27" t="s">
        <v>948</v>
      </c>
      <c r="B327" s="27" t="s">
        <v>1980</v>
      </c>
      <c r="C327" s="27" t="s">
        <v>8271</v>
      </c>
      <c r="D327" s="27" t="s">
        <v>1805</v>
      </c>
      <c r="E327" s="27" t="s">
        <v>1979</v>
      </c>
      <c r="F327" s="27" t="s">
        <v>1802</v>
      </c>
      <c r="G327" s="27" t="s">
        <v>10435</v>
      </c>
      <c r="H327" s="27" t="s">
        <v>3915</v>
      </c>
      <c r="I327" s="27" t="s">
        <v>4580</v>
      </c>
      <c r="J327" s="27" t="s">
        <v>10434</v>
      </c>
    </row>
    <row r="328" spans="1:10" x14ac:dyDescent="0.25">
      <c r="A328" s="27" t="s">
        <v>1638</v>
      </c>
      <c r="B328" s="27" t="s">
        <v>2885</v>
      </c>
      <c r="C328" s="27" t="s">
        <v>10208</v>
      </c>
      <c r="D328" s="27" t="s">
        <v>1805</v>
      </c>
      <c r="E328" s="27" t="s">
        <v>2884</v>
      </c>
      <c r="F328" s="27" t="s">
        <v>1802</v>
      </c>
      <c r="G328" s="27" t="s">
        <v>3892</v>
      </c>
      <c r="H328" s="27" t="s">
        <v>3897</v>
      </c>
      <c r="I328" s="27" t="s">
        <v>4426</v>
      </c>
      <c r="J328" s="27" t="s">
        <v>6616</v>
      </c>
    </row>
    <row r="329" spans="1:10" x14ac:dyDescent="0.25">
      <c r="A329" s="27" t="s">
        <v>5018</v>
      </c>
      <c r="B329" s="27" t="s">
        <v>1983</v>
      </c>
      <c r="C329" s="27" t="s">
        <v>6801</v>
      </c>
      <c r="D329" s="27" t="s">
        <v>1842</v>
      </c>
      <c r="E329" s="27" t="s">
        <v>1982</v>
      </c>
      <c r="F329" s="27" t="s">
        <v>1802</v>
      </c>
      <c r="G329" s="27" t="s">
        <v>3892</v>
      </c>
      <c r="H329" s="27" t="s">
        <v>3915</v>
      </c>
      <c r="I329" s="27" t="s">
        <v>4426</v>
      </c>
      <c r="J329" s="27" t="s">
        <v>6358</v>
      </c>
    </row>
    <row r="330" spans="1:10" x14ac:dyDescent="0.25">
      <c r="A330" s="27" t="s">
        <v>1640</v>
      </c>
      <c r="B330" s="27" t="s">
        <v>1985</v>
      </c>
      <c r="C330" s="27" t="s">
        <v>2845</v>
      </c>
      <c r="D330" s="27" t="s">
        <v>1805</v>
      </c>
      <c r="E330" s="27" t="s">
        <v>1984</v>
      </c>
      <c r="F330" s="27" t="s">
        <v>1802</v>
      </c>
      <c r="G330" s="27" t="s">
        <v>3892</v>
      </c>
      <c r="H330" s="27" t="s">
        <v>3897</v>
      </c>
      <c r="I330" s="27" t="s">
        <v>4425</v>
      </c>
      <c r="J330" s="27" t="s">
        <v>6333</v>
      </c>
    </row>
    <row r="331" spans="1:10" x14ac:dyDescent="0.25">
      <c r="A331" s="27" t="s">
        <v>1707</v>
      </c>
      <c r="B331" s="27" t="s">
        <v>1986</v>
      </c>
      <c r="C331" s="27" t="s">
        <v>3637</v>
      </c>
      <c r="D331" s="27" t="s">
        <v>2644</v>
      </c>
      <c r="E331" s="27" t="s">
        <v>10326</v>
      </c>
      <c r="F331" s="27" t="s">
        <v>1802</v>
      </c>
      <c r="G331" s="27" t="s">
        <v>3892</v>
      </c>
      <c r="H331" s="27" t="s">
        <v>3913</v>
      </c>
      <c r="I331" s="27" t="s">
        <v>4425</v>
      </c>
      <c r="J331" s="27" t="s">
        <v>6333</v>
      </c>
    </row>
    <row r="332" spans="1:10" x14ac:dyDescent="0.25">
      <c r="A332" s="27" t="s">
        <v>6162</v>
      </c>
      <c r="B332" s="27" t="s">
        <v>2887</v>
      </c>
      <c r="C332" s="27" t="s">
        <v>8272</v>
      </c>
      <c r="D332" s="27" t="s">
        <v>1842</v>
      </c>
      <c r="E332" s="27" t="s">
        <v>2886</v>
      </c>
      <c r="F332" s="27" t="s">
        <v>1802</v>
      </c>
      <c r="G332" s="27" t="s">
        <v>3892</v>
      </c>
      <c r="H332" s="27" t="s">
        <v>3897</v>
      </c>
      <c r="I332" s="27" t="s">
        <v>4425</v>
      </c>
      <c r="J332" s="27" t="s">
        <v>6407</v>
      </c>
    </row>
    <row r="333" spans="1:10" x14ac:dyDescent="0.25">
      <c r="A333" s="27" t="s">
        <v>3148</v>
      </c>
      <c r="B333" s="27" t="s">
        <v>1988</v>
      </c>
      <c r="C333" s="27" t="s">
        <v>6568</v>
      </c>
      <c r="D333" s="27" t="s">
        <v>1805</v>
      </c>
      <c r="E333" s="27" t="s">
        <v>1987</v>
      </c>
      <c r="F333" s="27" t="s">
        <v>1802</v>
      </c>
      <c r="G333" s="27" t="s">
        <v>6569</v>
      </c>
      <c r="H333" s="27" t="s">
        <v>3897</v>
      </c>
      <c r="I333" s="27" t="s">
        <v>4579</v>
      </c>
      <c r="J333" s="27" t="s">
        <v>6333</v>
      </c>
    </row>
    <row r="334" spans="1:10" x14ac:dyDescent="0.25">
      <c r="A334" s="27" t="s">
        <v>1990</v>
      </c>
      <c r="B334" s="27" t="s">
        <v>1992</v>
      </c>
      <c r="C334" s="27" t="s">
        <v>1989</v>
      </c>
      <c r="D334" s="27" t="s">
        <v>1839</v>
      </c>
      <c r="E334" s="27" t="s">
        <v>1991</v>
      </c>
      <c r="F334" s="27" t="s">
        <v>1802</v>
      </c>
      <c r="G334" s="27" t="s">
        <v>3892</v>
      </c>
      <c r="H334" s="27" t="s">
        <v>3897</v>
      </c>
      <c r="I334" s="27" t="s">
        <v>4579</v>
      </c>
      <c r="J334" s="27" t="s">
        <v>6333</v>
      </c>
    </row>
    <row r="335" spans="1:10" x14ac:dyDescent="0.25">
      <c r="A335" s="27" t="s">
        <v>4966</v>
      </c>
      <c r="B335" s="27" t="s">
        <v>1994</v>
      </c>
      <c r="C335" s="27" t="s">
        <v>3065</v>
      </c>
      <c r="D335" s="27" t="s">
        <v>1842</v>
      </c>
      <c r="E335" s="27" t="s">
        <v>1993</v>
      </c>
      <c r="F335" s="27" t="s">
        <v>1802</v>
      </c>
      <c r="G335" s="27" t="s">
        <v>3892</v>
      </c>
      <c r="H335" s="27" t="s">
        <v>3897</v>
      </c>
      <c r="I335" s="27" t="s">
        <v>4579</v>
      </c>
      <c r="J335" s="27" t="s">
        <v>10340</v>
      </c>
    </row>
    <row r="336" spans="1:10" x14ac:dyDescent="0.25">
      <c r="A336" s="27" t="s">
        <v>1623</v>
      </c>
      <c r="B336" s="27" t="s">
        <v>2889</v>
      </c>
      <c r="C336" s="27" t="s">
        <v>1890</v>
      </c>
      <c r="D336" s="27" t="s">
        <v>1805</v>
      </c>
      <c r="E336" s="27" t="s">
        <v>2888</v>
      </c>
      <c r="F336" s="27" t="s">
        <v>1802</v>
      </c>
      <c r="G336" s="27" t="s">
        <v>3892</v>
      </c>
      <c r="H336" s="27" t="s">
        <v>3897</v>
      </c>
      <c r="I336" s="27" t="s">
        <v>4578</v>
      </c>
      <c r="J336" s="27" t="s">
        <v>6884</v>
      </c>
    </row>
    <row r="337" spans="1:10" x14ac:dyDescent="0.25">
      <c r="A337" s="27" t="s">
        <v>1433</v>
      </c>
      <c r="B337" s="27" t="s">
        <v>1996</v>
      </c>
      <c r="C337" s="27" t="s">
        <v>10411</v>
      </c>
      <c r="D337" s="27" t="s">
        <v>1842</v>
      </c>
      <c r="E337" s="27" t="s">
        <v>1995</v>
      </c>
      <c r="F337" s="27" t="s">
        <v>1802</v>
      </c>
      <c r="G337" s="27" t="s">
        <v>3892</v>
      </c>
      <c r="H337" s="27" t="s">
        <v>3915</v>
      </c>
      <c r="I337" s="27" t="s">
        <v>4424</v>
      </c>
      <c r="J337" s="27" t="s">
        <v>6408</v>
      </c>
    </row>
    <row r="338" spans="1:10" x14ac:dyDescent="0.25">
      <c r="A338" s="27" t="s">
        <v>917</v>
      </c>
      <c r="B338" s="27" t="s">
        <v>1999</v>
      </c>
      <c r="C338" s="27" t="s">
        <v>4650</v>
      </c>
      <c r="D338" s="27" t="s">
        <v>1839</v>
      </c>
      <c r="E338" s="27" t="s">
        <v>1998</v>
      </c>
      <c r="F338" s="27" t="s">
        <v>1802</v>
      </c>
      <c r="G338" s="27" t="s">
        <v>3892</v>
      </c>
      <c r="H338" s="27" t="s">
        <v>3913</v>
      </c>
      <c r="I338" s="27" t="s">
        <v>4649</v>
      </c>
      <c r="J338" s="27" t="s">
        <v>6407</v>
      </c>
    </row>
    <row r="339" spans="1:10" x14ac:dyDescent="0.25">
      <c r="A339" s="27" t="s">
        <v>1059</v>
      </c>
      <c r="B339" s="27" t="s">
        <v>2002</v>
      </c>
      <c r="C339" s="27" t="s">
        <v>6629</v>
      </c>
      <c r="D339" s="27" t="s">
        <v>1839</v>
      </c>
      <c r="E339" s="27" t="s">
        <v>2001</v>
      </c>
      <c r="F339" s="27" t="s">
        <v>1802</v>
      </c>
      <c r="G339" s="27" t="s">
        <v>3892</v>
      </c>
      <c r="H339" s="27" t="s">
        <v>3913</v>
      </c>
      <c r="I339" s="27" t="s">
        <v>4649</v>
      </c>
      <c r="J339" s="27" t="s">
        <v>6407</v>
      </c>
    </row>
    <row r="340" spans="1:10" x14ac:dyDescent="0.25">
      <c r="A340" s="27" t="s">
        <v>4965</v>
      </c>
      <c r="B340" s="27" t="s">
        <v>2005</v>
      </c>
      <c r="C340" s="27" t="s">
        <v>8273</v>
      </c>
      <c r="D340" s="27" t="s">
        <v>1842</v>
      </c>
      <c r="E340" s="27" t="s">
        <v>2004</v>
      </c>
      <c r="F340" s="27" t="s">
        <v>1802</v>
      </c>
      <c r="G340" s="27" t="s">
        <v>3892</v>
      </c>
      <c r="H340" s="27" t="s">
        <v>3915</v>
      </c>
      <c r="I340" s="27" t="s">
        <v>4423</v>
      </c>
      <c r="J340" s="27" t="s">
        <v>6358</v>
      </c>
    </row>
    <row r="341" spans="1:10" x14ac:dyDescent="0.25">
      <c r="A341" s="27" t="s">
        <v>1248</v>
      </c>
      <c r="B341" s="27" t="s">
        <v>2007</v>
      </c>
      <c r="C341" s="27" t="s">
        <v>6689</v>
      </c>
      <c r="D341" s="27" t="s">
        <v>1805</v>
      </c>
      <c r="E341" s="27" t="s">
        <v>2006</v>
      </c>
      <c r="F341" s="27" t="s">
        <v>1802</v>
      </c>
      <c r="G341" s="27" t="s">
        <v>3892</v>
      </c>
      <c r="H341" s="27" t="s">
        <v>3897</v>
      </c>
      <c r="I341" s="27" t="s">
        <v>4576</v>
      </c>
      <c r="J341" s="27" t="s">
        <v>6690</v>
      </c>
    </row>
    <row r="342" spans="1:10" x14ac:dyDescent="0.25">
      <c r="A342" s="27" t="s">
        <v>1617</v>
      </c>
      <c r="B342" s="27" t="s">
        <v>2009</v>
      </c>
      <c r="C342" s="27" t="s">
        <v>10436</v>
      </c>
      <c r="D342" s="27" t="s">
        <v>1842</v>
      </c>
      <c r="E342" s="27" t="s">
        <v>2008</v>
      </c>
      <c r="F342" s="27" t="s">
        <v>1802</v>
      </c>
      <c r="G342" s="27" t="s">
        <v>3892</v>
      </c>
      <c r="H342" s="27" t="s">
        <v>3897</v>
      </c>
      <c r="I342" s="27" t="s">
        <v>4421</v>
      </c>
      <c r="J342" s="27" t="s">
        <v>10434</v>
      </c>
    </row>
    <row r="343" spans="1:10" x14ac:dyDescent="0.25">
      <c r="A343" s="27" t="s">
        <v>1431</v>
      </c>
      <c r="B343" s="27" t="s">
        <v>2011</v>
      </c>
      <c r="C343" s="27" t="s">
        <v>3576</v>
      </c>
      <c r="D343" s="27" t="s">
        <v>1842</v>
      </c>
      <c r="E343" s="27" t="s">
        <v>2010</v>
      </c>
      <c r="F343" s="27" t="s">
        <v>1802</v>
      </c>
      <c r="G343" s="27" t="s">
        <v>10256</v>
      </c>
      <c r="H343" s="27" t="s">
        <v>3915</v>
      </c>
      <c r="I343" s="27" t="s">
        <v>4713</v>
      </c>
      <c r="J343" s="27" t="s">
        <v>6701</v>
      </c>
    </row>
    <row r="344" spans="1:10" x14ac:dyDescent="0.25">
      <c r="A344" s="27" t="s">
        <v>1287</v>
      </c>
      <c r="B344" s="27" t="s">
        <v>2891</v>
      </c>
      <c r="C344" s="27" t="s">
        <v>10221</v>
      </c>
      <c r="D344" s="27" t="s">
        <v>1842</v>
      </c>
      <c r="E344" s="27" t="s">
        <v>2890</v>
      </c>
      <c r="F344" s="27" t="s">
        <v>1802</v>
      </c>
      <c r="G344" s="27" t="s">
        <v>10220</v>
      </c>
      <c r="H344" s="27" t="s">
        <v>3897</v>
      </c>
      <c r="I344" s="27" t="s">
        <v>6363</v>
      </c>
      <c r="J344" s="27" t="s">
        <v>6368</v>
      </c>
    </row>
    <row r="345" spans="1:10" x14ac:dyDescent="0.25">
      <c r="A345" s="27" t="s">
        <v>4994</v>
      </c>
      <c r="B345" s="27" t="s">
        <v>2013</v>
      </c>
      <c r="C345" s="27" t="s">
        <v>4214</v>
      </c>
      <c r="D345" s="27" t="s">
        <v>1842</v>
      </c>
      <c r="E345" s="27" t="s">
        <v>2012</v>
      </c>
      <c r="F345" s="27" t="s">
        <v>1802</v>
      </c>
      <c r="G345" s="27" t="s">
        <v>8421</v>
      </c>
      <c r="H345" s="27" t="s">
        <v>3897</v>
      </c>
      <c r="I345" s="27" t="s">
        <v>4215</v>
      </c>
      <c r="J345" s="27" t="s">
        <v>6407</v>
      </c>
    </row>
    <row r="346" spans="1:10" x14ac:dyDescent="0.25">
      <c r="A346" s="27" t="s">
        <v>2519</v>
      </c>
      <c r="B346" s="27" t="s">
        <v>2893</v>
      </c>
      <c r="C346" s="27" t="s">
        <v>6723</v>
      </c>
      <c r="D346" s="27" t="s">
        <v>1842</v>
      </c>
      <c r="E346" s="27" t="s">
        <v>2892</v>
      </c>
      <c r="F346" s="27" t="s">
        <v>1802</v>
      </c>
      <c r="G346" s="27" t="s">
        <v>3892</v>
      </c>
      <c r="H346" s="27" t="s">
        <v>3897</v>
      </c>
      <c r="I346" s="27" t="s">
        <v>4215</v>
      </c>
      <c r="J346" s="27" t="s">
        <v>6362</v>
      </c>
    </row>
    <row r="347" spans="1:10" x14ac:dyDescent="0.25">
      <c r="A347" s="27" t="s">
        <v>1607</v>
      </c>
      <c r="B347" s="27" t="s">
        <v>2015</v>
      </c>
      <c r="C347" s="27" t="s">
        <v>10277</v>
      </c>
      <c r="D347" s="27" t="s">
        <v>1842</v>
      </c>
      <c r="E347" s="27" t="s">
        <v>2014</v>
      </c>
      <c r="F347" s="27" t="s">
        <v>1802</v>
      </c>
      <c r="G347" s="27" t="s">
        <v>3892</v>
      </c>
      <c r="H347" s="27" t="s">
        <v>3897</v>
      </c>
      <c r="I347" s="27" t="s">
        <v>4417</v>
      </c>
      <c r="J347" s="27" t="s">
        <v>6339</v>
      </c>
    </row>
    <row r="348" spans="1:10" x14ac:dyDescent="0.25">
      <c r="A348" s="27" t="s">
        <v>6179</v>
      </c>
      <c r="B348" s="27" t="s">
        <v>2017</v>
      </c>
      <c r="C348" s="27" t="s">
        <v>10392</v>
      </c>
      <c r="D348" s="27" t="s">
        <v>1805</v>
      </c>
      <c r="E348" s="27" t="s">
        <v>2016</v>
      </c>
      <c r="F348" s="27" t="s">
        <v>1802</v>
      </c>
      <c r="G348" s="27" t="s">
        <v>3892</v>
      </c>
      <c r="H348" s="27" t="s">
        <v>3897</v>
      </c>
      <c r="I348" s="27" t="s">
        <v>4417</v>
      </c>
      <c r="J348" s="27" t="s">
        <v>6362</v>
      </c>
    </row>
    <row r="349" spans="1:10" x14ac:dyDescent="0.25">
      <c r="A349" s="27" t="s">
        <v>3937</v>
      </c>
      <c r="B349" s="27" t="s">
        <v>3938</v>
      </c>
      <c r="C349" s="27" t="s">
        <v>6751</v>
      </c>
      <c r="D349" s="27" t="s">
        <v>6752</v>
      </c>
      <c r="E349" s="27" t="s">
        <v>3939</v>
      </c>
      <c r="F349" s="27" t="s">
        <v>3514</v>
      </c>
      <c r="G349" s="27" t="s">
        <v>3892</v>
      </c>
      <c r="H349" s="27" t="s">
        <v>3897</v>
      </c>
      <c r="I349" s="27" t="s">
        <v>6753</v>
      </c>
      <c r="J349" s="27" t="s">
        <v>6410</v>
      </c>
    </row>
    <row r="350" spans="1:10" x14ac:dyDescent="0.25">
      <c r="A350" s="27" t="s">
        <v>3937</v>
      </c>
      <c r="B350" s="27" t="s">
        <v>3938</v>
      </c>
      <c r="C350" s="27" t="s">
        <v>3076</v>
      </c>
      <c r="D350" s="27" t="s">
        <v>1811</v>
      </c>
      <c r="E350" s="27" t="s">
        <v>3939</v>
      </c>
      <c r="F350" s="27" t="s">
        <v>3514</v>
      </c>
      <c r="G350" s="27" t="s">
        <v>6487</v>
      </c>
      <c r="H350" s="27" t="s">
        <v>3897</v>
      </c>
      <c r="I350" s="27" t="s">
        <v>6488</v>
      </c>
      <c r="J350" s="27" t="s">
        <v>6410</v>
      </c>
    </row>
    <row r="351" spans="1:10" x14ac:dyDescent="0.25">
      <c r="A351" s="27" t="s">
        <v>3940</v>
      </c>
      <c r="B351" s="27" t="s">
        <v>3507</v>
      </c>
      <c r="C351" s="27" t="s">
        <v>3086</v>
      </c>
      <c r="D351" s="27" t="s">
        <v>1795</v>
      </c>
      <c r="E351" s="27" t="s">
        <v>3508</v>
      </c>
      <c r="F351" s="27" t="s">
        <v>1802</v>
      </c>
      <c r="G351" s="27" t="s">
        <v>3892</v>
      </c>
      <c r="H351" s="27" t="s">
        <v>3897</v>
      </c>
      <c r="I351" s="27" t="s">
        <v>6663</v>
      </c>
      <c r="J351" s="27" t="s">
        <v>6664</v>
      </c>
    </row>
    <row r="352" spans="1:10" x14ac:dyDescent="0.25">
      <c r="A352" s="27" t="s">
        <v>1349</v>
      </c>
      <c r="B352" s="27" t="s">
        <v>2019</v>
      </c>
      <c r="C352" s="27" t="s">
        <v>10441</v>
      </c>
      <c r="D352" s="27" t="s">
        <v>1842</v>
      </c>
      <c r="E352" s="27" t="s">
        <v>2018</v>
      </c>
      <c r="F352" s="27" t="s">
        <v>1802</v>
      </c>
      <c r="G352" s="27" t="s">
        <v>3892</v>
      </c>
      <c r="H352" s="27" t="s">
        <v>3915</v>
      </c>
      <c r="I352" s="27" t="s">
        <v>4585</v>
      </c>
      <c r="J352" s="27" t="s">
        <v>10440</v>
      </c>
    </row>
    <row r="353" spans="1:10" x14ac:dyDescent="0.25">
      <c r="A353" s="27" t="s">
        <v>4999</v>
      </c>
      <c r="B353" s="27" t="s">
        <v>2021</v>
      </c>
      <c r="C353" s="27" t="s">
        <v>3534</v>
      </c>
      <c r="D353" s="27" t="s">
        <v>1795</v>
      </c>
      <c r="E353" s="27" t="s">
        <v>2020</v>
      </c>
      <c r="F353" s="27" t="s">
        <v>1802</v>
      </c>
      <c r="G353" s="27" t="s">
        <v>3892</v>
      </c>
      <c r="H353" s="27" t="s">
        <v>3897</v>
      </c>
      <c r="I353" s="27" t="s">
        <v>4298</v>
      </c>
      <c r="J353" s="27" t="s">
        <v>6333</v>
      </c>
    </row>
    <row r="354" spans="1:10" x14ac:dyDescent="0.25">
      <c r="A354" s="27" t="s">
        <v>4553</v>
      </c>
      <c r="B354" s="27" t="s">
        <v>2895</v>
      </c>
      <c r="C354" s="27" t="s">
        <v>3609</v>
      </c>
      <c r="D354" s="27" t="s">
        <v>1795</v>
      </c>
      <c r="E354" s="27" t="s">
        <v>2894</v>
      </c>
      <c r="F354" s="27" t="s">
        <v>1802</v>
      </c>
      <c r="G354" s="27" t="s">
        <v>3892</v>
      </c>
      <c r="H354" s="27" t="s">
        <v>3897</v>
      </c>
      <c r="I354" s="27" t="s">
        <v>4299</v>
      </c>
      <c r="J354" s="27" t="s">
        <v>6616</v>
      </c>
    </row>
    <row r="355" spans="1:10" x14ac:dyDescent="0.25">
      <c r="A355" s="27" t="s">
        <v>1211</v>
      </c>
      <c r="B355" s="27" t="s">
        <v>2897</v>
      </c>
      <c r="C355" s="27" t="s">
        <v>6883</v>
      </c>
      <c r="D355" s="27" t="s">
        <v>1795</v>
      </c>
      <c r="E355" s="27" t="s">
        <v>2896</v>
      </c>
      <c r="F355" s="27" t="s">
        <v>1802</v>
      </c>
      <c r="G355" s="27" t="s">
        <v>8354</v>
      </c>
      <c r="H355" s="27" t="s">
        <v>3897</v>
      </c>
      <c r="I355" s="27" t="s">
        <v>4190</v>
      </c>
      <c r="J355" s="27" t="s">
        <v>6664</v>
      </c>
    </row>
    <row r="356" spans="1:10" x14ac:dyDescent="0.25">
      <c r="A356" s="27" t="s">
        <v>1235</v>
      </c>
      <c r="B356" s="27" t="s">
        <v>2023</v>
      </c>
      <c r="C356" s="27" t="s">
        <v>8275</v>
      </c>
      <c r="D356" s="27" t="s">
        <v>1805</v>
      </c>
      <c r="E356" s="27" t="s">
        <v>2022</v>
      </c>
      <c r="F356" s="27" t="s">
        <v>1798</v>
      </c>
      <c r="G356" s="27" t="s">
        <v>3892</v>
      </c>
      <c r="H356" s="27" t="s">
        <v>3897</v>
      </c>
      <c r="I356" s="27" t="s">
        <v>4575</v>
      </c>
      <c r="J356" s="27" t="s">
        <v>6333</v>
      </c>
    </row>
    <row r="357" spans="1:10" x14ac:dyDescent="0.25">
      <c r="A357" s="27" t="s">
        <v>1654</v>
      </c>
      <c r="B357" s="27" t="s">
        <v>2025</v>
      </c>
      <c r="C357" s="27" t="s">
        <v>10419</v>
      </c>
      <c r="D357" s="27" t="s">
        <v>1805</v>
      </c>
      <c r="E357" s="27" t="s">
        <v>2024</v>
      </c>
      <c r="F357" s="27" t="s">
        <v>1802</v>
      </c>
      <c r="G357" s="27" t="s">
        <v>10418</v>
      </c>
      <c r="H357" s="27" t="s">
        <v>3897</v>
      </c>
      <c r="I357" s="27" t="s">
        <v>4574</v>
      </c>
      <c r="J357" s="27" t="s">
        <v>8193</v>
      </c>
    </row>
    <row r="358" spans="1:10" x14ac:dyDescent="0.25">
      <c r="A358" s="27" t="s">
        <v>973</v>
      </c>
      <c r="B358" s="27" t="s">
        <v>2027</v>
      </c>
      <c r="C358" s="27" t="s">
        <v>10311</v>
      </c>
      <c r="D358" s="27" t="s">
        <v>1805</v>
      </c>
      <c r="E358" s="27" t="s">
        <v>2026</v>
      </c>
      <c r="F358" s="27" t="s">
        <v>1802</v>
      </c>
      <c r="G358" s="27" t="s">
        <v>10310</v>
      </c>
      <c r="H358" s="27" t="s">
        <v>3897</v>
      </c>
      <c r="I358" s="27" t="s">
        <v>4573</v>
      </c>
      <c r="J358" s="27" t="s">
        <v>6333</v>
      </c>
    </row>
    <row r="359" spans="1:10" x14ac:dyDescent="0.25">
      <c r="A359" s="27" t="s">
        <v>1049</v>
      </c>
      <c r="B359" s="27" t="s">
        <v>2899</v>
      </c>
      <c r="C359" s="27" t="s">
        <v>4571</v>
      </c>
      <c r="D359" s="27" t="s">
        <v>1805</v>
      </c>
      <c r="E359" s="27" t="s">
        <v>2898</v>
      </c>
      <c r="F359" s="27" t="s">
        <v>1802</v>
      </c>
      <c r="G359" s="27" t="s">
        <v>3892</v>
      </c>
      <c r="H359" s="27" t="s">
        <v>3915</v>
      </c>
      <c r="I359" s="27" t="s">
        <v>4572</v>
      </c>
      <c r="J359" s="27" t="s">
        <v>6619</v>
      </c>
    </row>
    <row r="360" spans="1:10" x14ac:dyDescent="0.25">
      <c r="A360" s="27" t="s">
        <v>1534</v>
      </c>
      <c r="B360" s="27" t="s">
        <v>2032</v>
      </c>
      <c r="C360" s="27" t="s">
        <v>6882</v>
      </c>
      <c r="D360" s="27" t="s">
        <v>2028</v>
      </c>
      <c r="E360" s="27" t="s">
        <v>2031</v>
      </c>
      <c r="F360" s="27" t="s">
        <v>1802</v>
      </c>
      <c r="G360" s="27" t="s">
        <v>3892</v>
      </c>
      <c r="H360" s="27" t="s">
        <v>3942</v>
      </c>
      <c r="I360" s="27" t="s">
        <v>4334</v>
      </c>
      <c r="J360" s="27" t="s">
        <v>6358</v>
      </c>
    </row>
    <row r="361" spans="1:10" x14ac:dyDescent="0.25">
      <c r="A361" s="27" t="s">
        <v>4716</v>
      </c>
      <c r="B361" s="27" t="s">
        <v>2035</v>
      </c>
      <c r="C361" s="27" t="s">
        <v>3260</v>
      </c>
      <c r="D361" s="27" t="s">
        <v>1842</v>
      </c>
      <c r="E361" s="27" t="s">
        <v>2034</v>
      </c>
      <c r="F361" s="27" t="s">
        <v>1802</v>
      </c>
      <c r="G361" s="27" t="s">
        <v>3892</v>
      </c>
      <c r="H361" s="27" t="s">
        <v>3915</v>
      </c>
      <c r="I361" s="27" t="s">
        <v>4647</v>
      </c>
      <c r="J361" s="27" t="s">
        <v>8276</v>
      </c>
    </row>
    <row r="362" spans="1:10" x14ac:dyDescent="0.25">
      <c r="A362" s="27" t="s">
        <v>950</v>
      </c>
      <c r="B362" s="27" t="s">
        <v>5798</v>
      </c>
      <c r="C362" s="27" t="s">
        <v>8389</v>
      </c>
      <c r="D362" s="27" t="s">
        <v>1805</v>
      </c>
      <c r="E362" s="27" t="s">
        <v>6691</v>
      </c>
      <c r="F362" s="27" t="s">
        <v>1802</v>
      </c>
      <c r="G362" s="27" t="s">
        <v>8388</v>
      </c>
      <c r="H362" s="27" t="s">
        <v>3897</v>
      </c>
      <c r="I362" s="27" t="s">
        <v>6692</v>
      </c>
      <c r="J362" s="27" t="s">
        <v>6358</v>
      </c>
    </row>
    <row r="363" spans="1:10" x14ac:dyDescent="0.25">
      <c r="A363" s="27" t="s">
        <v>3943</v>
      </c>
      <c r="B363" s="27" t="s">
        <v>2037</v>
      </c>
      <c r="C363" s="27" t="s">
        <v>1890</v>
      </c>
      <c r="D363" s="27" t="s">
        <v>1885</v>
      </c>
      <c r="E363" s="27" t="s">
        <v>2036</v>
      </c>
      <c r="F363" s="27" t="s">
        <v>1802</v>
      </c>
      <c r="G363" s="27" t="s">
        <v>6420</v>
      </c>
      <c r="H363" s="27" t="s">
        <v>3897</v>
      </c>
      <c r="I363" s="27" t="s">
        <v>4347</v>
      </c>
      <c r="J363" s="27" t="s">
        <v>6358</v>
      </c>
    </row>
    <row r="364" spans="1:10" x14ac:dyDescent="0.25">
      <c r="A364" s="27" t="s">
        <v>3944</v>
      </c>
      <c r="B364" s="27" t="s">
        <v>2040</v>
      </c>
      <c r="C364" s="27" t="s">
        <v>4676</v>
      </c>
      <c r="D364" s="27" t="s">
        <v>2038</v>
      </c>
      <c r="E364" s="27" t="s">
        <v>2039</v>
      </c>
      <c r="F364" s="27" t="s">
        <v>1798</v>
      </c>
      <c r="G364" s="27" t="s">
        <v>3892</v>
      </c>
      <c r="H364" s="27" t="s">
        <v>3897</v>
      </c>
      <c r="I364" s="27" t="s">
        <v>4677</v>
      </c>
      <c r="J364" s="27" t="s">
        <v>6407</v>
      </c>
    </row>
    <row r="365" spans="1:10" x14ac:dyDescent="0.25">
      <c r="A365" s="27" t="s">
        <v>6274</v>
      </c>
      <c r="B365" s="27" t="s">
        <v>2043</v>
      </c>
      <c r="C365" s="27" t="s">
        <v>3610</v>
      </c>
      <c r="D365" s="27" t="s">
        <v>2041</v>
      </c>
      <c r="E365" s="27" t="s">
        <v>2042</v>
      </c>
      <c r="F365" s="27" t="s">
        <v>1802</v>
      </c>
      <c r="G365" s="27" t="s">
        <v>3892</v>
      </c>
      <c r="H365" s="27" t="s">
        <v>3945</v>
      </c>
      <c r="I365" s="27" t="s">
        <v>4334</v>
      </c>
      <c r="J365" s="27" t="s">
        <v>6358</v>
      </c>
    </row>
    <row r="366" spans="1:10" x14ac:dyDescent="0.25">
      <c r="A366" s="27" t="s">
        <v>1526</v>
      </c>
      <c r="B366" s="27" t="s">
        <v>2046</v>
      </c>
      <c r="C366" s="27" t="s">
        <v>8277</v>
      </c>
      <c r="D366" s="27" t="s">
        <v>2044</v>
      </c>
      <c r="E366" s="27" t="s">
        <v>2045</v>
      </c>
      <c r="F366" s="27" t="s">
        <v>1802</v>
      </c>
      <c r="G366" s="27" t="s">
        <v>10232</v>
      </c>
      <c r="H366" s="27" t="s">
        <v>3913</v>
      </c>
      <c r="I366" s="27" t="s">
        <v>4421</v>
      </c>
      <c r="J366" s="27" t="s">
        <v>6358</v>
      </c>
    </row>
    <row r="367" spans="1:10" x14ac:dyDescent="0.25">
      <c r="A367" s="27" t="s">
        <v>1521</v>
      </c>
      <c r="B367" s="27" t="s">
        <v>2048</v>
      </c>
      <c r="C367" s="27" t="s">
        <v>4559</v>
      </c>
      <c r="D367" s="27" t="s">
        <v>1842</v>
      </c>
      <c r="E367" s="27" t="s">
        <v>2047</v>
      </c>
      <c r="F367" s="27" t="s">
        <v>1802</v>
      </c>
      <c r="G367" s="27" t="s">
        <v>3892</v>
      </c>
      <c r="H367" s="27" t="s">
        <v>3915</v>
      </c>
      <c r="I367" s="27" t="s">
        <v>4413</v>
      </c>
      <c r="J367" s="27" t="s">
        <v>6358</v>
      </c>
    </row>
    <row r="368" spans="1:10" x14ac:dyDescent="0.25">
      <c r="A368" s="27" t="s">
        <v>1525</v>
      </c>
      <c r="B368" s="27" t="s">
        <v>2050</v>
      </c>
      <c r="C368" s="27" t="s">
        <v>10401</v>
      </c>
      <c r="D368" s="27" t="s">
        <v>1842</v>
      </c>
      <c r="E368" s="27" t="s">
        <v>2049</v>
      </c>
      <c r="F368" s="27" t="s">
        <v>1802</v>
      </c>
      <c r="G368" s="27" t="s">
        <v>10400</v>
      </c>
      <c r="H368" s="27" t="s">
        <v>3915</v>
      </c>
      <c r="I368" s="27" t="s">
        <v>4413</v>
      </c>
      <c r="J368" s="27" t="s">
        <v>8327</v>
      </c>
    </row>
    <row r="369" spans="1:10" x14ac:dyDescent="0.25">
      <c r="A369" s="27" t="s">
        <v>5005</v>
      </c>
      <c r="B369" s="27" t="s">
        <v>2052</v>
      </c>
      <c r="C369" s="27" t="s">
        <v>8278</v>
      </c>
      <c r="D369" s="27" t="s">
        <v>1805</v>
      </c>
      <c r="E369" s="27" t="s">
        <v>2051</v>
      </c>
      <c r="F369" s="27" t="s">
        <v>1802</v>
      </c>
      <c r="G369" s="27" t="s">
        <v>3892</v>
      </c>
      <c r="H369" s="27" t="s">
        <v>3897</v>
      </c>
      <c r="I369" s="27" t="s">
        <v>4722</v>
      </c>
      <c r="J369" s="27" t="s">
        <v>6362</v>
      </c>
    </row>
    <row r="370" spans="1:10" x14ac:dyDescent="0.25">
      <c r="A370" s="27" t="s">
        <v>1637</v>
      </c>
      <c r="B370" s="27" t="s">
        <v>2054</v>
      </c>
      <c r="C370" s="27" t="s">
        <v>6710</v>
      </c>
      <c r="D370" s="27" t="s">
        <v>1842</v>
      </c>
      <c r="E370" s="27" t="s">
        <v>2053</v>
      </c>
      <c r="F370" s="27" t="s">
        <v>1802</v>
      </c>
      <c r="G370" s="27" t="s">
        <v>3892</v>
      </c>
      <c r="H370" s="27" t="s">
        <v>3915</v>
      </c>
      <c r="I370" s="27" t="s">
        <v>4422</v>
      </c>
      <c r="J370" s="27" t="s">
        <v>6358</v>
      </c>
    </row>
    <row r="371" spans="1:10" x14ac:dyDescent="0.25">
      <c r="A371" s="27" t="s">
        <v>1599</v>
      </c>
      <c r="B371" s="27" t="s">
        <v>2056</v>
      </c>
      <c r="C371" s="27" t="s">
        <v>8279</v>
      </c>
      <c r="D371" s="27" t="s">
        <v>1842</v>
      </c>
      <c r="E371" s="27" t="s">
        <v>2055</v>
      </c>
      <c r="F371" s="27" t="s">
        <v>1802</v>
      </c>
      <c r="G371" s="27" t="s">
        <v>3892</v>
      </c>
      <c r="H371" s="27" t="s">
        <v>3915</v>
      </c>
      <c r="I371" s="27" t="s">
        <v>4287</v>
      </c>
      <c r="J371" s="27" t="s">
        <v>6346</v>
      </c>
    </row>
    <row r="372" spans="1:10" x14ac:dyDescent="0.25">
      <c r="A372" s="27" t="s">
        <v>4569</v>
      </c>
      <c r="B372" s="27" t="s">
        <v>2058</v>
      </c>
      <c r="C372" s="27" t="s">
        <v>8424</v>
      </c>
      <c r="D372" s="27" t="s">
        <v>1805</v>
      </c>
      <c r="E372" s="27" t="s">
        <v>2057</v>
      </c>
      <c r="F372" s="27" t="s">
        <v>1802</v>
      </c>
      <c r="G372" s="27" t="s">
        <v>8423</v>
      </c>
      <c r="H372" s="27" t="s">
        <v>3915</v>
      </c>
      <c r="I372" s="27" t="s">
        <v>4570</v>
      </c>
      <c r="J372" s="27" t="s">
        <v>6616</v>
      </c>
    </row>
    <row r="373" spans="1:10" x14ac:dyDescent="0.25">
      <c r="A373" s="27" t="s">
        <v>1638</v>
      </c>
      <c r="B373" s="27" t="s">
        <v>2058</v>
      </c>
      <c r="C373" s="27" t="s">
        <v>3949</v>
      </c>
      <c r="D373" s="27" t="s">
        <v>1805</v>
      </c>
      <c r="E373" s="27" t="s">
        <v>2057</v>
      </c>
      <c r="F373" s="27" t="s">
        <v>1802</v>
      </c>
      <c r="G373" s="27" t="s">
        <v>10207</v>
      </c>
      <c r="H373" s="27" t="s">
        <v>3915</v>
      </c>
      <c r="I373" s="27" t="s">
        <v>8280</v>
      </c>
      <c r="J373" s="27" t="s">
        <v>6616</v>
      </c>
    </row>
    <row r="374" spans="1:10" x14ac:dyDescent="0.25">
      <c r="A374" s="27" t="s">
        <v>1631</v>
      </c>
      <c r="B374" s="27" t="s">
        <v>2901</v>
      </c>
      <c r="C374" s="27" t="s">
        <v>10341</v>
      </c>
      <c r="D374" s="27" t="s">
        <v>1805</v>
      </c>
      <c r="E374" s="27" t="s">
        <v>2900</v>
      </c>
      <c r="F374" s="27" t="s">
        <v>1802</v>
      </c>
      <c r="G374" s="27" t="s">
        <v>3892</v>
      </c>
      <c r="H374" s="27" t="s">
        <v>3915</v>
      </c>
      <c r="I374" s="27" t="s">
        <v>4425</v>
      </c>
      <c r="J374" s="27" t="s">
        <v>6458</v>
      </c>
    </row>
    <row r="375" spans="1:10" x14ac:dyDescent="0.25">
      <c r="A375" s="27" t="s">
        <v>4569</v>
      </c>
      <c r="B375" s="27" t="s">
        <v>2060</v>
      </c>
      <c r="C375" s="27" t="s">
        <v>8424</v>
      </c>
      <c r="D375" s="27" t="s">
        <v>1805</v>
      </c>
      <c r="E375" s="27" t="s">
        <v>2059</v>
      </c>
      <c r="F375" s="27" t="s">
        <v>1802</v>
      </c>
      <c r="G375" s="27" t="s">
        <v>3892</v>
      </c>
      <c r="H375" s="27" t="s">
        <v>3915</v>
      </c>
      <c r="I375" s="27" t="s">
        <v>4424</v>
      </c>
      <c r="J375" s="27" t="s">
        <v>6616</v>
      </c>
    </row>
    <row r="376" spans="1:10" x14ac:dyDescent="0.25">
      <c r="A376" s="27" t="s">
        <v>980</v>
      </c>
      <c r="B376" s="27" t="s">
        <v>2062</v>
      </c>
      <c r="C376" s="27" t="s">
        <v>8281</v>
      </c>
      <c r="D376" s="27" t="s">
        <v>1842</v>
      </c>
      <c r="E376" s="27" t="s">
        <v>2061</v>
      </c>
      <c r="F376" s="27" t="s">
        <v>1798</v>
      </c>
      <c r="G376" s="27" t="s">
        <v>3892</v>
      </c>
      <c r="H376" s="27" t="s">
        <v>3948</v>
      </c>
      <c r="I376" s="27" t="s">
        <v>4421</v>
      </c>
      <c r="J376" s="27" t="s">
        <v>8193</v>
      </c>
    </row>
    <row r="377" spans="1:10" x14ac:dyDescent="0.25">
      <c r="A377" s="27" t="s">
        <v>1614</v>
      </c>
      <c r="B377" s="27" t="s">
        <v>2065</v>
      </c>
      <c r="C377" s="27" t="s">
        <v>3949</v>
      </c>
      <c r="D377" s="27" t="s">
        <v>2063</v>
      </c>
      <c r="E377" s="27" t="s">
        <v>2064</v>
      </c>
      <c r="F377" s="27" t="s">
        <v>1802</v>
      </c>
      <c r="G377" s="27" t="s">
        <v>8413</v>
      </c>
      <c r="H377" s="27" t="s">
        <v>3897</v>
      </c>
      <c r="I377" s="27" t="s">
        <v>4420</v>
      </c>
      <c r="J377" s="27" t="s">
        <v>6619</v>
      </c>
    </row>
    <row r="378" spans="1:10" x14ac:dyDescent="0.25">
      <c r="A378" s="27" t="s">
        <v>3611</v>
      </c>
      <c r="B378" s="27" t="s">
        <v>2067</v>
      </c>
      <c r="C378" s="27" t="s">
        <v>6881</v>
      </c>
      <c r="D378" s="27" t="s">
        <v>1842</v>
      </c>
      <c r="E378" s="27" t="s">
        <v>2066</v>
      </c>
      <c r="F378" s="27" t="s">
        <v>1802</v>
      </c>
      <c r="G378" s="27" t="s">
        <v>10383</v>
      </c>
      <c r="H378" s="27" t="s">
        <v>3933</v>
      </c>
      <c r="I378" s="27" t="s">
        <v>4420</v>
      </c>
      <c r="J378" s="27" t="s">
        <v>6362</v>
      </c>
    </row>
    <row r="379" spans="1:10" x14ac:dyDescent="0.25">
      <c r="A379" s="27" t="s">
        <v>4998</v>
      </c>
      <c r="B379" s="27" t="s">
        <v>2903</v>
      </c>
      <c r="C379" s="27" t="s">
        <v>8282</v>
      </c>
      <c r="D379" s="27" t="s">
        <v>1842</v>
      </c>
      <c r="E379" s="27" t="s">
        <v>2902</v>
      </c>
      <c r="F379" s="27" t="s">
        <v>1802</v>
      </c>
      <c r="G379" s="27" t="s">
        <v>3892</v>
      </c>
      <c r="H379" s="27" t="s">
        <v>3933</v>
      </c>
      <c r="I379" s="27" t="s">
        <v>4419</v>
      </c>
      <c r="J379" s="27" t="s">
        <v>6644</v>
      </c>
    </row>
    <row r="380" spans="1:10" x14ac:dyDescent="0.25">
      <c r="A380" s="27" t="s">
        <v>1609</v>
      </c>
      <c r="B380" s="27" t="s">
        <v>2069</v>
      </c>
      <c r="C380" s="27" t="s">
        <v>10356</v>
      </c>
      <c r="D380" s="27" t="s">
        <v>1842</v>
      </c>
      <c r="E380" s="27" t="s">
        <v>2068</v>
      </c>
      <c r="F380" s="27" t="s">
        <v>1802</v>
      </c>
      <c r="G380" s="27" t="s">
        <v>3892</v>
      </c>
      <c r="H380" s="27" t="s">
        <v>3915</v>
      </c>
      <c r="I380" s="27" t="s">
        <v>4215</v>
      </c>
      <c r="J380" s="27" t="s">
        <v>6410</v>
      </c>
    </row>
    <row r="381" spans="1:10" x14ac:dyDescent="0.25">
      <c r="A381" s="27" t="s">
        <v>1596</v>
      </c>
      <c r="B381" s="27" t="s">
        <v>2072</v>
      </c>
      <c r="C381" s="27" t="s">
        <v>10421</v>
      </c>
      <c r="D381" s="27" t="s">
        <v>1805</v>
      </c>
      <c r="E381" s="27" t="s">
        <v>2071</v>
      </c>
      <c r="F381" s="27" t="s">
        <v>1802</v>
      </c>
      <c r="G381" s="27" t="s">
        <v>10420</v>
      </c>
      <c r="H381" s="27" t="s">
        <v>3915</v>
      </c>
      <c r="I381" s="27" t="s">
        <v>4215</v>
      </c>
      <c r="J381" s="27" t="s">
        <v>8193</v>
      </c>
    </row>
    <row r="382" spans="1:10" x14ac:dyDescent="0.25">
      <c r="A382" s="27" t="s">
        <v>1739</v>
      </c>
      <c r="B382" s="27" t="s">
        <v>2075</v>
      </c>
      <c r="C382" s="27" t="s">
        <v>2073</v>
      </c>
      <c r="D382" s="27" t="s">
        <v>1842</v>
      </c>
      <c r="E382" s="27" t="s">
        <v>2074</v>
      </c>
      <c r="F382" s="27" t="s">
        <v>1802</v>
      </c>
      <c r="G382" s="27" t="s">
        <v>3892</v>
      </c>
      <c r="H382" s="27" t="s">
        <v>3915</v>
      </c>
      <c r="I382" s="27" t="s">
        <v>4417</v>
      </c>
      <c r="J382" s="27" t="s">
        <v>6436</v>
      </c>
    </row>
    <row r="383" spans="1:10" x14ac:dyDescent="0.25">
      <c r="A383" s="27" t="s">
        <v>1411</v>
      </c>
      <c r="B383" s="27" t="s">
        <v>2077</v>
      </c>
      <c r="C383" s="27" t="s">
        <v>6821</v>
      </c>
      <c r="D383" s="27" t="s">
        <v>1842</v>
      </c>
      <c r="E383" s="27" t="s">
        <v>2076</v>
      </c>
      <c r="F383" s="27" t="s">
        <v>1802</v>
      </c>
      <c r="G383" s="27" t="s">
        <v>3892</v>
      </c>
      <c r="H383" s="27" t="s">
        <v>3897</v>
      </c>
      <c r="I383" s="27" t="s">
        <v>4418</v>
      </c>
      <c r="J383" s="27" t="s">
        <v>6362</v>
      </c>
    </row>
    <row r="384" spans="1:10" x14ac:dyDescent="0.25">
      <c r="A384" s="27" t="s">
        <v>1020</v>
      </c>
      <c r="B384" s="27" t="s">
        <v>2905</v>
      </c>
      <c r="C384" s="27" t="s">
        <v>8326</v>
      </c>
      <c r="D384" s="27" t="s">
        <v>1805</v>
      </c>
      <c r="E384" s="27" t="s">
        <v>2904</v>
      </c>
      <c r="F384" s="27" t="s">
        <v>1802</v>
      </c>
      <c r="G384" s="27" t="s">
        <v>10209</v>
      </c>
      <c r="H384" s="27" t="s">
        <v>3897</v>
      </c>
      <c r="I384" s="27" t="s">
        <v>4287</v>
      </c>
      <c r="J384" s="27" t="s">
        <v>8375</v>
      </c>
    </row>
    <row r="385" spans="1:10" x14ac:dyDescent="0.25">
      <c r="A385" s="27" t="s">
        <v>1052</v>
      </c>
      <c r="B385" s="27" t="s">
        <v>2907</v>
      </c>
      <c r="C385" s="27" t="s">
        <v>8412</v>
      </c>
      <c r="D385" s="27" t="s">
        <v>1842</v>
      </c>
      <c r="E385" s="27" t="s">
        <v>2906</v>
      </c>
      <c r="F385" s="27" t="s">
        <v>1802</v>
      </c>
      <c r="G385" s="27" t="s">
        <v>8411</v>
      </c>
      <c r="H385" s="27" t="s">
        <v>3897</v>
      </c>
      <c r="I385" s="27" t="s">
        <v>4417</v>
      </c>
      <c r="J385" s="27" t="s">
        <v>6333</v>
      </c>
    </row>
    <row r="386" spans="1:10" x14ac:dyDescent="0.25">
      <c r="A386" s="27" t="s">
        <v>4414</v>
      </c>
      <c r="B386" s="27" t="s">
        <v>2079</v>
      </c>
      <c r="C386" s="27" t="s">
        <v>3650</v>
      </c>
      <c r="D386" s="27" t="s">
        <v>1842</v>
      </c>
      <c r="E386" s="27" t="s">
        <v>2078</v>
      </c>
      <c r="F386" s="27" t="s">
        <v>1802</v>
      </c>
      <c r="G386" s="27" t="s">
        <v>3892</v>
      </c>
      <c r="H386" s="27" t="s">
        <v>3915</v>
      </c>
      <c r="I386" s="27" t="s">
        <v>4415</v>
      </c>
      <c r="J386" s="27" t="s">
        <v>6333</v>
      </c>
    </row>
    <row r="387" spans="1:10" x14ac:dyDescent="0.25">
      <c r="A387" s="27" t="s">
        <v>1124</v>
      </c>
      <c r="B387" s="27" t="s">
        <v>2081</v>
      </c>
      <c r="C387" s="27" t="s">
        <v>1833</v>
      </c>
      <c r="D387" s="27" t="s">
        <v>1805</v>
      </c>
      <c r="E387" s="27" t="s">
        <v>2080</v>
      </c>
      <c r="F387" s="27" t="s">
        <v>1802</v>
      </c>
      <c r="G387" s="27" t="s">
        <v>3892</v>
      </c>
      <c r="H387" s="27" t="s">
        <v>3914</v>
      </c>
      <c r="I387" s="27" t="s">
        <v>4736</v>
      </c>
      <c r="J387" s="27" t="s">
        <v>6362</v>
      </c>
    </row>
    <row r="388" spans="1:10" x14ac:dyDescent="0.25">
      <c r="A388" s="27" t="s">
        <v>4975</v>
      </c>
      <c r="B388" s="27" t="s">
        <v>2084</v>
      </c>
      <c r="C388" s="27" t="s">
        <v>3146</v>
      </c>
      <c r="D388" s="27" t="s">
        <v>2063</v>
      </c>
      <c r="E388" s="27" t="s">
        <v>2083</v>
      </c>
      <c r="F388" s="27" t="s">
        <v>1802</v>
      </c>
      <c r="G388" s="27" t="s">
        <v>3892</v>
      </c>
      <c r="H388" s="27" t="s">
        <v>3913</v>
      </c>
      <c r="I388" s="27" t="s">
        <v>4285</v>
      </c>
      <c r="J388" s="27" t="s">
        <v>6333</v>
      </c>
    </row>
    <row r="389" spans="1:10" x14ac:dyDescent="0.25">
      <c r="A389" s="27" t="s">
        <v>1369</v>
      </c>
      <c r="B389" s="27" t="s">
        <v>4632</v>
      </c>
      <c r="C389" s="27" t="s">
        <v>3577</v>
      </c>
      <c r="D389" s="27" t="s">
        <v>2063</v>
      </c>
      <c r="E389" s="27" t="s">
        <v>4633</v>
      </c>
      <c r="F389" s="27" t="s">
        <v>1802</v>
      </c>
      <c r="G389" s="27" t="s">
        <v>3892</v>
      </c>
      <c r="H389" s="27" t="s">
        <v>3897</v>
      </c>
      <c r="I389" s="27" t="s">
        <v>8283</v>
      </c>
      <c r="J389" s="27" t="s">
        <v>6333</v>
      </c>
    </row>
    <row r="390" spans="1:10" x14ac:dyDescent="0.25">
      <c r="A390" s="27" t="s">
        <v>946</v>
      </c>
      <c r="B390" s="27" t="s">
        <v>2086</v>
      </c>
      <c r="C390" s="27" t="s">
        <v>10412</v>
      </c>
      <c r="D390" s="27" t="s">
        <v>1805</v>
      </c>
      <c r="E390" s="27" t="s">
        <v>2085</v>
      </c>
      <c r="F390" s="27" t="s">
        <v>1802</v>
      </c>
      <c r="G390" s="27" t="s">
        <v>3892</v>
      </c>
      <c r="H390" s="27" t="s">
        <v>3897</v>
      </c>
      <c r="I390" s="27" t="s">
        <v>4285</v>
      </c>
      <c r="J390" s="27" t="s">
        <v>6408</v>
      </c>
    </row>
    <row r="391" spans="1:10" x14ac:dyDescent="0.25">
      <c r="A391" s="27" t="s">
        <v>6174</v>
      </c>
      <c r="B391" s="27" t="s">
        <v>2909</v>
      </c>
      <c r="C391" s="27" t="s">
        <v>10327</v>
      </c>
      <c r="D391" s="27" t="s">
        <v>1805</v>
      </c>
      <c r="E391" s="27" t="s">
        <v>2908</v>
      </c>
      <c r="F391" s="27" t="s">
        <v>1802</v>
      </c>
      <c r="G391" s="27" t="s">
        <v>3892</v>
      </c>
      <c r="H391" s="27" t="s">
        <v>3897</v>
      </c>
      <c r="I391" s="27" t="s">
        <v>4567</v>
      </c>
      <c r="J391" s="27" t="s">
        <v>6333</v>
      </c>
    </row>
    <row r="392" spans="1:10" x14ac:dyDescent="0.25">
      <c r="A392" s="27" t="s">
        <v>3285</v>
      </c>
      <c r="B392" s="27" t="s">
        <v>2089</v>
      </c>
      <c r="C392" s="27" t="s">
        <v>3951</v>
      </c>
      <c r="D392" s="27" t="s">
        <v>1934</v>
      </c>
      <c r="E392" s="27" t="s">
        <v>2088</v>
      </c>
      <c r="F392" s="27" t="s">
        <v>1802</v>
      </c>
      <c r="G392" s="27" t="s">
        <v>3892</v>
      </c>
      <c r="H392" s="27" t="s">
        <v>3913</v>
      </c>
      <c r="I392" s="27" t="s">
        <v>4268</v>
      </c>
      <c r="J392" s="27" t="s">
        <v>6358</v>
      </c>
    </row>
    <row r="393" spans="1:10" x14ac:dyDescent="0.25">
      <c r="A393" s="27" t="s">
        <v>1522</v>
      </c>
      <c r="B393" s="27" t="s">
        <v>2911</v>
      </c>
      <c r="C393" s="27" t="s">
        <v>10286</v>
      </c>
      <c r="D393" s="27" t="s">
        <v>2090</v>
      </c>
      <c r="E393" s="27">
        <v>41424654753</v>
      </c>
      <c r="F393" s="27" t="s">
        <v>1802</v>
      </c>
      <c r="G393" s="27" t="s">
        <v>10285</v>
      </c>
      <c r="H393" s="27" t="s">
        <v>3897</v>
      </c>
      <c r="I393" s="27" t="s">
        <v>4268</v>
      </c>
      <c r="J393" s="27" t="s">
        <v>10284</v>
      </c>
    </row>
    <row r="394" spans="1:10" x14ac:dyDescent="0.25">
      <c r="A394" s="27" t="s">
        <v>3282</v>
      </c>
      <c r="B394" s="27" t="s">
        <v>2091</v>
      </c>
      <c r="C394" s="27" t="s">
        <v>6431</v>
      </c>
      <c r="D394" s="27" t="s">
        <v>2090</v>
      </c>
      <c r="E394" s="27">
        <v>93269654753</v>
      </c>
      <c r="F394" s="27" t="s">
        <v>1802</v>
      </c>
      <c r="G394" s="27" t="s">
        <v>6432</v>
      </c>
      <c r="H394" s="27" t="s">
        <v>3897</v>
      </c>
      <c r="I394" s="27" t="s">
        <v>4268</v>
      </c>
      <c r="J394" s="27" t="s">
        <v>6349</v>
      </c>
    </row>
    <row r="395" spans="1:10" x14ac:dyDescent="0.25">
      <c r="A395" s="27" t="s">
        <v>3282</v>
      </c>
      <c r="B395" s="27" t="s">
        <v>2914</v>
      </c>
      <c r="C395" s="27" t="s">
        <v>8341</v>
      </c>
      <c r="D395" s="27" t="s">
        <v>2090</v>
      </c>
      <c r="E395" s="27">
        <v>93264454753</v>
      </c>
      <c r="F395" s="27" t="s">
        <v>1802</v>
      </c>
      <c r="G395" s="27" t="s">
        <v>10234</v>
      </c>
      <c r="H395" s="27" t="s">
        <v>3897</v>
      </c>
      <c r="I395" s="27" t="s">
        <v>4686</v>
      </c>
      <c r="J395" s="27" t="s">
        <v>6358</v>
      </c>
    </row>
    <row r="396" spans="1:10" x14ac:dyDescent="0.25">
      <c r="A396" s="27" t="s">
        <v>1534</v>
      </c>
      <c r="B396" s="27" t="s">
        <v>2093</v>
      </c>
      <c r="C396" s="27" t="s">
        <v>10374</v>
      </c>
      <c r="D396" s="27" t="s">
        <v>1805</v>
      </c>
      <c r="E396" s="27" t="s">
        <v>2092</v>
      </c>
      <c r="F396" s="27" t="s">
        <v>1802</v>
      </c>
      <c r="G396" s="27" t="s">
        <v>10373</v>
      </c>
      <c r="H396" s="27" t="s">
        <v>3897</v>
      </c>
      <c r="I396" s="27" t="s">
        <v>4418</v>
      </c>
      <c r="J396" s="27" t="s">
        <v>10372</v>
      </c>
    </row>
    <row r="397" spans="1:10" x14ac:dyDescent="0.25">
      <c r="A397" s="27" t="s">
        <v>3147</v>
      </c>
      <c r="B397" s="27" t="s">
        <v>3283</v>
      </c>
      <c r="C397" s="27" t="s">
        <v>2029</v>
      </c>
      <c r="D397" s="27" t="s">
        <v>2267</v>
      </c>
      <c r="E397" s="27" t="s">
        <v>3004</v>
      </c>
      <c r="F397" s="27" t="s">
        <v>1802</v>
      </c>
      <c r="G397" s="27" t="s">
        <v>3892</v>
      </c>
      <c r="H397" s="27" t="s">
        <v>3914</v>
      </c>
      <c r="I397" s="27" t="s">
        <v>4548</v>
      </c>
      <c r="J397" s="27" t="s">
        <v>6358</v>
      </c>
    </row>
    <row r="398" spans="1:10" x14ac:dyDescent="0.25">
      <c r="A398" s="27" t="s">
        <v>3971</v>
      </c>
      <c r="B398" s="27" t="s">
        <v>2095</v>
      </c>
      <c r="C398" s="27" t="s">
        <v>6880</v>
      </c>
      <c r="D398" s="27" t="s">
        <v>1842</v>
      </c>
      <c r="E398" s="27" t="s">
        <v>2094</v>
      </c>
      <c r="F398" s="27" t="s">
        <v>1802</v>
      </c>
      <c r="G398" s="27" t="s">
        <v>3892</v>
      </c>
      <c r="H398" s="27" t="s">
        <v>4397</v>
      </c>
      <c r="I398" s="27" t="s">
        <v>4268</v>
      </c>
      <c r="J398" s="27" t="s">
        <v>6333</v>
      </c>
    </row>
    <row r="399" spans="1:10" x14ac:dyDescent="0.25">
      <c r="A399" s="27" t="s">
        <v>4239</v>
      </c>
      <c r="B399" s="27" t="s">
        <v>4240</v>
      </c>
      <c r="C399" s="27" t="s">
        <v>3946</v>
      </c>
      <c r="D399" s="27" t="s">
        <v>1882</v>
      </c>
      <c r="E399" s="27" t="s">
        <v>3947</v>
      </c>
      <c r="F399" s="27" t="s">
        <v>1802</v>
      </c>
      <c r="G399" s="27" t="s">
        <v>4241</v>
      </c>
      <c r="H399" s="27" t="s">
        <v>3920</v>
      </c>
      <c r="I399" s="27" t="s">
        <v>6386</v>
      </c>
      <c r="J399" s="27" t="s">
        <v>6358</v>
      </c>
    </row>
    <row r="400" spans="1:10" x14ac:dyDescent="0.25">
      <c r="A400" s="27" t="s">
        <v>1535</v>
      </c>
      <c r="B400" s="27" t="s">
        <v>2099</v>
      </c>
      <c r="C400" s="27" t="s">
        <v>2097</v>
      </c>
      <c r="D400" s="27" t="s">
        <v>1934</v>
      </c>
      <c r="E400" s="27" t="s">
        <v>2098</v>
      </c>
      <c r="F400" s="27" t="s">
        <v>1802</v>
      </c>
      <c r="G400" s="27" t="s">
        <v>3892</v>
      </c>
      <c r="H400" s="27" t="s">
        <v>3913</v>
      </c>
      <c r="I400" s="27" t="s">
        <v>4265</v>
      </c>
      <c r="J400" s="27" t="s">
        <v>6358</v>
      </c>
    </row>
    <row r="401" spans="1:10" x14ac:dyDescent="0.25">
      <c r="A401" s="27" t="s">
        <v>3512</v>
      </c>
      <c r="B401" s="27" t="s">
        <v>2101</v>
      </c>
      <c r="C401" s="27" t="s">
        <v>6612</v>
      </c>
      <c r="D401" s="27" t="s">
        <v>1934</v>
      </c>
      <c r="E401" s="27" t="s">
        <v>2100</v>
      </c>
      <c r="F401" s="27" t="s">
        <v>1802</v>
      </c>
      <c r="G401" s="27" t="s">
        <v>6613</v>
      </c>
      <c r="H401" s="27" t="s">
        <v>3913</v>
      </c>
      <c r="I401" s="27" t="s">
        <v>4275</v>
      </c>
      <c r="J401" s="27" t="s">
        <v>6358</v>
      </c>
    </row>
    <row r="402" spans="1:10" x14ac:dyDescent="0.25">
      <c r="A402" s="27" t="s">
        <v>1533</v>
      </c>
      <c r="B402" s="27" t="s">
        <v>2915</v>
      </c>
      <c r="C402" s="27" t="s">
        <v>6671</v>
      </c>
      <c r="D402" s="27" t="s">
        <v>2090</v>
      </c>
      <c r="E402" s="27">
        <v>42338154753</v>
      </c>
      <c r="F402" s="27" t="s">
        <v>1802</v>
      </c>
      <c r="G402" s="27" t="s">
        <v>10235</v>
      </c>
      <c r="H402" s="27" t="s">
        <v>3897</v>
      </c>
      <c r="I402" s="27" t="s">
        <v>4703</v>
      </c>
      <c r="J402" s="27" t="s">
        <v>6358</v>
      </c>
    </row>
    <row r="403" spans="1:10" x14ac:dyDescent="0.25">
      <c r="A403" s="27" t="s">
        <v>3724</v>
      </c>
      <c r="B403" s="27" t="s">
        <v>2103</v>
      </c>
      <c r="C403" s="27" t="s">
        <v>3281</v>
      </c>
      <c r="D403" s="27" t="s">
        <v>1882</v>
      </c>
      <c r="E403" s="27" t="s">
        <v>2102</v>
      </c>
      <c r="F403" s="27" t="s">
        <v>1802</v>
      </c>
      <c r="G403" s="27" t="s">
        <v>6404</v>
      </c>
      <c r="H403" s="27" t="s">
        <v>3897</v>
      </c>
      <c r="I403" s="27" t="s">
        <v>4268</v>
      </c>
      <c r="J403" s="27" t="s">
        <v>6358</v>
      </c>
    </row>
    <row r="404" spans="1:10" x14ac:dyDescent="0.25">
      <c r="A404" s="27" t="s">
        <v>6260</v>
      </c>
      <c r="B404" s="27" t="s">
        <v>2104</v>
      </c>
      <c r="C404" s="27" t="s">
        <v>10427</v>
      </c>
      <c r="D404" s="27" t="s">
        <v>2090</v>
      </c>
      <c r="E404" s="27">
        <v>54816454753</v>
      </c>
      <c r="F404" s="27" t="s">
        <v>1802</v>
      </c>
      <c r="G404" s="27" t="s">
        <v>3892</v>
      </c>
      <c r="H404" s="27" t="s">
        <v>3897</v>
      </c>
      <c r="I404" s="27" t="s">
        <v>6666</v>
      </c>
      <c r="J404" s="27" t="s">
        <v>8193</v>
      </c>
    </row>
    <row r="405" spans="1:10" x14ac:dyDescent="0.25">
      <c r="A405" s="27" t="s">
        <v>3282</v>
      </c>
      <c r="B405" s="27" t="s">
        <v>2916</v>
      </c>
      <c r="C405" s="27" t="s">
        <v>8341</v>
      </c>
      <c r="D405" s="27" t="s">
        <v>2090</v>
      </c>
      <c r="E405" s="27">
        <v>40942254753</v>
      </c>
      <c r="F405" s="27" t="s">
        <v>1802</v>
      </c>
      <c r="G405" s="27" t="s">
        <v>3892</v>
      </c>
      <c r="H405" s="27" t="s">
        <v>3897</v>
      </c>
      <c r="I405" s="27" t="s">
        <v>6361</v>
      </c>
      <c r="J405" s="27" t="s">
        <v>6358</v>
      </c>
    </row>
    <row r="406" spans="1:10" x14ac:dyDescent="0.25">
      <c r="A406" s="27" t="s">
        <v>1044</v>
      </c>
      <c r="B406" s="27" t="s">
        <v>2106</v>
      </c>
      <c r="C406" s="27" t="s">
        <v>6879</v>
      </c>
      <c r="D406" s="27" t="s">
        <v>1805</v>
      </c>
      <c r="E406" s="27" t="s">
        <v>2105</v>
      </c>
      <c r="F406" s="27" t="s">
        <v>1802</v>
      </c>
      <c r="G406" s="27" t="s">
        <v>8342</v>
      </c>
      <c r="H406" s="27" t="s">
        <v>3897</v>
      </c>
      <c r="I406" s="27" t="s">
        <v>4275</v>
      </c>
      <c r="J406" s="27" t="s">
        <v>6333</v>
      </c>
    </row>
    <row r="407" spans="1:10" x14ac:dyDescent="0.25">
      <c r="A407" s="27" t="s">
        <v>1668</v>
      </c>
      <c r="B407" s="27" t="s">
        <v>2109</v>
      </c>
      <c r="C407" s="27" t="s">
        <v>2107</v>
      </c>
      <c r="D407" s="27" t="s">
        <v>1839</v>
      </c>
      <c r="E407" s="27" t="s">
        <v>2108</v>
      </c>
      <c r="F407" s="27" t="s">
        <v>1802</v>
      </c>
      <c r="G407" s="27" t="s">
        <v>3892</v>
      </c>
      <c r="H407" s="27" t="s">
        <v>3913</v>
      </c>
      <c r="I407" s="27" t="s">
        <v>4648</v>
      </c>
      <c r="J407" s="27" t="s">
        <v>6407</v>
      </c>
    </row>
    <row r="408" spans="1:10" x14ac:dyDescent="0.25">
      <c r="A408" s="27" t="s">
        <v>1621</v>
      </c>
      <c r="B408" s="27" t="s">
        <v>2111</v>
      </c>
      <c r="C408" s="27" t="s">
        <v>6878</v>
      </c>
      <c r="D408" s="27" t="s">
        <v>1842</v>
      </c>
      <c r="E408" s="27" t="s">
        <v>2110</v>
      </c>
      <c r="F408" s="27" t="s">
        <v>1802</v>
      </c>
      <c r="G408" s="27" t="s">
        <v>8401</v>
      </c>
      <c r="H408" s="27" t="s">
        <v>3915</v>
      </c>
      <c r="I408" s="27" t="s">
        <v>4413</v>
      </c>
      <c r="J408" s="27" t="s">
        <v>6346</v>
      </c>
    </row>
    <row r="409" spans="1:10" x14ac:dyDescent="0.25">
      <c r="A409" s="27" t="s">
        <v>1573</v>
      </c>
      <c r="B409" s="27" t="s">
        <v>2113</v>
      </c>
      <c r="C409" s="27" t="s">
        <v>4445</v>
      </c>
      <c r="D409" s="27" t="s">
        <v>1805</v>
      </c>
      <c r="E409" s="27" t="s">
        <v>2112</v>
      </c>
      <c r="F409" s="27" t="s">
        <v>1802</v>
      </c>
      <c r="G409" s="27" t="s">
        <v>3892</v>
      </c>
      <c r="H409" s="27" t="s">
        <v>3914</v>
      </c>
      <c r="I409" s="27" t="s">
        <v>4269</v>
      </c>
      <c r="J409" s="27" t="s">
        <v>6333</v>
      </c>
    </row>
    <row r="410" spans="1:10" x14ac:dyDescent="0.25">
      <c r="A410" s="27" t="s">
        <v>6168</v>
      </c>
      <c r="B410" s="27" t="s">
        <v>2115</v>
      </c>
      <c r="C410" s="27" t="s">
        <v>3267</v>
      </c>
      <c r="D410" s="27" t="s">
        <v>1805</v>
      </c>
      <c r="E410" s="27" t="s">
        <v>2114</v>
      </c>
      <c r="F410" s="27" t="s">
        <v>1802</v>
      </c>
      <c r="G410" s="27" t="s">
        <v>3892</v>
      </c>
      <c r="H410" s="27" t="s">
        <v>3897</v>
      </c>
      <c r="I410" s="27" t="s">
        <v>4265</v>
      </c>
      <c r="J410" s="27" t="s">
        <v>6362</v>
      </c>
    </row>
    <row r="411" spans="1:10" x14ac:dyDescent="0.25">
      <c r="A411" s="27" t="s">
        <v>1678</v>
      </c>
      <c r="B411" s="27" t="s">
        <v>2117</v>
      </c>
      <c r="C411" s="27" t="s">
        <v>2650</v>
      </c>
      <c r="D411" s="27" t="s">
        <v>1824</v>
      </c>
      <c r="E411" s="27" t="s">
        <v>2116</v>
      </c>
      <c r="F411" s="27" t="s">
        <v>1802</v>
      </c>
      <c r="G411" s="27" t="s">
        <v>3892</v>
      </c>
      <c r="H411" s="27" t="s">
        <v>3920</v>
      </c>
      <c r="I411" s="27" t="s">
        <v>4378</v>
      </c>
      <c r="J411" s="27" t="s">
        <v>6333</v>
      </c>
    </row>
    <row r="412" spans="1:10" x14ac:dyDescent="0.25">
      <c r="A412" s="27" t="s">
        <v>1541</v>
      </c>
      <c r="B412" s="27" t="s">
        <v>2918</v>
      </c>
      <c r="C412" s="27" t="s">
        <v>10278</v>
      </c>
      <c r="D412" s="27" t="s">
        <v>1842</v>
      </c>
      <c r="E412" s="27" t="s">
        <v>2917</v>
      </c>
      <c r="F412" s="27" t="s">
        <v>1802</v>
      </c>
      <c r="G412" s="27" t="s">
        <v>3892</v>
      </c>
      <c r="H412" s="27" t="s">
        <v>3897</v>
      </c>
      <c r="I412" s="27" t="s">
        <v>4411</v>
      </c>
      <c r="J412" s="27" t="s">
        <v>6339</v>
      </c>
    </row>
    <row r="413" spans="1:10" x14ac:dyDescent="0.25">
      <c r="A413" s="27" t="s">
        <v>2119</v>
      </c>
      <c r="B413" s="27" t="s">
        <v>2121</v>
      </c>
      <c r="C413" s="27" t="s">
        <v>2118</v>
      </c>
      <c r="D413" s="27" t="s">
        <v>1824</v>
      </c>
      <c r="E413" s="27" t="s">
        <v>2120</v>
      </c>
      <c r="F413" s="27" t="s">
        <v>1802</v>
      </c>
      <c r="G413" s="27" t="s">
        <v>3892</v>
      </c>
      <c r="H413" s="27" t="s">
        <v>3914</v>
      </c>
      <c r="I413" s="27" t="s">
        <v>4377</v>
      </c>
      <c r="J413" s="27" t="s">
        <v>6339</v>
      </c>
    </row>
    <row r="414" spans="1:10" x14ac:dyDescent="0.25">
      <c r="A414" s="27" t="s">
        <v>1018</v>
      </c>
      <c r="B414" s="27" t="s">
        <v>2920</v>
      </c>
      <c r="C414" s="27" t="s">
        <v>10249</v>
      </c>
      <c r="D414" s="27" t="s">
        <v>1805</v>
      </c>
      <c r="E414" s="27" t="s">
        <v>2919</v>
      </c>
      <c r="F414" s="27" t="s">
        <v>1802</v>
      </c>
      <c r="G414" s="27" t="s">
        <v>10248</v>
      </c>
      <c r="H414" s="27" t="s">
        <v>3897</v>
      </c>
      <c r="I414" s="27" t="s">
        <v>4264</v>
      </c>
      <c r="J414" s="27" t="s">
        <v>6407</v>
      </c>
    </row>
    <row r="415" spans="1:10" x14ac:dyDescent="0.25">
      <c r="A415" s="27" t="s">
        <v>6245</v>
      </c>
      <c r="B415" s="27" t="s">
        <v>2123</v>
      </c>
      <c r="C415" s="27" t="s">
        <v>2830</v>
      </c>
      <c r="D415" s="27" t="s">
        <v>1842</v>
      </c>
      <c r="E415" s="27" t="s">
        <v>2122</v>
      </c>
      <c r="F415" s="27" t="s">
        <v>1802</v>
      </c>
      <c r="G415" s="27" t="s">
        <v>6586</v>
      </c>
      <c r="H415" s="27" t="s">
        <v>3897</v>
      </c>
      <c r="I415" s="27" t="s">
        <v>4687</v>
      </c>
      <c r="J415" s="27" t="s">
        <v>6346</v>
      </c>
    </row>
    <row r="416" spans="1:10" x14ac:dyDescent="0.25">
      <c r="A416" s="27" t="s">
        <v>6289</v>
      </c>
      <c r="B416" s="27" t="s">
        <v>2125</v>
      </c>
      <c r="C416" s="27" t="s">
        <v>8284</v>
      </c>
      <c r="D416" s="27" t="s">
        <v>1842</v>
      </c>
      <c r="E416" s="27" t="s">
        <v>2124</v>
      </c>
      <c r="F416" s="27" t="s">
        <v>1802</v>
      </c>
      <c r="G416" s="27" t="s">
        <v>3892</v>
      </c>
      <c r="H416" s="27" t="s">
        <v>3915</v>
      </c>
      <c r="I416" s="27" t="s">
        <v>4410</v>
      </c>
      <c r="J416" s="27" t="s">
        <v>6410</v>
      </c>
    </row>
    <row r="417" spans="1:10" x14ac:dyDescent="0.25">
      <c r="A417" s="27" t="s">
        <v>1307</v>
      </c>
      <c r="B417" s="27" t="s">
        <v>2922</v>
      </c>
      <c r="C417" s="27" t="s">
        <v>10393</v>
      </c>
      <c r="D417" s="27" t="s">
        <v>1805</v>
      </c>
      <c r="E417" s="27" t="s">
        <v>2921</v>
      </c>
      <c r="F417" s="27" t="s">
        <v>1802</v>
      </c>
      <c r="G417" s="27" t="s">
        <v>3892</v>
      </c>
      <c r="H417" s="27" t="s">
        <v>3897</v>
      </c>
      <c r="I417" s="27" t="s">
        <v>4566</v>
      </c>
      <c r="J417" s="27" t="s">
        <v>6362</v>
      </c>
    </row>
    <row r="418" spans="1:10" x14ac:dyDescent="0.25">
      <c r="A418" s="27" t="s">
        <v>950</v>
      </c>
      <c r="B418" s="27" t="s">
        <v>2127</v>
      </c>
      <c r="C418" s="27" t="s">
        <v>8328</v>
      </c>
      <c r="D418" s="27" t="s">
        <v>1805</v>
      </c>
      <c r="E418" s="27" t="s">
        <v>2126</v>
      </c>
      <c r="F418" s="27" t="s">
        <v>1802</v>
      </c>
      <c r="G418" s="27" t="s">
        <v>3892</v>
      </c>
      <c r="H418" s="27" t="s">
        <v>3897</v>
      </c>
      <c r="I418" s="27" t="s">
        <v>4565</v>
      </c>
      <c r="J418" s="27" t="s">
        <v>6425</v>
      </c>
    </row>
    <row r="419" spans="1:10" x14ac:dyDescent="0.25">
      <c r="A419" s="27" t="s">
        <v>6216</v>
      </c>
      <c r="B419" s="27" t="s">
        <v>2131</v>
      </c>
      <c r="C419" s="27" t="s">
        <v>2129</v>
      </c>
      <c r="D419" s="27" t="s">
        <v>2128</v>
      </c>
      <c r="E419" s="27" t="s">
        <v>2130</v>
      </c>
      <c r="F419" s="27" t="s">
        <v>1802</v>
      </c>
      <c r="G419" s="27" t="s">
        <v>6567</v>
      </c>
      <c r="H419" s="27" t="s">
        <v>3897</v>
      </c>
      <c r="I419" s="27" t="s">
        <v>4618</v>
      </c>
      <c r="J419" s="27" t="s">
        <v>6358</v>
      </c>
    </row>
    <row r="420" spans="1:10" x14ac:dyDescent="0.25">
      <c r="A420" s="27" t="s">
        <v>4978</v>
      </c>
      <c r="B420" s="27" t="s">
        <v>2133</v>
      </c>
      <c r="C420" s="27" t="s">
        <v>6876</v>
      </c>
      <c r="D420" s="27" t="s">
        <v>2128</v>
      </c>
      <c r="E420" s="27" t="s">
        <v>2132</v>
      </c>
      <c r="F420" s="27" t="s">
        <v>1802</v>
      </c>
      <c r="G420" s="27" t="s">
        <v>3892</v>
      </c>
      <c r="H420" s="27" t="s">
        <v>3897</v>
      </c>
      <c r="I420" s="27" t="s">
        <v>4402</v>
      </c>
      <c r="J420" s="27" t="s">
        <v>6407</v>
      </c>
    </row>
    <row r="421" spans="1:10" x14ac:dyDescent="0.25">
      <c r="A421" s="27" t="s">
        <v>3520</v>
      </c>
      <c r="B421" s="27" t="s">
        <v>2924</v>
      </c>
      <c r="C421" s="27" t="s">
        <v>3254</v>
      </c>
      <c r="D421" s="27" t="s">
        <v>1824</v>
      </c>
      <c r="E421" s="27" t="s">
        <v>2923</v>
      </c>
      <c r="F421" s="27" t="s">
        <v>1802</v>
      </c>
      <c r="G421" s="27" t="s">
        <v>6359</v>
      </c>
      <c r="H421" s="27" t="s">
        <v>3914</v>
      </c>
      <c r="I421" s="27" t="s">
        <v>6355</v>
      </c>
      <c r="J421" s="27" t="s">
        <v>6333</v>
      </c>
    </row>
    <row r="422" spans="1:10" x14ac:dyDescent="0.25">
      <c r="A422" s="27" t="s">
        <v>3613</v>
      </c>
      <c r="B422" s="27" t="s">
        <v>2135</v>
      </c>
      <c r="C422" s="27" t="s">
        <v>3279</v>
      </c>
      <c r="D422" s="27" t="s">
        <v>1824</v>
      </c>
      <c r="E422" s="27" t="s">
        <v>2134</v>
      </c>
      <c r="F422" s="27" t="s">
        <v>1802</v>
      </c>
      <c r="G422" s="27" t="s">
        <v>3892</v>
      </c>
      <c r="H422" s="27" t="s">
        <v>3914</v>
      </c>
      <c r="I422" s="27" t="s">
        <v>4376</v>
      </c>
      <c r="J422" s="27" t="s">
        <v>6358</v>
      </c>
    </row>
    <row r="423" spans="1:10" x14ac:dyDescent="0.25">
      <c r="A423" s="27" t="s">
        <v>1533</v>
      </c>
      <c r="B423" s="27" t="s">
        <v>2137</v>
      </c>
      <c r="C423" s="27" t="s">
        <v>10447</v>
      </c>
      <c r="D423" s="27" t="s">
        <v>1805</v>
      </c>
      <c r="E423" s="27" t="s">
        <v>2136</v>
      </c>
      <c r="F423" s="27" t="s">
        <v>1802</v>
      </c>
      <c r="G423" s="27" t="s">
        <v>3892</v>
      </c>
      <c r="H423" s="27" t="s">
        <v>3897</v>
      </c>
      <c r="I423" s="27" t="s">
        <v>4296</v>
      </c>
      <c r="J423" s="27" t="s">
        <v>10442</v>
      </c>
    </row>
    <row r="424" spans="1:10" x14ac:dyDescent="0.25">
      <c r="A424" s="27" t="s">
        <v>4993</v>
      </c>
      <c r="B424" s="27" t="s">
        <v>2139</v>
      </c>
      <c r="C424" s="27" t="s">
        <v>4020</v>
      </c>
      <c r="D424" s="27" t="s">
        <v>1795</v>
      </c>
      <c r="E424" s="27" t="s">
        <v>2138</v>
      </c>
      <c r="F424" s="27" t="s">
        <v>1802</v>
      </c>
      <c r="G424" s="27" t="s">
        <v>3892</v>
      </c>
      <c r="H424" s="27" t="s">
        <v>3897</v>
      </c>
      <c r="I424" s="27" t="s">
        <v>4298</v>
      </c>
      <c r="J424" s="27" t="s">
        <v>6407</v>
      </c>
    </row>
    <row r="425" spans="1:10" x14ac:dyDescent="0.25">
      <c r="A425" s="27" t="s">
        <v>1727</v>
      </c>
      <c r="B425" s="27" t="s">
        <v>2141</v>
      </c>
      <c r="C425" s="27" t="s">
        <v>3909</v>
      </c>
      <c r="D425" s="27" t="s">
        <v>1795</v>
      </c>
      <c r="E425" s="27" t="s">
        <v>2140</v>
      </c>
      <c r="F425" s="27" t="s">
        <v>1802</v>
      </c>
      <c r="G425" s="27" t="s">
        <v>3892</v>
      </c>
      <c r="H425" s="27" t="s">
        <v>3897</v>
      </c>
      <c r="I425" s="27" t="s">
        <v>4297</v>
      </c>
      <c r="J425" s="27" t="s">
        <v>6341</v>
      </c>
    </row>
    <row r="426" spans="1:10" x14ac:dyDescent="0.25">
      <c r="A426" s="27" t="s">
        <v>1211</v>
      </c>
      <c r="B426" s="27" t="s">
        <v>2143</v>
      </c>
      <c r="C426" s="27" t="s">
        <v>1997</v>
      </c>
      <c r="D426" s="27" t="s">
        <v>1795</v>
      </c>
      <c r="E426" s="27" t="s">
        <v>2142</v>
      </c>
      <c r="F426" s="27" t="s">
        <v>1802</v>
      </c>
      <c r="G426" s="27" t="s">
        <v>6544</v>
      </c>
      <c r="H426" s="27" t="s">
        <v>3897</v>
      </c>
      <c r="I426" s="27" t="s">
        <v>4296</v>
      </c>
      <c r="J426" s="27" t="s">
        <v>6341</v>
      </c>
    </row>
    <row r="427" spans="1:10" x14ac:dyDescent="0.25">
      <c r="A427" s="27" t="s">
        <v>1493</v>
      </c>
      <c r="B427" s="27" t="s">
        <v>2146</v>
      </c>
      <c r="C427" s="27" t="s">
        <v>6419</v>
      </c>
      <c r="D427" s="27" t="s">
        <v>2144</v>
      </c>
      <c r="E427" s="27" t="s">
        <v>2145</v>
      </c>
      <c r="F427" s="27" t="s">
        <v>1802</v>
      </c>
      <c r="G427" s="27" t="s">
        <v>3892</v>
      </c>
      <c r="H427" s="27" t="s">
        <v>3897</v>
      </c>
      <c r="I427" s="27" t="s">
        <v>4645</v>
      </c>
      <c r="J427" s="27" t="s">
        <v>6408</v>
      </c>
    </row>
    <row r="428" spans="1:10" x14ac:dyDescent="0.25">
      <c r="A428" s="27" t="s">
        <v>4968</v>
      </c>
      <c r="B428" s="27" t="s">
        <v>2148</v>
      </c>
      <c r="C428" s="27" t="s">
        <v>6875</v>
      </c>
      <c r="D428" s="27" t="s">
        <v>2144</v>
      </c>
      <c r="E428" s="27" t="s">
        <v>2147</v>
      </c>
      <c r="F428" s="27" t="s">
        <v>1802</v>
      </c>
      <c r="G428" s="27" t="s">
        <v>3892</v>
      </c>
      <c r="H428" s="27" t="s">
        <v>3897</v>
      </c>
      <c r="I428" s="27" t="s">
        <v>4237</v>
      </c>
      <c r="J428" s="27" t="s">
        <v>6408</v>
      </c>
    </row>
    <row r="429" spans="1:10" x14ac:dyDescent="0.25">
      <c r="A429" s="27" t="s">
        <v>1557</v>
      </c>
      <c r="B429" s="27" t="s">
        <v>2151</v>
      </c>
      <c r="C429" s="27" t="s">
        <v>2149</v>
      </c>
      <c r="D429" s="27" t="s">
        <v>2144</v>
      </c>
      <c r="E429" s="27" t="s">
        <v>2150</v>
      </c>
      <c r="F429" s="27" t="s">
        <v>1802</v>
      </c>
      <c r="G429" s="27" t="s">
        <v>3892</v>
      </c>
      <c r="H429" s="27" t="s">
        <v>3897</v>
      </c>
      <c r="I429" s="27" t="s">
        <v>4362</v>
      </c>
      <c r="J429" s="27" t="s">
        <v>6408</v>
      </c>
    </row>
    <row r="430" spans="1:10" x14ac:dyDescent="0.25">
      <c r="A430" s="27" t="s">
        <v>977</v>
      </c>
      <c r="B430" s="27" t="s">
        <v>2153</v>
      </c>
      <c r="C430" s="27" t="s">
        <v>6530</v>
      </c>
      <c r="D430" s="27" t="s">
        <v>2144</v>
      </c>
      <c r="E430" s="27" t="s">
        <v>2152</v>
      </c>
      <c r="F430" s="27" t="s">
        <v>1802</v>
      </c>
      <c r="G430" s="27" t="s">
        <v>6531</v>
      </c>
      <c r="H430" s="27" t="s">
        <v>3897</v>
      </c>
      <c r="I430" s="27" t="s">
        <v>4361</v>
      </c>
      <c r="J430" s="27" t="s">
        <v>6408</v>
      </c>
    </row>
    <row r="431" spans="1:10" x14ac:dyDescent="0.25">
      <c r="A431" s="27" t="s">
        <v>6316</v>
      </c>
      <c r="B431" s="27" t="s">
        <v>2156</v>
      </c>
      <c r="C431" s="27" t="s">
        <v>2154</v>
      </c>
      <c r="D431" s="27" t="s">
        <v>2144</v>
      </c>
      <c r="E431" s="27" t="s">
        <v>2155</v>
      </c>
      <c r="F431" s="27" t="s">
        <v>1802</v>
      </c>
      <c r="G431" s="27" t="s">
        <v>3892</v>
      </c>
      <c r="H431" s="27" t="s">
        <v>3897</v>
      </c>
      <c r="I431" s="27" t="s">
        <v>4697</v>
      </c>
      <c r="J431" s="27" t="s">
        <v>6408</v>
      </c>
    </row>
    <row r="432" spans="1:10" x14ac:dyDescent="0.25">
      <c r="A432" s="27" t="s">
        <v>3615</v>
      </c>
      <c r="B432" s="27" t="s">
        <v>2927</v>
      </c>
      <c r="C432" s="27" t="s">
        <v>10313</v>
      </c>
      <c r="D432" s="27" t="s">
        <v>1842</v>
      </c>
      <c r="E432" s="27" t="s">
        <v>2926</v>
      </c>
      <c r="F432" s="27" t="s">
        <v>1802</v>
      </c>
      <c r="G432" s="27" t="s">
        <v>10312</v>
      </c>
      <c r="H432" s="27" t="s">
        <v>3915</v>
      </c>
      <c r="I432" s="27" t="s">
        <v>4408</v>
      </c>
      <c r="J432" s="27" t="s">
        <v>6333</v>
      </c>
    </row>
    <row r="433" spans="1:11" x14ac:dyDescent="0.25">
      <c r="A433" s="27" t="s">
        <v>1720</v>
      </c>
      <c r="B433" s="27" t="s">
        <v>2159</v>
      </c>
      <c r="C433" s="27" t="s">
        <v>3616</v>
      </c>
      <c r="D433" s="27" t="s">
        <v>2038</v>
      </c>
      <c r="E433" s="27" t="s">
        <v>2158</v>
      </c>
      <c r="F433" s="27" t="s">
        <v>1798</v>
      </c>
      <c r="G433" s="27" t="s">
        <v>3892</v>
      </c>
      <c r="H433" s="27" t="s">
        <v>3897</v>
      </c>
      <c r="I433" s="27" t="s">
        <v>4675</v>
      </c>
      <c r="J433" s="27" t="s">
        <v>6407</v>
      </c>
    </row>
    <row r="434" spans="1:11" x14ac:dyDescent="0.25">
      <c r="A434" s="27" t="s">
        <v>1211</v>
      </c>
      <c r="B434" s="27" t="s">
        <v>2161</v>
      </c>
      <c r="C434" s="27" t="s">
        <v>6459</v>
      </c>
      <c r="D434" s="27" t="s">
        <v>2028</v>
      </c>
      <c r="E434" s="27" t="s">
        <v>2160</v>
      </c>
      <c r="F434" s="27" t="s">
        <v>1798</v>
      </c>
      <c r="G434" s="27" t="s">
        <v>6460</v>
      </c>
      <c r="H434" s="27" t="s">
        <v>3897</v>
      </c>
      <c r="I434" s="27" t="s">
        <v>4666</v>
      </c>
      <c r="J434" s="27" t="s">
        <v>6407</v>
      </c>
    </row>
    <row r="435" spans="1:11" x14ac:dyDescent="0.25">
      <c r="A435" s="27" t="s">
        <v>3544</v>
      </c>
      <c r="B435" s="27" t="s">
        <v>2929</v>
      </c>
      <c r="C435" s="27" t="s">
        <v>6496</v>
      </c>
      <c r="D435" s="27" t="s">
        <v>1805</v>
      </c>
      <c r="E435" s="27" t="s">
        <v>2928</v>
      </c>
      <c r="F435" s="27" t="s">
        <v>1802</v>
      </c>
      <c r="G435" s="27" t="s">
        <v>3892</v>
      </c>
      <c r="H435" s="27" t="s">
        <v>3915</v>
      </c>
      <c r="I435" s="27" t="s">
        <v>4432</v>
      </c>
      <c r="J435" s="27" t="s">
        <v>6362</v>
      </c>
    </row>
    <row r="436" spans="1:11" x14ac:dyDescent="0.25">
      <c r="A436" s="27" t="s">
        <v>1597</v>
      </c>
      <c r="B436" s="27" t="s">
        <v>2163</v>
      </c>
      <c r="C436" s="27" t="s">
        <v>6874</v>
      </c>
      <c r="D436" s="27" t="s">
        <v>1842</v>
      </c>
      <c r="E436" s="27" t="s">
        <v>2162</v>
      </c>
      <c r="F436" s="27" t="s">
        <v>1802</v>
      </c>
      <c r="G436" s="27" t="s">
        <v>3892</v>
      </c>
      <c r="H436" s="27" t="s">
        <v>3915</v>
      </c>
      <c r="I436" s="27" t="s">
        <v>4254</v>
      </c>
      <c r="J436" s="27" t="s">
        <v>6410</v>
      </c>
    </row>
    <row r="437" spans="1:11" x14ac:dyDescent="0.25">
      <c r="A437" s="27" t="s">
        <v>1315</v>
      </c>
      <c r="B437" s="27" t="s">
        <v>2165</v>
      </c>
      <c r="C437" s="27" t="s">
        <v>4406</v>
      </c>
      <c r="D437" s="27" t="s">
        <v>1842</v>
      </c>
      <c r="E437" s="27" t="s">
        <v>2164</v>
      </c>
      <c r="F437" s="27" t="s">
        <v>1802</v>
      </c>
      <c r="G437" s="27" t="s">
        <v>3892</v>
      </c>
      <c r="H437" s="27" t="s">
        <v>3915</v>
      </c>
      <c r="I437" s="27" t="s">
        <v>4407</v>
      </c>
      <c r="J437" s="27" t="s">
        <v>6333</v>
      </c>
    </row>
    <row r="438" spans="1:11" x14ac:dyDescent="0.25">
      <c r="A438" s="27" t="s">
        <v>1642</v>
      </c>
      <c r="B438" s="27" t="s">
        <v>2931</v>
      </c>
      <c r="C438" s="27" t="s">
        <v>4595</v>
      </c>
      <c r="D438" s="27" t="s">
        <v>1842</v>
      </c>
      <c r="E438" s="27" t="s">
        <v>2930</v>
      </c>
      <c r="F438" s="27" t="s">
        <v>1802</v>
      </c>
      <c r="G438" s="27" t="s">
        <v>8366</v>
      </c>
      <c r="H438" s="27" t="s">
        <v>3915</v>
      </c>
      <c r="I438" s="27" t="s">
        <v>4251</v>
      </c>
      <c r="J438" s="27" t="s">
        <v>6664</v>
      </c>
    </row>
    <row r="439" spans="1:11" x14ac:dyDescent="0.25">
      <c r="A439" s="27" t="s">
        <v>1320</v>
      </c>
      <c r="B439" s="27" t="s">
        <v>2167</v>
      </c>
      <c r="C439" s="27" t="s">
        <v>6873</v>
      </c>
      <c r="D439" s="27" t="s">
        <v>1842</v>
      </c>
      <c r="E439" s="27" t="s">
        <v>2166</v>
      </c>
      <c r="F439" s="27" t="s">
        <v>1802</v>
      </c>
      <c r="G439" s="27" t="s">
        <v>3892</v>
      </c>
      <c r="H439" s="27" t="s">
        <v>3933</v>
      </c>
      <c r="I439" s="27" t="s">
        <v>4405</v>
      </c>
      <c r="J439" s="27" t="s">
        <v>8193</v>
      </c>
    </row>
    <row r="440" spans="1:11" x14ac:dyDescent="0.25">
      <c r="A440" s="27" t="s">
        <v>1443</v>
      </c>
      <c r="B440" s="27" t="s">
        <v>2169</v>
      </c>
      <c r="C440" s="27" t="s">
        <v>3652</v>
      </c>
      <c r="D440" s="27" t="s">
        <v>1805</v>
      </c>
      <c r="E440" s="27" t="s">
        <v>2168</v>
      </c>
      <c r="F440" s="27" t="s">
        <v>1802</v>
      </c>
      <c r="G440" s="27" t="s">
        <v>3892</v>
      </c>
      <c r="H440" s="27" t="s">
        <v>3915</v>
      </c>
      <c r="I440" s="27" t="s">
        <v>4275</v>
      </c>
      <c r="J440" s="27" t="s">
        <v>6333</v>
      </c>
    </row>
    <row r="441" spans="1:11" x14ac:dyDescent="0.25">
      <c r="A441" s="27" t="s">
        <v>8286</v>
      </c>
      <c r="B441" s="27" t="s">
        <v>2933</v>
      </c>
      <c r="C441" s="27" t="s">
        <v>8285</v>
      </c>
      <c r="D441" s="27" t="s">
        <v>1842</v>
      </c>
      <c r="E441" s="27" t="s">
        <v>2932</v>
      </c>
      <c r="F441" s="27" t="s">
        <v>1802</v>
      </c>
      <c r="G441" s="27" t="s">
        <v>3892</v>
      </c>
      <c r="H441" s="27" t="s">
        <v>3897</v>
      </c>
      <c r="I441" s="27" t="s">
        <v>4264</v>
      </c>
      <c r="J441" s="27" t="s">
        <v>6616</v>
      </c>
      <c r="K441" s="16"/>
    </row>
    <row r="442" spans="1:11" x14ac:dyDescent="0.25">
      <c r="A442" s="27" t="s">
        <v>3956</v>
      </c>
      <c r="B442" s="27" t="s">
        <v>2171</v>
      </c>
      <c r="C442" s="27" t="s">
        <v>6765</v>
      </c>
      <c r="D442" s="27" t="s">
        <v>1805</v>
      </c>
      <c r="E442" s="27" t="s">
        <v>2170</v>
      </c>
      <c r="F442" s="27" t="s">
        <v>1802</v>
      </c>
      <c r="G442" s="27" t="s">
        <v>3892</v>
      </c>
      <c r="H442" s="27" t="s">
        <v>3915</v>
      </c>
      <c r="I442" s="27" t="s">
        <v>4265</v>
      </c>
      <c r="J442" s="27" t="s">
        <v>6410</v>
      </c>
    </row>
    <row r="443" spans="1:11" x14ac:dyDescent="0.25">
      <c r="A443" s="27" t="s">
        <v>4854</v>
      </c>
      <c r="B443" s="27" t="s">
        <v>2936</v>
      </c>
      <c r="C443" s="27" t="s">
        <v>6766</v>
      </c>
      <c r="D443" s="27" t="s">
        <v>1842</v>
      </c>
      <c r="E443" s="27" t="s">
        <v>2935</v>
      </c>
      <c r="F443" s="27" t="s">
        <v>1802</v>
      </c>
      <c r="G443" s="27" t="s">
        <v>3892</v>
      </c>
      <c r="H443" s="27" t="s">
        <v>3933</v>
      </c>
      <c r="I443" s="27" t="s">
        <v>4378</v>
      </c>
      <c r="J443" s="27" t="s">
        <v>6410</v>
      </c>
    </row>
    <row r="444" spans="1:11" x14ac:dyDescent="0.25">
      <c r="A444" s="27" t="s">
        <v>1693</v>
      </c>
      <c r="B444" s="27" t="s">
        <v>2173</v>
      </c>
      <c r="C444" s="27" t="s">
        <v>8287</v>
      </c>
      <c r="D444" s="27" t="s">
        <v>1842</v>
      </c>
      <c r="E444" s="27" t="s">
        <v>2172</v>
      </c>
      <c r="F444" s="27" t="s">
        <v>1802</v>
      </c>
      <c r="G444" s="27" t="s">
        <v>3892</v>
      </c>
      <c r="H444" s="27" t="s">
        <v>3897</v>
      </c>
      <c r="I444" s="27" t="s">
        <v>4404</v>
      </c>
      <c r="J444" s="27" t="s">
        <v>6664</v>
      </c>
    </row>
    <row r="445" spans="1:11" x14ac:dyDescent="0.25">
      <c r="A445" s="27" t="s">
        <v>6201</v>
      </c>
      <c r="B445" s="27" t="s">
        <v>5697</v>
      </c>
      <c r="C445" s="27" t="s">
        <v>10448</v>
      </c>
      <c r="D445" s="27" t="s">
        <v>1842</v>
      </c>
      <c r="E445" s="27" t="s">
        <v>6871</v>
      </c>
      <c r="F445" s="27" t="s">
        <v>1802</v>
      </c>
      <c r="G445" s="27" t="s">
        <v>3892</v>
      </c>
      <c r="H445" s="27" t="s">
        <v>3915</v>
      </c>
      <c r="I445" s="27" t="s">
        <v>6872</v>
      </c>
      <c r="J445" s="27" t="s">
        <v>10442</v>
      </c>
    </row>
    <row r="446" spans="1:11" x14ac:dyDescent="0.25">
      <c r="A446" s="27" t="s">
        <v>10422</v>
      </c>
      <c r="B446" s="27" t="s">
        <v>2175</v>
      </c>
      <c r="C446" s="27" t="s">
        <v>6556</v>
      </c>
      <c r="D446" s="27" t="s">
        <v>1842</v>
      </c>
      <c r="E446" s="27" t="s">
        <v>2174</v>
      </c>
      <c r="F446" s="27" t="s">
        <v>1802</v>
      </c>
      <c r="G446" s="27" t="s">
        <v>10280</v>
      </c>
      <c r="H446" s="27" t="s">
        <v>3897</v>
      </c>
      <c r="I446" s="27" t="s">
        <v>4403</v>
      </c>
      <c r="J446" s="27" t="s">
        <v>8193</v>
      </c>
    </row>
    <row r="447" spans="1:11" x14ac:dyDescent="0.25">
      <c r="A447" s="27" t="s">
        <v>3705</v>
      </c>
      <c r="B447" s="27" t="s">
        <v>2177</v>
      </c>
      <c r="C447" s="27" t="s">
        <v>3278</v>
      </c>
      <c r="D447" s="27" t="s">
        <v>1805</v>
      </c>
      <c r="E447" s="27" t="s">
        <v>2176</v>
      </c>
      <c r="F447" s="27" t="s">
        <v>1802</v>
      </c>
      <c r="G447" s="27" t="s">
        <v>3892</v>
      </c>
      <c r="H447" s="27" t="s">
        <v>3915</v>
      </c>
      <c r="I447" s="27" t="s">
        <v>4564</v>
      </c>
      <c r="J447" s="27" t="s">
        <v>6410</v>
      </c>
    </row>
    <row r="448" spans="1:11" x14ac:dyDescent="0.25">
      <c r="A448" s="27" t="s">
        <v>10329</v>
      </c>
      <c r="B448" s="27" t="s">
        <v>2180</v>
      </c>
      <c r="C448" s="27" t="s">
        <v>10328</v>
      </c>
      <c r="D448" s="27" t="s">
        <v>1805</v>
      </c>
      <c r="E448" s="27" t="s">
        <v>2179</v>
      </c>
      <c r="F448" s="27" t="s">
        <v>1802</v>
      </c>
      <c r="G448" s="27" t="s">
        <v>3892</v>
      </c>
      <c r="H448" s="27" t="s">
        <v>3897</v>
      </c>
      <c r="I448" s="27" t="s">
        <v>4563</v>
      </c>
      <c r="J448" s="27" t="s">
        <v>6333</v>
      </c>
      <c r="K448" s="16"/>
    </row>
    <row r="449" spans="1:11" x14ac:dyDescent="0.25">
      <c r="A449" s="27" t="s">
        <v>1313</v>
      </c>
      <c r="B449" s="27" t="s">
        <v>2938</v>
      </c>
      <c r="C449" s="27" t="s">
        <v>10357</v>
      </c>
      <c r="D449" s="27" t="s">
        <v>2274</v>
      </c>
      <c r="E449" s="27" t="s">
        <v>2937</v>
      </c>
      <c r="F449" s="27" t="s">
        <v>1802</v>
      </c>
      <c r="G449" s="27" t="s">
        <v>3892</v>
      </c>
      <c r="H449" s="27" t="s">
        <v>3914</v>
      </c>
      <c r="I449" s="27" t="s">
        <v>4557</v>
      </c>
      <c r="J449" s="27" t="s">
        <v>6410</v>
      </c>
      <c r="K449" s="16"/>
    </row>
    <row r="450" spans="1:11" x14ac:dyDescent="0.25">
      <c r="A450" s="27" t="s">
        <v>4977</v>
      </c>
      <c r="B450" s="27" t="s">
        <v>2182</v>
      </c>
      <c r="C450" s="27" t="s">
        <v>10242</v>
      </c>
      <c r="D450" s="27" t="s">
        <v>1842</v>
      </c>
      <c r="E450" s="27" t="s">
        <v>2181</v>
      </c>
      <c r="F450" s="27" t="s">
        <v>1802</v>
      </c>
      <c r="G450" s="27" t="s">
        <v>3892</v>
      </c>
      <c r="H450" s="27" t="s">
        <v>3957</v>
      </c>
      <c r="I450" s="27" t="s">
        <v>4402</v>
      </c>
      <c r="J450" s="27" t="s">
        <v>6358</v>
      </c>
    </row>
    <row r="451" spans="1:11" x14ac:dyDescent="0.25">
      <c r="A451" s="27" t="s">
        <v>1388</v>
      </c>
      <c r="B451" s="27" t="s">
        <v>2184</v>
      </c>
      <c r="C451" s="27" t="s">
        <v>3985</v>
      </c>
      <c r="D451" s="27" t="s">
        <v>1805</v>
      </c>
      <c r="E451" s="27" t="s">
        <v>2183</v>
      </c>
      <c r="F451" s="27" t="s">
        <v>1802</v>
      </c>
      <c r="G451" s="27" t="s">
        <v>3892</v>
      </c>
      <c r="H451" s="27" t="s">
        <v>3897</v>
      </c>
      <c r="I451" s="27" t="s">
        <v>4183</v>
      </c>
      <c r="J451" s="27" t="s">
        <v>6407</v>
      </c>
    </row>
    <row r="452" spans="1:11" x14ac:dyDescent="0.25">
      <c r="A452" s="27" t="s">
        <v>6255</v>
      </c>
      <c r="B452" s="27" t="s">
        <v>2940</v>
      </c>
      <c r="C452" s="27" t="s">
        <v>8288</v>
      </c>
      <c r="D452" s="27" t="s">
        <v>1842</v>
      </c>
      <c r="E452" s="27" t="s">
        <v>2939</v>
      </c>
      <c r="F452" s="27" t="s">
        <v>1802</v>
      </c>
      <c r="G452" s="27" t="s">
        <v>3892</v>
      </c>
      <c r="H452" s="27" t="s">
        <v>3897</v>
      </c>
      <c r="I452" s="27" t="s">
        <v>4695</v>
      </c>
      <c r="J452" s="27" t="s">
        <v>6410</v>
      </c>
      <c r="K452" s="16"/>
    </row>
    <row r="453" spans="1:11" x14ac:dyDescent="0.25">
      <c r="A453" s="27" t="s">
        <v>1291</v>
      </c>
      <c r="B453" s="27" t="s">
        <v>2186</v>
      </c>
      <c r="C453" s="27" t="s">
        <v>3277</v>
      </c>
      <c r="D453" s="27" t="s">
        <v>1842</v>
      </c>
      <c r="E453" s="27" t="s">
        <v>2185</v>
      </c>
      <c r="F453" s="27" t="s">
        <v>1802</v>
      </c>
      <c r="G453" s="27" t="s">
        <v>3892</v>
      </c>
      <c r="H453" s="27" t="s">
        <v>3897</v>
      </c>
      <c r="I453" s="27" t="s">
        <v>4401</v>
      </c>
      <c r="J453" s="27" t="s">
        <v>6375</v>
      </c>
    </row>
    <row r="454" spans="1:11" x14ac:dyDescent="0.25">
      <c r="A454" s="27" t="s">
        <v>6200</v>
      </c>
      <c r="B454" s="27" t="s">
        <v>2942</v>
      </c>
      <c r="C454" s="27" t="s">
        <v>10365</v>
      </c>
      <c r="D454" s="27" t="s">
        <v>1842</v>
      </c>
      <c r="E454" s="27" t="s">
        <v>2941</v>
      </c>
      <c r="F454" s="27" t="s">
        <v>1802</v>
      </c>
      <c r="G454" s="27" t="s">
        <v>10364</v>
      </c>
      <c r="H454" s="27" t="s">
        <v>3897</v>
      </c>
      <c r="I454" s="27" t="s">
        <v>4400</v>
      </c>
      <c r="J454" s="27" t="s">
        <v>10363</v>
      </c>
    </row>
    <row r="455" spans="1:11" x14ac:dyDescent="0.25">
      <c r="A455" s="27" t="s">
        <v>8289</v>
      </c>
      <c r="B455" s="27" t="s">
        <v>6006</v>
      </c>
      <c r="C455" s="27" t="s">
        <v>6712</v>
      </c>
      <c r="D455" s="27" t="s">
        <v>3535</v>
      </c>
      <c r="E455" s="27" t="s">
        <v>6713</v>
      </c>
      <c r="F455" s="27" t="s">
        <v>1802</v>
      </c>
      <c r="G455" s="27" t="s">
        <v>10214</v>
      </c>
      <c r="H455" s="27" t="s">
        <v>3897</v>
      </c>
      <c r="I455" s="27" t="s">
        <v>6714</v>
      </c>
      <c r="J455" s="27" t="s">
        <v>6644</v>
      </c>
      <c r="K455" s="16"/>
    </row>
    <row r="456" spans="1:11" x14ac:dyDescent="0.25">
      <c r="A456" s="27" t="s">
        <v>2946</v>
      </c>
      <c r="B456" s="27" t="s">
        <v>6003</v>
      </c>
      <c r="C456" s="27" t="s">
        <v>8290</v>
      </c>
      <c r="D456" s="27" t="s">
        <v>4448</v>
      </c>
      <c r="E456" s="27" t="s">
        <v>6732</v>
      </c>
      <c r="F456" s="27" t="s">
        <v>3514</v>
      </c>
      <c r="G456" s="27" t="s">
        <v>3892</v>
      </c>
      <c r="H456" s="27" t="s">
        <v>3897</v>
      </c>
      <c r="I456" s="27" t="s">
        <v>6733</v>
      </c>
      <c r="J456" s="27" t="s">
        <v>6644</v>
      </c>
    </row>
    <row r="457" spans="1:11" x14ac:dyDescent="0.25">
      <c r="A457" s="27" t="s">
        <v>3515</v>
      </c>
      <c r="B457" s="27" t="s">
        <v>6004</v>
      </c>
      <c r="C457" s="27" t="s">
        <v>6868</v>
      </c>
      <c r="D457" s="27" t="s">
        <v>4227</v>
      </c>
      <c r="E457" s="27" t="s">
        <v>6869</v>
      </c>
      <c r="F457" s="27" t="s">
        <v>3514</v>
      </c>
      <c r="G457" s="27" t="s">
        <v>3892</v>
      </c>
      <c r="H457" s="27" t="s">
        <v>3897</v>
      </c>
      <c r="I457" s="27" t="s">
        <v>6870</v>
      </c>
      <c r="J457" s="27" t="s">
        <v>6644</v>
      </c>
      <c r="K457" s="16"/>
    </row>
    <row r="458" spans="1:11" x14ac:dyDescent="0.25">
      <c r="A458" s="27" t="s">
        <v>4967</v>
      </c>
      <c r="B458" s="27" t="s">
        <v>4226</v>
      </c>
      <c r="C458" s="27" t="s">
        <v>8291</v>
      </c>
      <c r="D458" s="27" t="s">
        <v>4227</v>
      </c>
      <c r="E458" s="27" t="s">
        <v>4228</v>
      </c>
      <c r="F458" s="27" t="s">
        <v>3514</v>
      </c>
      <c r="G458" s="27" t="s">
        <v>10215</v>
      </c>
      <c r="H458" s="27" t="s">
        <v>3897</v>
      </c>
      <c r="I458" s="27" t="s">
        <v>4229</v>
      </c>
      <c r="J458" s="27" t="s">
        <v>6644</v>
      </c>
      <c r="K458" s="16"/>
    </row>
    <row r="459" spans="1:11" x14ac:dyDescent="0.25">
      <c r="A459" s="27" t="s">
        <v>1204</v>
      </c>
      <c r="B459" s="27" t="s">
        <v>2944</v>
      </c>
      <c r="C459" s="27" t="s">
        <v>3523</v>
      </c>
      <c r="D459" s="27" t="s">
        <v>1842</v>
      </c>
      <c r="E459" s="27" t="s">
        <v>2943</v>
      </c>
      <c r="F459" s="27" t="s">
        <v>1802</v>
      </c>
      <c r="G459" s="27" t="s">
        <v>6344</v>
      </c>
      <c r="H459" s="27" t="s">
        <v>3897</v>
      </c>
      <c r="I459" s="27" t="s">
        <v>4261</v>
      </c>
      <c r="J459" s="27" t="s">
        <v>6337</v>
      </c>
    </row>
    <row r="460" spans="1:11" x14ac:dyDescent="0.25">
      <c r="A460" s="27" t="s">
        <v>1050</v>
      </c>
      <c r="B460" s="27" t="s">
        <v>2944</v>
      </c>
      <c r="C460" s="27" t="s">
        <v>8337</v>
      </c>
      <c r="D460" s="27" t="s">
        <v>3617</v>
      </c>
      <c r="E460" s="27" t="s">
        <v>2943</v>
      </c>
      <c r="F460" s="27" t="s">
        <v>1802</v>
      </c>
      <c r="G460" s="27" t="s">
        <v>10314</v>
      </c>
      <c r="H460" s="27" t="s">
        <v>3915</v>
      </c>
      <c r="I460" s="27" t="s">
        <v>6659</v>
      </c>
      <c r="J460" s="27" t="s">
        <v>6333</v>
      </c>
      <c r="K460" s="16"/>
    </row>
    <row r="461" spans="1:11" x14ac:dyDescent="0.25">
      <c r="A461" s="27" t="s">
        <v>4561</v>
      </c>
      <c r="B461" s="27" t="s">
        <v>2188</v>
      </c>
      <c r="C461" s="27" t="s">
        <v>3256</v>
      </c>
      <c r="D461" s="27" t="s">
        <v>1805</v>
      </c>
      <c r="E461" s="27" t="s">
        <v>2187</v>
      </c>
      <c r="F461" s="27" t="s">
        <v>1802</v>
      </c>
      <c r="G461" s="27" t="s">
        <v>3892</v>
      </c>
      <c r="H461" s="27" t="s">
        <v>3897</v>
      </c>
      <c r="I461" s="27" t="s">
        <v>4562</v>
      </c>
      <c r="J461" s="27" t="s">
        <v>6644</v>
      </c>
    </row>
    <row r="462" spans="1:11" x14ac:dyDescent="0.25">
      <c r="A462" s="27" t="s">
        <v>1638</v>
      </c>
      <c r="B462" s="27" t="s">
        <v>2190</v>
      </c>
      <c r="C462" s="27" t="s">
        <v>3619</v>
      </c>
      <c r="D462" s="27" t="s">
        <v>1839</v>
      </c>
      <c r="E462" s="27" t="s">
        <v>2189</v>
      </c>
      <c r="F462" s="27" t="s">
        <v>1802</v>
      </c>
      <c r="G462" s="27" t="s">
        <v>8381</v>
      </c>
      <c r="H462" s="27" t="s">
        <v>3897</v>
      </c>
      <c r="I462" s="27" t="s">
        <v>4647</v>
      </c>
      <c r="J462" s="27" t="s">
        <v>6644</v>
      </c>
    </row>
    <row r="463" spans="1:11" x14ac:dyDescent="0.25">
      <c r="A463" s="27" t="s">
        <v>5004</v>
      </c>
      <c r="B463" s="27" t="s">
        <v>2193</v>
      </c>
      <c r="C463" s="27" t="s">
        <v>2191</v>
      </c>
      <c r="D463" s="27" t="s">
        <v>1839</v>
      </c>
      <c r="E463" s="27" t="s">
        <v>2192</v>
      </c>
      <c r="F463" s="27" t="s">
        <v>1802</v>
      </c>
      <c r="G463" s="27" t="s">
        <v>3892</v>
      </c>
      <c r="H463" s="27" t="s">
        <v>3897</v>
      </c>
      <c r="I463" s="27" t="s">
        <v>4646</v>
      </c>
      <c r="J463" s="27" t="s">
        <v>6644</v>
      </c>
    </row>
    <row r="464" spans="1:11" x14ac:dyDescent="0.25">
      <c r="A464" s="27" t="s">
        <v>1709</v>
      </c>
      <c r="B464" s="27" t="s">
        <v>2195</v>
      </c>
      <c r="C464" s="27" t="s">
        <v>6461</v>
      </c>
      <c r="D464" s="27" t="s">
        <v>1805</v>
      </c>
      <c r="E464" s="27" t="s">
        <v>2194</v>
      </c>
      <c r="F464" s="27" t="s">
        <v>1802</v>
      </c>
      <c r="G464" s="27" t="s">
        <v>6462</v>
      </c>
      <c r="H464" s="27" t="s">
        <v>3897</v>
      </c>
      <c r="I464" s="27" t="s">
        <v>4560</v>
      </c>
      <c r="J464" s="27" t="s">
        <v>6337</v>
      </c>
    </row>
    <row r="465" spans="1:11" x14ac:dyDescent="0.25">
      <c r="A465" s="27" t="s">
        <v>2718</v>
      </c>
      <c r="B465" s="27" t="s">
        <v>2948</v>
      </c>
      <c r="C465" s="27" t="s">
        <v>3276</v>
      </c>
      <c r="D465" s="27" t="s">
        <v>2213</v>
      </c>
      <c r="E465" s="27" t="s">
        <v>2947</v>
      </c>
      <c r="F465" s="27" t="s">
        <v>2178</v>
      </c>
      <c r="G465" s="27" t="s">
        <v>3892</v>
      </c>
      <c r="H465" s="27" t="s">
        <v>3914</v>
      </c>
      <c r="I465" s="27" t="s">
        <v>4394</v>
      </c>
      <c r="J465" s="27" t="s">
        <v>6644</v>
      </c>
    </row>
    <row r="466" spans="1:11" x14ac:dyDescent="0.25">
      <c r="A466" s="27" t="s">
        <v>2196</v>
      </c>
      <c r="B466" s="27" t="s">
        <v>2198</v>
      </c>
      <c r="C466" s="27" t="s">
        <v>3275</v>
      </c>
      <c r="D466" s="27" t="s">
        <v>1824</v>
      </c>
      <c r="E466" s="27" t="s">
        <v>2197</v>
      </c>
      <c r="F466" s="27" t="s">
        <v>1802</v>
      </c>
      <c r="G466" s="27" t="s">
        <v>3892</v>
      </c>
      <c r="H466" s="27" t="s">
        <v>3914</v>
      </c>
      <c r="I466" s="27" t="s">
        <v>4375</v>
      </c>
      <c r="J466" s="27" t="s">
        <v>6358</v>
      </c>
    </row>
    <row r="467" spans="1:11" x14ac:dyDescent="0.25">
      <c r="A467" s="27" t="s">
        <v>4374</v>
      </c>
      <c r="B467" s="27" t="s">
        <v>2201</v>
      </c>
      <c r="C467" s="27" t="s">
        <v>2199</v>
      </c>
      <c r="D467" s="27" t="s">
        <v>1824</v>
      </c>
      <c r="E467" s="27" t="s">
        <v>2200</v>
      </c>
      <c r="F467" s="27" t="s">
        <v>1802</v>
      </c>
      <c r="G467" s="27" t="s">
        <v>3892</v>
      </c>
      <c r="H467" s="27" t="s">
        <v>3914</v>
      </c>
      <c r="I467" s="27" t="s">
        <v>4183</v>
      </c>
      <c r="J467" s="27" t="s">
        <v>6664</v>
      </c>
    </row>
    <row r="468" spans="1:11" x14ac:dyDescent="0.25">
      <c r="A468" s="27" t="s">
        <v>1794</v>
      </c>
      <c r="B468" s="27" t="s">
        <v>2204</v>
      </c>
      <c r="C468" s="27" t="s">
        <v>2202</v>
      </c>
      <c r="D468" s="27" t="s">
        <v>1824</v>
      </c>
      <c r="E468" s="27" t="s">
        <v>2203</v>
      </c>
      <c r="F468" s="27" t="s">
        <v>1802</v>
      </c>
      <c r="G468" s="27" t="s">
        <v>6372</v>
      </c>
      <c r="H468" s="27" t="s">
        <v>3914</v>
      </c>
      <c r="I468" s="27" t="s">
        <v>4183</v>
      </c>
      <c r="J468" s="27" t="s">
        <v>6358</v>
      </c>
      <c r="K468" s="16"/>
    </row>
    <row r="469" spans="1:11" x14ac:dyDescent="0.25">
      <c r="A469" s="27" t="s">
        <v>6172</v>
      </c>
      <c r="B469" s="27" t="s">
        <v>2206</v>
      </c>
      <c r="C469" s="27" t="s">
        <v>10316</v>
      </c>
      <c r="D469" s="27" t="s">
        <v>1805</v>
      </c>
      <c r="E469" s="27" t="s">
        <v>2205</v>
      </c>
      <c r="F469" s="27" t="s">
        <v>1802</v>
      </c>
      <c r="G469" s="27" t="s">
        <v>10315</v>
      </c>
      <c r="H469" s="27" t="s">
        <v>3914</v>
      </c>
      <c r="I469" s="27" t="s">
        <v>4714</v>
      </c>
      <c r="J469" s="27" t="s">
        <v>6333</v>
      </c>
      <c r="K469" s="16"/>
    </row>
    <row r="470" spans="1:11" x14ac:dyDescent="0.25">
      <c r="A470" s="27" t="s">
        <v>10360</v>
      </c>
      <c r="B470" s="27" t="s">
        <v>5760</v>
      </c>
      <c r="C470" s="27" t="s">
        <v>6565</v>
      </c>
      <c r="D470" s="27" t="s">
        <v>1824</v>
      </c>
      <c r="E470" s="27" t="s">
        <v>10359</v>
      </c>
      <c r="F470" s="27" t="s">
        <v>1802</v>
      </c>
      <c r="G470" s="27" t="s">
        <v>3892</v>
      </c>
      <c r="H470" s="27" t="s">
        <v>3914</v>
      </c>
      <c r="I470" s="27" t="s">
        <v>10358</v>
      </c>
      <c r="J470" s="27" t="s">
        <v>6410</v>
      </c>
    </row>
    <row r="471" spans="1:11" x14ac:dyDescent="0.25">
      <c r="A471" s="27" t="s">
        <v>1794</v>
      </c>
      <c r="B471" s="27" t="s">
        <v>2208</v>
      </c>
      <c r="C471" s="27" t="s">
        <v>2875</v>
      </c>
      <c r="D471" s="27" t="s">
        <v>1824</v>
      </c>
      <c r="E471" s="27" t="s">
        <v>2207</v>
      </c>
      <c r="F471" s="27" t="s">
        <v>1802</v>
      </c>
      <c r="G471" s="27" t="s">
        <v>6493</v>
      </c>
      <c r="H471" s="27" t="s">
        <v>3914</v>
      </c>
      <c r="I471" s="27" t="s">
        <v>4373</v>
      </c>
      <c r="J471" s="27" t="s">
        <v>6339</v>
      </c>
    </row>
    <row r="472" spans="1:11" x14ac:dyDescent="0.25">
      <c r="A472" s="27" t="s">
        <v>1309</v>
      </c>
      <c r="B472" s="27" t="s">
        <v>2210</v>
      </c>
      <c r="C472" s="27" t="s">
        <v>8292</v>
      </c>
      <c r="D472" s="27" t="s">
        <v>1805</v>
      </c>
      <c r="E472" s="27" t="s">
        <v>2209</v>
      </c>
      <c r="F472" s="27" t="s">
        <v>1802</v>
      </c>
      <c r="G472" s="27" t="s">
        <v>3892</v>
      </c>
      <c r="H472" s="27" t="s">
        <v>3897</v>
      </c>
      <c r="I472" s="27" t="s">
        <v>4283</v>
      </c>
      <c r="J472" s="27" t="s">
        <v>6358</v>
      </c>
      <c r="K472" s="16"/>
    </row>
    <row r="473" spans="1:11" x14ac:dyDescent="0.25">
      <c r="A473" s="27" t="s">
        <v>4984</v>
      </c>
      <c r="B473" s="27" t="s">
        <v>2212</v>
      </c>
      <c r="C473" s="27" t="s">
        <v>3298</v>
      </c>
      <c r="D473" s="27" t="s">
        <v>1824</v>
      </c>
      <c r="E473" s="27" t="s">
        <v>2211</v>
      </c>
      <c r="F473" s="27" t="s">
        <v>1802</v>
      </c>
      <c r="G473" s="27" t="s">
        <v>3892</v>
      </c>
      <c r="H473" s="27" t="s">
        <v>3897</v>
      </c>
      <c r="I473" s="27" t="s">
        <v>4283</v>
      </c>
      <c r="J473" s="27" t="s">
        <v>6333</v>
      </c>
    </row>
    <row r="474" spans="1:11" x14ac:dyDescent="0.25">
      <c r="A474" s="27" t="s">
        <v>968</v>
      </c>
      <c r="B474" s="27" t="s">
        <v>2950</v>
      </c>
      <c r="C474" s="27" t="s">
        <v>6809</v>
      </c>
      <c r="D474" s="27" t="s">
        <v>1805</v>
      </c>
      <c r="E474" s="27" t="s">
        <v>2949</v>
      </c>
      <c r="F474" s="27" t="s">
        <v>1802</v>
      </c>
      <c r="G474" s="27" t="s">
        <v>3892</v>
      </c>
      <c r="H474" s="27" t="s">
        <v>3897</v>
      </c>
      <c r="I474" s="27" t="s">
        <v>4558</v>
      </c>
      <c r="J474" s="27" t="s">
        <v>6333</v>
      </c>
    </row>
    <row r="475" spans="1:11" x14ac:dyDescent="0.25">
      <c r="A475" s="27" t="s">
        <v>2214</v>
      </c>
      <c r="B475" s="27" t="s">
        <v>2216</v>
      </c>
      <c r="C475" s="27" t="s">
        <v>6867</v>
      </c>
      <c r="D475" s="27" t="s">
        <v>2213</v>
      </c>
      <c r="E475" s="27" t="s">
        <v>2215</v>
      </c>
      <c r="F475" s="27" t="s">
        <v>1802</v>
      </c>
      <c r="G475" s="27" t="s">
        <v>3892</v>
      </c>
      <c r="H475" s="27" t="s">
        <v>3913</v>
      </c>
      <c r="I475" s="27" t="s">
        <v>4645</v>
      </c>
      <c r="J475" s="27" t="s">
        <v>6333</v>
      </c>
    </row>
    <row r="476" spans="1:11" x14ac:dyDescent="0.25">
      <c r="A476" s="27" t="s">
        <v>2218</v>
      </c>
      <c r="B476" s="27" t="s">
        <v>2220</v>
      </c>
      <c r="C476" s="27" t="s">
        <v>2217</v>
      </c>
      <c r="D476" s="27" t="s">
        <v>1824</v>
      </c>
      <c r="E476" s="27" t="s">
        <v>2219</v>
      </c>
      <c r="F476" s="27" t="s">
        <v>1802</v>
      </c>
      <c r="G476" s="27" t="s">
        <v>3892</v>
      </c>
      <c r="H476" s="27" t="s">
        <v>3914</v>
      </c>
      <c r="I476" s="27" t="s">
        <v>4372</v>
      </c>
      <c r="J476" s="27" t="s">
        <v>6346</v>
      </c>
      <c r="K476" s="16"/>
    </row>
    <row r="477" spans="1:11" x14ac:dyDescent="0.25">
      <c r="A477" s="27" t="s">
        <v>1794</v>
      </c>
      <c r="B477" s="27" t="s">
        <v>2222</v>
      </c>
      <c r="C477" s="27" t="s">
        <v>3621</v>
      </c>
      <c r="D477" s="27" t="s">
        <v>1824</v>
      </c>
      <c r="E477" s="27" t="s">
        <v>2221</v>
      </c>
      <c r="F477" s="27" t="s">
        <v>1802</v>
      </c>
      <c r="G477" s="27" t="s">
        <v>3892</v>
      </c>
      <c r="H477" s="27" t="s">
        <v>3960</v>
      </c>
      <c r="I477" s="27" t="s">
        <v>4372</v>
      </c>
      <c r="J477" s="27" t="s">
        <v>6607</v>
      </c>
    </row>
    <row r="478" spans="1:11" x14ac:dyDescent="0.25">
      <c r="A478" s="27" t="s">
        <v>1267</v>
      </c>
      <c r="B478" s="27" t="s">
        <v>2224</v>
      </c>
      <c r="C478" s="27" t="s">
        <v>8293</v>
      </c>
      <c r="D478" s="27" t="s">
        <v>2213</v>
      </c>
      <c r="E478" s="27" t="s">
        <v>2223</v>
      </c>
      <c r="F478" s="27" t="s">
        <v>1802</v>
      </c>
      <c r="G478" s="27" t="s">
        <v>10317</v>
      </c>
      <c r="H478" s="27" t="s">
        <v>3897</v>
      </c>
      <c r="I478" s="27" t="s">
        <v>4644</v>
      </c>
      <c r="J478" s="27" t="s">
        <v>6333</v>
      </c>
    </row>
    <row r="479" spans="1:11" x14ac:dyDescent="0.25">
      <c r="A479" s="27" t="s">
        <v>2226</v>
      </c>
      <c r="B479" s="27" t="s">
        <v>2228</v>
      </c>
      <c r="C479" s="27" t="s">
        <v>2225</v>
      </c>
      <c r="D479" s="27" t="s">
        <v>1824</v>
      </c>
      <c r="E479" s="27" t="s">
        <v>2227</v>
      </c>
      <c r="F479" s="27" t="s">
        <v>1802</v>
      </c>
      <c r="G479" s="27" t="s">
        <v>8444</v>
      </c>
      <c r="H479" s="27" t="s">
        <v>3914</v>
      </c>
      <c r="I479" s="27" t="s">
        <v>4192</v>
      </c>
      <c r="J479" s="27" t="s">
        <v>6408</v>
      </c>
    </row>
    <row r="480" spans="1:11" x14ac:dyDescent="0.25">
      <c r="A480" s="27" t="s">
        <v>3622</v>
      </c>
      <c r="B480" s="27" t="s">
        <v>2230</v>
      </c>
      <c r="C480" s="27" t="s">
        <v>3272</v>
      </c>
      <c r="D480" s="27" t="s">
        <v>1842</v>
      </c>
      <c r="E480" s="27" t="s">
        <v>2229</v>
      </c>
      <c r="F480" s="27" t="s">
        <v>1802</v>
      </c>
      <c r="G480" s="27" t="s">
        <v>3892</v>
      </c>
      <c r="H480" s="27" t="s">
        <v>3897</v>
      </c>
      <c r="I480" s="27" t="s">
        <v>4399</v>
      </c>
      <c r="J480" s="27" t="s">
        <v>6341</v>
      </c>
    </row>
    <row r="481" spans="1:10" x14ac:dyDescent="0.25">
      <c r="A481" s="27" t="s">
        <v>1778</v>
      </c>
      <c r="B481" s="27" t="s">
        <v>2232</v>
      </c>
      <c r="C481" s="27" t="s">
        <v>10258</v>
      </c>
      <c r="D481" s="27" t="s">
        <v>1842</v>
      </c>
      <c r="E481" s="27" t="s">
        <v>2231</v>
      </c>
      <c r="F481" s="27" t="s">
        <v>1802</v>
      </c>
      <c r="G481" s="27" t="s">
        <v>10257</v>
      </c>
      <c r="H481" s="27" t="s">
        <v>3897</v>
      </c>
      <c r="I481" s="27" t="s">
        <v>4399</v>
      </c>
      <c r="J481" s="27" t="s">
        <v>6701</v>
      </c>
    </row>
    <row r="482" spans="1:10" x14ac:dyDescent="0.25">
      <c r="A482" s="27" t="s">
        <v>1118</v>
      </c>
      <c r="B482" s="27" t="s">
        <v>2234</v>
      </c>
      <c r="C482" s="27" t="s">
        <v>4538</v>
      </c>
      <c r="D482" s="27" t="s">
        <v>1842</v>
      </c>
      <c r="E482" s="27" t="s">
        <v>2233</v>
      </c>
      <c r="F482" s="27" t="s">
        <v>1802</v>
      </c>
      <c r="G482" s="27" t="s">
        <v>3892</v>
      </c>
      <c r="H482" s="27" t="s">
        <v>4397</v>
      </c>
      <c r="I482" s="27" t="s">
        <v>4398</v>
      </c>
      <c r="J482" s="27" t="s">
        <v>6411</v>
      </c>
    </row>
    <row r="483" spans="1:10" x14ac:dyDescent="0.25">
      <c r="A483" s="27" t="s">
        <v>939</v>
      </c>
      <c r="B483" s="27" t="s">
        <v>2952</v>
      </c>
      <c r="C483" s="27" t="s">
        <v>1851</v>
      </c>
      <c r="D483" s="27" t="s">
        <v>2213</v>
      </c>
      <c r="E483" s="27" t="s">
        <v>2951</v>
      </c>
      <c r="F483" s="27" t="s">
        <v>1798</v>
      </c>
      <c r="G483" s="27" t="s">
        <v>3892</v>
      </c>
      <c r="H483" s="27" t="s">
        <v>3913</v>
      </c>
      <c r="I483" s="27" t="s">
        <v>6866</v>
      </c>
      <c r="J483" s="27" t="s">
        <v>6333</v>
      </c>
    </row>
    <row r="484" spans="1:10" x14ac:dyDescent="0.25">
      <c r="A484" s="27" t="s">
        <v>2237</v>
      </c>
      <c r="B484" s="27" t="s">
        <v>2239</v>
      </c>
      <c r="C484" s="27" t="s">
        <v>2236</v>
      </c>
      <c r="D484" s="27" t="s">
        <v>2235</v>
      </c>
      <c r="E484" s="27" t="s">
        <v>2238</v>
      </c>
      <c r="F484" s="27" t="s">
        <v>1802</v>
      </c>
      <c r="G484" s="27" t="s">
        <v>3892</v>
      </c>
      <c r="H484" s="27" t="s">
        <v>3897</v>
      </c>
      <c r="I484" s="27" t="s">
        <v>4369</v>
      </c>
      <c r="J484" s="27" t="s">
        <v>6410</v>
      </c>
    </row>
    <row r="485" spans="1:10" x14ac:dyDescent="0.25">
      <c r="A485" s="27" t="s">
        <v>1241</v>
      </c>
      <c r="B485" s="27" t="s">
        <v>2241</v>
      </c>
      <c r="C485" s="27" t="s">
        <v>3273</v>
      </c>
      <c r="D485" s="27" t="s">
        <v>1842</v>
      </c>
      <c r="E485" s="27" t="s">
        <v>2240</v>
      </c>
      <c r="F485" s="27" t="s">
        <v>1802</v>
      </c>
      <c r="G485" s="27" t="s">
        <v>3892</v>
      </c>
      <c r="H485" s="27" t="s">
        <v>3897</v>
      </c>
      <c r="I485" s="27" t="s">
        <v>4396</v>
      </c>
      <c r="J485" s="27" t="s">
        <v>6333</v>
      </c>
    </row>
    <row r="486" spans="1:10" x14ac:dyDescent="0.25">
      <c r="A486" s="27" t="s">
        <v>2237</v>
      </c>
      <c r="B486" s="27" t="s">
        <v>2954</v>
      </c>
      <c r="C486" s="27" t="s">
        <v>6865</v>
      </c>
      <c r="D486" s="27" t="s">
        <v>2235</v>
      </c>
      <c r="E486" s="27" t="s">
        <v>2953</v>
      </c>
      <c r="F486" s="27" t="s">
        <v>1802</v>
      </c>
      <c r="G486" s="27" t="s">
        <v>3892</v>
      </c>
      <c r="H486" s="27" t="s">
        <v>3914</v>
      </c>
      <c r="I486" s="27" t="s">
        <v>4368</v>
      </c>
      <c r="J486" s="27" t="s">
        <v>6410</v>
      </c>
    </row>
    <row r="487" spans="1:10" x14ac:dyDescent="0.25">
      <c r="A487" s="27" t="s">
        <v>1689</v>
      </c>
      <c r="B487" s="27" t="s">
        <v>2243</v>
      </c>
      <c r="C487" s="27" t="s">
        <v>4246</v>
      </c>
      <c r="D487" s="27" t="s">
        <v>1842</v>
      </c>
      <c r="E487" s="27" t="s">
        <v>2242</v>
      </c>
      <c r="F487" s="27" t="s">
        <v>1802</v>
      </c>
      <c r="G487" s="27" t="s">
        <v>3892</v>
      </c>
      <c r="H487" s="27" t="s">
        <v>3897</v>
      </c>
      <c r="I487" s="27" t="s">
        <v>4247</v>
      </c>
      <c r="J487" s="27" t="s">
        <v>6333</v>
      </c>
    </row>
    <row r="488" spans="1:10" x14ac:dyDescent="0.25">
      <c r="A488" s="27" t="s">
        <v>2244</v>
      </c>
      <c r="B488" s="27" t="s">
        <v>2246</v>
      </c>
      <c r="C488" s="27" t="s">
        <v>3272</v>
      </c>
      <c r="D488" s="27" t="s">
        <v>2235</v>
      </c>
      <c r="E488" s="27" t="s">
        <v>2245</v>
      </c>
      <c r="F488" s="27" t="s">
        <v>1802</v>
      </c>
      <c r="G488" s="27" t="s">
        <v>6424</v>
      </c>
      <c r="H488" s="27" t="s">
        <v>3914</v>
      </c>
      <c r="I488" s="27" t="s">
        <v>4367</v>
      </c>
      <c r="J488" s="27" t="s">
        <v>6407</v>
      </c>
    </row>
    <row r="489" spans="1:10" x14ac:dyDescent="0.25">
      <c r="A489" s="27" t="s">
        <v>6305</v>
      </c>
      <c r="B489" s="27" t="s">
        <v>2249</v>
      </c>
      <c r="C489" s="27" t="s">
        <v>2247</v>
      </c>
      <c r="D489" s="27" t="s">
        <v>2213</v>
      </c>
      <c r="E489" s="27" t="s">
        <v>2248</v>
      </c>
      <c r="F489" s="27" t="s">
        <v>1802</v>
      </c>
      <c r="G489" s="27" t="s">
        <v>3892</v>
      </c>
      <c r="H489" s="27" t="s">
        <v>3897</v>
      </c>
      <c r="I489" s="27" t="s">
        <v>4642</v>
      </c>
      <c r="J489" s="27" t="s">
        <v>6333</v>
      </c>
    </row>
    <row r="490" spans="1:10" x14ac:dyDescent="0.25">
      <c r="A490" s="27" t="s">
        <v>1564</v>
      </c>
      <c r="B490" s="27" t="s">
        <v>2251</v>
      </c>
      <c r="C490" s="27" t="s">
        <v>3546</v>
      </c>
      <c r="D490" s="27" t="s">
        <v>2235</v>
      </c>
      <c r="E490" s="27" t="s">
        <v>2250</v>
      </c>
      <c r="F490" s="27" t="s">
        <v>1802</v>
      </c>
      <c r="G490" s="27" t="s">
        <v>8367</v>
      </c>
      <c r="H490" s="27" t="s">
        <v>3914</v>
      </c>
      <c r="I490" s="27" t="s">
        <v>4245</v>
      </c>
      <c r="J490" s="27" t="s">
        <v>6407</v>
      </c>
    </row>
    <row r="491" spans="1:10" x14ac:dyDescent="0.25">
      <c r="A491" s="27" t="s">
        <v>1486</v>
      </c>
      <c r="B491" s="27" t="s">
        <v>2252</v>
      </c>
      <c r="C491" s="27" t="s">
        <v>6494</v>
      </c>
      <c r="D491" s="27" t="s">
        <v>2090</v>
      </c>
      <c r="E491" s="27">
        <v>37940560853</v>
      </c>
      <c r="F491" s="27" t="s">
        <v>1802</v>
      </c>
      <c r="G491" s="27" t="s">
        <v>6495</v>
      </c>
      <c r="H491" s="27" t="s">
        <v>3897</v>
      </c>
      <c r="I491" s="27" t="s">
        <v>4391</v>
      </c>
      <c r="J491" s="27" t="s">
        <v>6339</v>
      </c>
    </row>
    <row r="492" spans="1:10" x14ac:dyDescent="0.25">
      <c r="A492" s="27" t="s">
        <v>2119</v>
      </c>
      <c r="B492" s="27" t="s">
        <v>2255</v>
      </c>
      <c r="C492" s="27" t="s">
        <v>4052</v>
      </c>
      <c r="D492" s="27" t="s">
        <v>2253</v>
      </c>
      <c r="E492" s="27" t="s">
        <v>2254</v>
      </c>
      <c r="F492" s="27" t="s">
        <v>2256</v>
      </c>
      <c r="G492" s="27" t="s">
        <v>6383</v>
      </c>
      <c r="H492" s="27" t="s">
        <v>3960</v>
      </c>
      <c r="I492" s="27" t="s">
        <v>4192</v>
      </c>
      <c r="J492" s="27" t="s">
        <v>6384</v>
      </c>
    </row>
    <row r="493" spans="1:10" x14ac:dyDescent="0.25">
      <c r="A493" s="27" t="s">
        <v>1017</v>
      </c>
      <c r="B493" s="27" t="s">
        <v>2259</v>
      </c>
      <c r="C493" s="27" t="s">
        <v>10237</v>
      </c>
      <c r="D493" s="27" t="s">
        <v>2258</v>
      </c>
      <c r="E493" s="27">
        <v>3371755357</v>
      </c>
      <c r="F493" s="27" t="s">
        <v>1802</v>
      </c>
      <c r="G493" s="27" t="s">
        <v>10236</v>
      </c>
      <c r="H493" s="27" t="s">
        <v>3914</v>
      </c>
      <c r="I493" s="27" t="s">
        <v>4549</v>
      </c>
      <c r="J493" s="27" t="s">
        <v>6358</v>
      </c>
    </row>
    <row r="494" spans="1:10" x14ac:dyDescent="0.25">
      <c r="A494" s="27" t="s">
        <v>1234</v>
      </c>
      <c r="B494" s="27" t="s">
        <v>2262</v>
      </c>
      <c r="C494" s="27" t="s">
        <v>10330</v>
      </c>
      <c r="D494" s="27" t="s">
        <v>2260</v>
      </c>
      <c r="E494" s="27" t="s">
        <v>2261</v>
      </c>
      <c r="F494" s="27" t="s">
        <v>1802</v>
      </c>
      <c r="G494" s="27" t="s">
        <v>3892</v>
      </c>
      <c r="H494" s="27" t="s">
        <v>3961</v>
      </c>
      <c r="I494" s="27" t="s">
        <v>4383</v>
      </c>
      <c r="J494" s="27" t="s">
        <v>6333</v>
      </c>
    </row>
    <row r="495" spans="1:10" x14ac:dyDescent="0.25">
      <c r="A495" s="27" t="s">
        <v>1574</v>
      </c>
      <c r="B495" s="27" t="s">
        <v>2264</v>
      </c>
      <c r="C495" s="27" t="s">
        <v>8294</v>
      </c>
      <c r="D495" s="27" t="s">
        <v>1842</v>
      </c>
      <c r="E495" s="27" t="s">
        <v>2263</v>
      </c>
      <c r="F495" s="27" t="s">
        <v>1802</v>
      </c>
      <c r="G495" s="27" t="s">
        <v>3892</v>
      </c>
      <c r="H495" s="27" t="s">
        <v>3897</v>
      </c>
      <c r="I495" s="27" t="s">
        <v>4395</v>
      </c>
      <c r="J495" s="27" t="s">
        <v>6664</v>
      </c>
    </row>
    <row r="496" spans="1:10" x14ac:dyDescent="0.25">
      <c r="A496" s="27" t="s">
        <v>1375</v>
      </c>
      <c r="B496" s="27" t="s">
        <v>2266</v>
      </c>
      <c r="C496" s="27" t="s">
        <v>10239</v>
      </c>
      <c r="D496" s="27" t="s">
        <v>1842</v>
      </c>
      <c r="E496" s="27" t="s">
        <v>2265</v>
      </c>
      <c r="F496" s="27" t="s">
        <v>1802</v>
      </c>
      <c r="G496" s="27" t="s">
        <v>10238</v>
      </c>
      <c r="H496" s="27" t="s">
        <v>3913</v>
      </c>
      <c r="I496" s="27" t="s">
        <v>4383</v>
      </c>
      <c r="J496" s="27" t="s">
        <v>6358</v>
      </c>
    </row>
    <row r="497" spans="1:10" x14ac:dyDescent="0.25">
      <c r="A497" s="27" t="s">
        <v>1379</v>
      </c>
      <c r="B497" s="27" t="s">
        <v>2269</v>
      </c>
      <c r="C497" s="27" t="s">
        <v>10331</v>
      </c>
      <c r="D497" s="27" t="s">
        <v>2267</v>
      </c>
      <c r="E497" s="27" t="s">
        <v>2268</v>
      </c>
      <c r="F497" s="27" t="s">
        <v>1802</v>
      </c>
      <c r="G497" s="27" t="s">
        <v>3892</v>
      </c>
      <c r="H497" s="27" t="s">
        <v>3914</v>
      </c>
      <c r="I497" s="27" t="s">
        <v>4403</v>
      </c>
      <c r="J497" s="27" t="s">
        <v>6333</v>
      </c>
    </row>
    <row r="498" spans="1:10" x14ac:dyDescent="0.25">
      <c r="A498" s="27" t="s">
        <v>2271</v>
      </c>
      <c r="B498" s="27" t="s">
        <v>2273</v>
      </c>
      <c r="C498" s="27" t="s">
        <v>6864</v>
      </c>
      <c r="D498" s="27" t="s">
        <v>2270</v>
      </c>
      <c r="E498" s="27" t="s">
        <v>2272</v>
      </c>
      <c r="F498" s="27" t="s">
        <v>1802</v>
      </c>
      <c r="G498" s="27" t="s">
        <v>3892</v>
      </c>
      <c r="H498" s="27" t="s">
        <v>3914</v>
      </c>
      <c r="I498" s="27" t="s">
        <v>4273</v>
      </c>
      <c r="J498" s="27" t="s">
        <v>6346</v>
      </c>
    </row>
    <row r="499" spans="1:10" x14ac:dyDescent="0.25">
      <c r="A499" s="27" t="s">
        <v>1276</v>
      </c>
      <c r="B499" s="27" t="s">
        <v>2276</v>
      </c>
      <c r="C499" s="27" t="s">
        <v>8295</v>
      </c>
      <c r="D499" s="27" t="s">
        <v>2274</v>
      </c>
      <c r="E499" s="27" t="s">
        <v>2275</v>
      </c>
      <c r="F499" s="27" t="s">
        <v>1802</v>
      </c>
      <c r="G499" s="27" t="s">
        <v>3892</v>
      </c>
      <c r="H499" s="27" t="s">
        <v>3897</v>
      </c>
      <c r="I499" s="27" t="s">
        <v>4556</v>
      </c>
      <c r="J499" s="27" t="s">
        <v>6410</v>
      </c>
    </row>
    <row r="500" spans="1:10" x14ac:dyDescent="0.25">
      <c r="A500" s="27" t="s">
        <v>2279</v>
      </c>
      <c r="B500" s="27" t="s">
        <v>2281</v>
      </c>
      <c r="C500" s="27" t="s">
        <v>2278</v>
      </c>
      <c r="D500" s="27" t="s">
        <v>2277</v>
      </c>
      <c r="E500" s="27" t="s">
        <v>2280</v>
      </c>
      <c r="F500" s="27" t="s">
        <v>2282</v>
      </c>
      <c r="G500" s="27" t="s">
        <v>4230</v>
      </c>
      <c r="H500" s="27" t="s">
        <v>3914</v>
      </c>
      <c r="I500" s="27" t="s">
        <v>4231</v>
      </c>
      <c r="J500" s="27" t="s">
        <v>6362</v>
      </c>
    </row>
    <row r="501" spans="1:10" x14ac:dyDescent="0.25">
      <c r="A501" s="27" t="s">
        <v>2279</v>
      </c>
      <c r="B501" s="27" t="s">
        <v>2285</v>
      </c>
      <c r="C501" s="27" t="s">
        <v>2283</v>
      </c>
      <c r="D501" s="27" t="s">
        <v>2277</v>
      </c>
      <c r="E501" s="27" t="s">
        <v>2284</v>
      </c>
      <c r="F501" s="27" t="s">
        <v>2282</v>
      </c>
      <c r="G501" s="27" t="s">
        <v>6361</v>
      </c>
      <c r="H501" s="27" t="s">
        <v>3914</v>
      </c>
      <c r="I501" s="27" t="s">
        <v>4231</v>
      </c>
      <c r="J501" s="27" t="s">
        <v>6362</v>
      </c>
    </row>
    <row r="502" spans="1:10" x14ac:dyDescent="0.25">
      <c r="A502" s="27" t="s">
        <v>1445</v>
      </c>
      <c r="B502" s="27" t="s">
        <v>2955</v>
      </c>
      <c r="C502" s="27" t="s">
        <v>4363</v>
      </c>
      <c r="D502" s="27" t="s">
        <v>2090</v>
      </c>
      <c r="E502" s="27">
        <v>49243654753</v>
      </c>
      <c r="F502" s="27" t="s">
        <v>1802</v>
      </c>
      <c r="G502" s="27" t="s">
        <v>6509</v>
      </c>
      <c r="H502" s="27" t="s">
        <v>3897</v>
      </c>
      <c r="I502" s="27" t="s">
        <v>4208</v>
      </c>
      <c r="J502" s="27" t="s">
        <v>6510</v>
      </c>
    </row>
    <row r="503" spans="1:10" x14ac:dyDescent="0.25">
      <c r="A503" s="27" t="s">
        <v>1059</v>
      </c>
      <c r="B503" s="27" t="s">
        <v>2288</v>
      </c>
      <c r="C503" s="27" t="s">
        <v>8406</v>
      </c>
      <c r="D503" s="27" t="s">
        <v>2286</v>
      </c>
      <c r="E503" s="27" t="s">
        <v>2287</v>
      </c>
      <c r="F503" s="27" t="s">
        <v>1802</v>
      </c>
      <c r="G503" s="27" t="s">
        <v>8405</v>
      </c>
      <c r="H503" s="27" t="s">
        <v>3897</v>
      </c>
      <c r="I503" s="27" t="s">
        <v>4250</v>
      </c>
      <c r="J503" s="27" t="s">
        <v>6362</v>
      </c>
    </row>
    <row r="504" spans="1:10" x14ac:dyDescent="0.25">
      <c r="A504" s="27" t="s">
        <v>6242</v>
      </c>
      <c r="B504" s="27" t="s">
        <v>2290</v>
      </c>
      <c r="C504" s="27" t="s">
        <v>6863</v>
      </c>
      <c r="D504" s="27" t="s">
        <v>2286</v>
      </c>
      <c r="E504" s="27" t="s">
        <v>2289</v>
      </c>
      <c r="F504" s="27" t="s">
        <v>1802</v>
      </c>
      <c r="G504" s="27" t="s">
        <v>3892</v>
      </c>
      <c r="H504" s="27" t="s">
        <v>3897</v>
      </c>
      <c r="I504" s="27" t="s">
        <v>4225</v>
      </c>
      <c r="J504" s="27" t="s">
        <v>6619</v>
      </c>
    </row>
    <row r="505" spans="1:10" x14ac:dyDescent="0.25">
      <c r="A505" s="27" t="s">
        <v>6195</v>
      </c>
      <c r="B505" s="27" t="s">
        <v>2292</v>
      </c>
      <c r="C505" s="27" t="s">
        <v>6742</v>
      </c>
      <c r="D505" s="27" t="s">
        <v>2286</v>
      </c>
      <c r="E505" s="27" t="s">
        <v>2291</v>
      </c>
      <c r="F505" s="27" t="s">
        <v>1802</v>
      </c>
      <c r="G505" s="27" t="s">
        <v>3892</v>
      </c>
      <c r="H505" s="27" t="s">
        <v>3913</v>
      </c>
      <c r="I505" s="27" t="s">
        <v>4733</v>
      </c>
      <c r="J505" s="27" t="s">
        <v>6616</v>
      </c>
    </row>
    <row r="506" spans="1:10" x14ac:dyDescent="0.25">
      <c r="A506" s="27" t="s">
        <v>2294</v>
      </c>
      <c r="B506" s="27" t="s">
        <v>2296</v>
      </c>
      <c r="C506" s="27" t="s">
        <v>2293</v>
      </c>
      <c r="D506" s="27" t="s">
        <v>2270</v>
      </c>
      <c r="E506" s="27" t="s">
        <v>2295</v>
      </c>
      <c r="F506" s="27" t="s">
        <v>1802</v>
      </c>
      <c r="G506" s="27" t="s">
        <v>8214</v>
      </c>
      <c r="H506" s="27" t="s">
        <v>3914</v>
      </c>
      <c r="I506" s="27" t="s">
        <v>4274</v>
      </c>
      <c r="J506" s="27" t="s">
        <v>6346</v>
      </c>
    </row>
    <row r="507" spans="1:10" x14ac:dyDescent="0.25">
      <c r="A507" s="27" t="s">
        <v>1351</v>
      </c>
      <c r="B507" s="27" t="s">
        <v>5569</v>
      </c>
      <c r="C507" s="27" t="s">
        <v>6474</v>
      </c>
      <c r="D507" s="27" t="s">
        <v>2286</v>
      </c>
      <c r="E507" s="27" t="s">
        <v>6475</v>
      </c>
      <c r="F507" s="27" t="s">
        <v>2330</v>
      </c>
      <c r="G507" s="27" t="s">
        <v>6476</v>
      </c>
      <c r="H507" s="27" t="s">
        <v>3897</v>
      </c>
      <c r="I507" s="27" t="s">
        <v>6477</v>
      </c>
      <c r="J507" s="27" t="s">
        <v>6436</v>
      </c>
    </row>
    <row r="508" spans="1:10" x14ac:dyDescent="0.25">
      <c r="A508" s="27" t="s">
        <v>6216</v>
      </c>
      <c r="B508" s="27" t="s">
        <v>2957</v>
      </c>
      <c r="C508" s="27" t="s">
        <v>6862</v>
      </c>
      <c r="D508" s="27" t="s">
        <v>2286</v>
      </c>
      <c r="E508" s="27" t="s">
        <v>2956</v>
      </c>
      <c r="F508" s="27" t="s">
        <v>1802</v>
      </c>
      <c r="G508" s="27" t="s">
        <v>8360</v>
      </c>
      <c r="H508" s="27" t="s">
        <v>3897</v>
      </c>
      <c r="I508" s="27" t="s">
        <v>4537</v>
      </c>
      <c r="J508" s="27" t="s">
        <v>6358</v>
      </c>
    </row>
    <row r="509" spans="1:10" x14ac:dyDescent="0.25">
      <c r="A509" s="27" t="s">
        <v>1567</v>
      </c>
      <c r="B509" s="27" t="s">
        <v>2298</v>
      </c>
      <c r="C509" s="27" t="s">
        <v>4348</v>
      </c>
      <c r="D509" s="27" t="s">
        <v>2286</v>
      </c>
      <c r="E509" s="27" t="s">
        <v>2297</v>
      </c>
      <c r="F509" s="27" t="s">
        <v>1802</v>
      </c>
      <c r="G509" s="27" t="s">
        <v>6608</v>
      </c>
      <c r="H509" s="27" t="s">
        <v>3897</v>
      </c>
      <c r="I509" s="27" t="s">
        <v>4536</v>
      </c>
      <c r="J509" s="27" t="s">
        <v>6349</v>
      </c>
    </row>
    <row r="510" spans="1:10" x14ac:dyDescent="0.25">
      <c r="A510" s="27" t="s">
        <v>2303</v>
      </c>
      <c r="B510" s="27" t="s">
        <v>2301</v>
      </c>
      <c r="C510" s="27" t="s">
        <v>6861</v>
      </c>
      <c r="D510" s="27" t="s">
        <v>2235</v>
      </c>
      <c r="E510" s="27" t="s">
        <v>2300</v>
      </c>
      <c r="F510" s="27" t="s">
        <v>1802</v>
      </c>
      <c r="G510" s="27" t="s">
        <v>10406</v>
      </c>
      <c r="H510" s="27" t="s">
        <v>3914</v>
      </c>
      <c r="I510" s="27" t="s">
        <v>4366</v>
      </c>
      <c r="J510" s="27" t="s">
        <v>6408</v>
      </c>
    </row>
    <row r="511" spans="1:10" x14ac:dyDescent="0.25">
      <c r="A511" s="27" t="s">
        <v>2303</v>
      </c>
      <c r="B511" s="27" t="s">
        <v>2305</v>
      </c>
      <c r="C511" s="27" t="s">
        <v>2302</v>
      </c>
      <c r="D511" s="27" t="s">
        <v>2235</v>
      </c>
      <c r="E511" s="27" t="s">
        <v>2304</v>
      </c>
      <c r="F511" s="27" t="s">
        <v>1802</v>
      </c>
      <c r="G511" s="27" t="s">
        <v>10408</v>
      </c>
      <c r="H511" s="27" t="s">
        <v>3914</v>
      </c>
      <c r="I511" s="27" t="s">
        <v>4365</v>
      </c>
      <c r="J511" s="27" t="s">
        <v>6408</v>
      </c>
    </row>
    <row r="512" spans="1:10" x14ac:dyDescent="0.25">
      <c r="A512" s="27" t="s">
        <v>1279</v>
      </c>
      <c r="B512" s="27" t="s">
        <v>2959</v>
      </c>
      <c r="C512" s="27" t="s">
        <v>4051</v>
      </c>
      <c r="D512" s="27" t="s">
        <v>1842</v>
      </c>
      <c r="E512" s="27" t="s">
        <v>2958</v>
      </c>
      <c r="F512" s="27" t="s">
        <v>1802</v>
      </c>
      <c r="G512" s="27" t="s">
        <v>3892</v>
      </c>
      <c r="H512" s="27" t="s">
        <v>3897</v>
      </c>
      <c r="I512" s="27" t="s">
        <v>4394</v>
      </c>
      <c r="J512" s="27" t="s">
        <v>6607</v>
      </c>
    </row>
    <row r="513" spans="1:10" x14ac:dyDescent="0.25">
      <c r="A513" s="27" t="s">
        <v>1019</v>
      </c>
      <c r="B513" s="27" t="s">
        <v>2307</v>
      </c>
      <c r="C513" s="27" t="s">
        <v>10281</v>
      </c>
      <c r="D513" s="27" t="s">
        <v>2274</v>
      </c>
      <c r="E513" s="27" t="s">
        <v>2306</v>
      </c>
      <c r="F513" s="27" t="s">
        <v>1802</v>
      </c>
      <c r="G513" s="27" t="s">
        <v>10280</v>
      </c>
      <c r="H513" s="27" t="s">
        <v>3914</v>
      </c>
      <c r="I513" s="27" t="s">
        <v>4394</v>
      </c>
      <c r="J513" s="27" t="s">
        <v>10279</v>
      </c>
    </row>
    <row r="514" spans="1:10" x14ac:dyDescent="0.25">
      <c r="A514" s="27" t="s">
        <v>1543</v>
      </c>
      <c r="B514" s="27" t="s">
        <v>2309</v>
      </c>
      <c r="C514" s="27" t="s">
        <v>3963</v>
      </c>
      <c r="D514" s="27" t="s">
        <v>2274</v>
      </c>
      <c r="E514" s="27" t="s">
        <v>2308</v>
      </c>
      <c r="F514" s="27" t="s">
        <v>1802</v>
      </c>
      <c r="G514" s="27" t="s">
        <v>3892</v>
      </c>
      <c r="H514" s="27" t="s">
        <v>3914</v>
      </c>
      <c r="I514" s="27" t="s">
        <v>4555</v>
      </c>
      <c r="J514" s="27" t="s">
        <v>6436</v>
      </c>
    </row>
    <row r="515" spans="1:10" x14ac:dyDescent="0.25">
      <c r="A515" s="27" t="s">
        <v>1471</v>
      </c>
      <c r="B515" s="27" t="s">
        <v>2311</v>
      </c>
      <c r="C515" s="27" t="s">
        <v>10344</v>
      </c>
      <c r="D515" s="27" t="s">
        <v>2274</v>
      </c>
      <c r="E515" s="27" t="s">
        <v>2310</v>
      </c>
      <c r="F515" s="27" t="s">
        <v>1802</v>
      </c>
      <c r="G515" s="27" t="s">
        <v>3892</v>
      </c>
      <c r="H515" s="27" t="s">
        <v>3914</v>
      </c>
      <c r="I515" s="27" t="s">
        <v>4728</v>
      </c>
      <c r="J515" s="27" t="s">
        <v>10342</v>
      </c>
    </row>
    <row r="516" spans="1:10" x14ac:dyDescent="0.25">
      <c r="A516" s="27" t="s">
        <v>6296</v>
      </c>
      <c r="B516" s="27" t="s">
        <v>2313</v>
      </c>
      <c r="C516" s="27" t="s">
        <v>6416</v>
      </c>
      <c r="D516" s="27" t="s">
        <v>2213</v>
      </c>
      <c r="E516" s="27" t="s">
        <v>2312</v>
      </c>
      <c r="F516" s="27" t="s">
        <v>1802</v>
      </c>
      <c r="G516" s="27" t="s">
        <v>10380</v>
      </c>
      <c r="H516" s="27" t="s">
        <v>3913</v>
      </c>
      <c r="I516" s="27" t="s">
        <v>4641</v>
      </c>
      <c r="J516" s="27" t="s">
        <v>8193</v>
      </c>
    </row>
    <row r="517" spans="1:10" x14ac:dyDescent="0.25">
      <c r="A517" s="27" t="s">
        <v>3625</v>
      </c>
      <c r="B517" s="27" t="s">
        <v>2315</v>
      </c>
      <c r="C517" s="27" t="s">
        <v>6540</v>
      </c>
      <c r="D517" s="27" t="s">
        <v>2041</v>
      </c>
      <c r="E517" s="27" t="s">
        <v>2314</v>
      </c>
      <c r="F517" s="27" t="s">
        <v>1802</v>
      </c>
      <c r="G517" s="27" t="s">
        <v>6541</v>
      </c>
      <c r="H517" s="27" t="s">
        <v>3897</v>
      </c>
      <c r="I517" s="27" t="s">
        <v>4182</v>
      </c>
      <c r="J517" s="27" t="s">
        <v>6500</v>
      </c>
    </row>
    <row r="518" spans="1:10" x14ac:dyDescent="0.25">
      <c r="A518" s="27" t="s">
        <v>1681</v>
      </c>
      <c r="B518" s="27" t="s">
        <v>2961</v>
      </c>
      <c r="C518" s="27" t="s">
        <v>10212</v>
      </c>
      <c r="D518" s="27" t="s">
        <v>1842</v>
      </c>
      <c r="E518" s="27" t="s">
        <v>2960</v>
      </c>
      <c r="F518" s="27" t="s">
        <v>1802</v>
      </c>
      <c r="G518" s="27" t="s">
        <v>3892</v>
      </c>
      <c r="H518" s="27" t="s">
        <v>3897</v>
      </c>
      <c r="I518" s="27" t="s">
        <v>4393</v>
      </c>
      <c r="J518" s="27" t="s">
        <v>6375</v>
      </c>
    </row>
    <row r="519" spans="1:10" x14ac:dyDescent="0.25">
      <c r="A519" s="27" t="s">
        <v>1211</v>
      </c>
      <c r="B519" s="27" t="s">
        <v>2318</v>
      </c>
      <c r="C519" s="27" t="s">
        <v>6444</v>
      </c>
      <c r="D519" s="27" t="s">
        <v>1842</v>
      </c>
      <c r="E519" s="27" t="s">
        <v>2317</v>
      </c>
      <c r="F519" s="27" t="s">
        <v>1802</v>
      </c>
      <c r="G519" s="27" t="s">
        <v>3892</v>
      </c>
      <c r="H519" s="27" t="s">
        <v>3933</v>
      </c>
      <c r="I519" s="27" t="s">
        <v>4392</v>
      </c>
      <c r="J519" s="27" t="s">
        <v>6346</v>
      </c>
    </row>
    <row r="520" spans="1:10" x14ac:dyDescent="0.25">
      <c r="A520" s="27" t="s">
        <v>1463</v>
      </c>
      <c r="B520" s="27" t="s">
        <v>2320</v>
      </c>
      <c r="C520" s="27" t="s">
        <v>2875</v>
      </c>
      <c r="D520" s="27" t="s">
        <v>1842</v>
      </c>
      <c r="E520" s="27" t="s">
        <v>2319</v>
      </c>
      <c r="F520" s="27" t="s">
        <v>1802</v>
      </c>
      <c r="G520" s="27" t="s">
        <v>3892</v>
      </c>
      <c r="H520" s="27" t="s">
        <v>3914</v>
      </c>
      <c r="I520" s="27" t="s">
        <v>4391</v>
      </c>
      <c r="J520" s="27" t="s">
        <v>6339</v>
      </c>
    </row>
    <row r="521" spans="1:10" x14ac:dyDescent="0.25">
      <c r="A521" s="27" t="s">
        <v>4337</v>
      </c>
      <c r="B521" s="27" t="s">
        <v>2323</v>
      </c>
      <c r="C521" s="27" t="s">
        <v>2321</v>
      </c>
      <c r="D521" s="27" t="s">
        <v>2235</v>
      </c>
      <c r="E521" s="27" t="s">
        <v>2322</v>
      </c>
      <c r="F521" s="27" t="s">
        <v>1802</v>
      </c>
      <c r="G521" s="27" t="s">
        <v>6564</v>
      </c>
      <c r="H521" s="27" t="s">
        <v>3897</v>
      </c>
      <c r="I521" s="27" t="s">
        <v>4364</v>
      </c>
      <c r="J521" s="27" t="s">
        <v>6500</v>
      </c>
    </row>
    <row r="522" spans="1:10" x14ac:dyDescent="0.25">
      <c r="A522" s="27" t="s">
        <v>8296</v>
      </c>
      <c r="B522" s="27" t="s">
        <v>2963</v>
      </c>
      <c r="C522" s="27" t="s">
        <v>10243</v>
      </c>
      <c r="D522" s="27" t="s">
        <v>1842</v>
      </c>
      <c r="E522" s="27" t="s">
        <v>2962</v>
      </c>
      <c r="F522" s="27" t="s">
        <v>1802</v>
      </c>
      <c r="G522" s="27" t="s">
        <v>3892</v>
      </c>
      <c r="H522" s="27" t="s">
        <v>3914</v>
      </c>
      <c r="I522" s="27" t="s">
        <v>4390</v>
      </c>
      <c r="J522" s="27" t="s">
        <v>6358</v>
      </c>
    </row>
    <row r="523" spans="1:10" x14ac:dyDescent="0.25">
      <c r="A523" s="27" t="s">
        <v>4553</v>
      </c>
      <c r="B523" s="27" t="s">
        <v>2325</v>
      </c>
      <c r="C523" s="27" t="s">
        <v>6736</v>
      </c>
      <c r="D523" s="27" t="s">
        <v>2274</v>
      </c>
      <c r="E523" s="27" t="s">
        <v>2324</v>
      </c>
      <c r="F523" s="27" t="s">
        <v>1802</v>
      </c>
      <c r="G523" s="27" t="s">
        <v>8365</v>
      </c>
      <c r="H523" s="27" t="s">
        <v>3914</v>
      </c>
      <c r="I523" s="27" t="s">
        <v>4554</v>
      </c>
      <c r="J523" s="27" t="s">
        <v>6664</v>
      </c>
    </row>
    <row r="524" spans="1:10" x14ac:dyDescent="0.25">
      <c r="A524" s="27" t="s">
        <v>2651</v>
      </c>
      <c r="B524" s="27" t="s">
        <v>2965</v>
      </c>
      <c r="C524" s="27" t="s">
        <v>8420</v>
      </c>
      <c r="D524" s="27" t="s">
        <v>2274</v>
      </c>
      <c r="E524" s="27" t="s">
        <v>2964</v>
      </c>
      <c r="F524" s="27" t="s">
        <v>1798</v>
      </c>
      <c r="G524" s="27" t="s">
        <v>8419</v>
      </c>
      <c r="H524" s="27" t="s">
        <v>3914</v>
      </c>
      <c r="I524" s="27" t="s">
        <v>4552</v>
      </c>
      <c r="J524" s="27" t="s">
        <v>6362</v>
      </c>
    </row>
    <row r="525" spans="1:10" x14ac:dyDescent="0.25">
      <c r="A525" s="27" t="s">
        <v>949</v>
      </c>
      <c r="B525" s="27" t="s">
        <v>2329</v>
      </c>
      <c r="C525" s="27" t="s">
        <v>4348</v>
      </c>
      <c r="D525" s="27" t="s">
        <v>2274</v>
      </c>
      <c r="E525" s="27" t="s">
        <v>2328</v>
      </c>
      <c r="F525" s="27" t="s">
        <v>2330</v>
      </c>
      <c r="G525" s="27" t="s">
        <v>10366</v>
      </c>
      <c r="H525" s="27" t="s">
        <v>3914</v>
      </c>
      <c r="I525" s="27" t="s">
        <v>4345</v>
      </c>
      <c r="J525" s="27" t="s">
        <v>6535</v>
      </c>
    </row>
    <row r="526" spans="1:10" x14ac:dyDescent="0.25">
      <c r="A526" s="27" t="s">
        <v>1772</v>
      </c>
      <c r="B526" s="27" t="s">
        <v>2332</v>
      </c>
      <c r="C526" s="27" t="s">
        <v>3972</v>
      </c>
      <c r="D526" s="27" t="s">
        <v>2274</v>
      </c>
      <c r="E526" s="27" t="s">
        <v>2331</v>
      </c>
      <c r="F526" s="27" t="s">
        <v>1802</v>
      </c>
      <c r="G526" s="27" t="s">
        <v>3892</v>
      </c>
      <c r="H526" s="27" t="s">
        <v>3914</v>
      </c>
      <c r="I526" s="27" t="s">
        <v>4291</v>
      </c>
      <c r="J526" s="27" t="s">
        <v>6333</v>
      </c>
    </row>
    <row r="527" spans="1:10" x14ac:dyDescent="0.25">
      <c r="A527" s="27" t="s">
        <v>3350</v>
      </c>
      <c r="B527" s="27" t="s">
        <v>2334</v>
      </c>
      <c r="C527" s="27" t="s">
        <v>3627</v>
      </c>
      <c r="D527" s="27" t="s">
        <v>2274</v>
      </c>
      <c r="E527" s="27" t="s">
        <v>2333</v>
      </c>
      <c r="F527" s="27" t="s">
        <v>1802</v>
      </c>
      <c r="G527" s="27" t="s">
        <v>3892</v>
      </c>
      <c r="H527" s="27" t="s">
        <v>3914</v>
      </c>
      <c r="I527" s="27" t="s">
        <v>4551</v>
      </c>
      <c r="J527" s="27" t="s">
        <v>8193</v>
      </c>
    </row>
    <row r="528" spans="1:10" x14ac:dyDescent="0.25">
      <c r="A528" s="27" t="s">
        <v>6693</v>
      </c>
      <c r="B528" s="27" t="s">
        <v>2337</v>
      </c>
      <c r="C528" s="27" t="s">
        <v>3296</v>
      </c>
      <c r="D528" s="27" t="s">
        <v>2335</v>
      </c>
      <c r="E528" s="27" t="s">
        <v>2336</v>
      </c>
      <c r="F528" s="27" t="s">
        <v>1802</v>
      </c>
      <c r="G528" s="27" t="s">
        <v>3892</v>
      </c>
      <c r="H528" s="27" t="s">
        <v>3897</v>
      </c>
      <c r="I528" s="27" t="s">
        <v>4551</v>
      </c>
      <c r="J528" s="27" t="s">
        <v>6333</v>
      </c>
    </row>
    <row r="529" spans="1:10" x14ac:dyDescent="0.25">
      <c r="A529" s="27" t="s">
        <v>8311</v>
      </c>
      <c r="B529" s="27" t="s">
        <v>2967</v>
      </c>
      <c r="C529" s="27" t="s">
        <v>10413</v>
      </c>
      <c r="D529" s="27" t="s">
        <v>2286</v>
      </c>
      <c r="E529" s="27" t="s">
        <v>2966</v>
      </c>
      <c r="F529" s="27" t="s">
        <v>2330</v>
      </c>
      <c r="G529" s="27" t="s">
        <v>3892</v>
      </c>
      <c r="H529" s="27" t="s">
        <v>3897</v>
      </c>
      <c r="I529" s="27" t="s">
        <v>4288</v>
      </c>
      <c r="J529" s="27" t="s">
        <v>6408</v>
      </c>
    </row>
    <row r="530" spans="1:10" x14ac:dyDescent="0.25">
      <c r="A530" s="27" t="s">
        <v>6203</v>
      </c>
      <c r="B530" s="27" t="s">
        <v>2339</v>
      </c>
      <c r="C530" s="27" t="s">
        <v>1931</v>
      </c>
      <c r="D530" s="27" t="s">
        <v>2286</v>
      </c>
      <c r="E530" s="27" t="s">
        <v>2338</v>
      </c>
      <c r="F530" s="27" t="s">
        <v>1802</v>
      </c>
      <c r="G530" s="27" t="s">
        <v>6623</v>
      </c>
      <c r="H530" s="27" t="s">
        <v>3897</v>
      </c>
      <c r="I530" s="27" t="s">
        <v>4535</v>
      </c>
      <c r="J530" s="27" t="s">
        <v>6375</v>
      </c>
    </row>
    <row r="531" spans="1:10" x14ac:dyDescent="0.25">
      <c r="A531" s="27" t="s">
        <v>4534</v>
      </c>
      <c r="B531" s="27" t="s">
        <v>2341</v>
      </c>
      <c r="C531" s="27" t="s">
        <v>10259</v>
      </c>
      <c r="D531" s="27" t="s">
        <v>2286</v>
      </c>
      <c r="E531" s="27" t="s">
        <v>2340</v>
      </c>
      <c r="F531" s="27" t="s">
        <v>1802</v>
      </c>
      <c r="G531" s="27" t="s">
        <v>3892</v>
      </c>
      <c r="H531" s="27" t="s">
        <v>3913</v>
      </c>
      <c r="I531" s="27" t="s">
        <v>4199</v>
      </c>
      <c r="J531" s="27" t="s">
        <v>6701</v>
      </c>
    </row>
    <row r="532" spans="1:10" x14ac:dyDescent="0.25">
      <c r="A532" s="27" t="s">
        <v>1408</v>
      </c>
      <c r="B532" s="27" t="s">
        <v>2343</v>
      </c>
      <c r="C532" s="27" t="s">
        <v>4684</v>
      </c>
      <c r="D532" s="27" t="s">
        <v>2286</v>
      </c>
      <c r="E532" s="27" t="s">
        <v>2342</v>
      </c>
      <c r="F532" s="27" t="s">
        <v>1802</v>
      </c>
      <c r="G532" s="27" t="s">
        <v>8374</v>
      </c>
      <c r="H532" s="27" t="s">
        <v>3897</v>
      </c>
      <c r="I532" s="27" t="s">
        <v>4533</v>
      </c>
      <c r="J532" s="27" t="s">
        <v>6334</v>
      </c>
    </row>
    <row r="533" spans="1:10" x14ac:dyDescent="0.25">
      <c r="A533" s="27" t="s">
        <v>979</v>
      </c>
      <c r="B533" s="27" t="s">
        <v>3965</v>
      </c>
      <c r="C533" s="27" t="s">
        <v>3542</v>
      </c>
      <c r="D533" s="27" t="s">
        <v>2213</v>
      </c>
      <c r="E533" s="27" t="s">
        <v>3966</v>
      </c>
      <c r="F533" s="27" t="s">
        <v>1802</v>
      </c>
      <c r="G533" s="27" t="s">
        <v>3892</v>
      </c>
      <c r="H533" s="27" t="s">
        <v>3957</v>
      </c>
      <c r="I533" s="27" t="s">
        <v>6782</v>
      </c>
      <c r="J533" s="27" t="s">
        <v>6333</v>
      </c>
    </row>
    <row r="534" spans="1:10" x14ac:dyDescent="0.25">
      <c r="A534" s="27" t="s">
        <v>3941</v>
      </c>
      <c r="B534" s="27" t="s">
        <v>2969</v>
      </c>
      <c r="C534" s="27" t="s">
        <v>6811</v>
      </c>
      <c r="D534" s="27" t="s">
        <v>2213</v>
      </c>
      <c r="E534" s="27" t="s">
        <v>2968</v>
      </c>
      <c r="F534" s="27" t="s">
        <v>1802</v>
      </c>
      <c r="G534" s="27" t="s">
        <v>3892</v>
      </c>
      <c r="H534" s="27" t="s">
        <v>3913</v>
      </c>
      <c r="I534" s="27" t="s">
        <v>4726</v>
      </c>
      <c r="J534" s="27" t="s">
        <v>6616</v>
      </c>
    </row>
    <row r="535" spans="1:10" x14ac:dyDescent="0.25">
      <c r="A535" s="27" t="s">
        <v>3628</v>
      </c>
      <c r="B535" s="27" t="s">
        <v>2971</v>
      </c>
      <c r="C535" s="27" t="s">
        <v>6711</v>
      </c>
      <c r="D535" s="27" t="s">
        <v>2286</v>
      </c>
      <c r="E535" s="27" t="s">
        <v>2970</v>
      </c>
      <c r="F535" s="27" t="s">
        <v>1802</v>
      </c>
      <c r="G535" s="27" t="s">
        <v>3892</v>
      </c>
      <c r="H535" s="27" t="s">
        <v>3914</v>
      </c>
      <c r="I535" s="27" t="s">
        <v>6663</v>
      </c>
      <c r="J535" s="27" t="s">
        <v>6410</v>
      </c>
    </row>
    <row r="536" spans="1:10" x14ac:dyDescent="0.25">
      <c r="A536" s="27" t="s">
        <v>1054</v>
      </c>
      <c r="B536" s="27" t="s">
        <v>2345</v>
      </c>
      <c r="C536" s="27" t="s">
        <v>8297</v>
      </c>
      <c r="D536" s="27" t="s">
        <v>2274</v>
      </c>
      <c r="E536" s="27" t="s">
        <v>2344</v>
      </c>
      <c r="F536" s="27" t="s">
        <v>1802</v>
      </c>
      <c r="G536" s="27" t="s">
        <v>3892</v>
      </c>
      <c r="H536" s="27" t="s">
        <v>3914</v>
      </c>
      <c r="I536" s="27" t="s">
        <v>4550</v>
      </c>
      <c r="J536" s="27" t="s">
        <v>6616</v>
      </c>
    </row>
    <row r="537" spans="1:10" x14ac:dyDescent="0.25">
      <c r="A537" s="27" t="s">
        <v>6214</v>
      </c>
      <c r="B537" s="27" t="s">
        <v>2347</v>
      </c>
      <c r="C537" s="27" t="s">
        <v>3297</v>
      </c>
      <c r="D537" s="27" t="s">
        <v>2326</v>
      </c>
      <c r="E537" s="27" t="s">
        <v>2346</v>
      </c>
      <c r="F537" s="27" t="s">
        <v>1802</v>
      </c>
      <c r="G537" s="27" t="s">
        <v>8361</v>
      </c>
      <c r="H537" s="27" t="s">
        <v>3897</v>
      </c>
      <c r="I537" s="27" t="s">
        <v>4204</v>
      </c>
      <c r="J537" s="27" t="s">
        <v>6358</v>
      </c>
    </row>
    <row r="538" spans="1:10" x14ac:dyDescent="0.25">
      <c r="A538" s="27" t="s">
        <v>955</v>
      </c>
      <c r="B538" s="27" t="s">
        <v>2350</v>
      </c>
      <c r="C538" s="27" t="s">
        <v>6472</v>
      </c>
      <c r="D538" s="27" t="s">
        <v>2274</v>
      </c>
      <c r="E538" s="27" t="s">
        <v>2349</v>
      </c>
      <c r="F538" s="27" t="s">
        <v>1802</v>
      </c>
      <c r="G538" s="27" t="s">
        <v>6473</v>
      </c>
      <c r="H538" s="27" t="s">
        <v>3914</v>
      </c>
      <c r="I538" s="27" t="s">
        <v>4199</v>
      </c>
      <c r="J538" s="27" t="s">
        <v>6464</v>
      </c>
    </row>
    <row r="539" spans="1:10" x14ac:dyDescent="0.25">
      <c r="A539" s="27" t="s">
        <v>1540</v>
      </c>
      <c r="B539" s="27" t="s">
        <v>2353</v>
      </c>
      <c r="C539" s="27" t="s">
        <v>2351</v>
      </c>
      <c r="D539" s="27" t="s">
        <v>2213</v>
      </c>
      <c r="E539" s="27" t="s">
        <v>2352</v>
      </c>
      <c r="F539" s="27" t="s">
        <v>1802</v>
      </c>
      <c r="G539" s="27" t="s">
        <v>3892</v>
      </c>
      <c r="H539" s="27" t="s">
        <v>3913</v>
      </c>
      <c r="I539" s="27" t="s">
        <v>4640</v>
      </c>
      <c r="J539" s="27" t="s">
        <v>6358</v>
      </c>
    </row>
    <row r="540" spans="1:10" x14ac:dyDescent="0.25">
      <c r="A540" s="27" t="s">
        <v>3955</v>
      </c>
      <c r="B540" s="27" t="s">
        <v>3967</v>
      </c>
      <c r="C540" s="27" t="s">
        <v>8298</v>
      </c>
      <c r="D540" s="27" t="s">
        <v>2213</v>
      </c>
      <c r="E540" s="27" t="s">
        <v>3968</v>
      </c>
      <c r="F540" s="27" t="s">
        <v>2330</v>
      </c>
      <c r="G540" s="27" t="s">
        <v>3892</v>
      </c>
      <c r="H540" s="27" t="s">
        <v>3913</v>
      </c>
      <c r="I540" s="27" t="s">
        <v>6399</v>
      </c>
      <c r="J540" s="27" t="s">
        <v>6407</v>
      </c>
    </row>
    <row r="541" spans="1:10" x14ac:dyDescent="0.25">
      <c r="A541" s="27" t="s">
        <v>1395</v>
      </c>
      <c r="B541" s="27" t="s">
        <v>2355</v>
      </c>
      <c r="C541" s="27" t="s">
        <v>3969</v>
      </c>
      <c r="D541" s="27" t="s">
        <v>2286</v>
      </c>
      <c r="E541" s="27" t="s">
        <v>2354</v>
      </c>
      <c r="F541" s="27" t="s">
        <v>2330</v>
      </c>
      <c r="G541" s="27" t="s">
        <v>6511</v>
      </c>
      <c r="H541" s="27" t="s">
        <v>3897</v>
      </c>
      <c r="I541" s="27" t="s">
        <v>4531</v>
      </c>
      <c r="J541" s="27" t="s">
        <v>6339</v>
      </c>
    </row>
    <row r="542" spans="1:10" x14ac:dyDescent="0.25">
      <c r="A542" s="27" t="s">
        <v>908</v>
      </c>
      <c r="B542" s="27" t="s">
        <v>2358</v>
      </c>
      <c r="C542" s="27" t="s">
        <v>2356</v>
      </c>
      <c r="D542" s="27" t="s">
        <v>2213</v>
      </c>
      <c r="E542" s="27" t="s">
        <v>2357</v>
      </c>
      <c r="F542" s="27" t="s">
        <v>1802</v>
      </c>
      <c r="G542" s="27" t="s">
        <v>3892</v>
      </c>
      <c r="H542" s="27" t="s">
        <v>3913</v>
      </c>
      <c r="I542" s="27" t="s">
        <v>4639</v>
      </c>
      <c r="J542" s="27" t="s">
        <v>6333</v>
      </c>
    </row>
    <row r="543" spans="1:10" x14ac:dyDescent="0.25">
      <c r="A543" s="27" t="s">
        <v>3529</v>
      </c>
      <c r="B543" s="27" t="s">
        <v>2361</v>
      </c>
      <c r="C543" s="27" t="s">
        <v>3651</v>
      </c>
      <c r="D543" s="27" t="s">
        <v>2359</v>
      </c>
      <c r="E543" s="27" t="s">
        <v>2360</v>
      </c>
      <c r="F543" s="27" t="s">
        <v>1802</v>
      </c>
      <c r="G543" s="27" t="s">
        <v>3892</v>
      </c>
      <c r="H543" s="27" t="s">
        <v>3970</v>
      </c>
      <c r="I543" s="27" t="s">
        <v>4353</v>
      </c>
      <c r="J543" s="27" t="s">
        <v>6333</v>
      </c>
    </row>
    <row r="544" spans="1:10" x14ac:dyDescent="0.25">
      <c r="A544" s="27" t="s">
        <v>2364</v>
      </c>
      <c r="B544" s="27" t="s">
        <v>2365</v>
      </c>
      <c r="C544" s="27" t="s">
        <v>3629</v>
      </c>
      <c r="D544" s="27" t="s">
        <v>2362</v>
      </c>
      <c r="E544" s="27" t="s">
        <v>1794</v>
      </c>
      <c r="F544" s="27" t="s">
        <v>2282</v>
      </c>
      <c r="G544" s="27" t="s">
        <v>3892</v>
      </c>
      <c r="H544" s="27" t="s">
        <v>3914</v>
      </c>
      <c r="I544" s="27" t="s">
        <v>4340</v>
      </c>
      <c r="J544" s="27" t="s">
        <v>6333</v>
      </c>
    </row>
    <row r="545" spans="1:10" x14ac:dyDescent="0.25">
      <c r="A545" s="27" t="s">
        <v>2244</v>
      </c>
      <c r="B545" s="27" t="s">
        <v>2367</v>
      </c>
      <c r="C545" s="27" t="s">
        <v>2366</v>
      </c>
      <c r="D545" s="27" t="s">
        <v>2362</v>
      </c>
      <c r="E545" s="27" t="s">
        <v>1794</v>
      </c>
      <c r="F545" s="27" t="s">
        <v>2282</v>
      </c>
      <c r="G545" s="27" t="s">
        <v>3892</v>
      </c>
      <c r="H545" s="27" t="s">
        <v>3914</v>
      </c>
      <c r="I545" s="27" t="s">
        <v>4340</v>
      </c>
      <c r="J545" s="27" t="s">
        <v>6341</v>
      </c>
    </row>
    <row r="546" spans="1:10" x14ac:dyDescent="0.25">
      <c r="A546" s="27" t="s">
        <v>8494</v>
      </c>
      <c r="B546" s="27" t="s">
        <v>10371</v>
      </c>
      <c r="C546" s="27" t="s">
        <v>10370</v>
      </c>
      <c r="D546" s="27" t="s">
        <v>2213</v>
      </c>
      <c r="E546" s="27" t="s">
        <v>10369</v>
      </c>
      <c r="F546" s="27" t="s">
        <v>1802</v>
      </c>
      <c r="G546" s="27" t="s">
        <v>10368</v>
      </c>
      <c r="H546" s="27" t="s">
        <v>3897</v>
      </c>
      <c r="I546" s="27" t="s">
        <v>10367</v>
      </c>
      <c r="J546" s="27" t="s">
        <v>6426</v>
      </c>
    </row>
    <row r="547" spans="1:10" x14ac:dyDescent="0.25">
      <c r="A547" s="27" t="s">
        <v>1719</v>
      </c>
      <c r="B547" s="27" t="s">
        <v>2369</v>
      </c>
      <c r="C547" s="27" t="s">
        <v>6612</v>
      </c>
      <c r="D547" s="27" t="s">
        <v>2213</v>
      </c>
      <c r="E547" s="27" t="s">
        <v>2368</v>
      </c>
      <c r="F547" s="27" t="s">
        <v>1802</v>
      </c>
      <c r="G547" s="27" t="s">
        <v>8380</v>
      </c>
      <c r="H547" s="27" t="s">
        <v>3897</v>
      </c>
      <c r="I547" s="27" t="s">
        <v>4638</v>
      </c>
      <c r="J547" s="27" t="s">
        <v>6358</v>
      </c>
    </row>
    <row r="548" spans="1:10" x14ac:dyDescent="0.25">
      <c r="A548" s="27" t="s">
        <v>1774</v>
      </c>
      <c r="B548" s="27" t="s">
        <v>2372</v>
      </c>
      <c r="C548" s="27" t="s">
        <v>2370</v>
      </c>
      <c r="D548" s="27" t="s">
        <v>2213</v>
      </c>
      <c r="E548" s="27" t="s">
        <v>2371</v>
      </c>
      <c r="F548" s="27" t="s">
        <v>1802</v>
      </c>
      <c r="G548" s="27" t="s">
        <v>3892</v>
      </c>
      <c r="H548" s="27" t="s">
        <v>3897</v>
      </c>
      <c r="I548" s="27" t="s">
        <v>4344</v>
      </c>
      <c r="J548" s="27" t="s">
        <v>6341</v>
      </c>
    </row>
    <row r="549" spans="1:10" x14ac:dyDescent="0.25">
      <c r="A549" s="27" t="s">
        <v>1381</v>
      </c>
      <c r="B549" s="27" t="s">
        <v>2374</v>
      </c>
      <c r="C549" s="27" t="s">
        <v>10210</v>
      </c>
      <c r="D549" s="27" t="s">
        <v>2373</v>
      </c>
      <c r="E549" s="27">
        <v>3521141700921</v>
      </c>
      <c r="F549" s="27" t="s">
        <v>2375</v>
      </c>
      <c r="G549" s="27" t="s">
        <v>3892</v>
      </c>
      <c r="H549" s="27" t="s">
        <v>3897</v>
      </c>
      <c r="I549" s="27" t="s">
        <v>4346</v>
      </c>
      <c r="J549" s="27" t="s">
        <v>6607</v>
      </c>
    </row>
    <row r="550" spans="1:10" x14ac:dyDescent="0.25">
      <c r="A550" s="27" t="s">
        <v>5010</v>
      </c>
      <c r="B550" s="27" t="s">
        <v>2377</v>
      </c>
      <c r="C550" s="27" t="s">
        <v>3179</v>
      </c>
      <c r="D550" s="27" t="s">
        <v>2213</v>
      </c>
      <c r="E550" s="27" t="s">
        <v>2376</v>
      </c>
      <c r="F550" s="27" t="s">
        <v>1802</v>
      </c>
      <c r="G550" s="27" t="s">
        <v>10318</v>
      </c>
      <c r="H550" s="27" t="s">
        <v>3897</v>
      </c>
      <c r="I550" s="27" t="s">
        <v>6860</v>
      </c>
      <c r="J550" s="27" t="s">
        <v>6333</v>
      </c>
    </row>
    <row r="551" spans="1:10" x14ac:dyDescent="0.25">
      <c r="A551" s="27" t="s">
        <v>1080</v>
      </c>
      <c r="B551" s="27" t="s">
        <v>2380</v>
      </c>
      <c r="C551" s="27" t="s">
        <v>3274</v>
      </c>
      <c r="D551" s="27" t="s">
        <v>2213</v>
      </c>
      <c r="E551" s="27" t="s">
        <v>2379</v>
      </c>
      <c r="F551" s="27" t="s">
        <v>1802</v>
      </c>
      <c r="G551" s="27" t="s">
        <v>3892</v>
      </c>
      <c r="H551" s="27" t="s">
        <v>3913</v>
      </c>
      <c r="I551" s="27" t="s">
        <v>4637</v>
      </c>
      <c r="J551" s="27" t="s">
        <v>6333</v>
      </c>
    </row>
    <row r="552" spans="1:10" x14ac:dyDescent="0.25">
      <c r="A552" s="27" t="s">
        <v>2381</v>
      </c>
      <c r="B552" s="27" t="s">
        <v>2382</v>
      </c>
      <c r="C552" s="27" t="s">
        <v>4010</v>
      </c>
      <c r="D552" s="27" t="s">
        <v>2362</v>
      </c>
      <c r="E552" s="27" t="s">
        <v>1794</v>
      </c>
      <c r="F552" s="27" t="s">
        <v>2282</v>
      </c>
      <c r="G552" s="27" t="s">
        <v>6403</v>
      </c>
      <c r="H552" s="27" t="s">
        <v>3897</v>
      </c>
      <c r="I552" s="27" t="s">
        <v>4266</v>
      </c>
      <c r="J552" s="27" t="s">
        <v>6358</v>
      </c>
    </row>
    <row r="553" spans="1:10" x14ac:dyDescent="0.25">
      <c r="A553" s="27" t="s">
        <v>2381</v>
      </c>
      <c r="B553" s="27" t="s">
        <v>2383</v>
      </c>
      <c r="C553" s="27" t="s">
        <v>4213</v>
      </c>
      <c r="D553" s="27" t="s">
        <v>2362</v>
      </c>
      <c r="E553" s="27" t="s">
        <v>1794</v>
      </c>
      <c r="F553" s="27" t="s">
        <v>2282</v>
      </c>
      <c r="G553" s="27" t="s">
        <v>6635</v>
      </c>
      <c r="H553" s="27" t="s">
        <v>3897</v>
      </c>
      <c r="I553" s="27" t="s">
        <v>4266</v>
      </c>
      <c r="J553" s="27" t="s">
        <v>6358</v>
      </c>
    </row>
    <row r="554" spans="1:10" x14ac:dyDescent="0.25">
      <c r="A554" s="27" t="s">
        <v>1400</v>
      </c>
      <c r="B554" s="27" t="s">
        <v>2386</v>
      </c>
      <c r="C554" s="27" t="s">
        <v>8299</v>
      </c>
      <c r="D554" s="27" t="s">
        <v>2267</v>
      </c>
      <c r="E554" s="27" t="s">
        <v>2385</v>
      </c>
      <c r="F554" s="27" t="s">
        <v>2330</v>
      </c>
      <c r="G554" s="27" t="s">
        <v>3892</v>
      </c>
      <c r="H554" s="27" t="s">
        <v>3914</v>
      </c>
      <c r="I554" s="27" t="s">
        <v>4547</v>
      </c>
      <c r="J554" s="27" t="s">
        <v>6333</v>
      </c>
    </row>
    <row r="555" spans="1:10" x14ac:dyDescent="0.25">
      <c r="A555" s="27" t="s">
        <v>2388</v>
      </c>
      <c r="B555" s="27" t="s">
        <v>2390</v>
      </c>
      <c r="C555" s="27" t="s">
        <v>2387</v>
      </c>
      <c r="D555" s="27" t="s">
        <v>1824</v>
      </c>
      <c r="E555" s="27" t="s">
        <v>2389</v>
      </c>
      <c r="F555" s="27" t="s">
        <v>1802</v>
      </c>
      <c r="G555" s="27" t="s">
        <v>8445</v>
      </c>
      <c r="H555" s="27" t="s">
        <v>3914</v>
      </c>
      <c r="I555" s="27" t="s">
        <v>4271</v>
      </c>
      <c r="J555" s="27" t="s">
        <v>6406</v>
      </c>
    </row>
    <row r="556" spans="1:10" x14ac:dyDescent="0.25">
      <c r="A556" s="27" t="s">
        <v>2279</v>
      </c>
      <c r="B556" s="27" t="s">
        <v>2393</v>
      </c>
      <c r="C556" s="27" t="s">
        <v>2391</v>
      </c>
      <c r="D556" s="27" t="s">
        <v>2277</v>
      </c>
      <c r="E556" s="27" t="s">
        <v>2392</v>
      </c>
      <c r="F556" s="27" t="s">
        <v>2282</v>
      </c>
      <c r="G556" s="27" t="s">
        <v>8418</v>
      </c>
      <c r="H556" s="27" t="s">
        <v>3914</v>
      </c>
      <c r="I556" s="27" t="s">
        <v>4345</v>
      </c>
      <c r="J556" s="27" t="s">
        <v>6362</v>
      </c>
    </row>
    <row r="557" spans="1:10" x14ac:dyDescent="0.25">
      <c r="A557" s="27" t="s">
        <v>2394</v>
      </c>
      <c r="B557" s="27" t="s">
        <v>2396</v>
      </c>
      <c r="C557" s="27" t="s">
        <v>4343</v>
      </c>
      <c r="D557" s="27" t="s">
        <v>2277</v>
      </c>
      <c r="E557" s="27" t="s">
        <v>2395</v>
      </c>
      <c r="F557" s="27" t="s">
        <v>1798</v>
      </c>
      <c r="G557" s="27" t="s">
        <v>3892</v>
      </c>
      <c r="H557" s="27" t="s">
        <v>3914</v>
      </c>
      <c r="I557" s="27" t="s">
        <v>4344</v>
      </c>
      <c r="J557" s="27" t="s">
        <v>6619</v>
      </c>
    </row>
    <row r="558" spans="1:10" x14ac:dyDescent="0.25">
      <c r="A558" s="27" t="s">
        <v>1638</v>
      </c>
      <c r="B558" s="27" t="s">
        <v>2398</v>
      </c>
      <c r="C558" s="27" t="s">
        <v>10346</v>
      </c>
      <c r="D558" s="27" t="s">
        <v>2286</v>
      </c>
      <c r="E558" s="27" t="s">
        <v>2397</v>
      </c>
      <c r="F558" s="27" t="s">
        <v>1802</v>
      </c>
      <c r="G558" s="27" t="s">
        <v>10345</v>
      </c>
      <c r="H558" s="27" t="s">
        <v>3913</v>
      </c>
      <c r="I558" s="27" t="s">
        <v>4382</v>
      </c>
      <c r="J558" s="27" t="s">
        <v>6410</v>
      </c>
    </row>
    <row r="559" spans="1:10" x14ac:dyDescent="0.25">
      <c r="A559" s="27" t="s">
        <v>1665</v>
      </c>
      <c r="B559" s="27" t="s">
        <v>2973</v>
      </c>
      <c r="C559" s="27" t="s">
        <v>8440</v>
      </c>
      <c r="D559" s="27" t="s">
        <v>2286</v>
      </c>
      <c r="E559" s="27" t="s">
        <v>2972</v>
      </c>
      <c r="F559" s="27" t="s">
        <v>1802</v>
      </c>
      <c r="G559" s="27" t="s">
        <v>8439</v>
      </c>
      <c r="H559" s="27" t="s">
        <v>3897</v>
      </c>
      <c r="I559" s="27" t="s">
        <v>4530</v>
      </c>
      <c r="J559" s="27" t="s">
        <v>6407</v>
      </c>
    </row>
    <row r="560" spans="1:10" x14ac:dyDescent="0.25">
      <c r="A560" s="27" t="s">
        <v>1486</v>
      </c>
      <c r="B560" s="27" t="s">
        <v>2400</v>
      </c>
      <c r="C560" s="27" t="s">
        <v>3303</v>
      </c>
      <c r="D560" s="27" t="s">
        <v>2286</v>
      </c>
      <c r="E560" s="27" t="s">
        <v>2399</v>
      </c>
      <c r="F560" s="27" t="s">
        <v>2330</v>
      </c>
      <c r="G560" s="27" t="s">
        <v>8437</v>
      </c>
      <c r="H560" s="27" t="s">
        <v>3897</v>
      </c>
      <c r="I560" s="27" t="s">
        <v>4529</v>
      </c>
      <c r="J560" s="27" t="s">
        <v>6333</v>
      </c>
    </row>
    <row r="561" spans="1:10" x14ac:dyDescent="0.25">
      <c r="A561" s="27" t="s">
        <v>4971</v>
      </c>
      <c r="B561" s="27" t="s">
        <v>2400</v>
      </c>
      <c r="C561" s="27" t="s">
        <v>8334</v>
      </c>
      <c r="D561" s="27" t="s">
        <v>2286</v>
      </c>
      <c r="E561" s="27" t="s">
        <v>2399</v>
      </c>
      <c r="F561" s="27" t="s">
        <v>1798</v>
      </c>
      <c r="G561" s="27" t="s">
        <v>3892</v>
      </c>
      <c r="H561" s="27" t="s">
        <v>3897</v>
      </c>
      <c r="I561" s="27" t="s">
        <v>8333</v>
      </c>
      <c r="J561" s="27" t="s">
        <v>6339</v>
      </c>
    </row>
    <row r="562" spans="1:10" x14ac:dyDescent="0.25">
      <c r="A562" s="27" t="s">
        <v>4971</v>
      </c>
      <c r="B562" s="27" t="s">
        <v>2975</v>
      </c>
      <c r="C562" s="27" t="s">
        <v>8426</v>
      </c>
      <c r="D562" s="27" t="s">
        <v>2286</v>
      </c>
      <c r="E562" s="27" t="s">
        <v>2974</v>
      </c>
      <c r="F562" s="27" t="s">
        <v>2330</v>
      </c>
      <c r="G562" s="27" t="s">
        <v>8425</v>
      </c>
      <c r="H562" s="27" t="s">
        <v>3897</v>
      </c>
      <c r="I562" s="27" t="s">
        <v>4272</v>
      </c>
      <c r="J562" s="27" t="s">
        <v>6339</v>
      </c>
    </row>
    <row r="563" spans="1:10" x14ac:dyDescent="0.25">
      <c r="A563" s="27" t="s">
        <v>1305</v>
      </c>
      <c r="B563" s="27" t="s">
        <v>2977</v>
      </c>
      <c r="C563" s="27" t="s">
        <v>8300</v>
      </c>
      <c r="D563" s="27" t="s">
        <v>2286</v>
      </c>
      <c r="E563" s="27" t="s">
        <v>2976</v>
      </c>
      <c r="F563" s="27" t="s">
        <v>1802</v>
      </c>
      <c r="G563" s="27" t="s">
        <v>3892</v>
      </c>
      <c r="H563" s="27" t="s">
        <v>3897</v>
      </c>
      <c r="I563" s="27" t="s">
        <v>4220</v>
      </c>
      <c r="J563" s="27" t="s">
        <v>6616</v>
      </c>
    </row>
    <row r="564" spans="1:10" x14ac:dyDescent="0.25">
      <c r="A564" s="27" t="s">
        <v>3630</v>
      </c>
      <c r="B564" s="27" t="s">
        <v>2402</v>
      </c>
      <c r="C564" s="27" t="s">
        <v>6859</v>
      </c>
      <c r="D564" s="27" t="s">
        <v>2286</v>
      </c>
      <c r="E564" s="27" t="s">
        <v>2401</v>
      </c>
      <c r="F564" s="27" t="s">
        <v>1802</v>
      </c>
      <c r="G564" s="27" t="s">
        <v>3892</v>
      </c>
      <c r="H564" s="27" t="s">
        <v>3897</v>
      </c>
      <c r="I564" s="27" t="s">
        <v>4528</v>
      </c>
      <c r="J564" s="27" t="s">
        <v>6333</v>
      </c>
    </row>
    <row r="565" spans="1:10" x14ac:dyDescent="0.25">
      <c r="A565" s="27" t="s">
        <v>6167</v>
      </c>
      <c r="B565" s="27" t="s">
        <v>2979</v>
      </c>
      <c r="C565" s="27" t="s">
        <v>10255</v>
      </c>
      <c r="D565" s="27" t="s">
        <v>2286</v>
      </c>
      <c r="E565" s="27" t="s">
        <v>2978</v>
      </c>
      <c r="F565" s="27" t="s">
        <v>2330</v>
      </c>
      <c r="G565" s="27" t="s">
        <v>3892</v>
      </c>
      <c r="H565" s="27" t="s">
        <v>3897</v>
      </c>
      <c r="I565" s="27" t="s">
        <v>4527</v>
      </c>
      <c r="J565" s="27" t="s">
        <v>6407</v>
      </c>
    </row>
    <row r="566" spans="1:10" x14ac:dyDescent="0.25">
      <c r="A566" s="27" t="s">
        <v>1438</v>
      </c>
      <c r="B566" s="27" t="s">
        <v>2405</v>
      </c>
      <c r="C566" s="27" t="s">
        <v>2403</v>
      </c>
      <c r="D566" s="27" t="s">
        <v>2286</v>
      </c>
      <c r="E566" s="27" t="s">
        <v>2404</v>
      </c>
      <c r="F566" s="27" t="s">
        <v>2330</v>
      </c>
      <c r="G566" s="27" t="s">
        <v>6357</v>
      </c>
      <c r="H566" s="27" t="s">
        <v>3897</v>
      </c>
      <c r="I566" s="27" t="s">
        <v>4260</v>
      </c>
      <c r="J566" s="27" t="s">
        <v>6358</v>
      </c>
    </row>
    <row r="567" spans="1:10" x14ac:dyDescent="0.25">
      <c r="A567" s="27" t="s">
        <v>1038</v>
      </c>
      <c r="B567" s="27" t="s">
        <v>4729</v>
      </c>
      <c r="C567" s="27" t="s">
        <v>10244</v>
      </c>
      <c r="D567" s="27" t="s">
        <v>2286</v>
      </c>
      <c r="E567" s="27" t="s">
        <v>4730</v>
      </c>
      <c r="F567" s="27" t="s">
        <v>2330</v>
      </c>
      <c r="G567" s="27" t="s">
        <v>3892</v>
      </c>
      <c r="H567" s="27" t="s">
        <v>3897</v>
      </c>
      <c r="I567" s="27" t="s">
        <v>4731</v>
      </c>
      <c r="J567" s="27" t="s">
        <v>6358</v>
      </c>
    </row>
    <row r="568" spans="1:10" x14ac:dyDescent="0.25">
      <c r="A568" s="27" t="s">
        <v>973</v>
      </c>
      <c r="B568" s="27" t="s">
        <v>2981</v>
      </c>
      <c r="C568" s="27" t="s">
        <v>4039</v>
      </c>
      <c r="D568" s="27" t="s">
        <v>2274</v>
      </c>
      <c r="E568" s="27" t="s">
        <v>2980</v>
      </c>
      <c r="F568" s="27" t="s">
        <v>1802</v>
      </c>
      <c r="G568" s="27" t="s">
        <v>6394</v>
      </c>
      <c r="H568" s="27" t="s">
        <v>3914</v>
      </c>
      <c r="I568" s="27" t="s">
        <v>4278</v>
      </c>
      <c r="J568" s="27" t="s">
        <v>6343</v>
      </c>
    </row>
    <row r="569" spans="1:10" x14ac:dyDescent="0.25">
      <c r="A569" s="27" t="s">
        <v>1122</v>
      </c>
      <c r="B569" s="27" t="s">
        <v>2407</v>
      </c>
      <c r="C569" s="27" t="s">
        <v>8301</v>
      </c>
      <c r="D569" s="27" t="s">
        <v>2267</v>
      </c>
      <c r="E569" s="27" t="s">
        <v>2406</v>
      </c>
      <c r="F569" s="27" t="s">
        <v>1802</v>
      </c>
      <c r="G569" s="27" t="s">
        <v>3892</v>
      </c>
      <c r="H569" s="27" t="s">
        <v>3914</v>
      </c>
      <c r="I569" s="27" t="s">
        <v>4274</v>
      </c>
      <c r="J569" s="27" t="s">
        <v>6362</v>
      </c>
    </row>
    <row r="570" spans="1:10" x14ac:dyDescent="0.25">
      <c r="A570" s="27" t="s">
        <v>1040</v>
      </c>
      <c r="B570" s="27" t="s">
        <v>2983</v>
      </c>
      <c r="C570" s="27" t="s">
        <v>6634</v>
      </c>
      <c r="D570" s="27" t="s">
        <v>2286</v>
      </c>
      <c r="E570" s="27" t="s">
        <v>2982</v>
      </c>
      <c r="F570" s="27" t="s">
        <v>2330</v>
      </c>
      <c r="G570" s="27" t="s">
        <v>3892</v>
      </c>
      <c r="H570" s="27" t="s">
        <v>3897</v>
      </c>
      <c r="I570" s="27" t="s">
        <v>4212</v>
      </c>
      <c r="J570" s="27" t="s">
        <v>8193</v>
      </c>
    </row>
    <row r="571" spans="1:10" x14ac:dyDescent="0.25">
      <c r="A571" s="27" t="s">
        <v>67</v>
      </c>
      <c r="B571" s="27" t="s">
        <v>2411</v>
      </c>
      <c r="C571" s="27" t="s">
        <v>2408</v>
      </c>
      <c r="D571" s="27" t="s">
        <v>2277</v>
      </c>
      <c r="E571" s="27" t="s">
        <v>2410</v>
      </c>
      <c r="F571" s="27" t="s">
        <v>2282</v>
      </c>
      <c r="G571" s="27" t="s">
        <v>4734</v>
      </c>
      <c r="H571" s="27" t="s">
        <v>3914</v>
      </c>
      <c r="I571" s="27" t="s">
        <v>4342</v>
      </c>
      <c r="J571" s="27" t="s">
        <v>6412</v>
      </c>
    </row>
    <row r="572" spans="1:10" x14ac:dyDescent="0.25">
      <c r="A572" s="27" t="s">
        <v>2409</v>
      </c>
      <c r="B572" s="27" t="s">
        <v>2414</v>
      </c>
      <c r="C572" s="27" t="s">
        <v>2412</v>
      </c>
      <c r="D572" s="27" t="s">
        <v>2277</v>
      </c>
      <c r="E572" s="27" t="s">
        <v>2413</v>
      </c>
      <c r="F572" s="27" t="s">
        <v>2282</v>
      </c>
      <c r="G572" s="27" t="s">
        <v>3892</v>
      </c>
      <c r="H572" s="27" t="s">
        <v>3914</v>
      </c>
      <c r="I572" s="27" t="s">
        <v>4342</v>
      </c>
      <c r="J572" s="27" t="s">
        <v>6358</v>
      </c>
    </row>
    <row r="573" spans="1:10" x14ac:dyDescent="0.25">
      <c r="A573" s="27" t="s">
        <v>2394</v>
      </c>
      <c r="B573" s="27" t="s">
        <v>2416</v>
      </c>
      <c r="C573" s="27" t="s">
        <v>3271</v>
      </c>
      <c r="D573" s="27" t="s">
        <v>2277</v>
      </c>
      <c r="E573" s="27" t="s">
        <v>2415</v>
      </c>
      <c r="F573" s="27" t="s">
        <v>2282</v>
      </c>
      <c r="G573" s="27" t="s">
        <v>6397</v>
      </c>
      <c r="H573" s="27" t="s">
        <v>3897</v>
      </c>
      <c r="I573" s="27" t="s">
        <v>4279</v>
      </c>
      <c r="J573" s="27" t="s">
        <v>6398</v>
      </c>
    </row>
    <row r="574" spans="1:10" x14ac:dyDescent="0.25">
      <c r="A574" s="27" t="s">
        <v>2418</v>
      </c>
      <c r="B574" s="27" t="s">
        <v>2419</v>
      </c>
      <c r="C574" s="27" t="s">
        <v>2417</v>
      </c>
      <c r="D574" s="27" t="s">
        <v>2362</v>
      </c>
      <c r="E574" s="27" t="s">
        <v>1794</v>
      </c>
      <c r="F574" s="27" t="s">
        <v>2282</v>
      </c>
      <c r="G574" s="27" t="s">
        <v>8446</v>
      </c>
      <c r="H574" s="27" t="s">
        <v>3915</v>
      </c>
      <c r="I574" s="27" t="s">
        <v>4238</v>
      </c>
      <c r="J574" s="27" t="s">
        <v>6337</v>
      </c>
    </row>
    <row r="575" spans="1:10" x14ac:dyDescent="0.25">
      <c r="A575" s="27" t="s">
        <v>2303</v>
      </c>
      <c r="B575" s="27" t="s">
        <v>2422</v>
      </c>
      <c r="C575" s="27" t="s">
        <v>6858</v>
      </c>
      <c r="D575" s="27" t="s">
        <v>2420</v>
      </c>
      <c r="E575" s="27" t="s">
        <v>2421</v>
      </c>
      <c r="F575" s="27" t="s">
        <v>2330</v>
      </c>
      <c r="G575" s="27" t="s">
        <v>3892</v>
      </c>
      <c r="H575" s="27" t="s">
        <v>3897</v>
      </c>
      <c r="I575" s="27" t="s">
        <v>4238</v>
      </c>
      <c r="J575" s="27" t="s">
        <v>6408</v>
      </c>
    </row>
    <row r="576" spans="1:10" x14ac:dyDescent="0.25">
      <c r="A576" s="27" t="s">
        <v>1057</v>
      </c>
      <c r="B576" s="27" t="s">
        <v>2986</v>
      </c>
      <c r="C576" s="27" t="s">
        <v>2984</v>
      </c>
      <c r="D576" s="27" t="s">
        <v>2267</v>
      </c>
      <c r="E576" s="27" t="s">
        <v>2985</v>
      </c>
      <c r="F576" s="27" t="s">
        <v>1802</v>
      </c>
      <c r="G576" s="27" t="s">
        <v>3892</v>
      </c>
      <c r="H576" s="27" t="s">
        <v>3914</v>
      </c>
      <c r="I576" s="27" t="s">
        <v>4546</v>
      </c>
      <c r="J576" s="27" t="s">
        <v>6339</v>
      </c>
    </row>
    <row r="577" spans="1:10" x14ac:dyDescent="0.25">
      <c r="A577" s="27" t="s">
        <v>1450</v>
      </c>
      <c r="B577" s="27" t="s">
        <v>2425</v>
      </c>
      <c r="C577" s="27" t="s">
        <v>3550</v>
      </c>
      <c r="D577" s="27" t="s">
        <v>2423</v>
      </c>
      <c r="E577" s="27" t="s">
        <v>2424</v>
      </c>
      <c r="F577" s="27" t="s">
        <v>1802</v>
      </c>
      <c r="G577" s="27" t="s">
        <v>8428</v>
      </c>
      <c r="H577" s="27" t="s">
        <v>3897</v>
      </c>
      <c r="I577" s="27" t="s">
        <v>4382</v>
      </c>
      <c r="J577" s="27" t="s">
        <v>6333</v>
      </c>
    </row>
    <row r="578" spans="1:10" x14ac:dyDescent="0.25">
      <c r="A578" s="27" t="s">
        <v>6269</v>
      </c>
      <c r="B578" s="27" t="s">
        <v>2988</v>
      </c>
      <c r="C578" s="27" t="s">
        <v>3550</v>
      </c>
      <c r="D578" s="27" t="s">
        <v>2423</v>
      </c>
      <c r="E578" s="27" t="s">
        <v>2987</v>
      </c>
      <c r="F578" s="27" t="s">
        <v>1802</v>
      </c>
      <c r="G578" s="27" t="s">
        <v>3892</v>
      </c>
      <c r="H578" s="27" t="s">
        <v>3914</v>
      </c>
      <c r="I578" s="27" t="s">
        <v>4381</v>
      </c>
      <c r="J578" s="27" t="s">
        <v>6333</v>
      </c>
    </row>
    <row r="579" spans="1:10" x14ac:dyDescent="0.25">
      <c r="A579" s="27" t="s">
        <v>1025</v>
      </c>
      <c r="B579" s="27" t="s">
        <v>2428</v>
      </c>
      <c r="C579" s="27" t="s">
        <v>2426</v>
      </c>
      <c r="D579" s="27" t="s">
        <v>2038</v>
      </c>
      <c r="E579" s="27" t="s">
        <v>2427</v>
      </c>
      <c r="F579" s="27" t="s">
        <v>1802</v>
      </c>
      <c r="G579" s="27" t="s">
        <v>3892</v>
      </c>
      <c r="H579" s="27" t="s">
        <v>3913</v>
      </c>
      <c r="I579" s="27" t="s">
        <v>4524</v>
      </c>
      <c r="J579" s="27" t="s">
        <v>6362</v>
      </c>
    </row>
    <row r="580" spans="1:10" x14ac:dyDescent="0.25">
      <c r="A580" s="27" t="s">
        <v>1528</v>
      </c>
      <c r="B580" s="27" t="s">
        <v>2430</v>
      </c>
      <c r="C580" s="27" t="s">
        <v>3270</v>
      </c>
      <c r="D580" s="27" t="s">
        <v>2038</v>
      </c>
      <c r="E580" s="27" t="s">
        <v>2429</v>
      </c>
      <c r="F580" s="27" t="s">
        <v>1802</v>
      </c>
      <c r="G580" s="27" t="s">
        <v>3892</v>
      </c>
      <c r="H580" s="27" t="s">
        <v>3913</v>
      </c>
      <c r="I580" s="27" t="s">
        <v>4674</v>
      </c>
      <c r="J580" s="27" t="s">
        <v>6358</v>
      </c>
    </row>
    <row r="581" spans="1:10" x14ac:dyDescent="0.25">
      <c r="A581" s="27" t="s">
        <v>6856</v>
      </c>
      <c r="B581" s="27" t="s">
        <v>2432</v>
      </c>
      <c r="C581" s="27" t="s">
        <v>6857</v>
      </c>
      <c r="D581" s="27" t="s">
        <v>2267</v>
      </c>
      <c r="E581" s="27" t="s">
        <v>2431</v>
      </c>
      <c r="F581" s="27" t="s">
        <v>1802</v>
      </c>
      <c r="G581" s="27" t="s">
        <v>3892</v>
      </c>
      <c r="H581" s="27" t="s">
        <v>3914</v>
      </c>
      <c r="I581" s="27" t="s">
        <v>4545</v>
      </c>
      <c r="J581" s="27" t="s">
        <v>8302</v>
      </c>
    </row>
    <row r="582" spans="1:10" x14ac:dyDescent="0.25">
      <c r="A582" s="27" t="s">
        <v>2434</v>
      </c>
      <c r="B582" s="27" t="s">
        <v>2436</v>
      </c>
      <c r="C582" s="27" t="s">
        <v>2433</v>
      </c>
      <c r="D582" s="27" t="s">
        <v>2277</v>
      </c>
      <c r="E582" s="27" t="s">
        <v>2435</v>
      </c>
      <c r="F582" s="27" t="s">
        <v>2282</v>
      </c>
      <c r="G582" s="27" t="s">
        <v>6405</v>
      </c>
      <c r="H582" s="27" t="s">
        <v>3897</v>
      </c>
      <c r="I582" s="27" t="s">
        <v>4270</v>
      </c>
      <c r="J582" s="27" t="s">
        <v>6337</v>
      </c>
    </row>
    <row r="583" spans="1:10" x14ac:dyDescent="0.25">
      <c r="A583" s="27" t="s">
        <v>1638</v>
      </c>
      <c r="B583" s="27" t="s">
        <v>2990</v>
      </c>
      <c r="C583" s="27" t="s">
        <v>4218</v>
      </c>
      <c r="D583" s="27" t="s">
        <v>2274</v>
      </c>
      <c r="E583" s="27" t="s">
        <v>2989</v>
      </c>
      <c r="F583" s="27" t="s">
        <v>1802</v>
      </c>
      <c r="G583" s="27" t="s">
        <v>4219</v>
      </c>
      <c r="H583" s="27" t="s">
        <v>3914</v>
      </c>
      <c r="I583" s="27" t="s">
        <v>4220</v>
      </c>
      <c r="J583" s="27" t="s">
        <v>6410</v>
      </c>
    </row>
    <row r="584" spans="1:10" x14ac:dyDescent="0.25">
      <c r="A584" s="27" t="s">
        <v>1368</v>
      </c>
      <c r="B584" s="27" t="s">
        <v>2439</v>
      </c>
      <c r="C584" s="27" t="s">
        <v>2437</v>
      </c>
      <c r="D584" s="27" t="s">
        <v>2213</v>
      </c>
      <c r="E584" s="27" t="s">
        <v>2438</v>
      </c>
      <c r="F584" s="27" t="s">
        <v>1802</v>
      </c>
      <c r="G584" s="27" t="s">
        <v>3892</v>
      </c>
      <c r="H584" s="27" t="s">
        <v>3913</v>
      </c>
      <c r="I584" s="27" t="s">
        <v>4636</v>
      </c>
      <c r="J584" s="27" t="s">
        <v>6333</v>
      </c>
    </row>
    <row r="585" spans="1:10" x14ac:dyDescent="0.25">
      <c r="A585" s="27" t="s">
        <v>3632</v>
      </c>
      <c r="B585" s="27" t="s">
        <v>2992</v>
      </c>
      <c r="C585" s="27" t="s">
        <v>3218</v>
      </c>
      <c r="D585" s="27" t="s">
        <v>2326</v>
      </c>
      <c r="E585" s="27" t="s">
        <v>2991</v>
      </c>
      <c r="F585" s="27" t="s">
        <v>1802</v>
      </c>
      <c r="G585" s="27" t="s">
        <v>6528</v>
      </c>
      <c r="H585" s="27" t="s">
        <v>3897</v>
      </c>
      <c r="I585" s="27" t="s">
        <v>4521</v>
      </c>
      <c r="J585" s="27" t="s">
        <v>6500</v>
      </c>
    </row>
    <row r="586" spans="1:10" x14ac:dyDescent="0.25">
      <c r="A586" s="27" t="s">
        <v>4976</v>
      </c>
      <c r="B586" s="27" t="s">
        <v>2994</v>
      </c>
      <c r="C586" s="27" t="s">
        <v>3131</v>
      </c>
      <c r="D586" s="27" t="s">
        <v>2423</v>
      </c>
      <c r="E586" s="27" t="s">
        <v>2993</v>
      </c>
      <c r="F586" s="27" t="s">
        <v>1802</v>
      </c>
      <c r="G586" s="27" t="s">
        <v>10379</v>
      </c>
      <c r="H586" s="27" t="s">
        <v>3897</v>
      </c>
      <c r="I586" s="27" t="s">
        <v>4380</v>
      </c>
      <c r="J586" s="27" t="s">
        <v>6378</v>
      </c>
    </row>
    <row r="587" spans="1:10" x14ac:dyDescent="0.25">
      <c r="A587" s="27" t="s">
        <v>1511</v>
      </c>
      <c r="B587" s="27" t="s">
        <v>2997</v>
      </c>
      <c r="C587" s="27" t="s">
        <v>3612</v>
      </c>
      <c r="D587" s="27" t="s">
        <v>2267</v>
      </c>
      <c r="E587" s="27" t="s">
        <v>2996</v>
      </c>
      <c r="F587" s="27" t="s">
        <v>1802</v>
      </c>
      <c r="G587" s="27" t="s">
        <v>6393</v>
      </c>
      <c r="H587" s="27" t="s">
        <v>3914</v>
      </c>
      <c r="I587" s="27" t="s">
        <v>4277</v>
      </c>
      <c r="J587" s="27" t="s">
        <v>6378</v>
      </c>
    </row>
    <row r="588" spans="1:10" x14ac:dyDescent="0.25">
      <c r="A588" s="27" t="s">
        <v>6846</v>
      </c>
      <c r="B588" s="27" t="s">
        <v>2999</v>
      </c>
      <c r="C588" s="27" t="s">
        <v>6796</v>
      </c>
      <c r="D588" s="27" t="s">
        <v>2326</v>
      </c>
      <c r="E588" s="27" t="s">
        <v>2998</v>
      </c>
      <c r="F588" s="27" t="s">
        <v>1798</v>
      </c>
      <c r="G588" s="27" t="s">
        <v>8438</v>
      </c>
      <c r="H588" s="27" t="s">
        <v>3897</v>
      </c>
      <c r="I588" s="27" t="s">
        <v>4371</v>
      </c>
      <c r="J588" s="27" t="s">
        <v>6382</v>
      </c>
    </row>
    <row r="589" spans="1:10" x14ac:dyDescent="0.25">
      <c r="A589" s="27" t="s">
        <v>1558</v>
      </c>
      <c r="B589" s="27" t="s">
        <v>2442</v>
      </c>
      <c r="C589" s="27" t="s">
        <v>4032</v>
      </c>
      <c r="D589" s="27" t="s">
        <v>2420</v>
      </c>
      <c r="E589" s="27" t="s">
        <v>2441</v>
      </c>
      <c r="F589" s="27" t="s">
        <v>2330</v>
      </c>
      <c r="G589" s="27" t="s">
        <v>3892</v>
      </c>
      <c r="H589" s="27" t="s">
        <v>3897</v>
      </c>
      <c r="I589" s="27" t="s">
        <v>4371</v>
      </c>
      <c r="J589" s="27" t="s">
        <v>6333</v>
      </c>
    </row>
    <row r="590" spans="1:10" x14ac:dyDescent="0.25">
      <c r="A590" s="27" t="s">
        <v>4337</v>
      </c>
      <c r="B590" s="27" t="s">
        <v>4338</v>
      </c>
      <c r="C590" s="27" t="s">
        <v>2070</v>
      </c>
      <c r="D590" s="27" t="s">
        <v>2362</v>
      </c>
      <c r="E590" s="27" t="s">
        <v>1794</v>
      </c>
      <c r="F590" s="27" t="s">
        <v>2282</v>
      </c>
      <c r="G590" s="27" t="s">
        <v>3892</v>
      </c>
      <c r="H590" s="27" t="s">
        <v>3897</v>
      </c>
      <c r="I590" s="27" t="s">
        <v>4339</v>
      </c>
      <c r="J590" s="27" t="s">
        <v>8193</v>
      </c>
    </row>
    <row r="591" spans="1:10" x14ac:dyDescent="0.25">
      <c r="A591" s="27" t="s">
        <v>1638</v>
      </c>
      <c r="B591" s="27" t="s">
        <v>2444</v>
      </c>
      <c r="C591" s="27" t="s">
        <v>6610</v>
      </c>
      <c r="D591" s="27" t="s">
        <v>2286</v>
      </c>
      <c r="E591" s="27" t="s">
        <v>2443</v>
      </c>
      <c r="F591" s="27" t="s">
        <v>1802</v>
      </c>
      <c r="G591" s="27" t="s">
        <v>6611</v>
      </c>
      <c r="H591" s="27" t="s">
        <v>3897</v>
      </c>
      <c r="I591" s="27" t="s">
        <v>4238</v>
      </c>
      <c r="J591" s="27" t="s">
        <v>6410</v>
      </c>
    </row>
    <row r="592" spans="1:10" x14ac:dyDescent="0.25">
      <c r="A592" s="27" t="s">
        <v>3973</v>
      </c>
      <c r="B592" s="27" t="s">
        <v>2446</v>
      </c>
      <c r="C592" s="27" t="s">
        <v>8335</v>
      </c>
      <c r="D592" s="27" t="s">
        <v>2286</v>
      </c>
      <c r="E592" s="27" t="s">
        <v>2445</v>
      </c>
      <c r="F592" s="27" t="s">
        <v>2330</v>
      </c>
      <c r="G592" s="27" t="s">
        <v>3892</v>
      </c>
      <c r="H592" s="27" t="s">
        <v>3897</v>
      </c>
      <c r="I592" s="27" t="s">
        <v>4320</v>
      </c>
      <c r="J592" s="27" t="s">
        <v>6407</v>
      </c>
    </row>
    <row r="593" spans="1:10" x14ac:dyDescent="0.25">
      <c r="A593" s="27" t="s">
        <v>4525</v>
      </c>
      <c r="B593" s="27" t="s">
        <v>2448</v>
      </c>
      <c r="C593" s="27" t="s">
        <v>4526</v>
      </c>
      <c r="D593" s="27" t="s">
        <v>2286</v>
      </c>
      <c r="E593" s="27" t="s">
        <v>2447</v>
      </c>
      <c r="F593" s="27" t="s">
        <v>1802</v>
      </c>
      <c r="G593" s="27" t="s">
        <v>6628</v>
      </c>
      <c r="H593" s="27" t="s">
        <v>3920</v>
      </c>
      <c r="I593" s="27" t="s">
        <v>4320</v>
      </c>
      <c r="J593" s="27" t="s">
        <v>6358</v>
      </c>
    </row>
    <row r="594" spans="1:10" x14ac:dyDescent="0.25">
      <c r="A594" s="27" t="s">
        <v>4525</v>
      </c>
      <c r="B594" s="27" t="s">
        <v>2450</v>
      </c>
      <c r="C594" s="27" t="s">
        <v>4526</v>
      </c>
      <c r="D594" s="27" t="s">
        <v>2286</v>
      </c>
      <c r="E594" s="27" t="s">
        <v>2449</v>
      </c>
      <c r="F594" s="27" t="s">
        <v>1802</v>
      </c>
      <c r="G594" s="27" t="s">
        <v>3892</v>
      </c>
      <c r="H594" s="27" t="s">
        <v>3913</v>
      </c>
      <c r="I594" s="27" t="s">
        <v>4524</v>
      </c>
      <c r="J594" s="27" t="s">
        <v>6358</v>
      </c>
    </row>
    <row r="595" spans="1:10" x14ac:dyDescent="0.25">
      <c r="A595" s="27" t="s">
        <v>940</v>
      </c>
      <c r="B595" s="27" t="s">
        <v>2452</v>
      </c>
      <c r="C595" s="27" t="s">
        <v>8303</v>
      </c>
      <c r="D595" s="27" t="s">
        <v>2286</v>
      </c>
      <c r="E595" s="27" t="s">
        <v>2451</v>
      </c>
      <c r="F595" s="27" t="s">
        <v>1802</v>
      </c>
      <c r="G595" s="27" t="s">
        <v>3892</v>
      </c>
      <c r="H595" s="27" t="s">
        <v>3897</v>
      </c>
      <c r="I595" s="27" t="s">
        <v>4524</v>
      </c>
      <c r="J595" s="27" t="s">
        <v>6333</v>
      </c>
    </row>
    <row r="596" spans="1:10" x14ac:dyDescent="0.25">
      <c r="A596" s="27" t="s">
        <v>1301</v>
      </c>
      <c r="B596" s="27" t="s">
        <v>2454</v>
      </c>
      <c r="C596" s="27" t="s">
        <v>10332</v>
      </c>
      <c r="D596" s="27" t="s">
        <v>2267</v>
      </c>
      <c r="E596" s="27" t="s">
        <v>2453</v>
      </c>
      <c r="F596" s="27" t="s">
        <v>1802</v>
      </c>
      <c r="G596" s="27" t="s">
        <v>3892</v>
      </c>
      <c r="H596" s="27" t="s">
        <v>3914</v>
      </c>
      <c r="I596" s="27" t="s">
        <v>4382</v>
      </c>
      <c r="J596" s="27" t="s">
        <v>6333</v>
      </c>
    </row>
    <row r="597" spans="1:10" x14ac:dyDescent="0.25">
      <c r="A597" s="27" t="s">
        <v>2456</v>
      </c>
      <c r="B597" s="27" t="s">
        <v>2458</v>
      </c>
      <c r="C597" s="27" t="s">
        <v>2455</v>
      </c>
      <c r="D597" s="27" t="s">
        <v>2277</v>
      </c>
      <c r="E597" s="27" t="s">
        <v>2457</v>
      </c>
      <c r="F597" s="27" t="s">
        <v>2282</v>
      </c>
      <c r="G597" s="27" t="s">
        <v>3892</v>
      </c>
      <c r="H597" s="27" t="s">
        <v>3897</v>
      </c>
      <c r="I597" s="27" t="s">
        <v>4341</v>
      </c>
      <c r="J597" s="27" t="s">
        <v>6644</v>
      </c>
    </row>
    <row r="598" spans="1:10" x14ac:dyDescent="0.25">
      <c r="A598" s="27" t="s">
        <v>1121</v>
      </c>
      <c r="B598" s="27" t="s">
        <v>3001</v>
      </c>
      <c r="C598" s="27" t="s">
        <v>8304</v>
      </c>
      <c r="D598" s="27" t="s">
        <v>2274</v>
      </c>
      <c r="E598" s="27" t="s">
        <v>3000</v>
      </c>
      <c r="F598" s="27" t="s">
        <v>1802</v>
      </c>
      <c r="G598" s="27" t="s">
        <v>3892</v>
      </c>
      <c r="H598" s="27" t="s">
        <v>3914</v>
      </c>
      <c r="I598" s="27" t="s">
        <v>4249</v>
      </c>
      <c r="J598" s="27" t="s">
        <v>6333</v>
      </c>
    </row>
    <row r="599" spans="1:10" x14ac:dyDescent="0.25">
      <c r="A599" s="27" t="s">
        <v>1211</v>
      </c>
      <c r="B599" s="27" t="s">
        <v>2460</v>
      </c>
      <c r="C599" s="27" t="s">
        <v>6565</v>
      </c>
      <c r="D599" s="27" t="s">
        <v>2326</v>
      </c>
      <c r="E599" s="27" t="s">
        <v>2459</v>
      </c>
      <c r="F599" s="27" t="s">
        <v>1802</v>
      </c>
      <c r="G599" s="27" t="s">
        <v>8422</v>
      </c>
      <c r="H599" s="27" t="s">
        <v>3897</v>
      </c>
      <c r="I599" s="27" t="s">
        <v>4520</v>
      </c>
      <c r="J599" s="27" t="s">
        <v>6410</v>
      </c>
    </row>
    <row r="600" spans="1:10" x14ac:dyDescent="0.25">
      <c r="A600" s="27" t="s">
        <v>1079</v>
      </c>
      <c r="B600" s="27" t="s">
        <v>3003</v>
      </c>
      <c r="C600" s="27" t="s">
        <v>6538</v>
      </c>
      <c r="D600" s="27" t="s">
        <v>2267</v>
      </c>
      <c r="E600" s="27" t="s">
        <v>3002</v>
      </c>
      <c r="F600" s="27" t="s">
        <v>1802</v>
      </c>
      <c r="G600" s="27" t="s">
        <v>6539</v>
      </c>
      <c r="H600" s="27" t="s">
        <v>3914</v>
      </c>
      <c r="I600" s="27" t="s">
        <v>4544</v>
      </c>
      <c r="J600" s="27" t="s">
        <v>6500</v>
      </c>
    </row>
    <row r="601" spans="1:10" x14ac:dyDescent="0.25">
      <c r="A601" s="27" t="s">
        <v>1653</v>
      </c>
      <c r="B601" s="27" t="s">
        <v>2463</v>
      </c>
      <c r="C601" s="27" t="s">
        <v>2461</v>
      </c>
      <c r="D601" s="27" t="s">
        <v>2326</v>
      </c>
      <c r="E601" s="27" t="s">
        <v>2462</v>
      </c>
      <c r="F601" s="27" t="s">
        <v>1802</v>
      </c>
      <c r="G601" s="27" t="s">
        <v>8441</v>
      </c>
      <c r="H601" s="27" t="s">
        <v>3897</v>
      </c>
      <c r="I601" s="27" t="s">
        <v>4519</v>
      </c>
      <c r="J601" s="27" t="s">
        <v>6358</v>
      </c>
    </row>
    <row r="602" spans="1:10" x14ac:dyDescent="0.25">
      <c r="A602" s="27" t="s">
        <v>1042</v>
      </c>
      <c r="B602" s="27" t="s">
        <v>2465</v>
      </c>
      <c r="C602" s="27" t="s">
        <v>6679</v>
      </c>
      <c r="D602" s="27" t="s">
        <v>2326</v>
      </c>
      <c r="E602" s="27" t="s">
        <v>2464</v>
      </c>
      <c r="F602" s="27" t="s">
        <v>2330</v>
      </c>
      <c r="G602" s="27" t="s">
        <v>10287</v>
      </c>
      <c r="H602" s="27" t="s">
        <v>3897</v>
      </c>
      <c r="I602" s="27" t="s">
        <v>4518</v>
      </c>
      <c r="J602" s="27" t="s">
        <v>6362</v>
      </c>
    </row>
    <row r="603" spans="1:10" x14ac:dyDescent="0.25">
      <c r="A603" s="27" t="s">
        <v>1351</v>
      </c>
      <c r="B603" s="27" t="s">
        <v>2467</v>
      </c>
      <c r="C603" s="27" t="s">
        <v>10361</v>
      </c>
      <c r="D603" s="27" t="s">
        <v>2326</v>
      </c>
      <c r="E603" s="27" t="s">
        <v>2466</v>
      </c>
      <c r="F603" s="27" t="s">
        <v>1802</v>
      </c>
      <c r="G603" s="27" t="s">
        <v>3892</v>
      </c>
      <c r="H603" s="27" t="s">
        <v>3897</v>
      </c>
      <c r="I603" s="27" t="s">
        <v>4517</v>
      </c>
      <c r="J603" s="27" t="s">
        <v>6436</v>
      </c>
    </row>
    <row r="604" spans="1:10" x14ac:dyDescent="0.25">
      <c r="A604" s="27" t="s">
        <v>3975</v>
      </c>
      <c r="B604" s="27" t="s">
        <v>2469</v>
      </c>
      <c r="C604" s="27" t="s">
        <v>6854</v>
      </c>
      <c r="D604" s="27" t="s">
        <v>2326</v>
      </c>
      <c r="E604" s="27" t="s">
        <v>2468</v>
      </c>
      <c r="F604" s="27" t="s">
        <v>1802</v>
      </c>
      <c r="G604" s="27" t="s">
        <v>10335</v>
      </c>
      <c r="H604" s="27" t="s">
        <v>3913</v>
      </c>
      <c r="I604" s="27" t="s">
        <v>4282</v>
      </c>
      <c r="J604" s="27" t="s">
        <v>6341</v>
      </c>
    </row>
    <row r="605" spans="1:10" x14ac:dyDescent="0.25">
      <c r="A605" s="27" t="s">
        <v>4515</v>
      </c>
      <c r="B605" s="27" t="s">
        <v>3006</v>
      </c>
      <c r="C605" s="27" t="s">
        <v>3299</v>
      </c>
      <c r="D605" s="27" t="s">
        <v>2326</v>
      </c>
      <c r="E605" s="27" t="s">
        <v>3005</v>
      </c>
      <c r="F605" s="27" t="s">
        <v>1798</v>
      </c>
      <c r="G605" s="27" t="s">
        <v>3892</v>
      </c>
      <c r="H605" s="27" t="s">
        <v>3914</v>
      </c>
      <c r="I605" s="27" t="s">
        <v>4516</v>
      </c>
      <c r="J605" s="27" t="s">
        <v>6362</v>
      </c>
    </row>
    <row r="606" spans="1:10" x14ac:dyDescent="0.25">
      <c r="A606" s="27" t="s">
        <v>1704</v>
      </c>
      <c r="B606" s="27" t="s">
        <v>6027</v>
      </c>
      <c r="C606" s="27" t="s">
        <v>4522</v>
      </c>
      <c r="D606" s="27" t="s">
        <v>2326</v>
      </c>
      <c r="E606" s="27" t="s">
        <v>2327</v>
      </c>
      <c r="F606" s="27" t="s">
        <v>1802</v>
      </c>
      <c r="G606" s="27" t="s">
        <v>3892</v>
      </c>
      <c r="H606" s="27" t="s">
        <v>3914</v>
      </c>
      <c r="I606" s="27" t="s">
        <v>4523</v>
      </c>
      <c r="J606" s="27" t="s">
        <v>8193</v>
      </c>
    </row>
    <row r="607" spans="1:10" x14ac:dyDescent="0.25">
      <c r="A607" s="27" t="s">
        <v>1259</v>
      </c>
      <c r="B607" s="27" t="s">
        <v>2471</v>
      </c>
      <c r="C607" s="27" t="s">
        <v>8369</v>
      </c>
      <c r="D607" s="27" t="s">
        <v>2326</v>
      </c>
      <c r="E607" s="27" t="s">
        <v>2470</v>
      </c>
      <c r="F607" s="27" t="s">
        <v>2330</v>
      </c>
      <c r="G607" s="27" t="s">
        <v>8368</v>
      </c>
      <c r="H607" s="27" t="s">
        <v>3897</v>
      </c>
      <c r="I607" s="27" t="s">
        <v>4514</v>
      </c>
      <c r="J607" s="27" t="s">
        <v>6333</v>
      </c>
    </row>
    <row r="608" spans="1:10" x14ac:dyDescent="0.25">
      <c r="A608" s="27" t="s">
        <v>3519</v>
      </c>
      <c r="B608" s="27" t="s">
        <v>2473</v>
      </c>
      <c r="C608" s="27" t="s">
        <v>3264</v>
      </c>
      <c r="D608" s="27" t="s">
        <v>2213</v>
      </c>
      <c r="E608" s="27" t="s">
        <v>2472</v>
      </c>
      <c r="F608" s="27" t="s">
        <v>1802</v>
      </c>
      <c r="G608" s="27" t="s">
        <v>3892</v>
      </c>
      <c r="H608" s="27" t="s">
        <v>3957</v>
      </c>
      <c r="I608" s="27" t="s">
        <v>4715</v>
      </c>
      <c r="J608" s="27" t="s">
        <v>6333</v>
      </c>
    </row>
    <row r="609" spans="1:10" x14ac:dyDescent="0.25">
      <c r="A609" s="27" t="s">
        <v>5032</v>
      </c>
      <c r="B609" s="27" t="s">
        <v>3009</v>
      </c>
      <c r="C609" s="27" t="s">
        <v>6636</v>
      </c>
      <c r="D609" s="27" t="s">
        <v>2423</v>
      </c>
      <c r="E609" s="27" t="s">
        <v>3008</v>
      </c>
      <c r="F609" s="27" t="s">
        <v>1802</v>
      </c>
      <c r="G609" s="27" t="s">
        <v>6637</v>
      </c>
      <c r="H609" s="27" t="s">
        <v>3897</v>
      </c>
      <c r="I609" s="27" t="s">
        <v>4379</v>
      </c>
      <c r="J609" s="27" t="s">
        <v>6362</v>
      </c>
    </row>
    <row r="610" spans="1:10" x14ac:dyDescent="0.25">
      <c r="A610" s="27" t="s">
        <v>957</v>
      </c>
      <c r="B610" s="27" t="s">
        <v>2476</v>
      </c>
      <c r="C610" s="27" t="s">
        <v>2474</v>
      </c>
      <c r="D610" s="27" t="s">
        <v>2420</v>
      </c>
      <c r="E610" s="27" t="s">
        <v>2475</v>
      </c>
      <c r="F610" s="27" t="s">
        <v>2330</v>
      </c>
      <c r="G610" s="27" t="s">
        <v>3892</v>
      </c>
      <c r="H610" s="27" t="s">
        <v>3897</v>
      </c>
      <c r="I610" s="27" t="s">
        <v>4370</v>
      </c>
      <c r="J610" s="27" t="s">
        <v>6333</v>
      </c>
    </row>
    <row r="611" spans="1:10" x14ac:dyDescent="0.25">
      <c r="A611" s="27" t="s">
        <v>2478</v>
      </c>
      <c r="B611" s="27" t="s">
        <v>2479</v>
      </c>
      <c r="C611" s="27" t="s">
        <v>2477</v>
      </c>
      <c r="D611" s="27" t="s">
        <v>2362</v>
      </c>
      <c r="E611" s="27" t="s">
        <v>1794</v>
      </c>
      <c r="F611" s="27" t="s">
        <v>2282</v>
      </c>
      <c r="G611" s="27" t="s">
        <v>6364</v>
      </c>
      <c r="H611" s="27" t="s">
        <v>3915</v>
      </c>
      <c r="I611" s="27" t="s">
        <v>4282</v>
      </c>
      <c r="J611" s="27" t="s">
        <v>6365</v>
      </c>
    </row>
    <row r="612" spans="1:10" x14ac:dyDescent="0.25">
      <c r="A612" s="27" t="s">
        <v>2480</v>
      </c>
      <c r="B612" s="27" t="s">
        <v>2481</v>
      </c>
      <c r="C612" s="27" t="s">
        <v>3266</v>
      </c>
      <c r="D612" s="27" t="s">
        <v>2362</v>
      </c>
      <c r="E612" s="27" t="s">
        <v>1794</v>
      </c>
      <c r="F612" s="27" t="s">
        <v>2282</v>
      </c>
      <c r="G612" s="27" t="s">
        <v>3892</v>
      </c>
      <c r="H612" s="27" t="s">
        <v>3961</v>
      </c>
      <c r="I612" s="27" t="s">
        <v>4336</v>
      </c>
      <c r="J612" s="27" t="s">
        <v>6362</v>
      </c>
    </row>
    <row r="613" spans="1:10" x14ac:dyDescent="0.25">
      <c r="A613" s="27" t="s">
        <v>1618</v>
      </c>
      <c r="B613" s="27" t="s">
        <v>2483</v>
      </c>
      <c r="C613" s="27" t="s">
        <v>3576</v>
      </c>
      <c r="D613" s="27" t="s">
        <v>2326</v>
      </c>
      <c r="E613" s="27" t="s">
        <v>2482</v>
      </c>
      <c r="F613" s="27" t="s">
        <v>1798</v>
      </c>
      <c r="G613" s="27" t="s">
        <v>6609</v>
      </c>
      <c r="H613" s="27" t="s">
        <v>3920</v>
      </c>
      <c r="I613" s="27" t="s">
        <v>4513</v>
      </c>
      <c r="J613" s="27" t="s">
        <v>6368</v>
      </c>
    </row>
    <row r="614" spans="1:10" x14ac:dyDescent="0.25">
      <c r="A614" s="27" t="s">
        <v>1728</v>
      </c>
      <c r="B614" s="27" t="s">
        <v>2485</v>
      </c>
      <c r="C614" s="27" t="s">
        <v>8205</v>
      </c>
      <c r="D614" s="27" t="s">
        <v>2326</v>
      </c>
      <c r="E614" s="27" t="s">
        <v>2484</v>
      </c>
      <c r="F614" s="27" t="s">
        <v>1802</v>
      </c>
      <c r="G614" s="27" t="s">
        <v>8417</v>
      </c>
      <c r="H614" s="27" t="s">
        <v>3897</v>
      </c>
      <c r="I614" s="27" t="s">
        <v>4512</v>
      </c>
      <c r="J614" s="27" t="s">
        <v>6339</v>
      </c>
    </row>
    <row r="615" spans="1:10" x14ac:dyDescent="0.25">
      <c r="A615" s="27" t="s">
        <v>2486</v>
      </c>
      <c r="B615" s="27" t="s">
        <v>2487</v>
      </c>
      <c r="C615" s="27" t="s">
        <v>3262</v>
      </c>
      <c r="D615" s="27" t="s">
        <v>2362</v>
      </c>
      <c r="E615" s="27" t="s">
        <v>1794</v>
      </c>
      <c r="F615" s="27" t="s">
        <v>2282</v>
      </c>
      <c r="G615" s="27" t="s">
        <v>4221</v>
      </c>
      <c r="H615" s="27" t="s">
        <v>3915</v>
      </c>
      <c r="I615" s="27" t="s">
        <v>4222</v>
      </c>
      <c r="J615" s="27" t="s">
        <v>6378</v>
      </c>
    </row>
    <row r="616" spans="1:10" x14ac:dyDescent="0.25">
      <c r="A616" s="27" t="s">
        <v>2303</v>
      </c>
      <c r="B616" s="27" t="s">
        <v>3010</v>
      </c>
      <c r="C616" s="27" t="s">
        <v>6853</v>
      </c>
      <c r="D616" s="27" t="s">
        <v>2362</v>
      </c>
      <c r="E616" s="27" t="s">
        <v>1794</v>
      </c>
      <c r="F616" s="27" t="s">
        <v>1802</v>
      </c>
      <c r="G616" s="27" t="s">
        <v>3892</v>
      </c>
      <c r="H616" s="27" t="s">
        <v>3961</v>
      </c>
      <c r="I616" s="27" t="s">
        <v>4335</v>
      </c>
      <c r="J616" s="27" t="s">
        <v>6408</v>
      </c>
    </row>
    <row r="617" spans="1:10" x14ac:dyDescent="0.25">
      <c r="A617" s="27" t="s">
        <v>3715</v>
      </c>
      <c r="B617" s="27" t="s">
        <v>2489</v>
      </c>
      <c r="C617" s="27" t="s">
        <v>6852</v>
      </c>
      <c r="D617" s="27" t="s">
        <v>2038</v>
      </c>
      <c r="E617" s="27" t="s">
        <v>2488</v>
      </c>
      <c r="F617" s="27" t="s">
        <v>1802</v>
      </c>
      <c r="G617" s="27" t="s">
        <v>3892</v>
      </c>
      <c r="H617" s="27" t="s">
        <v>3913</v>
      </c>
      <c r="I617" s="27" t="s">
        <v>4249</v>
      </c>
      <c r="J617" s="27" t="s">
        <v>6333</v>
      </c>
    </row>
    <row r="618" spans="1:10" x14ac:dyDescent="0.25">
      <c r="A618" s="27" t="s">
        <v>6848</v>
      </c>
      <c r="B618" s="27" t="s">
        <v>5475</v>
      </c>
      <c r="C618" s="27" t="s">
        <v>6849</v>
      </c>
      <c r="D618" s="27" t="s">
        <v>2038</v>
      </c>
      <c r="E618" s="27" t="s">
        <v>6850</v>
      </c>
      <c r="F618" s="27" t="s">
        <v>1802</v>
      </c>
      <c r="G618" s="27" t="s">
        <v>10384</v>
      </c>
      <c r="H618" s="27" t="s">
        <v>3897</v>
      </c>
      <c r="I618" s="27" t="s">
        <v>6851</v>
      </c>
      <c r="J618" s="27" t="s">
        <v>6362</v>
      </c>
    </row>
    <row r="619" spans="1:10" x14ac:dyDescent="0.25">
      <c r="A619" s="27" t="s">
        <v>1369</v>
      </c>
      <c r="B619" s="27" t="s">
        <v>3012</v>
      </c>
      <c r="C619" s="27" t="s">
        <v>8206</v>
      </c>
      <c r="D619" s="27" t="s">
        <v>2326</v>
      </c>
      <c r="E619" s="27" t="s">
        <v>3011</v>
      </c>
      <c r="F619" s="27" t="s">
        <v>1802</v>
      </c>
      <c r="G619" s="27" t="s">
        <v>8351</v>
      </c>
      <c r="H619" s="27" t="s">
        <v>3897</v>
      </c>
      <c r="I619" s="27" t="s">
        <v>6672</v>
      </c>
      <c r="J619" s="27" t="s">
        <v>6333</v>
      </c>
    </row>
    <row r="620" spans="1:10" x14ac:dyDescent="0.25">
      <c r="A620" s="27" t="s">
        <v>1326</v>
      </c>
      <c r="B620" s="27" t="s">
        <v>2491</v>
      </c>
      <c r="C620" s="27" t="s">
        <v>6847</v>
      </c>
      <c r="D620" s="27" t="s">
        <v>2267</v>
      </c>
      <c r="E620" s="27" t="s">
        <v>2490</v>
      </c>
      <c r="F620" s="27" t="s">
        <v>2330</v>
      </c>
      <c r="G620" s="27" t="s">
        <v>3892</v>
      </c>
      <c r="H620" s="27" t="s">
        <v>3914</v>
      </c>
      <c r="I620" s="27" t="s">
        <v>4543</v>
      </c>
      <c r="J620" s="27" t="s">
        <v>6358</v>
      </c>
    </row>
    <row r="621" spans="1:10" x14ac:dyDescent="0.25">
      <c r="A621" s="27" t="s">
        <v>8416</v>
      </c>
      <c r="B621" s="27" t="s">
        <v>3014</v>
      </c>
      <c r="C621" s="27" t="s">
        <v>8415</v>
      </c>
      <c r="D621" s="27" t="s">
        <v>2326</v>
      </c>
      <c r="E621" s="27" t="s">
        <v>3013</v>
      </c>
      <c r="F621" s="27" t="s">
        <v>1802</v>
      </c>
      <c r="G621" s="27" t="s">
        <v>8414</v>
      </c>
      <c r="H621" s="27" t="s">
        <v>3897</v>
      </c>
      <c r="I621" s="27" t="s">
        <v>4511</v>
      </c>
      <c r="J621" s="27" t="s">
        <v>6362</v>
      </c>
    </row>
    <row r="622" spans="1:10" x14ac:dyDescent="0.25">
      <c r="A622" s="27" t="s">
        <v>1624</v>
      </c>
      <c r="B622" s="27" t="s">
        <v>2493</v>
      </c>
      <c r="C622" s="27" t="s">
        <v>10446</v>
      </c>
      <c r="D622" s="27" t="s">
        <v>2326</v>
      </c>
      <c r="E622" s="27" t="s">
        <v>2492</v>
      </c>
      <c r="F622" s="27" t="s">
        <v>1802</v>
      </c>
      <c r="G622" s="27" t="s">
        <v>10377</v>
      </c>
      <c r="H622" s="27" t="s">
        <v>3914</v>
      </c>
      <c r="I622" s="27" t="s">
        <v>4510</v>
      </c>
      <c r="J622" s="27" t="s">
        <v>10442</v>
      </c>
    </row>
    <row r="623" spans="1:10" x14ac:dyDescent="0.25">
      <c r="A623" s="27" t="s">
        <v>6574</v>
      </c>
      <c r="B623" s="27" t="s">
        <v>2497</v>
      </c>
      <c r="C623" s="27" t="s">
        <v>2495</v>
      </c>
      <c r="D623" s="27" t="s">
        <v>2494</v>
      </c>
      <c r="E623" s="27" t="s">
        <v>2496</v>
      </c>
      <c r="F623" s="27" t="s">
        <v>1802</v>
      </c>
      <c r="G623" s="27" t="s">
        <v>3892</v>
      </c>
      <c r="H623" s="27" t="s">
        <v>3897</v>
      </c>
      <c r="I623" s="27" t="s">
        <v>4360</v>
      </c>
      <c r="J623" s="27" t="s">
        <v>6408</v>
      </c>
    </row>
    <row r="624" spans="1:10" x14ac:dyDescent="0.25">
      <c r="A624" s="27" t="s">
        <v>6846</v>
      </c>
      <c r="B624" s="27" t="s">
        <v>2499</v>
      </c>
      <c r="C624" s="27" t="s">
        <v>3635</v>
      </c>
      <c r="D624" s="27" t="s">
        <v>2494</v>
      </c>
      <c r="E624" s="27" t="s">
        <v>2498</v>
      </c>
      <c r="F624" s="27" t="s">
        <v>1802</v>
      </c>
      <c r="G624" s="27" t="s">
        <v>3892</v>
      </c>
      <c r="H624" s="27" t="s">
        <v>3897</v>
      </c>
      <c r="I624" s="27" t="s">
        <v>4359</v>
      </c>
      <c r="J624" s="27" t="s">
        <v>6408</v>
      </c>
    </row>
    <row r="625" spans="1:10" x14ac:dyDescent="0.25">
      <c r="A625" s="27" t="s">
        <v>1062</v>
      </c>
      <c r="B625" s="27" t="s">
        <v>2501</v>
      </c>
      <c r="C625" s="27" t="s">
        <v>10251</v>
      </c>
      <c r="D625" s="27" t="s">
        <v>2326</v>
      </c>
      <c r="E625" s="27" t="s">
        <v>2500</v>
      </c>
      <c r="F625" s="27" t="s">
        <v>1802</v>
      </c>
      <c r="G625" s="27" t="s">
        <v>10250</v>
      </c>
      <c r="H625" s="27" t="s">
        <v>3897</v>
      </c>
      <c r="I625" s="27" t="s">
        <v>4202</v>
      </c>
      <c r="J625" s="27" t="s">
        <v>6407</v>
      </c>
    </row>
    <row r="626" spans="1:10" x14ac:dyDescent="0.25">
      <c r="A626" s="27" t="s">
        <v>1435</v>
      </c>
      <c r="B626" s="27" t="s">
        <v>2503</v>
      </c>
      <c r="C626" s="27" t="s">
        <v>8305</v>
      </c>
      <c r="D626" s="27" t="s">
        <v>2326</v>
      </c>
      <c r="E626" s="27" t="s">
        <v>2502</v>
      </c>
      <c r="F626" s="27" t="s">
        <v>1802</v>
      </c>
      <c r="G626" s="27" t="s">
        <v>3892</v>
      </c>
      <c r="H626" s="27" t="s">
        <v>3897</v>
      </c>
      <c r="I626" s="27" t="s">
        <v>4509</v>
      </c>
      <c r="J626" s="27" t="s">
        <v>6362</v>
      </c>
    </row>
    <row r="627" spans="1:10" x14ac:dyDescent="0.25">
      <c r="A627" s="27" t="s">
        <v>1509</v>
      </c>
      <c r="B627" s="27" t="s">
        <v>3017</v>
      </c>
      <c r="C627" s="27" t="s">
        <v>3265</v>
      </c>
      <c r="D627" s="27" t="s">
        <v>2267</v>
      </c>
      <c r="E627" s="27" t="s">
        <v>3016</v>
      </c>
      <c r="F627" s="27" t="s">
        <v>1802</v>
      </c>
      <c r="G627" s="27" t="s">
        <v>6463</v>
      </c>
      <c r="H627" s="27" t="s">
        <v>3914</v>
      </c>
      <c r="I627" s="27" t="s">
        <v>4542</v>
      </c>
      <c r="J627" s="27" t="s">
        <v>6464</v>
      </c>
    </row>
    <row r="628" spans="1:10" x14ac:dyDescent="0.25">
      <c r="A628" s="27" t="s">
        <v>6208</v>
      </c>
      <c r="B628" s="27" t="s">
        <v>3019</v>
      </c>
      <c r="C628" s="27" t="s">
        <v>4328</v>
      </c>
      <c r="D628" s="27" t="s">
        <v>2571</v>
      </c>
      <c r="E628" s="27" t="s">
        <v>3018</v>
      </c>
      <c r="F628" s="27" t="s">
        <v>1802</v>
      </c>
      <c r="G628" s="27" t="s">
        <v>3892</v>
      </c>
      <c r="H628" s="27" t="s">
        <v>3897</v>
      </c>
      <c r="I628" s="27" t="s">
        <v>4385</v>
      </c>
      <c r="J628" s="27" t="s">
        <v>6333</v>
      </c>
    </row>
    <row r="629" spans="1:10" x14ac:dyDescent="0.25">
      <c r="A629" s="27" t="s">
        <v>1756</v>
      </c>
      <c r="B629" s="27" t="s">
        <v>2505</v>
      </c>
      <c r="C629" s="27" t="s">
        <v>2910</v>
      </c>
      <c r="D629" s="27" t="s">
        <v>2267</v>
      </c>
      <c r="E629" s="27" t="s">
        <v>2504</v>
      </c>
      <c r="F629" s="27" t="s">
        <v>1802</v>
      </c>
      <c r="G629" s="27" t="s">
        <v>10211</v>
      </c>
      <c r="H629" s="27" t="s">
        <v>3914</v>
      </c>
      <c r="I629" s="27" t="s">
        <v>4541</v>
      </c>
      <c r="J629" s="27" t="s">
        <v>6375</v>
      </c>
    </row>
    <row r="630" spans="1:10" x14ac:dyDescent="0.25">
      <c r="A630" s="27" t="s">
        <v>2506</v>
      </c>
      <c r="B630" s="27" t="s">
        <v>2508</v>
      </c>
      <c r="C630" s="27" t="s">
        <v>6844</v>
      </c>
      <c r="D630" s="27" t="s">
        <v>2213</v>
      </c>
      <c r="E630" s="27" t="s">
        <v>2507</v>
      </c>
      <c r="F630" s="27" t="s">
        <v>1802</v>
      </c>
      <c r="G630" s="27" t="s">
        <v>3892</v>
      </c>
      <c r="H630" s="27" t="s">
        <v>3913</v>
      </c>
      <c r="I630" s="27" t="s">
        <v>4635</v>
      </c>
      <c r="J630" s="27" t="s">
        <v>6644</v>
      </c>
    </row>
    <row r="631" spans="1:10" x14ac:dyDescent="0.25">
      <c r="A631" s="27" t="s">
        <v>1050</v>
      </c>
      <c r="B631" s="27" t="s">
        <v>2511</v>
      </c>
      <c r="C631" s="27" t="s">
        <v>2509</v>
      </c>
      <c r="D631" s="27" t="s">
        <v>2213</v>
      </c>
      <c r="E631" s="27" t="s">
        <v>2510</v>
      </c>
      <c r="F631" s="27" t="s">
        <v>1802</v>
      </c>
      <c r="G631" s="27" t="s">
        <v>3892</v>
      </c>
      <c r="H631" s="27" t="s">
        <v>3897</v>
      </c>
      <c r="I631" s="27" t="s">
        <v>4634</v>
      </c>
      <c r="J631" s="27" t="s">
        <v>6644</v>
      </c>
    </row>
    <row r="632" spans="1:10" x14ac:dyDescent="0.25">
      <c r="A632" s="27" t="s">
        <v>2513</v>
      </c>
      <c r="B632" s="27" t="s">
        <v>2515</v>
      </c>
      <c r="C632" s="27" t="s">
        <v>2512</v>
      </c>
      <c r="D632" s="27" t="s">
        <v>2038</v>
      </c>
      <c r="E632" s="27" t="s">
        <v>2514</v>
      </c>
      <c r="F632" s="27" t="s">
        <v>2178</v>
      </c>
      <c r="G632" s="27" t="s">
        <v>6336</v>
      </c>
      <c r="H632" s="27" t="s">
        <v>3893</v>
      </c>
      <c r="I632" s="27" t="s">
        <v>4258</v>
      </c>
      <c r="J632" s="27" t="s">
        <v>6337</v>
      </c>
    </row>
    <row r="633" spans="1:10" x14ac:dyDescent="0.25">
      <c r="A633" s="27" t="s">
        <v>2513</v>
      </c>
      <c r="B633" s="27" t="s">
        <v>2517</v>
      </c>
      <c r="C633" s="27" t="s">
        <v>6429</v>
      </c>
      <c r="D633" s="27" t="s">
        <v>2041</v>
      </c>
      <c r="E633" s="27" t="s">
        <v>2516</v>
      </c>
      <c r="F633" s="27" t="s">
        <v>1802</v>
      </c>
      <c r="G633" s="27" t="s">
        <v>6430</v>
      </c>
      <c r="H633" s="27" t="s">
        <v>3897</v>
      </c>
      <c r="I633" s="27" t="s">
        <v>4184</v>
      </c>
      <c r="J633" s="27" t="s">
        <v>6337</v>
      </c>
    </row>
    <row r="634" spans="1:10" x14ac:dyDescent="0.25">
      <c r="A634" s="27" t="s">
        <v>977</v>
      </c>
      <c r="B634" s="27" t="s">
        <v>3021</v>
      </c>
      <c r="C634" s="27" t="s">
        <v>8391</v>
      </c>
      <c r="D634" s="27" t="s">
        <v>2494</v>
      </c>
      <c r="E634" s="27" t="s">
        <v>3020</v>
      </c>
      <c r="F634" s="27" t="s">
        <v>2178</v>
      </c>
      <c r="G634" s="27" t="s">
        <v>8390</v>
      </c>
      <c r="H634" s="27" t="s">
        <v>3897</v>
      </c>
      <c r="I634" s="27" t="s">
        <v>4357</v>
      </c>
      <c r="J634" s="27" t="s">
        <v>6607</v>
      </c>
    </row>
    <row r="635" spans="1:10" x14ac:dyDescent="0.25">
      <c r="A635" s="27" t="s">
        <v>6843</v>
      </c>
      <c r="B635" s="27" t="s">
        <v>2521</v>
      </c>
      <c r="C635" s="27" t="s">
        <v>2518</v>
      </c>
      <c r="D635" s="27" t="s">
        <v>2494</v>
      </c>
      <c r="E635" s="27" t="s">
        <v>2520</v>
      </c>
      <c r="F635" s="27" t="s">
        <v>1802</v>
      </c>
      <c r="G635" s="27" t="s">
        <v>3892</v>
      </c>
      <c r="H635" s="27" t="s">
        <v>3897</v>
      </c>
      <c r="I635" s="27" t="s">
        <v>4355</v>
      </c>
      <c r="J635" s="27" t="s">
        <v>6408</v>
      </c>
    </row>
    <row r="636" spans="1:10" x14ac:dyDescent="0.25">
      <c r="A636" s="27" t="s">
        <v>3636</v>
      </c>
      <c r="B636" s="27" t="s">
        <v>2523</v>
      </c>
      <c r="C636" s="27" t="s">
        <v>6842</v>
      </c>
      <c r="D636" s="27" t="s">
        <v>2326</v>
      </c>
      <c r="E636" s="27" t="s">
        <v>2522</v>
      </c>
      <c r="F636" s="27" t="s">
        <v>1802</v>
      </c>
      <c r="G636" s="27" t="s">
        <v>3892</v>
      </c>
      <c r="H636" s="27" t="s">
        <v>3897</v>
      </c>
      <c r="I636" s="27" t="s">
        <v>6370</v>
      </c>
      <c r="J636" s="27" t="s">
        <v>6362</v>
      </c>
    </row>
    <row r="637" spans="1:10" x14ac:dyDescent="0.25">
      <c r="A637" s="27" t="s">
        <v>1235</v>
      </c>
      <c r="B637" s="27" t="s">
        <v>2523</v>
      </c>
      <c r="C637" s="27" t="s">
        <v>3261</v>
      </c>
      <c r="D637" s="27" t="s">
        <v>2326</v>
      </c>
      <c r="E637" s="27" t="s">
        <v>2522</v>
      </c>
      <c r="F637" s="27" t="s">
        <v>1802</v>
      </c>
      <c r="G637" s="27" t="s">
        <v>6370</v>
      </c>
      <c r="H637" s="27" t="s">
        <v>3914</v>
      </c>
      <c r="I637" s="27" t="s">
        <v>4286</v>
      </c>
      <c r="J637" s="27" t="s">
        <v>6333</v>
      </c>
    </row>
    <row r="638" spans="1:10" x14ac:dyDescent="0.25">
      <c r="A638" s="27" t="s">
        <v>1308</v>
      </c>
      <c r="B638" s="27" t="s">
        <v>2526</v>
      </c>
      <c r="C638" s="27" t="s">
        <v>2524</v>
      </c>
      <c r="D638" s="27" t="s">
        <v>2326</v>
      </c>
      <c r="E638" s="27" t="s">
        <v>2525</v>
      </c>
      <c r="F638" s="27" t="s">
        <v>1802</v>
      </c>
      <c r="G638" s="27" t="s">
        <v>6347</v>
      </c>
      <c r="H638" s="27" t="s">
        <v>3897</v>
      </c>
      <c r="I638" s="27" t="s">
        <v>4262</v>
      </c>
      <c r="J638" s="27" t="s">
        <v>6334</v>
      </c>
    </row>
    <row r="639" spans="1:10" x14ac:dyDescent="0.25">
      <c r="A639" s="27" t="s">
        <v>1251</v>
      </c>
      <c r="B639" s="27" t="s">
        <v>2526</v>
      </c>
      <c r="C639" s="27" t="s">
        <v>6878</v>
      </c>
      <c r="D639" s="27" t="s">
        <v>2326</v>
      </c>
      <c r="E639" s="27" t="s">
        <v>2525</v>
      </c>
      <c r="F639" s="27" t="s">
        <v>1802</v>
      </c>
      <c r="G639" s="27" t="s">
        <v>10222</v>
      </c>
      <c r="H639" s="27" t="s">
        <v>3913</v>
      </c>
      <c r="I639" s="27" t="s">
        <v>6369</v>
      </c>
      <c r="J639" s="27" t="s">
        <v>6346</v>
      </c>
    </row>
    <row r="640" spans="1:10" x14ac:dyDescent="0.25">
      <c r="A640" s="27" t="s">
        <v>1610</v>
      </c>
      <c r="B640" s="27" t="s">
        <v>2528</v>
      </c>
      <c r="C640" s="27" t="s">
        <v>8306</v>
      </c>
      <c r="D640" s="27" t="s">
        <v>2326</v>
      </c>
      <c r="E640" s="27" t="s">
        <v>2527</v>
      </c>
      <c r="F640" s="27" t="s">
        <v>1802</v>
      </c>
      <c r="G640" s="27" t="s">
        <v>3892</v>
      </c>
      <c r="H640" s="27" t="s">
        <v>3897</v>
      </c>
      <c r="I640" s="27" t="s">
        <v>4508</v>
      </c>
      <c r="J640" s="27" t="s">
        <v>6664</v>
      </c>
    </row>
    <row r="641" spans="1:10" x14ac:dyDescent="0.25">
      <c r="A641" s="27" t="s">
        <v>1445</v>
      </c>
      <c r="B641" s="27" t="s">
        <v>3023</v>
      </c>
      <c r="C641" s="27" t="s">
        <v>6877</v>
      </c>
      <c r="D641" s="27" t="s">
        <v>2267</v>
      </c>
      <c r="E641" s="27" t="s">
        <v>3022</v>
      </c>
      <c r="F641" s="27" t="s">
        <v>1798</v>
      </c>
      <c r="G641" s="27" t="s">
        <v>3892</v>
      </c>
      <c r="H641" s="27" t="s">
        <v>3914</v>
      </c>
      <c r="I641" s="27" t="s">
        <v>6360</v>
      </c>
      <c r="J641" s="27" t="s">
        <v>6333</v>
      </c>
    </row>
    <row r="642" spans="1:10" x14ac:dyDescent="0.25">
      <c r="A642" s="27" t="s">
        <v>5035</v>
      </c>
      <c r="B642" s="27" t="s">
        <v>2530</v>
      </c>
      <c r="C642" s="27" t="s">
        <v>6648</v>
      </c>
      <c r="D642" s="27" t="s">
        <v>2326</v>
      </c>
      <c r="E642" s="27" t="s">
        <v>2529</v>
      </c>
      <c r="F642" s="27" t="s">
        <v>1798</v>
      </c>
      <c r="G642" s="27" t="s">
        <v>3892</v>
      </c>
      <c r="H642" s="27" t="s">
        <v>3897</v>
      </c>
      <c r="I642" s="27" t="s">
        <v>4507</v>
      </c>
      <c r="J642" s="27" t="s">
        <v>6339</v>
      </c>
    </row>
    <row r="643" spans="1:10" x14ac:dyDescent="0.25">
      <c r="A643" s="27" t="s">
        <v>1364</v>
      </c>
      <c r="B643" s="27" t="s">
        <v>2532</v>
      </c>
      <c r="C643" s="27" t="s">
        <v>4717</v>
      </c>
      <c r="D643" s="27" t="s">
        <v>2267</v>
      </c>
      <c r="E643" s="27" t="s">
        <v>2531</v>
      </c>
      <c r="F643" s="27" t="s">
        <v>2178</v>
      </c>
      <c r="G643" s="27" t="s">
        <v>6491</v>
      </c>
      <c r="H643" s="27" t="s">
        <v>3914</v>
      </c>
      <c r="I643" s="27" t="s">
        <v>4222</v>
      </c>
      <c r="J643" s="27" t="s">
        <v>6492</v>
      </c>
    </row>
    <row r="644" spans="1:10" x14ac:dyDescent="0.25">
      <c r="A644" s="27" t="s">
        <v>8400</v>
      </c>
      <c r="B644" s="27" t="s">
        <v>2532</v>
      </c>
      <c r="C644" s="27" t="s">
        <v>8399</v>
      </c>
      <c r="D644" s="27" t="s">
        <v>2267</v>
      </c>
      <c r="E644" s="27" t="s">
        <v>2531</v>
      </c>
      <c r="F644" s="27" t="s">
        <v>1802</v>
      </c>
      <c r="G644" s="27" t="s">
        <v>8398</v>
      </c>
      <c r="H644" s="27" t="s">
        <v>3914</v>
      </c>
      <c r="I644" s="27" t="s">
        <v>6602</v>
      </c>
      <c r="J644" s="27" t="s">
        <v>6333</v>
      </c>
    </row>
    <row r="645" spans="1:10" x14ac:dyDescent="0.25">
      <c r="A645" s="27" t="s">
        <v>1788</v>
      </c>
      <c r="B645" s="27" t="s">
        <v>3025</v>
      </c>
      <c r="C645" s="27" t="s">
        <v>6845</v>
      </c>
      <c r="D645" s="27" t="s">
        <v>2326</v>
      </c>
      <c r="E645" s="27" t="s">
        <v>3024</v>
      </c>
      <c r="F645" s="27" t="s">
        <v>1802</v>
      </c>
      <c r="G645" s="27" t="s">
        <v>3892</v>
      </c>
      <c r="H645" s="27" t="s">
        <v>3920</v>
      </c>
      <c r="I645" s="27" t="s">
        <v>4506</v>
      </c>
      <c r="J645" s="27" t="s">
        <v>6375</v>
      </c>
    </row>
    <row r="646" spans="1:10" x14ac:dyDescent="0.25">
      <c r="A646" s="27" t="s">
        <v>1459</v>
      </c>
      <c r="B646" s="27" t="s">
        <v>2535</v>
      </c>
      <c r="C646" s="27" t="s">
        <v>2533</v>
      </c>
      <c r="D646" s="27" t="s">
        <v>2326</v>
      </c>
      <c r="E646" s="27" t="s">
        <v>2534</v>
      </c>
      <c r="F646" s="27" t="s">
        <v>1802</v>
      </c>
      <c r="G646" s="27" t="s">
        <v>3892</v>
      </c>
      <c r="H646" s="27" t="s">
        <v>3897</v>
      </c>
      <c r="I646" s="27" t="s">
        <v>4284</v>
      </c>
      <c r="J646" s="27" t="s">
        <v>6436</v>
      </c>
    </row>
    <row r="647" spans="1:10" x14ac:dyDescent="0.25">
      <c r="A647" s="27" t="s">
        <v>1070</v>
      </c>
      <c r="B647" s="27" t="s">
        <v>2537</v>
      </c>
      <c r="C647" s="27" t="s">
        <v>6840</v>
      </c>
      <c r="D647" s="27" t="s">
        <v>2326</v>
      </c>
      <c r="E647" s="27" t="s">
        <v>2536</v>
      </c>
      <c r="F647" s="27" t="s">
        <v>1802</v>
      </c>
      <c r="G647" s="27" t="s">
        <v>3892</v>
      </c>
      <c r="H647" s="27" t="s">
        <v>3897</v>
      </c>
      <c r="I647" s="27" t="s">
        <v>4506</v>
      </c>
      <c r="J647" s="27" t="s">
        <v>6362</v>
      </c>
    </row>
    <row r="648" spans="1:10" x14ac:dyDescent="0.25">
      <c r="A648" s="27" t="s">
        <v>3941</v>
      </c>
      <c r="B648" s="27" t="s">
        <v>3027</v>
      </c>
      <c r="C648" s="27" t="s">
        <v>3271</v>
      </c>
      <c r="D648" s="27" t="s">
        <v>2326</v>
      </c>
      <c r="E648" s="27" t="s">
        <v>3026</v>
      </c>
      <c r="F648" s="27" t="s">
        <v>1802</v>
      </c>
      <c r="G648" s="27" t="s">
        <v>6615</v>
      </c>
      <c r="H648" s="27" t="s">
        <v>3897</v>
      </c>
      <c r="I648" s="27" t="s">
        <v>4201</v>
      </c>
      <c r="J648" s="27" t="s">
        <v>6616</v>
      </c>
    </row>
    <row r="649" spans="1:10" x14ac:dyDescent="0.25">
      <c r="A649" s="27" t="s">
        <v>1042</v>
      </c>
      <c r="B649" s="27" t="s">
        <v>3029</v>
      </c>
      <c r="C649" s="27" t="s">
        <v>4026</v>
      </c>
      <c r="D649" s="27" t="s">
        <v>2326</v>
      </c>
      <c r="E649" s="27" t="s">
        <v>3028</v>
      </c>
      <c r="F649" s="27" t="s">
        <v>1798</v>
      </c>
      <c r="G649" s="27" t="s">
        <v>6401</v>
      </c>
      <c r="H649" s="27" t="s">
        <v>3913</v>
      </c>
      <c r="I649" s="27" t="s">
        <v>6402</v>
      </c>
      <c r="J649" s="27" t="s">
        <v>6339</v>
      </c>
    </row>
    <row r="650" spans="1:10" x14ac:dyDescent="0.25">
      <c r="A650" s="27" t="s">
        <v>1763</v>
      </c>
      <c r="B650" s="27" t="s">
        <v>2539</v>
      </c>
      <c r="C650" s="27" t="s">
        <v>1972</v>
      </c>
      <c r="D650" s="27" t="s">
        <v>2038</v>
      </c>
      <c r="E650" s="27" t="s">
        <v>2538</v>
      </c>
      <c r="F650" s="27" t="s">
        <v>1802</v>
      </c>
      <c r="G650" s="27" t="s">
        <v>3892</v>
      </c>
      <c r="H650" s="27" t="s">
        <v>3920</v>
      </c>
      <c r="I650" s="27" t="s">
        <v>4673</v>
      </c>
      <c r="J650" s="27" t="s">
        <v>6339</v>
      </c>
    </row>
    <row r="651" spans="1:10" x14ac:dyDescent="0.25">
      <c r="A651" s="27" t="s">
        <v>1035</v>
      </c>
      <c r="B651" s="27" t="s">
        <v>3031</v>
      </c>
      <c r="C651" s="27" t="s">
        <v>6444</v>
      </c>
      <c r="D651" s="27" t="s">
        <v>2326</v>
      </c>
      <c r="E651" s="27" t="s">
        <v>3030</v>
      </c>
      <c r="F651" s="27" t="s">
        <v>1802</v>
      </c>
      <c r="G651" s="27" t="s">
        <v>6445</v>
      </c>
      <c r="H651" s="27" t="s">
        <v>3913</v>
      </c>
      <c r="I651" s="27" t="s">
        <v>4281</v>
      </c>
      <c r="J651" s="27" t="s">
        <v>6346</v>
      </c>
    </row>
    <row r="652" spans="1:10" x14ac:dyDescent="0.25">
      <c r="A652" s="27" t="s">
        <v>941</v>
      </c>
      <c r="B652" s="27" t="s">
        <v>3033</v>
      </c>
      <c r="C652" s="27" t="s">
        <v>6547</v>
      </c>
      <c r="D652" s="27" t="s">
        <v>2267</v>
      </c>
      <c r="E652" s="27" t="s">
        <v>3032</v>
      </c>
      <c r="F652" s="27" t="s">
        <v>1798</v>
      </c>
      <c r="G652" s="27" t="s">
        <v>6548</v>
      </c>
      <c r="H652" s="27" t="s">
        <v>3914</v>
      </c>
      <c r="I652" s="27" t="s">
        <v>6549</v>
      </c>
      <c r="J652" s="27" t="s">
        <v>6550</v>
      </c>
    </row>
    <row r="653" spans="1:10" x14ac:dyDescent="0.25">
      <c r="A653" s="27" t="s">
        <v>1458</v>
      </c>
      <c r="B653" s="27" t="s">
        <v>2541</v>
      </c>
      <c r="C653" s="27" t="s">
        <v>8307</v>
      </c>
      <c r="D653" s="27" t="s">
        <v>2267</v>
      </c>
      <c r="E653" s="27" t="s">
        <v>2540</v>
      </c>
      <c r="F653" s="27" t="s">
        <v>1802</v>
      </c>
      <c r="G653" s="27" t="s">
        <v>3892</v>
      </c>
      <c r="H653" s="27" t="s">
        <v>3914</v>
      </c>
      <c r="I653" s="27" t="s">
        <v>4540</v>
      </c>
      <c r="J653" s="27" t="s">
        <v>6362</v>
      </c>
    </row>
    <row r="654" spans="1:10" x14ac:dyDescent="0.25">
      <c r="A654" s="27" t="s">
        <v>2030</v>
      </c>
      <c r="B654" s="27" t="s">
        <v>2543</v>
      </c>
      <c r="C654" s="27" t="s">
        <v>8373</v>
      </c>
      <c r="D654" s="27" t="s">
        <v>2267</v>
      </c>
      <c r="E654" s="27" t="s">
        <v>2542</v>
      </c>
      <c r="F654" s="27" t="s">
        <v>1802</v>
      </c>
      <c r="G654" s="27" t="s">
        <v>8372</v>
      </c>
      <c r="H654" s="27" t="s">
        <v>3914</v>
      </c>
      <c r="I654" s="27" t="s">
        <v>4189</v>
      </c>
      <c r="J654" s="27" t="s">
        <v>6362</v>
      </c>
    </row>
    <row r="655" spans="1:10" x14ac:dyDescent="0.25">
      <c r="A655" s="27" t="s">
        <v>8144</v>
      </c>
      <c r="B655" s="27" t="s">
        <v>2543</v>
      </c>
      <c r="C655" s="27" t="s">
        <v>3608</v>
      </c>
      <c r="D655" s="27" t="s">
        <v>2267</v>
      </c>
      <c r="E655" s="27" t="s">
        <v>2542</v>
      </c>
      <c r="F655" s="27" t="s">
        <v>1802</v>
      </c>
      <c r="G655" s="27" t="s">
        <v>3892</v>
      </c>
      <c r="H655" s="27" t="s">
        <v>3914</v>
      </c>
      <c r="I655" s="27" t="s">
        <v>8325</v>
      </c>
      <c r="J655" s="27" t="s">
        <v>6333</v>
      </c>
    </row>
    <row r="656" spans="1:10" x14ac:dyDescent="0.25">
      <c r="A656" s="27" t="s">
        <v>6330</v>
      </c>
      <c r="B656" s="27" t="s">
        <v>2546</v>
      </c>
      <c r="C656" s="27" t="s">
        <v>2832</v>
      </c>
      <c r="D656" s="27" t="s">
        <v>2038</v>
      </c>
      <c r="E656" s="27" t="s">
        <v>2545</v>
      </c>
      <c r="F656" s="27" t="s">
        <v>1802</v>
      </c>
      <c r="G656" s="27" t="s">
        <v>3892</v>
      </c>
      <c r="H656" s="27" t="s">
        <v>3913</v>
      </c>
      <c r="I656" s="27" t="s">
        <v>4672</v>
      </c>
      <c r="J656" s="27" t="s">
        <v>6333</v>
      </c>
    </row>
    <row r="657" spans="1:10" x14ac:dyDescent="0.25">
      <c r="A657" s="27" t="s">
        <v>5014</v>
      </c>
      <c r="B657" s="27" t="s">
        <v>2548</v>
      </c>
      <c r="C657" s="27" t="s">
        <v>4504</v>
      </c>
      <c r="D657" s="27" t="s">
        <v>2326</v>
      </c>
      <c r="E657" s="27" t="s">
        <v>2547</v>
      </c>
      <c r="F657" s="27" t="s">
        <v>1798</v>
      </c>
      <c r="G657" s="27" t="s">
        <v>3892</v>
      </c>
      <c r="H657" s="27" t="s">
        <v>3897</v>
      </c>
      <c r="I657" s="27" t="s">
        <v>4505</v>
      </c>
      <c r="J657" s="27" t="s">
        <v>6362</v>
      </c>
    </row>
    <row r="658" spans="1:10" x14ac:dyDescent="0.25">
      <c r="A658" s="27" t="s">
        <v>4671</v>
      </c>
      <c r="B658" s="27" t="s">
        <v>2551</v>
      </c>
      <c r="C658" s="27" t="s">
        <v>2549</v>
      </c>
      <c r="D658" s="27" t="s">
        <v>2038</v>
      </c>
      <c r="E658" s="27" t="s">
        <v>2550</v>
      </c>
      <c r="F658" s="27" t="s">
        <v>1802</v>
      </c>
      <c r="G658" s="27" t="s">
        <v>3892</v>
      </c>
      <c r="H658" s="27" t="s">
        <v>3897</v>
      </c>
      <c r="I658" s="27" t="s">
        <v>4670</v>
      </c>
      <c r="J658" s="27" t="s">
        <v>6407</v>
      </c>
    </row>
    <row r="659" spans="1:10" x14ac:dyDescent="0.25">
      <c r="A659" s="27" t="s">
        <v>1741</v>
      </c>
      <c r="B659" s="27" t="s">
        <v>2553</v>
      </c>
      <c r="C659" s="27" t="s">
        <v>6855</v>
      </c>
      <c r="D659" s="27" t="s">
        <v>2038</v>
      </c>
      <c r="E659" s="27" t="s">
        <v>2552</v>
      </c>
      <c r="F659" s="27" t="s">
        <v>1802</v>
      </c>
      <c r="G659" s="27" t="s">
        <v>3892</v>
      </c>
      <c r="H659" s="27" t="s">
        <v>3897</v>
      </c>
      <c r="I659" s="27" t="s">
        <v>4670</v>
      </c>
      <c r="J659" s="27" t="s">
        <v>6333</v>
      </c>
    </row>
    <row r="660" spans="1:10" x14ac:dyDescent="0.25">
      <c r="A660" s="27" t="s">
        <v>1059</v>
      </c>
      <c r="B660" s="27" t="s">
        <v>2555</v>
      </c>
      <c r="C660" s="27" t="s">
        <v>6638</v>
      </c>
      <c r="D660" s="27" t="s">
        <v>2326</v>
      </c>
      <c r="E660" s="27" t="s">
        <v>2554</v>
      </c>
      <c r="F660" s="27" t="s">
        <v>2330</v>
      </c>
      <c r="G660" s="27" t="s">
        <v>6639</v>
      </c>
      <c r="H660" s="27" t="s">
        <v>3897</v>
      </c>
      <c r="I660" s="27" t="s">
        <v>6352</v>
      </c>
      <c r="J660" s="27" t="s">
        <v>6407</v>
      </c>
    </row>
    <row r="661" spans="1:10" x14ac:dyDescent="0.25">
      <c r="A661" s="27" t="s">
        <v>4503</v>
      </c>
      <c r="B661" s="27" t="s">
        <v>3035</v>
      </c>
      <c r="C661" s="27" t="s">
        <v>10450</v>
      </c>
      <c r="D661" s="27" t="s">
        <v>2326</v>
      </c>
      <c r="E661" s="27" t="s">
        <v>3034</v>
      </c>
      <c r="F661" s="27" t="s">
        <v>1802</v>
      </c>
      <c r="G661" s="27" t="s">
        <v>10449</v>
      </c>
      <c r="H661" s="27" t="s">
        <v>3897</v>
      </c>
      <c r="I661" s="27" t="s">
        <v>6380</v>
      </c>
      <c r="J661" s="27" t="s">
        <v>6704</v>
      </c>
    </row>
    <row r="662" spans="1:10" x14ac:dyDescent="0.25">
      <c r="A662" s="27" t="s">
        <v>3516</v>
      </c>
      <c r="B662" s="27" t="s">
        <v>3035</v>
      </c>
      <c r="C662" s="27" t="s">
        <v>3517</v>
      </c>
      <c r="D662" s="27" t="s">
        <v>2326</v>
      </c>
      <c r="E662" s="27" t="s">
        <v>3034</v>
      </c>
      <c r="F662" s="27" t="s">
        <v>1802</v>
      </c>
      <c r="G662" s="27" t="s">
        <v>6374</v>
      </c>
      <c r="H662" s="27" t="s">
        <v>3897</v>
      </c>
      <c r="I662" s="27" t="s">
        <v>4185</v>
      </c>
      <c r="J662" s="27" t="s">
        <v>6375</v>
      </c>
    </row>
    <row r="663" spans="1:10" x14ac:dyDescent="0.25">
      <c r="A663" s="27" t="s">
        <v>947</v>
      </c>
      <c r="B663" s="27" t="s">
        <v>3037</v>
      </c>
      <c r="C663" s="27" t="s">
        <v>6507</v>
      </c>
      <c r="D663" s="27" t="s">
        <v>2267</v>
      </c>
      <c r="E663" s="27" t="s">
        <v>3036</v>
      </c>
      <c r="F663" s="27" t="s">
        <v>1802</v>
      </c>
      <c r="G663" s="27" t="s">
        <v>6508</v>
      </c>
      <c r="H663" s="27" t="s">
        <v>3914</v>
      </c>
      <c r="I663" s="27" t="s">
        <v>6364</v>
      </c>
      <c r="J663" s="27" t="s">
        <v>6425</v>
      </c>
    </row>
    <row r="664" spans="1:10" x14ac:dyDescent="0.25">
      <c r="A664" s="27" t="s">
        <v>956</v>
      </c>
      <c r="B664" s="27" t="s">
        <v>2557</v>
      </c>
      <c r="C664" s="27" t="s">
        <v>6456</v>
      </c>
      <c r="D664" s="27" t="s">
        <v>2267</v>
      </c>
      <c r="E664" s="27" t="s">
        <v>2556</v>
      </c>
      <c r="F664" s="27" t="s">
        <v>2330</v>
      </c>
      <c r="G664" s="27" t="s">
        <v>6457</v>
      </c>
      <c r="H664" s="27" t="s">
        <v>3914</v>
      </c>
      <c r="I664" s="27" t="s">
        <v>4735</v>
      </c>
      <c r="J664" s="27" t="s">
        <v>6458</v>
      </c>
    </row>
    <row r="665" spans="1:10" x14ac:dyDescent="0.25">
      <c r="A665" s="27" t="s">
        <v>4974</v>
      </c>
      <c r="B665" s="27" t="s">
        <v>2560</v>
      </c>
      <c r="C665" s="27" t="s">
        <v>2558</v>
      </c>
      <c r="D665" s="27" t="s">
        <v>2494</v>
      </c>
      <c r="E665" s="27" t="s">
        <v>2559</v>
      </c>
      <c r="F665" s="27" t="s">
        <v>1802</v>
      </c>
      <c r="G665" s="27" t="s">
        <v>3892</v>
      </c>
      <c r="H665" s="27" t="s">
        <v>3897</v>
      </c>
      <c r="I665" s="27" t="s">
        <v>4354</v>
      </c>
      <c r="J665" s="27" t="s">
        <v>6408</v>
      </c>
    </row>
    <row r="666" spans="1:10" x14ac:dyDescent="0.25">
      <c r="A666" s="27" t="s">
        <v>1401</v>
      </c>
      <c r="B666" s="27" t="s">
        <v>2563</v>
      </c>
      <c r="C666" s="27" t="s">
        <v>2561</v>
      </c>
      <c r="D666" s="27" t="s">
        <v>2494</v>
      </c>
      <c r="E666" s="27" t="s">
        <v>2562</v>
      </c>
      <c r="F666" s="27" t="s">
        <v>1802</v>
      </c>
      <c r="G666" s="27" t="s">
        <v>3892</v>
      </c>
      <c r="H666" s="27" t="s">
        <v>3897</v>
      </c>
      <c r="I666" s="27" t="s">
        <v>4737</v>
      </c>
      <c r="J666" s="27" t="s">
        <v>6408</v>
      </c>
    </row>
    <row r="667" spans="1:10" x14ac:dyDescent="0.25">
      <c r="A667" s="27" t="s">
        <v>6224</v>
      </c>
      <c r="B667" s="27" t="s">
        <v>2565</v>
      </c>
      <c r="C667" s="27" t="s">
        <v>8345</v>
      </c>
      <c r="D667" s="27" t="s">
        <v>2326</v>
      </c>
      <c r="E667" s="27" t="s">
        <v>2564</v>
      </c>
      <c r="F667" s="27" t="s">
        <v>1802</v>
      </c>
      <c r="G667" s="27" t="s">
        <v>10347</v>
      </c>
      <c r="H667" s="27" t="s">
        <v>3897</v>
      </c>
      <c r="I667" s="27" t="s">
        <v>4236</v>
      </c>
      <c r="J667" s="27" t="s">
        <v>6410</v>
      </c>
    </row>
    <row r="668" spans="1:10" x14ac:dyDescent="0.25">
      <c r="A668" s="27" t="s">
        <v>1585</v>
      </c>
      <c r="B668" s="27" t="s">
        <v>2568</v>
      </c>
      <c r="C668" s="27" t="s">
        <v>2566</v>
      </c>
      <c r="D668" s="27" t="s">
        <v>2494</v>
      </c>
      <c r="E668" s="27" t="s">
        <v>2567</v>
      </c>
      <c r="F668" s="27" t="s">
        <v>1802</v>
      </c>
      <c r="G668" s="27" t="s">
        <v>3892</v>
      </c>
      <c r="H668" s="27" t="s">
        <v>3897</v>
      </c>
      <c r="I668" s="27" t="s">
        <v>4236</v>
      </c>
      <c r="J668" s="27" t="s">
        <v>6408</v>
      </c>
    </row>
    <row r="669" spans="1:10" x14ac:dyDescent="0.25">
      <c r="A669" s="27" t="s">
        <v>1366</v>
      </c>
      <c r="B669" s="27" t="s">
        <v>2570</v>
      </c>
      <c r="C669" s="27" t="s">
        <v>2833</v>
      </c>
      <c r="D669" s="27" t="s">
        <v>2326</v>
      </c>
      <c r="E669" s="27" t="s">
        <v>2569</v>
      </c>
      <c r="F669" s="27" t="s">
        <v>1802</v>
      </c>
      <c r="G669" s="27" t="s">
        <v>10428</v>
      </c>
      <c r="H669" s="27" t="s">
        <v>3897</v>
      </c>
      <c r="I669" s="27" t="s">
        <v>4502</v>
      </c>
      <c r="J669" s="27" t="s">
        <v>6418</v>
      </c>
    </row>
    <row r="670" spans="1:10" x14ac:dyDescent="0.25">
      <c r="A670" s="27" t="s">
        <v>1334</v>
      </c>
      <c r="B670" s="27" t="s">
        <v>2574</v>
      </c>
      <c r="C670" s="27" t="s">
        <v>2572</v>
      </c>
      <c r="D670" s="27" t="s">
        <v>2571</v>
      </c>
      <c r="E670" s="27" t="s">
        <v>2573</v>
      </c>
      <c r="F670" s="27" t="s">
        <v>1802</v>
      </c>
      <c r="G670" s="27" t="s">
        <v>3892</v>
      </c>
      <c r="H670" s="27" t="s">
        <v>3914</v>
      </c>
      <c r="I670" s="27" t="s">
        <v>4384</v>
      </c>
      <c r="J670" s="27" t="s">
        <v>6333</v>
      </c>
    </row>
    <row r="671" spans="1:10" x14ac:dyDescent="0.25">
      <c r="A671" s="27" t="s">
        <v>1246</v>
      </c>
      <c r="B671" s="27" t="s">
        <v>2576</v>
      </c>
      <c r="C671" s="27" t="s">
        <v>6679</v>
      </c>
      <c r="D671" s="27" t="s">
        <v>2326</v>
      </c>
      <c r="E671" s="27" t="s">
        <v>2575</v>
      </c>
      <c r="F671" s="27" t="s">
        <v>1802</v>
      </c>
      <c r="G671" s="27" t="s">
        <v>8397</v>
      </c>
      <c r="H671" s="27" t="s">
        <v>3897</v>
      </c>
      <c r="I671" s="27" t="s">
        <v>4501</v>
      </c>
      <c r="J671" s="27" t="s">
        <v>6378</v>
      </c>
    </row>
    <row r="672" spans="1:10" x14ac:dyDescent="0.25">
      <c r="A672" s="27" t="s">
        <v>3977</v>
      </c>
      <c r="B672" s="27" t="s">
        <v>3039</v>
      </c>
      <c r="C672" s="27" t="s">
        <v>6665</v>
      </c>
      <c r="D672" s="27" t="s">
        <v>2326</v>
      </c>
      <c r="E672" s="27" t="s">
        <v>3038</v>
      </c>
      <c r="F672" s="27" t="s">
        <v>1802</v>
      </c>
      <c r="G672" s="27" t="s">
        <v>8362</v>
      </c>
      <c r="H672" s="27" t="s">
        <v>3897</v>
      </c>
      <c r="I672" s="27" t="s">
        <v>6666</v>
      </c>
      <c r="J672" s="27" t="s">
        <v>6631</v>
      </c>
    </row>
    <row r="673" spans="1:10" x14ac:dyDescent="0.25">
      <c r="A673" s="27" t="s">
        <v>1422</v>
      </c>
      <c r="B673" s="27" t="s">
        <v>2578</v>
      </c>
      <c r="C673" s="27" t="s">
        <v>4497</v>
      </c>
      <c r="D673" s="27" t="s">
        <v>2038</v>
      </c>
      <c r="E673" s="27" t="s">
        <v>2577</v>
      </c>
      <c r="F673" s="27" t="s">
        <v>2330</v>
      </c>
      <c r="G673" s="27" t="s">
        <v>3892</v>
      </c>
      <c r="H673" s="27" t="s">
        <v>3913</v>
      </c>
      <c r="I673" s="27" t="s">
        <v>4669</v>
      </c>
      <c r="J673" s="27" t="s">
        <v>6339</v>
      </c>
    </row>
    <row r="674" spans="1:10" x14ac:dyDescent="0.25">
      <c r="A674" s="27" t="s">
        <v>6182</v>
      </c>
      <c r="B674" s="27" t="s">
        <v>2580</v>
      </c>
      <c r="C674" s="27" t="s">
        <v>8308</v>
      </c>
      <c r="D674" s="27" t="s">
        <v>2326</v>
      </c>
      <c r="E674" s="27" t="s">
        <v>2579</v>
      </c>
      <c r="F674" s="27" t="s">
        <v>1802</v>
      </c>
      <c r="G674" s="27" t="s">
        <v>3892</v>
      </c>
      <c r="H674" s="27" t="s">
        <v>3897</v>
      </c>
      <c r="I674" s="27" t="s">
        <v>6839</v>
      </c>
      <c r="J674" s="27" t="s">
        <v>6358</v>
      </c>
    </row>
    <row r="675" spans="1:10" x14ac:dyDescent="0.25">
      <c r="A675" s="27" t="s">
        <v>1618</v>
      </c>
      <c r="B675" s="27" t="s">
        <v>2582</v>
      </c>
      <c r="C675" s="27" t="s">
        <v>3634</v>
      </c>
      <c r="D675" s="27" t="s">
        <v>2038</v>
      </c>
      <c r="E675" s="27" t="s">
        <v>2581</v>
      </c>
      <c r="F675" s="27" t="s">
        <v>1802</v>
      </c>
      <c r="G675" s="27" t="s">
        <v>3892</v>
      </c>
      <c r="H675" s="27" t="s">
        <v>3913</v>
      </c>
      <c r="I675" s="27" t="s">
        <v>4668</v>
      </c>
      <c r="J675" s="27" t="s">
        <v>6339</v>
      </c>
    </row>
    <row r="676" spans="1:10" x14ac:dyDescent="0.25">
      <c r="A676" s="27" t="s">
        <v>4016</v>
      </c>
      <c r="B676" s="27" t="s">
        <v>3041</v>
      </c>
      <c r="C676" s="27" t="s">
        <v>1928</v>
      </c>
      <c r="D676" s="27" t="s">
        <v>2326</v>
      </c>
      <c r="E676" s="27" t="s">
        <v>3040</v>
      </c>
      <c r="F676" s="27" t="s">
        <v>1802</v>
      </c>
      <c r="G676" s="27" t="s">
        <v>6526</v>
      </c>
      <c r="H676" s="27" t="s">
        <v>3897</v>
      </c>
      <c r="I676" s="27" t="s">
        <v>6527</v>
      </c>
      <c r="J676" s="27" t="s">
        <v>6500</v>
      </c>
    </row>
    <row r="677" spans="1:10" x14ac:dyDescent="0.25">
      <c r="A677" s="27" t="s">
        <v>3719</v>
      </c>
      <c r="B677" s="27" t="s">
        <v>3043</v>
      </c>
      <c r="C677" s="27" t="s">
        <v>3640</v>
      </c>
      <c r="D677" s="27" t="s">
        <v>2038</v>
      </c>
      <c r="E677" s="27" t="s">
        <v>3042</v>
      </c>
      <c r="F677" s="27" t="s">
        <v>1802</v>
      </c>
      <c r="G677" s="27" t="s">
        <v>3892</v>
      </c>
      <c r="H677" s="27" t="s">
        <v>3913</v>
      </c>
      <c r="I677" s="27" t="s">
        <v>4667</v>
      </c>
      <c r="J677" s="27" t="s">
        <v>6333</v>
      </c>
    </row>
    <row r="678" spans="1:10" x14ac:dyDescent="0.25">
      <c r="A678" s="27" t="s">
        <v>3974</v>
      </c>
      <c r="B678" s="27" t="s">
        <v>3046</v>
      </c>
      <c r="C678" s="27" t="s">
        <v>3641</v>
      </c>
      <c r="D678" s="27" t="s">
        <v>2038</v>
      </c>
      <c r="E678" s="27" t="s">
        <v>3045</v>
      </c>
      <c r="F678" s="27" t="s">
        <v>2330</v>
      </c>
      <c r="G678" s="27" t="s">
        <v>4252</v>
      </c>
      <c r="H678" s="27" t="s">
        <v>3897</v>
      </c>
      <c r="I678" s="27" t="s">
        <v>4253</v>
      </c>
      <c r="J678" s="27" t="s">
        <v>6343</v>
      </c>
    </row>
    <row r="679" spans="1:10" x14ac:dyDescent="0.25">
      <c r="A679" s="27" t="s">
        <v>941</v>
      </c>
      <c r="B679" s="27" t="s">
        <v>2584</v>
      </c>
      <c r="C679" s="27" t="s">
        <v>6838</v>
      </c>
      <c r="D679" s="27" t="s">
        <v>2038</v>
      </c>
      <c r="E679" s="27" t="s">
        <v>2583</v>
      </c>
      <c r="F679" s="27" t="s">
        <v>1802</v>
      </c>
      <c r="G679" s="27" t="s">
        <v>3892</v>
      </c>
      <c r="H679" s="27" t="s">
        <v>3897</v>
      </c>
      <c r="I679" s="27" t="s">
        <v>4253</v>
      </c>
      <c r="J679" s="27" t="s">
        <v>6362</v>
      </c>
    </row>
    <row r="680" spans="1:10" x14ac:dyDescent="0.25">
      <c r="A680" s="27" t="s">
        <v>4755</v>
      </c>
      <c r="B680" s="27" t="s">
        <v>2586</v>
      </c>
      <c r="C680" s="27" t="s">
        <v>6627</v>
      </c>
      <c r="D680" s="27" t="s">
        <v>2038</v>
      </c>
      <c r="E680" s="27" t="s">
        <v>2585</v>
      </c>
      <c r="F680" s="27" t="s">
        <v>2330</v>
      </c>
      <c r="G680" s="27" t="s">
        <v>3892</v>
      </c>
      <c r="H680" s="27" t="s">
        <v>3897</v>
      </c>
      <c r="I680" s="27" t="s">
        <v>4253</v>
      </c>
      <c r="J680" s="27" t="s">
        <v>6341</v>
      </c>
    </row>
    <row r="681" spans="1:10" x14ac:dyDescent="0.25">
      <c r="A681" s="27" t="s">
        <v>3940</v>
      </c>
      <c r="B681" s="27" t="s">
        <v>2588</v>
      </c>
      <c r="C681" s="27" t="s">
        <v>3964</v>
      </c>
      <c r="D681" s="27" t="s">
        <v>2038</v>
      </c>
      <c r="E681" s="27" t="s">
        <v>2587</v>
      </c>
      <c r="F681" s="27" t="s">
        <v>2330</v>
      </c>
      <c r="G681" s="27" t="s">
        <v>10399</v>
      </c>
      <c r="H681" s="27" t="s">
        <v>3897</v>
      </c>
      <c r="I681" s="27" t="s">
        <v>4253</v>
      </c>
      <c r="J681" s="27" t="s">
        <v>6664</v>
      </c>
    </row>
    <row r="682" spans="1:10" x14ac:dyDescent="0.25">
      <c r="A682" s="27" t="s">
        <v>1259</v>
      </c>
      <c r="B682" s="27" t="s">
        <v>2590</v>
      </c>
      <c r="C682" s="27" t="s">
        <v>3327</v>
      </c>
      <c r="D682" s="27" t="s">
        <v>2038</v>
      </c>
      <c r="E682" s="27" t="s">
        <v>2589</v>
      </c>
      <c r="F682" s="27" t="s">
        <v>2330</v>
      </c>
      <c r="G682" s="27" t="s">
        <v>3892</v>
      </c>
      <c r="H682" s="27" t="s">
        <v>3897</v>
      </c>
      <c r="I682" s="27" t="s">
        <v>4253</v>
      </c>
      <c r="J682" s="27" t="s">
        <v>6362</v>
      </c>
    </row>
    <row r="683" spans="1:10" x14ac:dyDescent="0.25">
      <c r="A683" s="27" t="s">
        <v>4704</v>
      </c>
      <c r="B683" s="27" t="s">
        <v>2593</v>
      </c>
      <c r="C683" s="27" t="s">
        <v>4327</v>
      </c>
      <c r="D683" s="27" t="s">
        <v>2038</v>
      </c>
      <c r="E683" s="27" t="s">
        <v>2592</v>
      </c>
      <c r="F683" s="27" t="s">
        <v>1802</v>
      </c>
      <c r="G683" s="27" t="s">
        <v>3892</v>
      </c>
      <c r="H683" s="27" t="s">
        <v>3913</v>
      </c>
      <c r="I683" s="27" t="s">
        <v>4253</v>
      </c>
      <c r="J683" s="27" t="s">
        <v>6333</v>
      </c>
    </row>
    <row r="684" spans="1:10" x14ac:dyDescent="0.25">
      <c r="A684" s="27" t="s">
        <v>1477</v>
      </c>
      <c r="B684" s="27" t="s">
        <v>2595</v>
      </c>
      <c r="C684" s="27" t="s">
        <v>6697</v>
      </c>
      <c r="D684" s="27" t="s">
        <v>2267</v>
      </c>
      <c r="E684" s="27" t="s">
        <v>2594</v>
      </c>
      <c r="F684" s="27" t="s">
        <v>1802</v>
      </c>
      <c r="G684" s="27" t="s">
        <v>6698</v>
      </c>
      <c r="H684" s="27" t="s">
        <v>3914</v>
      </c>
      <c r="I684" s="27" t="s">
        <v>4539</v>
      </c>
      <c r="J684" s="27" t="s">
        <v>6407</v>
      </c>
    </row>
    <row r="685" spans="1:10" x14ac:dyDescent="0.25">
      <c r="A685" s="27" t="s">
        <v>1628</v>
      </c>
      <c r="B685" s="27" t="s">
        <v>2597</v>
      </c>
      <c r="C685" s="27" t="s">
        <v>4034</v>
      </c>
      <c r="D685" s="27" t="s">
        <v>2038</v>
      </c>
      <c r="E685" s="27" t="s">
        <v>2596</v>
      </c>
      <c r="F685" s="27" t="s">
        <v>1802</v>
      </c>
      <c r="G685" s="27" t="s">
        <v>6478</v>
      </c>
      <c r="H685" s="27" t="s">
        <v>3914</v>
      </c>
      <c r="I685" s="27" t="s">
        <v>4353</v>
      </c>
      <c r="J685" s="27" t="s">
        <v>6333</v>
      </c>
    </row>
    <row r="686" spans="1:10" x14ac:dyDescent="0.25">
      <c r="A686" s="27" t="s">
        <v>1730</v>
      </c>
      <c r="B686" s="27" t="s">
        <v>2599</v>
      </c>
      <c r="C686" s="27" t="s">
        <v>3642</v>
      </c>
      <c r="D686" s="27" t="s">
        <v>2494</v>
      </c>
      <c r="E686" s="27" t="s">
        <v>2598</v>
      </c>
      <c r="F686" s="27" t="s">
        <v>1798</v>
      </c>
      <c r="G686" s="27" t="s">
        <v>3892</v>
      </c>
      <c r="H686" s="27" t="s">
        <v>3897</v>
      </c>
      <c r="I686" s="27" t="s">
        <v>4329</v>
      </c>
      <c r="J686" s="27" t="s">
        <v>6408</v>
      </c>
    </row>
    <row r="687" spans="1:10" x14ac:dyDescent="0.25">
      <c r="A687" s="27" t="s">
        <v>8431</v>
      </c>
      <c r="B687" s="27" t="s">
        <v>2602</v>
      </c>
      <c r="C687" s="27" t="s">
        <v>4498</v>
      </c>
      <c r="D687" s="27" t="s">
        <v>2600</v>
      </c>
      <c r="E687" s="27" t="s">
        <v>2601</v>
      </c>
      <c r="F687" s="27" t="s">
        <v>2178</v>
      </c>
      <c r="G687" s="27" t="s">
        <v>8430</v>
      </c>
      <c r="H687" s="27" t="s">
        <v>3897</v>
      </c>
      <c r="I687" s="27" t="s">
        <v>4182</v>
      </c>
      <c r="J687" s="27" t="s">
        <v>6607</v>
      </c>
    </row>
    <row r="688" spans="1:10" x14ac:dyDescent="0.25">
      <c r="A688" s="27" t="s">
        <v>1015</v>
      </c>
      <c r="B688" s="27" t="s">
        <v>3048</v>
      </c>
      <c r="C688" s="27" t="s">
        <v>2544</v>
      </c>
      <c r="D688" s="27" t="s">
        <v>2038</v>
      </c>
      <c r="E688" s="27" t="s">
        <v>3047</v>
      </c>
      <c r="F688" s="27" t="s">
        <v>1802</v>
      </c>
      <c r="G688" s="27" t="s">
        <v>3892</v>
      </c>
      <c r="H688" s="27" t="s">
        <v>3979</v>
      </c>
      <c r="I688" s="27" t="s">
        <v>4666</v>
      </c>
      <c r="J688" s="27" t="s">
        <v>6333</v>
      </c>
    </row>
    <row r="689" spans="1:10" x14ac:dyDescent="0.25">
      <c r="A689" s="27" t="s">
        <v>3526</v>
      </c>
      <c r="B689" s="27" t="s">
        <v>3050</v>
      </c>
      <c r="C689" s="27" t="s">
        <v>3527</v>
      </c>
      <c r="D689" s="27" t="s">
        <v>2326</v>
      </c>
      <c r="E689" s="27" t="s">
        <v>3049</v>
      </c>
      <c r="F689" s="27" t="s">
        <v>1802</v>
      </c>
      <c r="G689" s="27" t="s">
        <v>6350</v>
      </c>
      <c r="H689" s="27" t="s">
        <v>3897</v>
      </c>
      <c r="I689" s="27" t="s">
        <v>4204</v>
      </c>
      <c r="J689" s="27" t="s">
        <v>6351</v>
      </c>
    </row>
    <row r="690" spans="1:10" x14ac:dyDescent="0.25">
      <c r="A690" s="27" t="s">
        <v>5019</v>
      </c>
      <c r="B690" s="27" t="s">
        <v>3052</v>
      </c>
      <c r="C690" s="27" t="s">
        <v>10394</v>
      </c>
      <c r="D690" s="27" t="s">
        <v>2326</v>
      </c>
      <c r="E690" s="27" t="s">
        <v>3051</v>
      </c>
      <c r="F690" s="27" t="s">
        <v>1802</v>
      </c>
      <c r="G690" s="27" t="s">
        <v>3892</v>
      </c>
      <c r="H690" s="27" t="s">
        <v>3897</v>
      </c>
      <c r="I690" s="27" t="s">
        <v>4500</v>
      </c>
      <c r="J690" s="27" t="s">
        <v>6362</v>
      </c>
    </row>
    <row r="691" spans="1:10" x14ac:dyDescent="0.25">
      <c r="A691" s="27" t="s">
        <v>4983</v>
      </c>
      <c r="B691" s="27" t="s">
        <v>2604</v>
      </c>
      <c r="C691" s="27" t="s">
        <v>3962</v>
      </c>
      <c r="D691" s="27" t="s">
        <v>2038</v>
      </c>
      <c r="E691" s="27" t="s">
        <v>2603</v>
      </c>
      <c r="F691" s="27" t="s">
        <v>1802</v>
      </c>
      <c r="G691" s="27" t="s">
        <v>3892</v>
      </c>
      <c r="H691" s="27" t="s">
        <v>3897</v>
      </c>
      <c r="I691" s="27" t="s">
        <v>4257</v>
      </c>
      <c r="J691" s="27" t="s">
        <v>6333</v>
      </c>
    </row>
    <row r="692" spans="1:10" x14ac:dyDescent="0.25">
      <c r="A692" s="27" t="s">
        <v>1749</v>
      </c>
      <c r="B692" s="27" t="s">
        <v>2607</v>
      </c>
      <c r="C692" s="27" t="s">
        <v>2605</v>
      </c>
      <c r="D692" s="27" t="s">
        <v>2038</v>
      </c>
      <c r="E692" s="27" t="s">
        <v>2606</v>
      </c>
      <c r="F692" s="27" t="s">
        <v>1802</v>
      </c>
      <c r="G692" s="27" t="s">
        <v>3892</v>
      </c>
      <c r="H692" s="27" t="s">
        <v>3897</v>
      </c>
      <c r="I692" s="27" t="s">
        <v>4257</v>
      </c>
      <c r="J692" s="27" t="s">
        <v>6458</v>
      </c>
    </row>
    <row r="693" spans="1:10" x14ac:dyDescent="0.25">
      <c r="A693" s="27" t="s">
        <v>8309</v>
      </c>
      <c r="B693" s="27" t="s">
        <v>2609</v>
      </c>
      <c r="C693" s="27" t="s">
        <v>3589</v>
      </c>
      <c r="D693" s="27" t="s">
        <v>2267</v>
      </c>
      <c r="E693" s="27" t="s">
        <v>2608</v>
      </c>
      <c r="F693" s="27" t="s">
        <v>1802</v>
      </c>
      <c r="G693" s="27" t="s">
        <v>3892</v>
      </c>
      <c r="H693" s="27" t="s">
        <v>3914</v>
      </c>
      <c r="I693" s="27" t="s">
        <v>4705</v>
      </c>
      <c r="J693" s="27" t="s">
        <v>6333</v>
      </c>
    </row>
    <row r="694" spans="1:10" x14ac:dyDescent="0.25">
      <c r="A694" s="27" t="s">
        <v>1264</v>
      </c>
      <c r="B694" s="27" t="s">
        <v>2612</v>
      </c>
      <c r="C694" s="27" t="s">
        <v>8391</v>
      </c>
      <c r="D694" s="27" t="s">
        <v>2326</v>
      </c>
      <c r="E694" s="27" t="s">
        <v>2611</v>
      </c>
      <c r="F694" s="27" t="s">
        <v>2330</v>
      </c>
      <c r="G694" s="27" t="s">
        <v>8429</v>
      </c>
      <c r="H694" s="27" t="s">
        <v>3920</v>
      </c>
      <c r="I694" s="27" t="s">
        <v>4499</v>
      </c>
      <c r="J694" s="27" t="s">
        <v>6607</v>
      </c>
    </row>
    <row r="695" spans="1:10" x14ac:dyDescent="0.25">
      <c r="A695" s="27" t="s">
        <v>5016</v>
      </c>
      <c r="B695" s="27" t="s">
        <v>2614</v>
      </c>
      <c r="C695" s="27" t="s">
        <v>6578</v>
      </c>
      <c r="D695" s="27" t="s">
        <v>2326</v>
      </c>
      <c r="E695" s="27" t="s">
        <v>2613</v>
      </c>
      <c r="F695" s="27" t="s">
        <v>1802</v>
      </c>
      <c r="G695" s="27" t="s">
        <v>3892</v>
      </c>
      <c r="H695" s="27" t="s">
        <v>3897</v>
      </c>
      <c r="I695" s="27" t="s">
        <v>4318</v>
      </c>
      <c r="J695" s="27" t="s">
        <v>6362</v>
      </c>
    </row>
    <row r="696" spans="1:10" x14ac:dyDescent="0.25">
      <c r="A696" s="27" t="s">
        <v>6953</v>
      </c>
      <c r="B696" s="27" t="s">
        <v>2616</v>
      </c>
      <c r="C696" s="27" t="s">
        <v>4598</v>
      </c>
      <c r="D696" s="27" t="s">
        <v>2326</v>
      </c>
      <c r="E696" s="27" t="s">
        <v>2615</v>
      </c>
      <c r="F696" s="27" t="s">
        <v>1802</v>
      </c>
      <c r="G696" s="27" t="s">
        <v>10240</v>
      </c>
      <c r="H696" s="27" t="s">
        <v>3897</v>
      </c>
      <c r="I696" s="27" t="s">
        <v>4182</v>
      </c>
      <c r="J696" s="27" t="s">
        <v>6358</v>
      </c>
    </row>
    <row r="697" spans="1:10" x14ac:dyDescent="0.25">
      <c r="A697" s="27" t="s">
        <v>6215</v>
      </c>
      <c r="B697" s="27" t="s">
        <v>2620</v>
      </c>
      <c r="C697" s="27" t="s">
        <v>6593</v>
      </c>
      <c r="D697" s="27" t="s">
        <v>2617</v>
      </c>
      <c r="E697" s="27" t="s">
        <v>2619</v>
      </c>
      <c r="F697" s="27" t="s">
        <v>1802</v>
      </c>
      <c r="G697" s="27" t="s">
        <v>3892</v>
      </c>
      <c r="H697" s="27" t="s">
        <v>3897</v>
      </c>
      <c r="I697" s="27" t="s">
        <v>4182</v>
      </c>
      <c r="J697" s="27" t="s">
        <v>6339</v>
      </c>
    </row>
    <row r="698" spans="1:10" x14ac:dyDescent="0.25">
      <c r="A698" s="27" t="s">
        <v>1486</v>
      </c>
      <c r="B698" s="27" t="s">
        <v>3054</v>
      </c>
      <c r="C698" s="27" t="s">
        <v>3254</v>
      </c>
      <c r="D698" s="27" t="s">
        <v>2267</v>
      </c>
      <c r="E698" s="27" t="s">
        <v>3053</v>
      </c>
      <c r="F698" s="27" t="s">
        <v>2330</v>
      </c>
      <c r="G698" s="27" t="s">
        <v>6366</v>
      </c>
      <c r="H698" s="27" t="s">
        <v>3914</v>
      </c>
      <c r="I698" s="27" t="s">
        <v>4182</v>
      </c>
      <c r="J698" s="27" t="s">
        <v>6333</v>
      </c>
    </row>
    <row r="699" spans="1:10" x14ac:dyDescent="0.25">
      <c r="A699" s="27" t="s">
        <v>1065</v>
      </c>
      <c r="B699" s="27" t="s">
        <v>2622</v>
      </c>
      <c r="C699" s="27" t="s">
        <v>6836</v>
      </c>
      <c r="D699" s="27" t="s">
        <v>2494</v>
      </c>
      <c r="E699" s="27" t="s">
        <v>2621</v>
      </c>
      <c r="F699" s="27" t="s">
        <v>1798</v>
      </c>
      <c r="G699" s="27" t="s">
        <v>3892</v>
      </c>
      <c r="H699" s="27" t="s">
        <v>3897</v>
      </c>
      <c r="I699" s="27" t="s">
        <v>4203</v>
      </c>
      <c r="J699" s="27" t="s">
        <v>6607</v>
      </c>
    </row>
    <row r="700" spans="1:10" x14ac:dyDescent="0.25">
      <c r="A700" s="27" t="s">
        <v>1301</v>
      </c>
      <c r="B700" s="27" t="s">
        <v>3057</v>
      </c>
      <c r="C700" s="27" t="s">
        <v>2087</v>
      </c>
      <c r="D700" s="27" t="s">
        <v>3055</v>
      </c>
      <c r="E700" s="27" t="s">
        <v>3056</v>
      </c>
      <c r="F700" s="27" t="s">
        <v>2330</v>
      </c>
      <c r="G700" s="27" t="s">
        <v>6352</v>
      </c>
      <c r="H700" s="27" t="s">
        <v>3914</v>
      </c>
      <c r="I700" s="27" t="s">
        <v>4259</v>
      </c>
      <c r="J700" s="27" t="s">
        <v>6354</v>
      </c>
    </row>
    <row r="701" spans="1:10" x14ac:dyDescent="0.25">
      <c r="A701" s="27" t="s">
        <v>1211</v>
      </c>
      <c r="B701" s="27" t="s">
        <v>2624</v>
      </c>
      <c r="C701" s="27" t="s">
        <v>8310</v>
      </c>
      <c r="D701" s="27" t="s">
        <v>2326</v>
      </c>
      <c r="E701" s="27" t="s">
        <v>2623</v>
      </c>
      <c r="F701" s="27" t="s">
        <v>1802</v>
      </c>
      <c r="G701" s="27" t="s">
        <v>3892</v>
      </c>
      <c r="H701" s="27" t="s">
        <v>3914</v>
      </c>
      <c r="I701" s="27" t="s">
        <v>4493</v>
      </c>
      <c r="J701" s="27" t="s">
        <v>6358</v>
      </c>
    </row>
    <row r="702" spans="1:10" x14ac:dyDescent="0.25">
      <c r="A702" s="27" t="s">
        <v>8311</v>
      </c>
      <c r="B702" s="27" t="s">
        <v>2627</v>
      </c>
      <c r="C702" s="27" t="s">
        <v>2625</v>
      </c>
      <c r="D702" s="27" t="s">
        <v>2494</v>
      </c>
      <c r="E702" s="27" t="s">
        <v>2626</v>
      </c>
      <c r="F702" s="27" t="s">
        <v>1802</v>
      </c>
      <c r="G702" s="27" t="s">
        <v>3892</v>
      </c>
      <c r="H702" s="27" t="s">
        <v>3897</v>
      </c>
      <c r="I702" s="27" t="s">
        <v>4257</v>
      </c>
      <c r="J702" s="27" t="s">
        <v>6408</v>
      </c>
    </row>
    <row r="703" spans="1:10" x14ac:dyDescent="0.25">
      <c r="A703" s="27" t="s">
        <v>6848</v>
      </c>
      <c r="B703" s="27" t="s">
        <v>3060</v>
      </c>
      <c r="C703" s="27" t="s">
        <v>3015</v>
      </c>
      <c r="D703" s="27" t="s">
        <v>3058</v>
      </c>
      <c r="E703" s="27" t="s">
        <v>3059</v>
      </c>
      <c r="F703" s="27" t="s">
        <v>1802</v>
      </c>
      <c r="G703" s="27" t="s">
        <v>3892</v>
      </c>
      <c r="H703" s="27" t="s">
        <v>3897</v>
      </c>
      <c r="I703" s="27" t="s">
        <v>4203</v>
      </c>
      <c r="J703" s="27" t="s">
        <v>6333</v>
      </c>
    </row>
    <row r="704" spans="1:10" x14ac:dyDescent="0.25">
      <c r="A704" s="27" t="s">
        <v>6160</v>
      </c>
      <c r="B704" s="27" t="s">
        <v>2629</v>
      </c>
      <c r="C704" s="27" t="s">
        <v>6679</v>
      </c>
      <c r="D704" s="27" t="s">
        <v>2267</v>
      </c>
      <c r="E704" s="27" t="s">
        <v>2628</v>
      </c>
      <c r="F704" s="27" t="s">
        <v>1802</v>
      </c>
      <c r="G704" s="27" t="s">
        <v>10380</v>
      </c>
      <c r="H704" s="27" t="s">
        <v>3914</v>
      </c>
      <c r="I704" s="27" t="s">
        <v>4233</v>
      </c>
      <c r="J704" s="27" t="s">
        <v>6378</v>
      </c>
    </row>
    <row r="705" spans="1:10" x14ac:dyDescent="0.25">
      <c r="A705" s="27" t="s">
        <v>1577</v>
      </c>
      <c r="B705" s="27" t="s">
        <v>2633</v>
      </c>
      <c r="C705" s="27" t="s">
        <v>2631</v>
      </c>
      <c r="D705" s="27" t="s">
        <v>2630</v>
      </c>
      <c r="E705" s="27" t="s">
        <v>2632</v>
      </c>
      <c r="F705" s="27" t="s">
        <v>1802</v>
      </c>
      <c r="G705" s="27" t="s">
        <v>3892</v>
      </c>
      <c r="H705" s="27" t="s">
        <v>3914</v>
      </c>
      <c r="I705" s="27" t="s">
        <v>4257</v>
      </c>
      <c r="J705" s="27" t="s">
        <v>6333</v>
      </c>
    </row>
    <row r="706" spans="1:10" x14ac:dyDescent="0.25">
      <c r="A706" s="27" t="s">
        <v>2591</v>
      </c>
      <c r="B706" s="27" t="s">
        <v>2635</v>
      </c>
      <c r="C706" s="27" t="s">
        <v>6512</v>
      </c>
      <c r="D706" s="27" t="s">
        <v>2326</v>
      </c>
      <c r="E706" s="27" t="s">
        <v>2634</v>
      </c>
      <c r="F706" s="27" t="s">
        <v>1798</v>
      </c>
      <c r="G706" s="27" t="s">
        <v>6513</v>
      </c>
      <c r="H706" s="27" t="s">
        <v>3897</v>
      </c>
      <c r="I706" s="27" t="s">
        <v>4257</v>
      </c>
      <c r="J706" s="27" t="s">
        <v>6333</v>
      </c>
    </row>
    <row r="707" spans="1:10" x14ac:dyDescent="0.25">
      <c r="A707" s="27" t="s">
        <v>1627</v>
      </c>
      <c r="B707" s="27" t="s">
        <v>2638</v>
      </c>
      <c r="C707" s="27" t="s">
        <v>3912</v>
      </c>
      <c r="D707" s="27" t="s">
        <v>2636</v>
      </c>
      <c r="E707" s="27" t="s">
        <v>2637</v>
      </c>
      <c r="F707" s="27" t="s">
        <v>1802</v>
      </c>
      <c r="G707" s="27" t="s">
        <v>3892</v>
      </c>
      <c r="H707" s="27" t="s">
        <v>3914</v>
      </c>
      <c r="I707" s="27" t="s">
        <v>4257</v>
      </c>
      <c r="J707" s="27" t="s">
        <v>6333</v>
      </c>
    </row>
    <row r="708" spans="1:10" x14ac:dyDescent="0.25">
      <c r="A708" s="27" t="s">
        <v>1293</v>
      </c>
      <c r="B708" s="27" t="s">
        <v>2640</v>
      </c>
      <c r="C708" s="27" t="s">
        <v>3176</v>
      </c>
      <c r="D708" s="27" t="s">
        <v>2326</v>
      </c>
      <c r="E708" s="27" t="s">
        <v>2639</v>
      </c>
      <c r="F708" s="27" t="s">
        <v>1802</v>
      </c>
      <c r="G708" s="27" t="s">
        <v>3892</v>
      </c>
      <c r="H708" s="27" t="s">
        <v>3897</v>
      </c>
      <c r="I708" s="27" t="s">
        <v>4182</v>
      </c>
      <c r="J708" s="27" t="s">
        <v>6333</v>
      </c>
    </row>
    <row r="709" spans="1:10" x14ac:dyDescent="0.25">
      <c r="A709" s="27" t="s">
        <v>980</v>
      </c>
      <c r="B709" s="27" t="s">
        <v>2642</v>
      </c>
      <c r="C709" s="27" t="s">
        <v>6519</v>
      </c>
      <c r="D709" s="27" t="s">
        <v>2326</v>
      </c>
      <c r="E709" s="27" t="s">
        <v>2641</v>
      </c>
      <c r="F709" s="27" t="s">
        <v>1802</v>
      </c>
      <c r="G709" s="27" t="s">
        <v>6520</v>
      </c>
      <c r="H709" s="27" t="s">
        <v>3914</v>
      </c>
      <c r="I709" s="27" t="s">
        <v>6521</v>
      </c>
      <c r="J709" s="27" t="s">
        <v>6500</v>
      </c>
    </row>
    <row r="710" spans="1:10" x14ac:dyDescent="0.25">
      <c r="A710" s="27" t="s">
        <v>5031</v>
      </c>
      <c r="B710" s="27" t="s">
        <v>2642</v>
      </c>
      <c r="C710" s="27" t="s">
        <v>2000</v>
      </c>
      <c r="D710" s="27" t="s">
        <v>2326</v>
      </c>
      <c r="E710" s="27" t="s">
        <v>2641</v>
      </c>
      <c r="F710" s="27" t="s">
        <v>2643</v>
      </c>
      <c r="G710" s="27" t="s">
        <v>6471</v>
      </c>
      <c r="H710" s="27" t="s">
        <v>3914</v>
      </c>
      <c r="I710" s="27" t="s">
        <v>4496</v>
      </c>
      <c r="J710" s="27" t="s">
        <v>6341</v>
      </c>
    </row>
    <row r="711" spans="1:10" x14ac:dyDescent="0.25">
      <c r="A711" s="27" t="s">
        <v>1445</v>
      </c>
      <c r="B711" s="27" t="s">
        <v>3062</v>
      </c>
      <c r="C711" s="27" t="s">
        <v>3254</v>
      </c>
      <c r="D711" s="27" t="s">
        <v>3055</v>
      </c>
      <c r="E711" s="27" t="s">
        <v>3061</v>
      </c>
      <c r="F711" s="27" t="s">
        <v>1802</v>
      </c>
      <c r="G711" s="27" t="s">
        <v>6396</v>
      </c>
      <c r="H711" s="27" t="s">
        <v>3914</v>
      </c>
      <c r="I711" s="27" t="s">
        <v>4182</v>
      </c>
      <c r="J711" s="27" t="s">
        <v>6333</v>
      </c>
    </row>
    <row r="712" spans="1:10" x14ac:dyDescent="0.25">
      <c r="A712" s="27" t="s">
        <v>3955</v>
      </c>
      <c r="B712" s="27" t="s">
        <v>2646</v>
      </c>
      <c r="C712" s="27" t="s">
        <v>6835</v>
      </c>
      <c r="D712" s="27" t="s">
        <v>2644</v>
      </c>
      <c r="E712" s="27" t="s">
        <v>2645</v>
      </c>
      <c r="F712" s="27" t="s">
        <v>1802</v>
      </c>
      <c r="G712" s="27" t="s">
        <v>3892</v>
      </c>
      <c r="H712" s="27" t="s">
        <v>3897</v>
      </c>
      <c r="I712" s="27" t="s">
        <v>4287</v>
      </c>
      <c r="J712" s="27" t="s">
        <v>6407</v>
      </c>
    </row>
    <row r="713" spans="1:10" x14ac:dyDescent="0.25">
      <c r="A713" s="27" t="s">
        <v>1581</v>
      </c>
      <c r="B713" s="27" t="s">
        <v>3064</v>
      </c>
      <c r="C713" s="27" t="s">
        <v>10376</v>
      </c>
      <c r="D713" s="27" t="s">
        <v>2041</v>
      </c>
      <c r="E713" s="27" t="s">
        <v>3063</v>
      </c>
      <c r="F713" s="27" t="s">
        <v>1802</v>
      </c>
      <c r="G713" s="27" t="s">
        <v>3892</v>
      </c>
      <c r="H713" s="27" t="s">
        <v>3897</v>
      </c>
      <c r="I713" s="27" t="s">
        <v>4233</v>
      </c>
      <c r="J713" s="27" t="s">
        <v>10375</v>
      </c>
    </row>
    <row r="714" spans="1:10" x14ac:dyDescent="0.25">
      <c r="A714" s="27" t="s">
        <v>1041</v>
      </c>
      <c r="B714" s="27" t="s">
        <v>3067</v>
      </c>
      <c r="C714" s="27" t="s">
        <v>3260</v>
      </c>
      <c r="D714" s="27" t="s">
        <v>2041</v>
      </c>
      <c r="E714" s="27" t="s">
        <v>3066</v>
      </c>
      <c r="F714" s="27" t="s">
        <v>1802</v>
      </c>
      <c r="G714" s="27" t="s">
        <v>6390</v>
      </c>
      <c r="H714" s="27" t="s">
        <v>3897</v>
      </c>
      <c r="I714" s="27" t="s">
        <v>4182</v>
      </c>
      <c r="J714" s="27" t="s">
        <v>6378</v>
      </c>
    </row>
    <row r="715" spans="1:10" x14ac:dyDescent="0.25">
      <c r="A715" s="27" t="s">
        <v>2591</v>
      </c>
      <c r="B715" s="27" t="s">
        <v>3069</v>
      </c>
      <c r="C715" s="27" t="s">
        <v>6514</v>
      </c>
      <c r="D715" s="27" t="s">
        <v>2041</v>
      </c>
      <c r="E715" s="27" t="s">
        <v>3068</v>
      </c>
      <c r="F715" s="27" t="s">
        <v>1802</v>
      </c>
      <c r="G715" s="27" t="s">
        <v>6515</v>
      </c>
      <c r="H715" s="27" t="s">
        <v>3897</v>
      </c>
      <c r="I715" s="27" t="s">
        <v>4203</v>
      </c>
      <c r="J715" s="27" t="s">
        <v>6516</v>
      </c>
    </row>
    <row r="716" spans="1:10" x14ac:dyDescent="0.25">
      <c r="A716" s="27" t="s">
        <v>1735</v>
      </c>
      <c r="B716" s="27" t="s">
        <v>2649</v>
      </c>
      <c r="C716" s="27" t="s">
        <v>6489</v>
      </c>
      <c r="D716" s="27" t="s">
        <v>2038</v>
      </c>
      <c r="E716" s="27" t="s">
        <v>2648</v>
      </c>
      <c r="F716" s="27" t="s">
        <v>2178</v>
      </c>
      <c r="G716" s="27" t="s">
        <v>6490</v>
      </c>
      <c r="H716" s="27" t="s">
        <v>3945</v>
      </c>
      <c r="I716" s="27" t="s">
        <v>4184</v>
      </c>
      <c r="J716" s="27" t="s">
        <v>6362</v>
      </c>
    </row>
    <row r="717" spans="1:10" x14ac:dyDescent="0.25">
      <c r="A717" s="27" t="s">
        <v>1330</v>
      </c>
      <c r="B717" s="27" t="s">
        <v>3071</v>
      </c>
      <c r="C717" s="27" t="s">
        <v>3643</v>
      </c>
      <c r="D717" s="27" t="s">
        <v>2041</v>
      </c>
      <c r="E717" s="27" t="s">
        <v>3070</v>
      </c>
      <c r="F717" s="27" t="s">
        <v>1798</v>
      </c>
      <c r="G717" s="27" t="s">
        <v>6391</v>
      </c>
      <c r="H717" s="27" t="s">
        <v>3897</v>
      </c>
      <c r="I717" s="27" t="s">
        <v>4203</v>
      </c>
      <c r="J717" s="27" t="s">
        <v>6382</v>
      </c>
    </row>
    <row r="718" spans="1:10" x14ac:dyDescent="0.25">
      <c r="A718" s="27" t="s">
        <v>2651</v>
      </c>
      <c r="B718" s="27" t="s">
        <v>2653</v>
      </c>
      <c r="C718" s="27" t="s">
        <v>3157</v>
      </c>
      <c r="D718" s="27" t="s">
        <v>2617</v>
      </c>
      <c r="E718" s="27" t="s">
        <v>2652</v>
      </c>
      <c r="F718" s="27" t="s">
        <v>1802</v>
      </c>
      <c r="G718" s="27" t="s">
        <v>3892</v>
      </c>
      <c r="H718" s="27" t="s">
        <v>3913</v>
      </c>
      <c r="I718" s="27" t="s">
        <v>4617</v>
      </c>
      <c r="J718" s="27" t="s">
        <v>6333</v>
      </c>
    </row>
    <row r="719" spans="1:10" x14ac:dyDescent="0.25">
      <c r="A719" s="27" t="s">
        <v>977</v>
      </c>
      <c r="B719" s="27" t="s">
        <v>3073</v>
      </c>
      <c r="C719" s="27" t="s">
        <v>6625</v>
      </c>
      <c r="D719" s="27" t="s">
        <v>2041</v>
      </c>
      <c r="E719" s="27" t="s">
        <v>3072</v>
      </c>
      <c r="F719" s="27" t="s">
        <v>1802</v>
      </c>
      <c r="G719" s="27" t="s">
        <v>6626</v>
      </c>
      <c r="H719" s="27" t="s">
        <v>3897</v>
      </c>
      <c r="I719" s="27" t="s">
        <v>4257</v>
      </c>
      <c r="J719" s="27" t="s">
        <v>6409</v>
      </c>
    </row>
    <row r="720" spans="1:10" x14ac:dyDescent="0.25">
      <c r="A720" s="27" t="s">
        <v>1381</v>
      </c>
      <c r="B720" s="27" t="s">
        <v>2656</v>
      </c>
      <c r="C720" s="27" t="s">
        <v>4356</v>
      </c>
      <c r="D720" s="27" t="s">
        <v>2654</v>
      </c>
      <c r="E720" s="27" t="s">
        <v>2655</v>
      </c>
      <c r="F720" s="27" t="s">
        <v>2178</v>
      </c>
      <c r="G720" s="27" t="s">
        <v>6606</v>
      </c>
      <c r="H720" s="27" t="s">
        <v>3914</v>
      </c>
      <c r="I720" s="27" t="s">
        <v>4182</v>
      </c>
      <c r="J720" s="27" t="s">
        <v>6607</v>
      </c>
    </row>
    <row r="721" spans="1:10" x14ac:dyDescent="0.25">
      <c r="A721" s="27" t="s">
        <v>3668</v>
      </c>
      <c r="B721" s="27" t="s">
        <v>2658</v>
      </c>
      <c r="C721" s="27" t="s">
        <v>6547</v>
      </c>
      <c r="D721" s="27" t="s">
        <v>2644</v>
      </c>
      <c r="E721" s="27" t="s">
        <v>2657</v>
      </c>
      <c r="F721" s="27" t="s">
        <v>1798</v>
      </c>
      <c r="G721" s="27" t="s">
        <v>3892</v>
      </c>
      <c r="H721" s="27" t="s">
        <v>3897</v>
      </c>
      <c r="I721" s="27" t="s">
        <v>4182</v>
      </c>
      <c r="J721" s="27" t="s">
        <v>6339</v>
      </c>
    </row>
    <row r="722" spans="1:10" x14ac:dyDescent="0.25">
      <c r="A722" s="27" t="s">
        <v>1368</v>
      </c>
      <c r="B722" s="27" t="s">
        <v>2660</v>
      </c>
      <c r="C722" s="27" t="s">
        <v>8344</v>
      </c>
      <c r="D722" s="27" t="s">
        <v>2041</v>
      </c>
      <c r="E722" s="27" t="s">
        <v>2659</v>
      </c>
      <c r="F722" s="27" t="s">
        <v>1802</v>
      </c>
      <c r="G722" s="27" t="s">
        <v>8343</v>
      </c>
      <c r="H722" s="27" t="s">
        <v>3897</v>
      </c>
      <c r="I722" s="27" t="s">
        <v>4181</v>
      </c>
      <c r="J722" s="27" t="s">
        <v>6362</v>
      </c>
    </row>
    <row r="723" spans="1:10" x14ac:dyDescent="0.25">
      <c r="A723" s="27" t="s">
        <v>1739</v>
      </c>
      <c r="B723" s="27" t="s">
        <v>2662</v>
      </c>
      <c r="C723" s="27" t="s">
        <v>3981</v>
      </c>
      <c r="D723" s="27" t="s">
        <v>2038</v>
      </c>
      <c r="E723" s="27" t="s">
        <v>2661</v>
      </c>
      <c r="F723" s="27" t="s">
        <v>2330</v>
      </c>
      <c r="G723" s="27" t="s">
        <v>6435</v>
      </c>
      <c r="H723" s="27" t="s">
        <v>3913</v>
      </c>
      <c r="I723" s="27" t="s">
        <v>4184</v>
      </c>
      <c r="J723" s="27" t="s">
        <v>6436</v>
      </c>
    </row>
    <row r="724" spans="1:10" x14ac:dyDescent="0.25">
      <c r="A724" s="27" t="s">
        <v>1270</v>
      </c>
      <c r="B724" s="27" t="s">
        <v>2664</v>
      </c>
      <c r="C724" s="27" t="s">
        <v>3954</v>
      </c>
      <c r="D724" s="27" t="s">
        <v>2041</v>
      </c>
      <c r="E724" s="27" t="s">
        <v>2663</v>
      </c>
      <c r="F724" s="27" t="s">
        <v>1802</v>
      </c>
      <c r="G724" s="27" t="s">
        <v>3892</v>
      </c>
      <c r="H724" s="27" t="s">
        <v>3897</v>
      </c>
      <c r="I724" s="27" t="s">
        <v>4182</v>
      </c>
      <c r="J724" s="27" t="s">
        <v>6333</v>
      </c>
    </row>
    <row r="725" spans="1:10" x14ac:dyDescent="0.25">
      <c r="A725" s="27" t="s">
        <v>4322</v>
      </c>
      <c r="B725" s="27" t="s">
        <v>2666</v>
      </c>
      <c r="C725" s="27" t="s">
        <v>6834</v>
      </c>
      <c r="D725" s="27" t="s">
        <v>2038</v>
      </c>
      <c r="E725" s="27" t="s">
        <v>2665</v>
      </c>
      <c r="F725" s="27" t="s">
        <v>1802</v>
      </c>
      <c r="G725" s="27" t="s">
        <v>3892</v>
      </c>
      <c r="H725" s="27" t="s">
        <v>3982</v>
      </c>
      <c r="I725" s="27" t="s">
        <v>4181</v>
      </c>
      <c r="J725" s="27" t="s">
        <v>6358</v>
      </c>
    </row>
    <row r="726" spans="1:10" x14ac:dyDescent="0.25">
      <c r="A726" s="27" t="s">
        <v>6171</v>
      </c>
      <c r="B726" s="27" t="s">
        <v>2668</v>
      </c>
      <c r="C726" s="27" t="s">
        <v>2683</v>
      </c>
      <c r="D726" s="27" t="s">
        <v>2644</v>
      </c>
      <c r="E726" s="27" t="s">
        <v>2667</v>
      </c>
      <c r="F726" s="27" t="s">
        <v>2178</v>
      </c>
      <c r="G726" s="27" t="s">
        <v>10236</v>
      </c>
      <c r="H726" s="27" t="s">
        <v>3893</v>
      </c>
      <c r="I726" s="27" t="s">
        <v>4353</v>
      </c>
      <c r="J726" s="27" t="s">
        <v>6333</v>
      </c>
    </row>
    <row r="727" spans="1:10" x14ac:dyDescent="0.25">
      <c r="A727" s="27" t="s">
        <v>1638</v>
      </c>
      <c r="B727" s="27" t="s">
        <v>2670</v>
      </c>
      <c r="C727" s="27" t="s">
        <v>6632</v>
      </c>
      <c r="D727" s="27" t="s">
        <v>2041</v>
      </c>
      <c r="E727" s="27" t="s">
        <v>2669</v>
      </c>
      <c r="F727" s="27" t="s">
        <v>1802</v>
      </c>
      <c r="G727" s="27" t="s">
        <v>6633</v>
      </c>
      <c r="H727" s="27" t="s">
        <v>3897</v>
      </c>
      <c r="I727" s="27" t="s">
        <v>4209</v>
      </c>
      <c r="J727" s="27" t="s">
        <v>6333</v>
      </c>
    </row>
    <row r="728" spans="1:10" x14ac:dyDescent="0.25">
      <c r="A728" s="27" t="s">
        <v>1819</v>
      </c>
      <c r="B728" s="27" t="s">
        <v>2673</v>
      </c>
      <c r="C728" s="27" t="s">
        <v>2671</v>
      </c>
      <c r="D728" s="27" t="s">
        <v>2038</v>
      </c>
      <c r="E728" s="27" t="s">
        <v>2672</v>
      </c>
      <c r="F728" s="27" t="s">
        <v>1802</v>
      </c>
      <c r="G728" s="27" t="s">
        <v>3892</v>
      </c>
      <c r="H728" s="27" t="s">
        <v>3897</v>
      </c>
      <c r="I728" s="27" t="s">
        <v>4182</v>
      </c>
      <c r="J728" s="27" t="s">
        <v>6333</v>
      </c>
    </row>
    <row r="729" spans="1:10" x14ac:dyDescent="0.25">
      <c r="A729" s="27" t="s">
        <v>1067</v>
      </c>
      <c r="B729" s="27" t="s">
        <v>2675</v>
      </c>
      <c r="C729" s="27" t="s">
        <v>4495</v>
      </c>
      <c r="D729" s="27" t="s">
        <v>2041</v>
      </c>
      <c r="E729" s="27" t="s">
        <v>2674</v>
      </c>
      <c r="F729" s="27" t="s">
        <v>1802</v>
      </c>
      <c r="G729" s="27" t="s">
        <v>3892</v>
      </c>
      <c r="H729" s="27" t="s">
        <v>3945</v>
      </c>
      <c r="I729" s="27" t="s">
        <v>4182</v>
      </c>
      <c r="J729" s="27" t="s">
        <v>6333</v>
      </c>
    </row>
    <row r="730" spans="1:10" x14ac:dyDescent="0.25">
      <c r="A730" s="27" t="s">
        <v>1575</v>
      </c>
      <c r="B730" s="27" t="s">
        <v>3075</v>
      </c>
      <c r="C730" s="27" t="s">
        <v>6621</v>
      </c>
      <c r="D730" s="27" t="s">
        <v>2038</v>
      </c>
      <c r="E730" s="27" t="s">
        <v>3074</v>
      </c>
      <c r="F730" s="27" t="s">
        <v>1802</v>
      </c>
      <c r="G730" s="27" t="s">
        <v>3892</v>
      </c>
      <c r="H730" s="27" t="s">
        <v>3945</v>
      </c>
      <c r="I730" s="27" t="s">
        <v>4181</v>
      </c>
      <c r="J730" s="27" t="s">
        <v>6339</v>
      </c>
    </row>
    <row r="731" spans="1:10" x14ac:dyDescent="0.25">
      <c r="A731" s="27" t="s">
        <v>8312</v>
      </c>
      <c r="B731" s="27" t="s">
        <v>2677</v>
      </c>
      <c r="C731" s="27" t="s">
        <v>6832</v>
      </c>
      <c r="D731" s="27" t="s">
        <v>2038</v>
      </c>
      <c r="E731" s="27" t="s">
        <v>2676</v>
      </c>
      <c r="F731" s="27" t="s">
        <v>1802</v>
      </c>
      <c r="G731" s="27" t="s">
        <v>10241</v>
      </c>
      <c r="H731" s="27" t="s">
        <v>3945</v>
      </c>
      <c r="I731" s="27" t="s">
        <v>4665</v>
      </c>
      <c r="J731" s="27" t="s">
        <v>6358</v>
      </c>
    </row>
    <row r="732" spans="1:10" x14ac:dyDescent="0.25">
      <c r="A732" s="27" t="s">
        <v>3078</v>
      </c>
      <c r="B732" s="27" t="s">
        <v>3080</v>
      </c>
      <c r="C732" s="27" t="s">
        <v>3263</v>
      </c>
      <c r="D732" s="27" t="s">
        <v>2038</v>
      </c>
      <c r="E732" s="27" t="s">
        <v>3079</v>
      </c>
      <c r="F732" s="27" t="s">
        <v>2178</v>
      </c>
      <c r="G732" s="27" t="s">
        <v>6364</v>
      </c>
      <c r="H732" s="27" t="s">
        <v>3897</v>
      </c>
      <c r="I732" s="27" t="s">
        <v>4283</v>
      </c>
      <c r="J732" s="27" t="s">
        <v>6346</v>
      </c>
    </row>
    <row r="733" spans="1:10" x14ac:dyDescent="0.25">
      <c r="A733" s="27" t="s">
        <v>1287</v>
      </c>
      <c r="B733" s="27" t="s">
        <v>3082</v>
      </c>
      <c r="C733" s="27" t="s">
        <v>3530</v>
      </c>
      <c r="D733" s="27" t="s">
        <v>2041</v>
      </c>
      <c r="E733" s="27" t="s">
        <v>3081</v>
      </c>
      <c r="F733" s="27" t="s">
        <v>1802</v>
      </c>
      <c r="G733" s="27" t="s">
        <v>6367</v>
      </c>
      <c r="H733" s="27" t="s">
        <v>3897</v>
      </c>
      <c r="I733" s="27" t="s">
        <v>4284</v>
      </c>
      <c r="J733" s="27" t="s">
        <v>6368</v>
      </c>
    </row>
    <row r="734" spans="1:10" x14ac:dyDescent="0.25">
      <c r="A734" s="27" t="s">
        <v>60</v>
      </c>
      <c r="B734" s="27" t="s">
        <v>3084</v>
      </c>
      <c r="C734" s="27" t="s">
        <v>4684</v>
      </c>
      <c r="D734" s="27" t="s">
        <v>2680</v>
      </c>
      <c r="E734" s="27" t="s">
        <v>3083</v>
      </c>
      <c r="F734" s="27" t="s">
        <v>1802</v>
      </c>
      <c r="G734" s="27" t="s">
        <v>4685</v>
      </c>
      <c r="H734" s="27" t="s">
        <v>3893</v>
      </c>
      <c r="I734" s="27" t="s">
        <v>4182</v>
      </c>
      <c r="J734" s="27" t="s">
        <v>6411</v>
      </c>
    </row>
    <row r="735" spans="1:10" x14ac:dyDescent="0.25">
      <c r="A735" s="27" t="s">
        <v>1619</v>
      </c>
      <c r="B735" s="27" t="s">
        <v>2679</v>
      </c>
      <c r="C735" s="27" t="s">
        <v>10395</v>
      </c>
      <c r="D735" s="27" t="s">
        <v>2041</v>
      </c>
      <c r="E735" s="27" t="s">
        <v>2678</v>
      </c>
      <c r="F735" s="27" t="s">
        <v>1798</v>
      </c>
      <c r="G735" s="27" t="s">
        <v>3892</v>
      </c>
      <c r="H735" s="27" t="s">
        <v>3945</v>
      </c>
      <c r="I735" s="27" t="s">
        <v>4318</v>
      </c>
      <c r="J735" s="27" t="s">
        <v>6362</v>
      </c>
    </row>
    <row r="736" spans="1:10" x14ac:dyDescent="0.25">
      <c r="A736" s="27" t="s">
        <v>1441</v>
      </c>
      <c r="B736" s="27" t="s">
        <v>2682</v>
      </c>
      <c r="C736" s="27" t="s">
        <v>3639</v>
      </c>
      <c r="D736" s="27" t="s">
        <v>2680</v>
      </c>
      <c r="E736" s="27" t="s">
        <v>2681</v>
      </c>
      <c r="F736" s="27" t="s">
        <v>1802</v>
      </c>
      <c r="G736" s="27" t="s">
        <v>3892</v>
      </c>
      <c r="H736" s="27" t="s">
        <v>3914</v>
      </c>
      <c r="I736" s="27" t="s">
        <v>4182</v>
      </c>
      <c r="J736" s="27" t="s">
        <v>6333</v>
      </c>
    </row>
    <row r="737" spans="1:10" x14ac:dyDescent="0.25">
      <c r="A737" s="27" t="s">
        <v>974</v>
      </c>
      <c r="B737" s="27" t="s">
        <v>2685</v>
      </c>
      <c r="C737" s="27" t="s">
        <v>6542</v>
      </c>
      <c r="D737" s="27" t="s">
        <v>2680</v>
      </c>
      <c r="E737" s="27" t="s">
        <v>2684</v>
      </c>
      <c r="F737" s="27" t="s">
        <v>1802</v>
      </c>
      <c r="G737" s="27" t="s">
        <v>6543</v>
      </c>
      <c r="H737" s="27" t="s">
        <v>3914</v>
      </c>
      <c r="I737" s="27" t="s">
        <v>4257</v>
      </c>
      <c r="J737" s="27" t="s">
        <v>6362</v>
      </c>
    </row>
    <row r="738" spans="1:10" x14ac:dyDescent="0.25">
      <c r="A738" s="27" t="s">
        <v>4317</v>
      </c>
      <c r="B738" s="27" t="s">
        <v>2687</v>
      </c>
      <c r="C738" s="27" t="s">
        <v>3644</v>
      </c>
      <c r="D738" s="27" t="s">
        <v>2038</v>
      </c>
      <c r="E738" s="27" t="s">
        <v>2686</v>
      </c>
      <c r="F738" s="27" t="s">
        <v>1802</v>
      </c>
      <c r="G738" s="27" t="s">
        <v>3892</v>
      </c>
      <c r="H738" s="27" t="s">
        <v>3897</v>
      </c>
      <c r="I738" s="27" t="s">
        <v>6663</v>
      </c>
      <c r="J738" s="27" t="s">
        <v>6333</v>
      </c>
    </row>
    <row r="739" spans="1:10" x14ac:dyDescent="0.25">
      <c r="A739" s="27" t="s">
        <v>1357</v>
      </c>
      <c r="B739" s="27" t="s">
        <v>2690</v>
      </c>
      <c r="C739" s="27" t="s">
        <v>4196</v>
      </c>
      <c r="D739" s="27" t="s">
        <v>2041</v>
      </c>
      <c r="E739" s="27" t="s">
        <v>2689</v>
      </c>
      <c r="F739" s="27" t="s">
        <v>1802</v>
      </c>
      <c r="G739" s="27" t="s">
        <v>3892</v>
      </c>
      <c r="H739" s="27" t="s">
        <v>3897</v>
      </c>
      <c r="I739" s="27" t="s">
        <v>4257</v>
      </c>
      <c r="J739" s="27" t="s">
        <v>6333</v>
      </c>
    </row>
    <row r="740" spans="1:10" x14ac:dyDescent="0.25">
      <c r="A740" s="27" t="s">
        <v>3940</v>
      </c>
      <c r="B740" s="27" t="s">
        <v>3088</v>
      </c>
      <c r="C740" s="27" t="s">
        <v>6472</v>
      </c>
      <c r="D740" s="27" t="s">
        <v>2041</v>
      </c>
      <c r="E740" s="27" t="s">
        <v>3087</v>
      </c>
      <c r="F740" s="27" t="s">
        <v>1802</v>
      </c>
      <c r="G740" s="27" t="s">
        <v>8353</v>
      </c>
      <c r="H740" s="27" t="s">
        <v>3897</v>
      </c>
      <c r="I740" s="27" t="s">
        <v>4182</v>
      </c>
      <c r="J740" s="27" t="s">
        <v>6664</v>
      </c>
    </row>
    <row r="741" spans="1:10" x14ac:dyDescent="0.25">
      <c r="A741" s="27" t="s">
        <v>975</v>
      </c>
      <c r="B741" s="27" t="s">
        <v>2692</v>
      </c>
      <c r="C741" s="27" t="s">
        <v>10396</v>
      </c>
      <c r="D741" s="27" t="s">
        <v>2041</v>
      </c>
      <c r="E741" s="27" t="s">
        <v>2691</v>
      </c>
      <c r="F741" s="27" t="s">
        <v>1802</v>
      </c>
      <c r="G741" s="27" t="s">
        <v>3892</v>
      </c>
      <c r="H741" s="27" t="s">
        <v>3970</v>
      </c>
      <c r="I741" s="27" t="s">
        <v>4182</v>
      </c>
      <c r="J741" s="27" t="s">
        <v>6362</v>
      </c>
    </row>
    <row r="742" spans="1:10" x14ac:dyDescent="0.25">
      <c r="A742" s="27" t="s">
        <v>967</v>
      </c>
      <c r="B742" s="27" t="s">
        <v>3090</v>
      </c>
      <c r="C742" s="27" t="s">
        <v>2650</v>
      </c>
      <c r="D742" s="27" t="s">
        <v>2041</v>
      </c>
      <c r="E742" s="27" t="s">
        <v>3089</v>
      </c>
      <c r="F742" s="27" t="s">
        <v>2330</v>
      </c>
      <c r="G742" s="27" t="s">
        <v>6377</v>
      </c>
      <c r="H742" s="27" t="s">
        <v>3897</v>
      </c>
      <c r="I742" s="27" t="s">
        <v>4184</v>
      </c>
      <c r="J742" s="27" t="s">
        <v>6378</v>
      </c>
    </row>
    <row r="743" spans="1:10" x14ac:dyDescent="0.25">
      <c r="A743" s="27" t="s">
        <v>1423</v>
      </c>
      <c r="B743" s="27" t="s">
        <v>2694</v>
      </c>
      <c r="C743" s="27" t="s">
        <v>8313</v>
      </c>
      <c r="D743" s="27" t="s">
        <v>2038</v>
      </c>
      <c r="E743" s="27" t="s">
        <v>2693</v>
      </c>
      <c r="F743" s="27" t="s">
        <v>1802</v>
      </c>
      <c r="G743" s="27" t="s">
        <v>3892</v>
      </c>
      <c r="H743" s="27" t="s">
        <v>3957</v>
      </c>
      <c r="I743" s="27" t="s">
        <v>4182</v>
      </c>
      <c r="J743" s="27" t="s">
        <v>6339</v>
      </c>
    </row>
    <row r="744" spans="1:10" x14ac:dyDescent="0.25">
      <c r="A744" s="27" t="s">
        <v>1586</v>
      </c>
      <c r="B744" s="27" t="s">
        <v>3092</v>
      </c>
      <c r="C744" s="27" t="s">
        <v>2477</v>
      </c>
      <c r="D744" s="27" t="s">
        <v>2041</v>
      </c>
      <c r="E744" s="27" t="s">
        <v>3091</v>
      </c>
      <c r="F744" s="27" t="s">
        <v>1798</v>
      </c>
      <c r="G744" s="27" t="s">
        <v>6658</v>
      </c>
      <c r="H744" s="27" t="s">
        <v>3945</v>
      </c>
      <c r="I744" s="27" t="s">
        <v>4203</v>
      </c>
      <c r="J744" s="27" t="s">
        <v>6339</v>
      </c>
    </row>
    <row r="745" spans="1:10" x14ac:dyDescent="0.25">
      <c r="A745" s="27" t="s">
        <v>977</v>
      </c>
      <c r="B745" s="27" t="s">
        <v>3094</v>
      </c>
      <c r="C745" s="27" t="s">
        <v>4719</v>
      </c>
      <c r="D745" s="27" t="s">
        <v>2041</v>
      </c>
      <c r="E745" s="27" t="s">
        <v>3093</v>
      </c>
      <c r="F745" s="27" t="s">
        <v>1802</v>
      </c>
      <c r="G745" s="27" t="s">
        <v>4720</v>
      </c>
      <c r="H745" s="27" t="s">
        <v>3897</v>
      </c>
      <c r="I745" s="27" t="s">
        <v>4721</v>
      </c>
      <c r="J745" s="27" t="s">
        <v>6339</v>
      </c>
    </row>
    <row r="746" spans="1:10" x14ac:dyDescent="0.25">
      <c r="A746" s="27" t="s">
        <v>1022</v>
      </c>
      <c r="B746" s="27" t="s">
        <v>3096</v>
      </c>
      <c r="C746" s="27" t="s">
        <v>3509</v>
      </c>
      <c r="D746" s="27" t="s">
        <v>2041</v>
      </c>
      <c r="E746" s="27" t="s">
        <v>3095</v>
      </c>
      <c r="F746" s="27" t="s">
        <v>1802</v>
      </c>
      <c r="G746" s="27" t="s">
        <v>6371</v>
      </c>
      <c r="H746" s="27" t="s">
        <v>3897</v>
      </c>
      <c r="I746" s="27" t="s">
        <v>4181</v>
      </c>
      <c r="J746" s="27" t="s">
        <v>6362</v>
      </c>
    </row>
    <row r="747" spans="1:10" x14ac:dyDescent="0.25">
      <c r="A747" s="27" t="s">
        <v>977</v>
      </c>
      <c r="B747" s="27" t="s">
        <v>5296</v>
      </c>
      <c r="C747" s="27" t="s">
        <v>6522</v>
      </c>
      <c r="D747" s="27" t="s">
        <v>2041</v>
      </c>
      <c r="E747" s="27" t="s">
        <v>6523</v>
      </c>
      <c r="F747" s="27" t="s">
        <v>1802</v>
      </c>
      <c r="G747" s="27" t="s">
        <v>6524</v>
      </c>
      <c r="H747" s="27" t="s">
        <v>3914</v>
      </c>
      <c r="I747" s="27" t="s">
        <v>6525</v>
      </c>
      <c r="J747" s="27" t="s">
        <v>6409</v>
      </c>
    </row>
    <row r="748" spans="1:10" x14ac:dyDescent="0.25">
      <c r="A748" s="27" t="s">
        <v>6175</v>
      </c>
      <c r="B748" s="27" t="s">
        <v>2696</v>
      </c>
      <c r="C748" s="27" t="s">
        <v>10397</v>
      </c>
      <c r="D748" s="27" t="s">
        <v>2041</v>
      </c>
      <c r="E748" s="27" t="s">
        <v>2695</v>
      </c>
      <c r="F748" s="27" t="s">
        <v>1798</v>
      </c>
      <c r="G748" s="27" t="s">
        <v>3892</v>
      </c>
      <c r="H748" s="27" t="s">
        <v>3897</v>
      </c>
      <c r="I748" s="27" t="s">
        <v>4494</v>
      </c>
      <c r="J748" s="27" t="s">
        <v>6362</v>
      </c>
    </row>
    <row r="749" spans="1:10" x14ac:dyDescent="0.25">
      <c r="A749" s="27" t="s">
        <v>1445</v>
      </c>
      <c r="B749" s="27" t="s">
        <v>4030</v>
      </c>
      <c r="C749" s="27" t="s">
        <v>4194</v>
      </c>
      <c r="D749" s="27" t="s">
        <v>2041</v>
      </c>
      <c r="E749" s="27" t="s">
        <v>4031</v>
      </c>
      <c r="F749" s="27" t="s">
        <v>2178</v>
      </c>
      <c r="G749" s="27" t="s">
        <v>6506</v>
      </c>
      <c r="H749" s="27" t="s">
        <v>3897</v>
      </c>
      <c r="I749" s="27" t="s">
        <v>6379</v>
      </c>
      <c r="J749" s="27" t="s">
        <v>6333</v>
      </c>
    </row>
    <row r="750" spans="1:10" x14ac:dyDescent="0.25">
      <c r="A750" s="27" t="s">
        <v>965</v>
      </c>
      <c r="B750" s="27" t="s">
        <v>3099</v>
      </c>
      <c r="C750" s="27" t="s">
        <v>3545</v>
      </c>
      <c r="D750" s="27" t="s">
        <v>2041</v>
      </c>
      <c r="E750" s="27" t="s">
        <v>3098</v>
      </c>
      <c r="F750" s="27" t="s">
        <v>1802</v>
      </c>
      <c r="G750" s="27" t="s">
        <v>3892</v>
      </c>
      <c r="H750" s="27" t="s">
        <v>3897</v>
      </c>
      <c r="I750" s="27" t="s">
        <v>4727</v>
      </c>
      <c r="J750" s="27" t="s">
        <v>6831</v>
      </c>
    </row>
    <row r="751" spans="1:10" x14ac:dyDescent="0.25">
      <c r="A751" s="27" t="s">
        <v>3668</v>
      </c>
      <c r="B751" s="27" t="s">
        <v>3101</v>
      </c>
      <c r="C751" s="27" t="s">
        <v>6621</v>
      </c>
      <c r="D751" s="27" t="s">
        <v>2041</v>
      </c>
      <c r="E751" s="27" t="s">
        <v>3100</v>
      </c>
      <c r="F751" s="27" t="s">
        <v>1802</v>
      </c>
      <c r="G751" s="27" t="s">
        <v>6622</v>
      </c>
      <c r="H751" s="27" t="s">
        <v>3897</v>
      </c>
      <c r="I751" s="27" t="s">
        <v>4181</v>
      </c>
      <c r="J751" s="27" t="s">
        <v>6339</v>
      </c>
    </row>
    <row r="752" spans="1:10" x14ac:dyDescent="0.25">
      <c r="A752" s="27" t="s">
        <v>4978</v>
      </c>
      <c r="B752" s="27" t="s">
        <v>3103</v>
      </c>
      <c r="C752" s="27" t="s">
        <v>3623</v>
      </c>
      <c r="D752" s="27" t="s">
        <v>2041</v>
      </c>
      <c r="E752" s="27" t="s">
        <v>3102</v>
      </c>
      <c r="F752" s="27" t="s">
        <v>1802</v>
      </c>
      <c r="G752" s="27" t="s">
        <v>8385</v>
      </c>
      <c r="H752" s="27" t="s">
        <v>3897</v>
      </c>
      <c r="I752" s="27" t="s">
        <v>4184</v>
      </c>
      <c r="J752" s="27" t="s">
        <v>6341</v>
      </c>
    </row>
    <row r="753" spans="1:10" x14ac:dyDescent="0.25">
      <c r="A753" s="27" t="s">
        <v>1045</v>
      </c>
      <c r="B753" s="27" t="s">
        <v>3106</v>
      </c>
      <c r="C753" s="27" t="s">
        <v>3104</v>
      </c>
      <c r="D753" s="27" t="s">
        <v>2041</v>
      </c>
      <c r="E753" s="27" t="s">
        <v>3105</v>
      </c>
      <c r="F753" s="27" t="s">
        <v>1802</v>
      </c>
      <c r="G753" s="27" t="s">
        <v>3892</v>
      </c>
      <c r="H753" s="27" t="s">
        <v>3897</v>
      </c>
      <c r="I753" s="27" t="s">
        <v>4329</v>
      </c>
      <c r="J753" s="27" t="s">
        <v>6365</v>
      </c>
    </row>
    <row r="754" spans="1:10" x14ac:dyDescent="0.25">
      <c r="A754" s="27" t="s">
        <v>1039</v>
      </c>
      <c r="B754" s="27" t="s">
        <v>2698</v>
      </c>
      <c r="C754" s="27" t="s">
        <v>10270</v>
      </c>
      <c r="D754" s="27" t="s">
        <v>2041</v>
      </c>
      <c r="E754" s="27" t="s">
        <v>2697</v>
      </c>
      <c r="F754" s="27" t="s">
        <v>1802</v>
      </c>
      <c r="G754" s="27" t="s">
        <v>10269</v>
      </c>
      <c r="H754" s="27" t="s">
        <v>3970</v>
      </c>
      <c r="I754" s="27" t="s">
        <v>4204</v>
      </c>
      <c r="J754" s="27" t="s">
        <v>6339</v>
      </c>
    </row>
    <row r="755" spans="1:10" x14ac:dyDescent="0.25">
      <c r="A755" s="27" t="s">
        <v>4696</v>
      </c>
      <c r="B755" s="27" t="s">
        <v>3983</v>
      </c>
      <c r="C755" s="27" t="s">
        <v>8359</v>
      </c>
      <c r="D755" s="27" t="s">
        <v>2038</v>
      </c>
      <c r="E755" s="27" t="s">
        <v>3984</v>
      </c>
      <c r="F755" s="27" t="s">
        <v>1802</v>
      </c>
      <c r="G755" s="27" t="s">
        <v>3892</v>
      </c>
      <c r="H755" s="27" t="s">
        <v>3897</v>
      </c>
      <c r="I755" s="27" t="s">
        <v>6380</v>
      </c>
      <c r="J755" s="27" t="s">
        <v>6339</v>
      </c>
    </row>
    <row r="756" spans="1:10" x14ac:dyDescent="0.25">
      <c r="A756" s="27" t="s">
        <v>1635</v>
      </c>
      <c r="B756" s="27" t="s">
        <v>2700</v>
      </c>
      <c r="C756" s="27" t="s">
        <v>8314</v>
      </c>
      <c r="D756" s="27" t="s">
        <v>2038</v>
      </c>
      <c r="E756" s="27" t="s">
        <v>2699</v>
      </c>
      <c r="F756" s="27" t="s">
        <v>1802</v>
      </c>
      <c r="G756" s="27" t="s">
        <v>3892</v>
      </c>
      <c r="H756" s="27" t="s">
        <v>3913</v>
      </c>
      <c r="I756" s="27" t="s">
        <v>4182</v>
      </c>
      <c r="J756" s="27" t="s">
        <v>6339</v>
      </c>
    </row>
    <row r="757" spans="1:10" x14ac:dyDescent="0.25">
      <c r="A757" s="27" t="s">
        <v>980</v>
      </c>
      <c r="B757" s="27" t="s">
        <v>3108</v>
      </c>
      <c r="C757" s="27" t="s">
        <v>6416</v>
      </c>
      <c r="D757" s="27" t="s">
        <v>2041</v>
      </c>
      <c r="E757" s="27" t="s">
        <v>3107</v>
      </c>
      <c r="F757" s="27" t="s">
        <v>2330</v>
      </c>
      <c r="G757" s="27" t="s">
        <v>6417</v>
      </c>
      <c r="H757" s="27" t="s">
        <v>3920</v>
      </c>
      <c r="I757" s="27" t="s">
        <v>4204</v>
      </c>
      <c r="J757" s="27" t="s">
        <v>6418</v>
      </c>
    </row>
    <row r="758" spans="1:10" x14ac:dyDescent="0.25">
      <c r="A758" s="27" t="s">
        <v>967</v>
      </c>
      <c r="B758" s="27" t="s">
        <v>2702</v>
      </c>
      <c r="C758" s="27" t="s">
        <v>6678</v>
      </c>
      <c r="D758" s="27" t="s">
        <v>2041</v>
      </c>
      <c r="E758" s="27" t="s">
        <v>2701</v>
      </c>
      <c r="F758" s="27" t="s">
        <v>1802</v>
      </c>
      <c r="G758" s="27" t="s">
        <v>8402</v>
      </c>
      <c r="H758" s="27" t="s">
        <v>3897</v>
      </c>
      <c r="I758" s="27" t="s">
        <v>4493</v>
      </c>
      <c r="J758" s="27" t="s">
        <v>6334</v>
      </c>
    </row>
    <row r="759" spans="1:10" x14ac:dyDescent="0.25">
      <c r="A759" s="27" t="s">
        <v>6227</v>
      </c>
      <c r="B759" s="27" t="s">
        <v>3110</v>
      </c>
      <c r="C759" s="27" t="s">
        <v>3575</v>
      </c>
      <c r="D759" s="27" t="s">
        <v>10386</v>
      </c>
      <c r="E759" s="27" t="s">
        <v>3109</v>
      </c>
      <c r="F759" s="27" t="s">
        <v>1802</v>
      </c>
      <c r="G759" s="27" t="s">
        <v>10385</v>
      </c>
      <c r="H759" s="27" t="s">
        <v>3913</v>
      </c>
      <c r="I759" s="27" t="s">
        <v>6649</v>
      </c>
      <c r="J759" s="27" t="s">
        <v>6362</v>
      </c>
    </row>
    <row r="760" spans="1:10" x14ac:dyDescent="0.25">
      <c r="A760" s="27" t="s">
        <v>6667</v>
      </c>
      <c r="B760" s="27" t="s">
        <v>2704</v>
      </c>
      <c r="C760" s="27" t="s">
        <v>3257</v>
      </c>
      <c r="D760" s="27" t="s">
        <v>2644</v>
      </c>
      <c r="E760" s="27" t="s">
        <v>2703</v>
      </c>
      <c r="F760" s="27" t="s">
        <v>1798</v>
      </c>
      <c r="G760" s="27" t="s">
        <v>3892</v>
      </c>
      <c r="H760" s="27" t="s">
        <v>3945</v>
      </c>
      <c r="I760" s="27" t="s">
        <v>4182</v>
      </c>
      <c r="J760" s="27" t="s">
        <v>6333</v>
      </c>
    </row>
    <row r="761" spans="1:10" x14ac:dyDescent="0.25">
      <c r="A761" s="27" t="s">
        <v>1719</v>
      </c>
      <c r="B761" s="27" t="s">
        <v>3112</v>
      </c>
      <c r="C761" s="27" t="s">
        <v>6646</v>
      </c>
      <c r="D761" s="27" t="s">
        <v>2038</v>
      </c>
      <c r="E761" s="27" t="s">
        <v>3111</v>
      </c>
      <c r="F761" s="27" t="s">
        <v>1802</v>
      </c>
      <c r="G761" s="27" t="s">
        <v>6647</v>
      </c>
      <c r="H761" s="27" t="s">
        <v>3942</v>
      </c>
      <c r="I761" s="27" t="s">
        <v>6363</v>
      </c>
      <c r="J761" s="27" t="s">
        <v>6356</v>
      </c>
    </row>
    <row r="762" spans="1:10" x14ac:dyDescent="0.25">
      <c r="A762" s="27" t="s">
        <v>1638</v>
      </c>
      <c r="B762" s="27" t="s">
        <v>3114</v>
      </c>
      <c r="C762" s="27" t="s">
        <v>8387</v>
      </c>
      <c r="D762" s="27" t="s">
        <v>2041</v>
      </c>
      <c r="E762" s="27" t="s">
        <v>3113</v>
      </c>
      <c r="F762" s="27" t="s">
        <v>1802</v>
      </c>
      <c r="G762" s="27" t="s">
        <v>8386</v>
      </c>
      <c r="H762" s="27" t="s">
        <v>3897</v>
      </c>
      <c r="I762" s="27" t="s">
        <v>4204</v>
      </c>
      <c r="J762" s="27" t="s">
        <v>6644</v>
      </c>
    </row>
    <row r="763" spans="1:10" x14ac:dyDescent="0.25">
      <c r="A763" s="27" t="s">
        <v>980</v>
      </c>
      <c r="B763" s="27" t="s">
        <v>2707</v>
      </c>
      <c r="C763" s="27" t="s">
        <v>6580</v>
      </c>
      <c r="D763" s="27" t="s">
        <v>2705</v>
      </c>
      <c r="E763" s="27" t="s">
        <v>2706</v>
      </c>
      <c r="F763" s="27" t="s">
        <v>1802</v>
      </c>
      <c r="G763" s="27" t="s">
        <v>6581</v>
      </c>
      <c r="H763" s="27" t="s">
        <v>3945</v>
      </c>
      <c r="I763" s="27" t="s">
        <v>4204</v>
      </c>
      <c r="J763" s="27" t="s">
        <v>6500</v>
      </c>
    </row>
    <row r="764" spans="1:10" x14ac:dyDescent="0.25">
      <c r="A764" s="27" t="s">
        <v>1211</v>
      </c>
      <c r="B764" s="27" t="s">
        <v>3116</v>
      </c>
      <c r="C764" s="27" t="s">
        <v>2033</v>
      </c>
      <c r="D764" s="27" t="s">
        <v>2038</v>
      </c>
      <c r="E764" s="27" t="s">
        <v>3115</v>
      </c>
      <c r="F764" s="27" t="s">
        <v>1798</v>
      </c>
      <c r="G764" s="27" t="s">
        <v>3892</v>
      </c>
      <c r="H764" s="27" t="s">
        <v>3942</v>
      </c>
      <c r="I764" s="27" t="s">
        <v>4663</v>
      </c>
      <c r="J764" s="27" t="s">
        <v>6341</v>
      </c>
    </row>
    <row r="765" spans="1:10" x14ac:dyDescent="0.25">
      <c r="A765" s="27" t="s">
        <v>1422</v>
      </c>
      <c r="B765" s="27" t="s">
        <v>5571</v>
      </c>
      <c r="C765" s="27" t="s">
        <v>4217</v>
      </c>
      <c r="D765" s="27" t="s">
        <v>2705</v>
      </c>
      <c r="E765" s="27" t="s">
        <v>6421</v>
      </c>
      <c r="F765" s="27" t="s">
        <v>1802</v>
      </c>
      <c r="G765" s="27" t="s">
        <v>6422</v>
      </c>
      <c r="H765" s="27" t="s">
        <v>3970</v>
      </c>
      <c r="I765" s="27" t="s">
        <v>6423</v>
      </c>
      <c r="J765" s="27" t="s">
        <v>6339</v>
      </c>
    </row>
    <row r="766" spans="1:10" x14ac:dyDescent="0.25">
      <c r="A766" s="27" t="s">
        <v>1022</v>
      </c>
      <c r="B766" s="27" t="s">
        <v>3118</v>
      </c>
      <c r="C766" s="27" t="s">
        <v>3127</v>
      </c>
      <c r="D766" s="27" t="s">
        <v>2705</v>
      </c>
      <c r="E766" s="27" t="s">
        <v>3117</v>
      </c>
      <c r="F766" s="27" t="s">
        <v>2178</v>
      </c>
      <c r="G766" s="27" t="s">
        <v>4289</v>
      </c>
      <c r="H766" s="27" t="s">
        <v>3945</v>
      </c>
      <c r="I766" s="27" t="s">
        <v>4203</v>
      </c>
      <c r="J766" s="27" t="s">
        <v>6335</v>
      </c>
    </row>
    <row r="767" spans="1:10" x14ac:dyDescent="0.25">
      <c r="A767" s="27" t="s">
        <v>3120</v>
      </c>
      <c r="B767" s="27" t="s">
        <v>3122</v>
      </c>
      <c r="C767" s="27" t="s">
        <v>3119</v>
      </c>
      <c r="D767" s="27" t="s">
        <v>3097</v>
      </c>
      <c r="E767" s="27" t="s">
        <v>3121</v>
      </c>
      <c r="F767" s="27" t="s">
        <v>2178</v>
      </c>
      <c r="G767" s="27" t="s">
        <v>8427</v>
      </c>
      <c r="H767" s="27" t="s">
        <v>3945</v>
      </c>
      <c r="I767" s="27" t="s">
        <v>4288</v>
      </c>
      <c r="J767" s="27" t="s">
        <v>6617</v>
      </c>
    </row>
    <row r="768" spans="1:10" x14ac:dyDescent="0.25">
      <c r="A768" s="27" t="s">
        <v>1057</v>
      </c>
      <c r="B768" s="27" t="s">
        <v>3124</v>
      </c>
      <c r="C768" s="27" t="s">
        <v>2984</v>
      </c>
      <c r="D768" s="27" t="s">
        <v>2705</v>
      </c>
      <c r="E768" s="27" t="s">
        <v>3123</v>
      </c>
      <c r="F768" s="27" t="s">
        <v>2178</v>
      </c>
      <c r="G768" s="27" t="s">
        <v>6338</v>
      </c>
      <c r="H768" s="27" t="s">
        <v>3945</v>
      </c>
      <c r="I768" s="27" t="s">
        <v>4204</v>
      </c>
      <c r="J768" s="27" t="s">
        <v>6339</v>
      </c>
    </row>
    <row r="769" spans="1:10" x14ac:dyDescent="0.25">
      <c r="A769" s="27" t="s">
        <v>1211</v>
      </c>
      <c r="B769" s="27" t="s">
        <v>3126</v>
      </c>
      <c r="C769" s="27" t="s">
        <v>4702</v>
      </c>
      <c r="D769" s="27" t="s">
        <v>2028</v>
      </c>
      <c r="E769" s="27" t="s">
        <v>3125</v>
      </c>
      <c r="F769" s="27" t="s">
        <v>2178</v>
      </c>
      <c r="G769" s="27" t="s">
        <v>3892</v>
      </c>
      <c r="H769" s="27" t="s">
        <v>3920</v>
      </c>
      <c r="I769" s="27" t="s">
        <v>4182</v>
      </c>
      <c r="J769" s="27" t="s">
        <v>6407</v>
      </c>
    </row>
    <row r="770" spans="1:10" x14ac:dyDescent="0.25">
      <c r="A770" s="27" t="s">
        <v>1741</v>
      </c>
      <c r="B770" s="27" t="s">
        <v>4195</v>
      </c>
      <c r="C770" s="27" t="s">
        <v>6517</v>
      </c>
      <c r="D770" s="27" t="s">
        <v>2705</v>
      </c>
      <c r="E770" s="27" t="s">
        <v>4197</v>
      </c>
      <c r="F770" s="27" t="s">
        <v>1802</v>
      </c>
      <c r="G770" s="27" t="s">
        <v>6518</v>
      </c>
      <c r="H770" s="27" t="s">
        <v>3945</v>
      </c>
      <c r="I770" s="27" t="s">
        <v>4198</v>
      </c>
      <c r="J770" s="27" t="s">
        <v>6407</v>
      </c>
    </row>
    <row r="771" spans="1:10" x14ac:dyDescent="0.25">
      <c r="A771" s="27" t="s">
        <v>3282</v>
      </c>
      <c r="B771" s="27" t="s">
        <v>2709</v>
      </c>
      <c r="C771" s="27" t="s">
        <v>4050</v>
      </c>
      <c r="D771" s="27" t="s">
        <v>2705</v>
      </c>
      <c r="E771" s="27" t="s">
        <v>2708</v>
      </c>
      <c r="F771" s="27" t="s">
        <v>1802</v>
      </c>
      <c r="G771" s="27" t="s">
        <v>6385</v>
      </c>
      <c r="H771" s="27" t="s">
        <v>3945</v>
      </c>
      <c r="I771" s="27" t="s">
        <v>4182</v>
      </c>
      <c r="J771" s="27" t="s">
        <v>6358</v>
      </c>
    </row>
    <row r="772" spans="1:10" x14ac:dyDescent="0.25">
      <c r="A772" s="27" t="s">
        <v>6437</v>
      </c>
      <c r="B772" s="27" t="s">
        <v>2712</v>
      </c>
      <c r="C772" s="27" t="s">
        <v>2912</v>
      </c>
      <c r="D772" s="27" t="s">
        <v>2705</v>
      </c>
      <c r="E772" s="27" t="s">
        <v>2711</v>
      </c>
      <c r="F772" s="27" t="s">
        <v>1802</v>
      </c>
      <c r="G772" s="27" t="s">
        <v>6438</v>
      </c>
      <c r="H772" s="27" t="s">
        <v>3945</v>
      </c>
      <c r="I772" s="27" t="s">
        <v>4203</v>
      </c>
      <c r="J772" s="27" t="s">
        <v>6439</v>
      </c>
    </row>
    <row r="773" spans="1:10" x14ac:dyDescent="0.25">
      <c r="A773" s="27" t="s">
        <v>3128</v>
      </c>
      <c r="B773" s="27" t="s">
        <v>3130</v>
      </c>
      <c r="C773" s="27" t="s">
        <v>4332</v>
      </c>
      <c r="D773" s="27" t="s">
        <v>2028</v>
      </c>
      <c r="E773" s="27" t="s">
        <v>3129</v>
      </c>
      <c r="F773" s="27" t="s">
        <v>2178</v>
      </c>
      <c r="G773" s="27" t="s">
        <v>6448</v>
      </c>
      <c r="H773" s="27" t="s">
        <v>3913</v>
      </c>
      <c r="I773" s="27" t="s">
        <v>4333</v>
      </c>
      <c r="J773" s="27" t="s">
        <v>6343</v>
      </c>
    </row>
    <row r="774" spans="1:10" x14ac:dyDescent="0.25">
      <c r="A774" s="27" t="s">
        <v>1059</v>
      </c>
      <c r="B774" s="27" t="s">
        <v>3133</v>
      </c>
      <c r="C774" s="27" t="s">
        <v>6427</v>
      </c>
      <c r="D774" s="27" t="s">
        <v>2705</v>
      </c>
      <c r="E774" s="27" t="s">
        <v>3132</v>
      </c>
      <c r="F774" s="27" t="s">
        <v>2178</v>
      </c>
      <c r="G774" s="27" t="s">
        <v>6428</v>
      </c>
      <c r="H774" s="27" t="s">
        <v>3945</v>
      </c>
      <c r="I774" s="27" t="s">
        <v>4182</v>
      </c>
      <c r="J774" s="27" t="s">
        <v>6407</v>
      </c>
    </row>
    <row r="775" spans="1:10" x14ac:dyDescent="0.25">
      <c r="A775" s="27" t="s">
        <v>3647</v>
      </c>
      <c r="B775" s="27" t="s">
        <v>2714</v>
      </c>
      <c r="C775" s="27" t="s">
        <v>2831</v>
      </c>
      <c r="D775" s="27" t="s">
        <v>2028</v>
      </c>
      <c r="E775" s="27" t="s">
        <v>2713</v>
      </c>
      <c r="F775" s="27" t="s">
        <v>1802</v>
      </c>
      <c r="G775" s="27" t="s">
        <v>3892</v>
      </c>
      <c r="H775" s="27" t="s">
        <v>3970</v>
      </c>
      <c r="I775" s="27" t="s">
        <v>4203</v>
      </c>
      <c r="J775" s="27" t="s">
        <v>6333</v>
      </c>
    </row>
    <row r="776" spans="1:10" x14ac:dyDescent="0.25">
      <c r="A776" s="27" t="s">
        <v>1638</v>
      </c>
      <c r="B776" s="27" t="s">
        <v>5280</v>
      </c>
      <c r="C776" s="27" t="s">
        <v>6551</v>
      </c>
      <c r="D776" s="27" t="s">
        <v>2705</v>
      </c>
      <c r="E776" s="27" t="s">
        <v>6603</v>
      </c>
      <c r="F776" s="27" t="s">
        <v>1798</v>
      </c>
      <c r="G776" s="27" t="s">
        <v>6604</v>
      </c>
      <c r="H776" s="27" t="s">
        <v>3945</v>
      </c>
      <c r="I776" s="27" t="s">
        <v>6605</v>
      </c>
      <c r="J776" s="27" t="s">
        <v>6410</v>
      </c>
    </row>
    <row r="777" spans="1:10" x14ac:dyDescent="0.25">
      <c r="A777" s="27" t="s">
        <v>3519</v>
      </c>
      <c r="B777" s="27" t="s">
        <v>5766</v>
      </c>
      <c r="C777" s="27" t="s">
        <v>1893</v>
      </c>
      <c r="D777" s="27" t="s">
        <v>2705</v>
      </c>
      <c r="E777" s="27" t="s">
        <v>6532</v>
      </c>
      <c r="F777" s="27" t="s">
        <v>1798</v>
      </c>
      <c r="G777" s="27" t="s">
        <v>6533</v>
      </c>
      <c r="H777" s="27" t="s">
        <v>3970</v>
      </c>
      <c r="I777" s="27" t="s">
        <v>6534</v>
      </c>
      <c r="J777" s="27" t="s">
        <v>6535</v>
      </c>
    </row>
    <row r="778" spans="1:10" x14ac:dyDescent="0.25">
      <c r="A778" s="27" t="s">
        <v>6293</v>
      </c>
      <c r="B778" s="27" t="s">
        <v>2717</v>
      </c>
      <c r="C778" s="27" t="s">
        <v>8315</v>
      </c>
      <c r="D778" s="27" t="s">
        <v>2028</v>
      </c>
      <c r="E778" s="27" t="s">
        <v>2716</v>
      </c>
      <c r="F778" s="27" t="s">
        <v>1802</v>
      </c>
      <c r="G778" s="27" t="s">
        <v>3892</v>
      </c>
      <c r="H778" s="27" t="s">
        <v>3957</v>
      </c>
      <c r="I778" s="27" t="s">
        <v>4182</v>
      </c>
      <c r="J778" s="27" t="s">
        <v>8193</v>
      </c>
    </row>
    <row r="779" spans="1:10" x14ac:dyDescent="0.25">
      <c r="A779" s="27" t="s">
        <v>6536</v>
      </c>
      <c r="B779" s="27" t="s">
        <v>3135</v>
      </c>
      <c r="C779" s="27" t="s">
        <v>3278</v>
      </c>
      <c r="D779" s="27" t="s">
        <v>2705</v>
      </c>
      <c r="E779" s="27" t="s">
        <v>3134</v>
      </c>
      <c r="F779" s="27" t="s">
        <v>1802</v>
      </c>
      <c r="G779" s="27" t="s">
        <v>6537</v>
      </c>
      <c r="H779" s="27" t="s">
        <v>3945</v>
      </c>
      <c r="I779" s="27" t="s">
        <v>4203</v>
      </c>
      <c r="J779" s="27" t="s">
        <v>6410</v>
      </c>
    </row>
    <row r="780" spans="1:10" x14ac:dyDescent="0.25">
      <c r="A780" s="27" t="s">
        <v>4973</v>
      </c>
      <c r="B780" s="27" t="s">
        <v>2720</v>
      </c>
      <c r="C780" s="27" t="s">
        <v>3649</v>
      </c>
      <c r="D780" s="27" t="s">
        <v>2028</v>
      </c>
      <c r="E780" s="27" t="s">
        <v>2719</v>
      </c>
      <c r="F780" s="27" t="s">
        <v>2178</v>
      </c>
      <c r="G780" s="27" t="s">
        <v>6452</v>
      </c>
      <c r="H780" s="27" t="s">
        <v>3942</v>
      </c>
      <c r="I780" s="27" t="s">
        <v>4323</v>
      </c>
      <c r="J780" s="27" t="s">
        <v>6337</v>
      </c>
    </row>
    <row r="781" spans="1:10" x14ac:dyDescent="0.25">
      <c r="A781" s="27" t="s">
        <v>6318</v>
      </c>
      <c r="B781" s="27" t="s">
        <v>2723</v>
      </c>
      <c r="C781" s="27" t="s">
        <v>8316</v>
      </c>
      <c r="D781" s="27" t="s">
        <v>2028</v>
      </c>
      <c r="E781" s="27" t="s">
        <v>2722</v>
      </c>
      <c r="F781" s="27" t="s">
        <v>1798</v>
      </c>
      <c r="G781" s="27" t="s">
        <v>10319</v>
      </c>
      <c r="H781" s="27" t="s">
        <v>3920</v>
      </c>
      <c r="I781" s="27" t="s">
        <v>4331</v>
      </c>
      <c r="J781" s="27" t="s">
        <v>6333</v>
      </c>
    </row>
    <row r="782" spans="1:10" x14ac:dyDescent="0.25">
      <c r="A782" s="27" t="s">
        <v>957</v>
      </c>
      <c r="B782" s="27" t="s">
        <v>5302</v>
      </c>
      <c r="C782" s="27" t="s">
        <v>3261</v>
      </c>
      <c r="D782" s="27" t="s">
        <v>6502</v>
      </c>
      <c r="E782" s="27" t="s">
        <v>6503</v>
      </c>
      <c r="F782" s="27" t="s">
        <v>2178</v>
      </c>
      <c r="G782" s="27" t="s">
        <v>6504</v>
      </c>
      <c r="H782" s="27" t="s">
        <v>3914</v>
      </c>
      <c r="I782" s="27" t="s">
        <v>6505</v>
      </c>
      <c r="J782" s="27" t="s">
        <v>6362</v>
      </c>
    </row>
    <row r="783" spans="1:10" x14ac:dyDescent="0.25">
      <c r="A783" s="27" t="s">
        <v>1211</v>
      </c>
      <c r="B783" s="27" t="s">
        <v>2725</v>
      </c>
      <c r="C783" s="27" t="s">
        <v>2647</v>
      </c>
      <c r="D783" s="27" t="s">
        <v>2028</v>
      </c>
      <c r="E783" s="27" t="s">
        <v>2724</v>
      </c>
      <c r="F783" s="27" t="s">
        <v>2178</v>
      </c>
      <c r="G783" s="27" t="s">
        <v>6442</v>
      </c>
      <c r="H783" s="27" t="s">
        <v>3945</v>
      </c>
      <c r="I783" s="27" t="s">
        <v>4318</v>
      </c>
      <c r="J783" s="27" t="s">
        <v>6362</v>
      </c>
    </row>
    <row r="784" spans="1:10" x14ac:dyDescent="0.25">
      <c r="A784" s="27" t="s">
        <v>1586</v>
      </c>
      <c r="B784" s="27" t="s">
        <v>2728</v>
      </c>
      <c r="C784" s="27" t="s">
        <v>2726</v>
      </c>
      <c r="D784" s="27" t="s">
        <v>2028</v>
      </c>
      <c r="E784" s="27" t="s">
        <v>2727</v>
      </c>
      <c r="F784" s="27" t="s">
        <v>1802</v>
      </c>
      <c r="G784" s="27" t="s">
        <v>3892</v>
      </c>
      <c r="H784" s="27" t="s">
        <v>3897</v>
      </c>
      <c r="I784" s="27" t="s">
        <v>4330</v>
      </c>
      <c r="J784" s="27" t="s">
        <v>6339</v>
      </c>
    </row>
    <row r="785" spans="1:10" x14ac:dyDescent="0.25">
      <c r="A785" s="27" t="s">
        <v>10349</v>
      </c>
      <c r="B785" s="27" t="s">
        <v>3137</v>
      </c>
      <c r="C785" s="27" t="s">
        <v>8317</v>
      </c>
      <c r="D785" s="27" t="s">
        <v>2028</v>
      </c>
      <c r="E785" s="27" t="s">
        <v>3136</v>
      </c>
      <c r="F785" s="27" t="s">
        <v>1802</v>
      </c>
      <c r="G785" s="27" t="s">
        <v>10348</v>
      </c>
      <c r="H785" s="27" t="s">
        <v>3998</v>
      </c>
      <c r="I785" s="27" t="s">
        <v>4493</v>
      </c>
      <c r="J785" s="27" t="s">
        <v>6410</v>
      </c>
    </row>
    <row r="786" spans="1:10" x14ac:dyDescent="0.25">
      <c r="A786" s="27" t="s">
        <v>3138</v>
      </c>
      <c r="B786" s="27" t="s">
        <v>3140</v>
      </c>
      <c r="C786" s="27" t="s">
        <v>3550</v>
      </c>
      <c r="D786" s="27" t="s">
        <v>2705</v>
      </c>
      <c r="E786" s="27" t="s">
        <v>3139</v>
      </c>
      <c r="F786" s="27" t="s">
        <v>2178</v>
      </c>
      <c r="G786" s="27" t="s">
        <v>6377</v>
      </c>
      <c r="H786" s="27" t="s">
        <v>3897</v>
      </c>
      <c r="I786" s="27" t="s">
        <v>4182</v>
      </c>
      <c r="J786" s="27" t="s">
        <v>6356</v>
      </c>
    </row>
    <row r="787" spans="1:10" x14ac:dyDescent="0.25">
      <c r="A787" s="27" t="s">
        <v>3725</v>
      </c>
      <c r="B787" s="27" t="s">
        <v>4047</v>
      </c>
      <c r="C787" s="27" t="s">
        <v>4048</v>
      </c>
      <c r="D787" s="27" t="s">
        <v>2705</v>
      </c>
      <c r="E787" s="27" t="s">
        <v>4049</v>
      </c>
      <c r="F787" s="27" t="s">
        <v>2178</v>
      </c>
      <c r="G787" s="27" t="s">
        <v>6386</v>
      </c>
      <c r="H787" s="27" t="s">
        <v>3897</v>
      </c>
      <c r="I787" s="27" t="s">
        <v>6387</v>
      </c>
      <c r="J787" s="27" t="s">
        <v>6343</v>
      </c>
    </row>
    <row r="788" spans="1:10" x14ac:dyDescent="0.25">
      <c r="A788" s="27" t="s">
        <v>3522</v>
      </c>
      <c r="B788" s="27" t="s">
        <v>3142</v>
      </c>
      <c r="C788" s="27" t="s">
        <v>3262</v>
      </c>
      <c r="D788" s="27" t="s">
        <v>2705</v>
      </c>
      <c r="E788" s="27" t="s">
        <v>3141</v>
      </c>
      <c r="F788" s="27" t="s">
        <v>1802</v>
      </c>
      <c r="G788" s="27" t="s">
        <v>6344</v>
      </c>
      <c r="H788" s="27" t="s">
        <v>3897</v>
      </c>
      <c r="I788" s="27" t="s">
        <v>4257</v>
      </c>
      <c r="J788" s="27" t="s">
        <v>6333</v>
      </c>
    </row>
    <row r="789" spans="1:10" x14ac:dyDescent="0.25">
      <c r="A789" s="27" t="s">
        <v>1708</v>
      </c>
      <c r="B789" s="27" t="s">
        <v>2730</v>
      </c>
      <c r="C789" s="27" t="s">
        <v>6830</v>
      </c>
      <c r="D789" s="27" t="s">
        <v>2705</v>
      </c>
      <c r="E789" s="27" t="s">
        <v>2729</v>
      </c>
      <c r="F789" s="27" t="s">
        <v>1802</v>
      </c>
      <c r="G789" s="27" t="s">
        <v>3892</v>
      </c>
      <c r="H789" s="27" t="s">
        <v>3914</v>
      </c>
      <c r="I789" s="27" t="s">
        <v>4204</v>
      </c>
      <c r="J789" s="27" t="s">
        <v>6436</v>
      </c>
    </row>
    <row r="790" spans="1:10" x14ac:dyDescent="0.25">
      <c r="A790" s="27" t="s">
        <v>1794</v>
      </c>
      <c r="B790" s="27" t="s">
        <v>4044</v>
      </c>
      <c r="C790" s="27" t="s">
        <v>4045</v>
      </c>
      <c r="D790" s="27" t="s">
        <v>2705</v>
      </c>
      <c r="E790" s="27" t="s">
        <v>4046</v>
      </c>
      <c r="F790" s="27" t="s">
        <v>2178</v>
      </c>
      <c r="G790" s="27" t="s">
        <v>6388</v>
      </c>
      <c r="H790" s="27" t="s">
        <v>3914</v>
      </c>
      <c r="I790" s="27" t="s">
        <v>6388</v>
      </c>
      <c r="J790" s="27" t="s">
        <v>6343</v>
      </c>
    </row>
    <row r="791" spans="1:10" x14ac:dyDescent="0.25">
      <c r="A791" s="27" t="s">
        <v>1370</v>
      </c>
      <c r="B791" s="27" t="s">
        <v>3145</v>
      </c>
      <c r="C791" s="27" t="s">
        <v>8364</v>
      </c>
      <c r="D791" s="27" t="s">
        <v>2705</v>
      </c>
      <c r="E791" s="27" t="s">
        <v>3144</v>
      </c>
      <c r="F791" s="27" t="s">
        <v>1802</v>
      </c>
      <c r="G791" s="27" t="s">
        <v>8363</v>
      </c>
      <c r="H791" s="27" t="s">
        <v>3914</v>
      </c>
      <c r="I791" s="27" t="s">
        <v>4204</v>
      </c>
      <c r="J791" s="27" t="s">
        <v>6362</v>
      </c>
    </row>
    <row r="792" spans="1:10" x14ac:dyDescent="0.25">
      <c r="A792" s="27" t="s">
        <v>1670</v>
      </c>
      <c r="B792" s="27" t="s">
        <v>2733</v>
      </c>
      <c r="C792" s="27" t="s">
        <v>3301</v>
      </c>
      <c r="D792" s="27" t="s">
        <v>2731</v>
      </c>
      <c r="E792" s="27" t="s">
        <v>2732</v>
      </c>
      <c r="F792" s="27" t="s">
        <v>1802</v>
      </c>
      <c r="G792" s="27" t="s">
        <v>6555</v>
      </c>
      <c r="H792" s="27" t="s">
        <v>3987</v>
      </c>
      <c r="I792" s="27" t="s">
        <v>4182</v>
      </c>
      <c r="J792" s="27" t="s">
        <v>6407</v>
      </c>
    </row>
    <row r="793" spans="1:10" x14ac:dyDescent="0.25">
      <c r="A793" s="27" t="s">
        <v>1370</v>
      </c>
      <c r="B793" s="27" t="s">
        <v>2736</v>
      </c>
      <c r="C793" s="27" t="s">
        <v>2734</v>
      </c>
      <c r="D793" s="27" t="s">
        <v>2731</v>
      </c>
      <c r="E793" s="27" t="s">
        <v>2735</v>
      </c>
      <c r="F793" s="27" t="s">
        <v>1802</v>
      </c>
      <c r="G793" s="27" t="s">
        <v>3892</v>
      </c>
      <c r="H793" s="27" t="s">
        <v>3915</v>
      </c>
      <c r="I793" s="27" t="s">
        <v>4184</v>
      </c>
      <c r="J793" s="27" t="s">
        <v>6333</v>
      </c>
    </row>
    <row r="794" spans="1:10" x14ac:dyDescent="0.25">
      <c r="A794" s="27" t="s">
        <v>1236</v>
      </c>
      <c r="B794" s="27" t="s">
        <v>2739</v>
      </c>
      <c r="C794" s="27" t="s">
        <v>6829</v>
      </c>
      <c r="D794" s="27" t="s">
        <v>2731</v>
      </c>
      <c r="E794" s="27" t="s">
        <v>2738</v>
      </c>
      <c r="F794" s="27" t="s">
        <v>1802</v>
      </c>
      <c r="G794" s="27" t="s">
        <v>3892</v>
      </c>
      <c r="H794" s="27" t="s">
        <v>3915</v>
      </c>
      <c r="I794" s="27" t="s">
        <v>4329</v>
      </c>
      <c r="J794" s="27" t="s">
        <v>6362</v>
      </c>
    </row>
    <row r="795" spans="1:10" x14ac:dyDescent="0.25">
      <c r="A795" s="27" t="s">
        <v>1772</v>
      </c>
      <c r="B795" s="27" t="s">
        <v>2741</v>
      </c>
      <c r="C795" s="27" t="s">
        <v>6484</v>
      </c>
      <c r="D795" s="27" t="s">
        <v>2731</v>
      </c>
      <c r="E795" s="27" t="s">
        <v>2740</v>
      </c>
      <c r="F795" s="27" t="s">
        <v>1802</v>
      </c>
      <c r="G795" s="27" t="s">
        <v>6485</v>
      </c>
      <c r="H795" s="27" t="s">
        <v>3915</v>
      </c>
      <c r="I795" s="27" t="s">
        <v>4257</v>
      </c>
      <c r="J795" s="27" t="s">
        <v>6333</v>
      </c>
    </row>
    <row r="796" spans="1:10" x14ac:dyDescent="0.25">
      <c r="A796" s="27" t="s">
        <v>4326</v>
      </c>
      <c r="B796" s="27" t="s">
        <v>3988</v>
      </c>
      <c r="C796" s="27" t="s">
        <v>3255</v>
      </c>
      <c r="D796" s="27" t="s">
        <v>2731</v>
      </c>
      <c r="E796" s="27" t="s">
        <v>3990</v>
      </c>
      <c r="F796" s="27" t="s">
        <v>1802</v>
      </c>
      <c r="G796" s="27" t="s">
        <v>3892</v>
      </c>
      <c r="H796" s="27" t="s">
        <v>3915</v>
      </c>
      <c r="I796" s="27" t="s">
        <v>6577</v>
      </c>
      <c r="J796" s="27" t="s">
        <v>6333</v>
      </c>
    </row>
    <row r="797" spans="1:10" x14ac:dyDescent="0.25">
      <c r="A797" s="27" t="s">
        <v>2651</v>
      </c>
      <c r="B797" s="27" t="s">
        <v>2743</v>
      </c>
      <c r="C797" s="27" t="s">
        <v>3528</v>
      </c>
      <c r="D797" s="27" t="s">
        <v>2731</v>
      </c>
      <c r="E797" s="27" t="s">
        <v>2742</v>
      </c>
      <c r="F797" s="27" t="s">
        <v>1798</v>
      </c>
      <c r="G797" s="27" t="s">
        <v>6399</v>
      </c>
      <c r="H797" s="27" t="s">
        <v>3915</v>
      </c>
      <c r="I797" s="27" t="s">
        <v>4181</v>
      </c>
      <c r="J797" s="27" t="s">
        <v>6378</v>
      </c>
    </row>
    <row r="798" spans="1:10" x14ac:dyDescent="0.25">
      <c r="A798" s="27" t="s">
        <v>3148</v>
      </c>
      <c r="B798" s="27" t="s">
        <v>3150</v>
      </c>
      <c r="C798" s="27" t="s">
        <v>2683</v>
      </c>
      <c r="D798" s="27" t="s">
        <v>2731</v>
      </c>
      <c r="E798" s="27" t="s">
        <v>3149</v>
      </c>
      <c r="F798" s="27" t="s">
        <v>1802</v>
      </c>
      <c r="G798" s="27" t="s">
        <v>3892</v>
      </c>
      <c r="H798" s="27" t="s">
        <v>3915</v>
      </c>
      <c r="I798" s="27" t="s">
        <v>4182</v>
      </c>
      <c r="J798" s="27" t="s">
        <v>6333</v>
      </c>
    </row>
    <row r="799" spans="1:10" x14ac:dyDescent="0.25">
      <c r="A799" s="27" t="s">
        <v>1753</v>
      </c>
      <c r="B799" s="27" t="s">
        <v>2746</v>
      </c>
      <c r="C799" s="27" t="s">
        <v>2744</v>
      </c>
      <c r="D799" s="27" t="s">
        <v>2731</v>
      </c>
      <c r="E799" s="27" t="s">
        <v>2745</v>
      </c>
      <c r="F799" s="27" t="s">
        <v>1802</v>
      </c>
      <c r="G799" s="27" t="s">
        <v>3892</v>
      </c>
      <c r="H799" s="27" t="s">
        <v>3915</v>
      </c>
      <c r="I799" s="27" t="s">
        <v>4276</v>
      </c>
      <c r="J799" s="27" t="s">
        <v>6333</v>
      </c>
    </row>
    <row r="800" spans="1:10" x14ac:dyDescent="0.25">
      <c r="A800" s="27" t="s">
        <v>4325</v>
      </c>
      <c r="B800" s="27" t="s">
        <v>2748</v>
      </c>
      <c r="C800" s="27" t="s">
        <v>3950</v>
      </c>
      <c r="D800" s="27" t="s">
        <v>2731</v>
      </c>
      <c r="E800" s="27" t="s">
        <v>2747</v>
      </c>
      <c r="F800" s="27" t="s">
        <v>1802</v>
      </c>
      <c r="G800" s="27" t="s">
        <v>6501</v>
      </c>
      <c r="H800" s="27" t="s">
        <v>3987</v>
      </c>
      <c r="I800" s="27" t="s">
        <v>4182</v>
      </c>
      <c r="J800" s="27" t="s">
        <v>6362</v>
      </c>
    </row>
    <row r="801" spans="1:10" x14ac:dyDescent="0.25">
      <c r="A801" s="27" t="s">
        <v>3991</v>
      </c>
      <c r="B801" s="27" t="s">
        <v>2750</v>
      </c>
      <c r="C801" s="27" t="s">
        <v>4026</v>
      </c>
      <c r="D801" s="27" t="s">
        <v>2731</v>
      </c>
      <c r="E801" s="27" t="s">
        <v>2749</v>
      </c>
      <c r="F801" s="27" t="s">
        <v>1802</v>
      </c>
      <c r="G801" s="27" t="s">
        <v>3892</v>
      </c>
      <c r="H801" s="27" t="s">
        <v>3915</v>
      </c>
      <c r="I801" s="27" t="s">
        <v>4182</v>
      </c>
      <c r="J801" s="27" t="s">
        <v>6333</v>
      </c>
    </row>
    <row r="802" spans="1:10" x14ac:dyDescent="0.25">
      <c r="A802" s="27" t="s">
        <v>6833</v>
      </c>
      <c r="B802" s="27" t="s">
        <v>3152</v>
      </c>
      <c r="C802" s="27" t="s">
        <v>6828</v>
      </c>
      <c r="D802" s="27" t="s">
        <v>2731</v>
      </c>
      <c r="E802" s="27" t="s">
        <v>3151</v>
      </c>
      <c r="F802" s="27" t="s">
        <v>1802</v>
      </c>
      <c r="G802" s="27" t="s">
        <v>10271</v>
      </c>
      <c r="H802" s="27" t="s">
        <v>3915</v>
      </c>
      <c r="I802" s="27" t="s">
        <v>4182</v>
      </c>
      <c r="J802" s="27" t="s">
        <v>6339</v>
      </c>
    </row>
    <row r="803" spans="1:10" x14ac:dyDescent="0.25">
      <c r="A803" s="27" t="s">
        <v>4995</v>
      </c>
      <c r="B803" s="27" t="s">
        <v>2752</v>
      </c>
      <c r="C803" s="27" t="s">
        <v>8318</v>
      </c>
      <c r="D803" s="27" t="s">
        <v>2731</v>
      </c>
      <c r="E803" s="27" t="s">
        <v>2751</v>
      </c>
      <c r="F803" s="27" t="s">
        <v>1802</v>
      </c>
      <c r="G803" s="27" t="s">
        <v>3892</v>
      </c>
      <c r="H803" s="27" t="s">
        <v>3915</v>
      </c>
      <c r="I803" s="27" t="s">
        <v>4324</v>
      </c>
      <c r="J803" s="27" t="s">
        <v>6333</v>
      </c>
    </row>
    <row r="804" spans="1:10" x14ac:dyDescent="0.25">
      <c r="A804" s="27" t="s">
        <v>1794</v>
      </c>
      <c r="B804" s="27" t="s">
        <v>3154</v>
      </c>
      <c r="C804" s="27" t="s">
        <v>3256</v>
      </c>
      <c r="D804" s="27" t="s">
        <v>2737</v>
      </c>
      <c r="E804" s="27" t="s">
        <v>3153</v>
      </c>
      <c r="F804" s="27" t="s">
        <v>2178</v>
      </c>
      <c r="G804" s="27" t="s">
        <v>6352</v>
      </c>
      <c r="H804" s="27" t="s">
        <v>3897</v>
      </c>
      <c r="I804" s="27" t="s">
        <v>6353</v>
      </c>
      <c r="J804" s="27" t="s">
        <v>6337</v>
      </c>
    </row>
    <row r="805" spans="1:10" x14ac:dyDescent="0.25">
      <c r="A805" s="27" t="s">
        <v>1211</v>
      </c>
      <c r="B805" s="27" t="s">
        <v>3156</v>
      </c>
      <c r="C805" s="27" t="s">
        <v>4200</v>
      </c>
      <c r="D805" s="27" t="s">
        <v>2731</v>
      </c>
      <c r="E805" s="27" t="s">
        <v>3155</v>
      </c>
      <c r="F805" s="27" t="s">
        <v>2178</v>
      </c>
      <c r="G805" s="27" t="s">
        <v>6618</v>
      </c>
      <c r="H805" s="27" t="s">
        <v>3915</v>
      </c>
      <c r="I805" s="27" t="s">
        <v>4323</v>
      </c>
      <c r="J805" s="27" t="s">
        <v>6619</v>
      </c>
    </row>
    <row r="806" spans="1:10" x14ac:dyDescent="0.25">
      <c r="A806" s="27" t="s">
        <v>908</v>
      </c>
      <c r="B806" s="27" t="s">
        <v>2755</v>
      </c>
      <c r="C806" s="27" t="s">
        <v>2384</v>
      </c>
      <c r="D806" s="27" t="s">
        <v>2753</v>
      </c>
      <c r="E806" s="27" t="s">
        <v>2754</v>
      </c>
      <c r="F806" s="27" t="s">
        <v>1802</v>
      </c>
      <c r="G806" s="27" t="s">
        <v>10289</v>
      </c>
      <c r="H806" s="27" t="s">
        <v>3914</v>
      </c>
      <c r="I806" s="27" t="s">
        <v>4182</v>
      </c>
      <c r="J806" s="27" t="s">
        <v>6334</v>
      </c>
    </row>
    <row r="807" spans="1:10" x14ac:dyDescent="0.25">
      <c r="A807" s="27" t="s">
        <v>1423</v>
      </c>
      <c r="B807" s="27" t="s">
        <v>2757</v>
      </c>
      <c r="C807" s="27" t="s">
        <v>8319</v>
      </c>
      <c r="D807" s="27" t="s">
        <v>2731</v>
      </c>
      <c r="E807" s="27" t="s">
        <v>2756</v>
      </c>
      <c r="F807" s="27" t="s">
        <v>2178</v>
      </c>
      <c r="G807" s="27" t="s">
        <v>3892</v>
      </c>
      <c r="H807" s="27" t="s">
        <v>3915</v>
      </c>
      <c r="I807" s="27" t="s">
        <v>4204</v>
      </c>
      <c r="J807" s="27" t="s">
        <v>6339</v>
      </c>
    </row>
    <row r="808" spans="1:10" x14ac:dyDescent="0.25">
      <c r="A808" s="27" t="s">
        <v>1639</v>
      </c>
      <c r="B808" s="27" t="s">
        <v>2759</v>
      </c>
      <c r="C808" s="27" t="s">
        <v>6826</v>
      </c>
      <c r="D808" s="27" t="s">
        <v>2731</v>
      </c>
      <c r="E808" s="27" t="s">
        <v>2758</v>
      </c>
      <c r="F808" s="27" t="s">
        <v>1802</v>
      </c>
      <c r="G808" s="27" t="s">
        <v>3892</v>
      </c>
      <c r="H808" s="27" t="s">
        <v>3920</v>
      </c>
      <c r="I808" s="27" t="s">
        <v>4182</v>
      </c>
      <c r="J808" s="27" t="s">
        <v>6333</v>
      </c>
    </row>
    <row r="809" spans="1:10" x14ac:dyDescent="0.25">
      <c r="A809" s="27" t="s">
        <v>1396</v>
      </c>
      <c r="B809" s="27" t="s">
        <v>3159</v>
      </c>
      <c r="C809" s="27" t="s">
        <v>4206</v>
      </c>
      <c r="D809" s="27" t="s">
        <v>2737</v>
      </c>
      <c r="E809" s="27" t="s">
        <v>3158</v>
      </c>
      <c r="F809" s="27" t="s">
        <v>1802</v>
      </c>
      <c r="G809" s="27" t="s">
        <v>4207</v>
      </c>
      <c r="H809" s="27" t="s">
        <v>3897</v>
      </c>
      <c r="I809" s="27" t="s">
        <v>4208</v>
      </c>
      <c r="J809" s="27" t="s">
        <v>6378</v>
      </c>
    </row>
    <row r="810" spans="1:10" x14ac:dyDescent="0.25">
      <c r="A810" s="27" t="s">
        <v>3718</v>
      </c>
      <c r="B810" s="27" t="s">
        <v>2761</v>
      </c>
      <c r="C810" s="27" t="s">
        <v>4027</v>
      </c>
      <c r="D810" s="27" t="s">
        <v>2731</v>
      </c>
      <c r="E810" s="27" t="s">
        <v>2760</v>
      </c>
      <c r="F810" s="27" t="s">
        <v>1802</v>
      </c>
      <c r="G810" s="27" t="s">
        <v>3892</v>
      </c>
      <c r="H810" s="27" t="s">
        <v>3915</v>
      </c>
      <c r="I810" s="27" t="s">
        <v>4709</v>
      </c>
      <c r="J810" s="27" t="s">
        <v>6339</v>
      </c>
    </row>
    <row r="811" spans="1:10" x14ac:dyDescent="0.25">
      <c r="A811" s="27" t="s">
        <v>2934</v>
      </c>
      <c r="B811" s="27" t="s">
        <v>3521</v>
      </c>
      <c r="C811" s="27" t="s">
        <v>3044</v>
      </c>
      <c r="D811" s="27" t="s">
        <v>2731</v>
      </c>
      <c r="E811" s="27" t="s">
        <v>3219</v>
      </c>
      <c r="F811" s="27" t="s">
        <v>1802</v>
      </c>
      <c r="G811" s="27" t="s">
        <v>6342</v>
      </c>
      <c r="H811" s="27" t="s">
        <v>4055</v>
      </c>
      <c r="I811" s="27" t="s">
        <v>6340</v>
      </c>
      <c r="J811" s="27" t="s">
        <v>6343</v>
      </c>
    </row>
    <row r="812" spans="1:10" x14ac:dyDescent="0.25">
      <c r="A812" s="27" t="s">
        <v>2763</v>
      </c>
      <c r="B812" s="27" t="s">
        <v>2765</v>
      </c>
      <c r="C812" s="27" t="s">
        <v>2762</v>
      </c>
      <c r="D812" s="27" t="s">
        <v>2731</v>
      </c>
      <c r="E812" s="27" t="s">
        <v>2764</v>
      </c>
      <c r="F812" s="27" t="s">
        <v>1802</v>
      </c>
      <c r="G812" s="27" t="s">
        <v>3892</v>
      </c>
      <c r="H812" s="27" t="s">
        <v>3992</v>
      </c>
      <c r="I812" s="27" t="s">
        <v>4182</v>
      </c>
      <c r="J812" s="27" t="s">
        <v>6333</v>
      </c>
    </row>
    <row r="813" spans="1:10" x14ac:dyDescent="0.25">
      <c r="A813" s="27" t="s">
        <v>1794</v>
      </c>
      <c r="B813" s="27" t="s">
        <v>3161</v>
      </c>
      <c r="C813" s="27" t="s">
        <v>2157</v>
      </c>
      <c r="D813" s="27" t="s">
        <v>2731</v>
      </c>
      <c r="E813" s="27" t="s">
        <v>3160</v>
      </c>
      <c r="F813" s="27" t="s">
        <v>1802</v>
      </c>
      <c r="G813" s="27" t="s">
        <v>6355</v>
      </c>
      <c r="H813" s="27" t="s">
        <v>3920</v>
      </c>
      <c r="I813" s="27" t="s">
        <v>6355</v>
      </c>
      <c r="J813" s="27" t="s">
        <v>6356</v>
      </c>
    </row>
    <row r="814" spans="1:10" x14ac:dyDescent="0.25">
      <c r="A814" s="27" t="s">
        <v>6216</v>
      </c>
      <c r="B814" s="27" t="s">
        <v>2767</v>
      </c>
      <c r="C814" s="27" t="s">
        <v>2202</v>
      </c>
      <c r="D814" s="27" t="s">
        <v>2731</v>
      </c>
      <c r="E814" s="27" t="s">
        <v>2766</v>
      </c>
      <c r="F814" s="27" t="s">
        <v>2178</v>
      </c>
      <c r="G814" s="27" t="s">
        <v>6590</v>
      </c>
      <c r="H814" s="27" t="s">
        <v>3915</v>
      </c>
      <c r="I814" s="27" t="s">
        <v>4181</v>
      </c>
      <c r="J814" s="27" t="s">
        <v>6358</v>
      </c>
    </row>
    <row r="815" spans="1:10" x14ac:dyDescent="0.25">
      <c r="A815" s="27" t="s">
        <v>4321</v>
      </c>
      <c r="B815" s="27" t="s">
        <v>4036</v>
      </c>
      <c r="C815" s="27" t="s">
        <v>4037</v>
      </c>
      <c r="D815" s="27" t="s">
        <v>2731</v>
      </c>
      <c r="E815" s="27" t="s">
        <v>4038</v>
      </c>
      <c r="F815" s="27" t="s">
        <v>1802</v>
      </c>
      <c r="G815" s="27" t="s">
        <v>3892</v>
      </c>
      <c r="H815" s="27" t="s">
        <v>3915</v>
      </c>
      <c r="I815" s="27" t="s">
        <v>6395</v>
      </c>
      <c r="J815" s="27" t="s">
        <v>6333</v>
      </c>
    </row>
    <row r="816" spans="1:10" x14ac:dyDescent="0.25">
      <c r="A816" s="27" t="s">
        <v>5013</v>
      </c>
      <c r="B816" s="27" t="s">
        <v>5558</v>
      </c>
      <c r="C816" s="27" t="s">
        <v>6450</v>
      </c>
      <c r="D816" s="27" t="s">
        <v>2731</v>
      </c>
      <c r="E816" s="27" t="s">
        <v>6824</v>
      </c>
      <c r="F816" s="27" t="s">
        <v>1802</v>
      </c>
      <c r="G816" s="27" t="s">
        <v>3892</v>
      </c>
      <c r="H816" s="27" t="s">
        <v>3915</v>
      </c>
      <c r="I816" s="27" t="s">
        <v>6825</v>
      </c>
      <c r="J816" s="27" t="s">
        <v>6362</v>
      </c>
    </row>
    <row r="817" spans="1:11" x14ac:dyDescent="0.25">
      <c r="A817" s="27" t="s">
        <v>4319</v>
      </c>
      <c r="B817" s="27" t="s">
        <v>3164</v>
      </c>
      <c r="C817" s="27" t="s">
        <v>3645</v>
      </c>
      <c r="D817" s="27" t="s">
        <v>2731</v>
      </c>
      <c r="E817" s="27" t="s">
        <v>3163</v>
      </c>
      <c r="F817" s="27" t="s">
        <v>1798</v>
      </c>
      <c r="G817" s="27" t="s">
        <v>3892</v>
      </c>
      <c r="H817" s="27" t="s">
        <v>3915</v>
      </c>
      <c r="I817" s="27" t="s">
        <v>4320</v>
      </c>
      <c r="J817" s="27" t="s">
        <v>6333</v>
      </c>
      <c r="K817" s="16"/>
    </row>
    <row r="818" spans="1:11" x14ac:dyDescent="0.25">
      <c r="A818" s="27" t="s">
        <v>6823</v>
      </c>
      <c r="B818" s="27" t="s">
        <v>2769</v>
      </c>
      <c r="C818" s="27" t="s">
        <v>1806</v>
      </c>
      <c r="D818" s="27" t="s">
        <v>2731</v>
      </c>
      <c r="E818" s="27" t="s">
        <v>2768</v>
      </c>
      <c r="F818" s="27" t="s">
        <v>1802</v>
      </c>
      <c r="G818" s="27" t="s">
        <v>3892</v>
      </c>
      <c r="H818" s="27" t="s">
        <v>3915</v>
      </c>
      <c r="I818" s="27" t="s">
        <v>4318</v>
      </c>
      <c r="J818" s="27" t="s">
        <v>6333</v>
      </c>
      <c r="K818" s="16"/>
    </row>
    <row r="819" spans="1:11" x14ac:dyDescent="0.25">
      <c r="A819" s="27" t="s">
        <v>2651</v>
      </c>
      <c r="B819" s="27" t="s">
        <v>2772</v>
      </c>
      <c r="C819" s="27" t="s">
        <v>2770</v>
      </c>
      <c r="D819" s="27" t="s">
        <v>2731</v>
      </c>
      <c r="E819" s="27" t="s">
        <v>2771</v>
      </c>
      <c r="F819" s="27" t="s">
        <v>1802</v>
      </c>
      <c r="G819" s="27" t="s">
        <v>3892</v>
      </c>
      <c r="H819" s="27" t="s">
        <v>3915</v>
      </c>
      <c r="I819" s="27" t="s">
        <v>4182</v>
      </c>
      <c r="J819" s="27" t="s">
        <v>6333</v>
      </c>
    </row>
    <row r="820" spans="1:11" x14ac:dyDescent="0.25">
      <c r="A820" s="27" t="s">
        <v>3348</v>
      </c>
      <c r="B820" s="27" t="s">
        <v>3166</v>
      </c>
      <c r="C820" s="27" t="s">
        <v>6446</v>
      </c>
      <c r="D820" s="27" t="s">
        <v>3162</v>
      </c>
      <c r="E820" s="27" t="s">
        <v>3165</v>
      </c>
      <c r="F820" s="27" t="s">
        <v>1802</v>
      </c>
      <c r="G820" s="27" t="s">
        <v>6447</v>
      </c>
      <c r="H820" s="27" t="s">
        <v>3914</v>
      </c>
      <c r="I820" s="27" t="s">
        <v>4182</v>
      </c>
      <c r="J820" s="27" t="s">
        <v>6358</v>
      </c>
    </row>
    <row r="821" spans="1:11" x14ac:dyDescent="0.25">
      <c r="A821" s="27" t="s">
        <v>6304</v>
      </c>
      <c r="B821" s="27" t="s">
        <v>2775</v>
      </c>
      <c r="C821" s="27" t="s">
        <v>1831</v>
      </c>
      <c r="D821" s="27" t="s">
        <v>2773</v>
      </c>
      <c r="E821" s="27" t="s">
        <v>2774</v>
      </c>
      <c r="F821" s="27" t="s">
        <v>1802</v>
      </c>
      <c r="G821" s="27" t="s">
        <v>3892</v>
      </c>
      <c r="H821" s="27" t="s">
        <v>3897</v>
      </c>
      <c r="I821" s="27" t="s">
        <v>4253</v>
      </c>
      <c r="J821" s="27" t="s">
        <v>6333</v>
      </c>
    </row>
    <row r="822" spans="1:11" x14ac:dyDescent="0.25">
      <c r="A822" s="27" t="s">
        <v>5033</v>
      </c>
      <c r="B822" s="27" t="s">
        <v>4693</v>
      </c>
      <c r="C822" s="27" t="s">
        <v>6822</v>
      </c>
      <c r="D822" s="27" t="s">
        <v>2773</v>
      </c>
      <c r="E822" s="27" t="s">
        <v>4694</v>
      </c>
      <c r="F822" s="27" t="s">
        <v>1798</v>
      </c>
      <c r="G822" s="27" t="s">
        <v>3892</v>
      </c>
      <c r="H822" s="27" t="s">
        <v>3914</v>
      </c>
      <c r="I822" s="27" t="s">
        <v>6367</v>
      </c>
      <c r="J822" s="27" t="s">
        <v>6362</v>
      </c>
      <c r="K822" s="16"/>
    </row>
    <row r="823" spans="1:11" x14ac:dyDescent="0.25">
      <c r="A823" s="27" t="s">
        <v>977</v>
      </c>
      <c r="B823" s="27" t="s">
        <v>3168</v>
      </c>
      <c r="C823" s="27" t="s">
        <v>4053</v>
      </c>
      <c r="D823" s="27" t="s">
        <v>3162</v>
      </c>
      <c r="E823" s="27" t="s">
        <v>3167</v>
      </c>
      <c r="F823" s="27" t="s">
        <v>2178</v>
      </c>
      <c r="G823" s="27" t="s">
        <v>6380</v>
      </c>
      <c r="H823" s="27" t="s">
        <v>3914</v>
      </c>
      <c r="I823" s="27" t="s">
        <v>6381</v>
      </c>
      <c r="J823" s="27" t="s">
        <v>6382</v>
      </c>
    </row>
    <row r="824" spans="1:11" x14ac:dyDescent="0.25">
      <c r="A824" s="27" t="s">
        <v>1204</v>
      </c>
      <c r="B824" s="27" t="s">
        <v>3171</v>
      </c>
      <c r="C824" s="27" t="s">
        <v>3169</v>
      </c>
      <c r="D824" s="27" t="s">
        <v>2737</v>
      </c>
      <c r="E824" s="27" t="s">
        <v>3170</v>
      </c>
      <c r="F824" s="27" t="s">
        <v>2178</v>
      </c>
      <c r="G824" s="27" t="s">
        <v>6673</v>
      </c>
      <c r="H824" s="27" t="s">
        <v>3914</v>
      </c>
      <c r="I824" s="27" t="s">
        <v>4276</v>
      </c>
      <c r="J824" s="27" t="s">
        <v>6674</v>
      </c>
    </row>
    <row r="825" spans="1:11" x14ac:dyDescent="0.25">
      <c r="A825" s="27" t="s">
        <v>3515</v>
      </c>
      <c r="B825" s="27" t="s">
        <v>2778</v>
      </c>
      <c r="C825" s="27" t="s">
        <v>2945</v>
      </c>
      <c r="D825" s="27" t="s">
        <v>2776</v>
      </c>
      <c r="E825" s="27" t="s">
        <v>2777</v>
      </c>
      <c r="F825" s="27" t="s">
        <v>2178</v>
      </c>
      <c r="G825" s="27" t="s">
        <v>6373</v>
      </c>
      <c r="H825" s="27" t="s">
        <v>3897</v>
      </c>
      <c r="I825" s="27" t="s">
        <v>4184</v>
      </c>
      <c r="J825" s="27" t="s">
        <v>6337</v>
      </c>
    </row>
    <row r="826" spans="1:11" x14ac:dyDescent="0.25">
      <c r="A826" s="27" t="s">
        <v>1794</v>
      </c>
      <c r="B826" s="27" t="s">
        <v>3173</v>
      </c>
      <c r="C826" s="27" t="s">
        <v>3301</v>
      </c>
      <c r="D826" s="27" t="s">
        <v>2731</v>
      </c>
      <c r="E826" s="27" t="s">
        <v>3172</v>
      </c>
      <c r="F826" s="27" t="s">
        <v>2178</v>
      </c>
      <c r="G826" s="27" t="s">
        <v>3892</v>
      </c>
      <c r="H826" s="27" t="s">
        <v>3945</v>
      </c>
      <c r="I826" s="27" t="s">
        <v>6374</v>
      </c>
      <c r="J826" s="27" t="s">
        <v>6341</v>
      </c>
      <c r="K826" s="16"/>
    </row>
    <row r="827" spans="1:11" x14ac:dyDescent="0.25">
      <c r="A827" s="27" t="s">
        <v>3993</v>
      </c>
      <c r="B827" s="27" t="s">
        <v>2780</v>
      </c>
      <c r="C827" s="27" t="s">
        <v>3994</v>
      </c>
      <c r="D827" s="27" t="s">
        <v>2731</v>
      </c>
      <c r="E827" s="27" t="s">
        <v>2779</v>
      </c>
      <c r="F827" s="27" t="s">
        <v>1802</v>
      </c>
      <c r="G827" s="27" t="s">
        <v>3892</v>
      </c>
      <c r="H827" s="27" t="s">
        <v>3945</v>
      </c>
      <c r="I827" s="27" t="s">
        <v>6364</v>
      </c>
      <c r="J827" s="27" t="s">
        <v>6333</v>
      </c>
    </row>
    <row r="828" spans="1:11" x14ac:dyDescent="0.25">
      <c r="A828" s="27" t="s">
        <v>2781</v>
      </c>
      <c r="B828" s="27" t="s">
        <v>2783</v>
      </c>
      <c r="C828" s="27" t="s">
        <v>3524</v>
      </c>
      <c r="D828" s="27" t="s">
        <v>2731</v>
      </c>
      <c r="E828" s="27" t="s">
        <v>2782</v>
      </c>
      <c r="F828" s="27" t="s">
        <v>2178</v>
      </c>
      <c r="G828" s="27" t="s">
        <v>6345</v>
      </c>
      <c r="H828" s="27" t="s">
        <v>3998</v>
      </c>
      <c r="I828" s="27" t="s">
        <v>4184</v>
      </c>
      <c r="J828" s="27" t="s">
        <v>6346</v>
      </c>
    </row>
    <row r="829" spans="1:11" x14ac:dyDescent="0.25">
      <c r="A829" s="27" t="s">
        <v>1680</v>
      </c>
      <c r="B829" s="27" t="s">
        <v>3175</v>
      </c>
      <c r="C829" s="27" t="s">
        <v>4054</v>
      </c>
      <c r="D829" s="27" t="s">
        <v>2731</v>
      </c>
      <c r="E829" s="27" t="s">
        <v>3174</v>
      </c>
      <c r="F829" s="27" t="s">
        <v>1802</v>
      </c>
      <c r="G829" s="27" t="s">
        <v>6379</v>
      </c>
      <c r="H829" s="27" t="s">
        <v>3945</v>
      </c>
      <c r="I829" s="27" t="s">
        <v>4204</v>
      </c>
      <c r="J829" s="27" t="s">
        <v>6356</v>
      </c>
    </row>
    <row r="830" spans="1:11" x14ac:dyDescent="0.25">
      <c r="A830" s="27" t="s">
        <v>4983</v>
      </c>
      <c r="B830" s="27" t="s">
        <v>2785</v>
      </c>
      <c r="C830" s="27" t="s">
        <v>3176</v>
      </c>
      <c r="D830" s="27" t="s">
        <v>2731</v>
      </c>
      <c r="E830" s="27" t="s">
        <v>2784</v>
      </c>
      <c r="F830" s="27" t="s">
        <v>1802</v>
      </c>
      <c r="G830" s="27" t="s">
        <v>6614</v>
      </c>
      <c r="H830" s="27" t="s">
        <v>3945</v>
      </c>
      <c r="I830" s="27" t="s">
        <v>4278</v>
      </c>
      <c r="J830" s="27" t="s">
        <v>6333</v>
      </c>
    </row>
    <row r="831" spans="1:11" x14ac:dyDescent="0.25">
      <c r="A831" s="27" t="s">
        <v>2786</v>
      </c>
      <c r="B831" s="27" t="s">
        <v>2788</v>
      </c>
      <c r="C831" s="27" t="s">
        <v>3653</v>
      </c>
      <c r="D831" s="27" t="s">
        <v>2731</v>
      </c>
      <c r="E831" s="27" t="s">
        <v>2787</v>
      </c>
      <c r="F831" s="27" t="s">
        <v>1802</v>
      </c>
      <c r="G831" s="27" t="s">
        <v>3892</v>
      </c>
      <c r="H831" s="27" t="s">
        <v>3942</v>
      </c>
      <c r="I831" s="27" t="s">
        <v>4182</v>
      </c>
      <c r="J831" s="27" t="s">
        <v>6333</v>
      </c>
    </row>
    <row r="832" spans="1:11" x14ac:dyDescent="0.25">
      <c r="A832" s="27" t="s">
        <v>1429</v>
      </c>
      <c r="B832" s="27" t="s">
        <v>4040</v>
      </c>
      <c r="C832" s="27" t="s">
        <v>4041</v>
      </c>
      <c r="D832" s="27" t="s">
        <v>4042</v>
      </c>
      <c r="E832" s="27" t="s">
        <v>4043</v>
      </c>
      <c r="F832" s="27" t="s">
        <v>2178</v>
      </c>
      <c r="G832" s="27" t="s">
        <v>6389</v>
      </c>
      <c r="H832" s="27" t="s">
        <v>3998</v>
      </c>
      <c r="I832" s="27" t="s">
        <v>6388</v>
      </c>
      <c r="J832" s="27" t="s">
        <v>6343</v>
      </c>
    </row>
    <row r="833" spans="1:10" x14ac:dyDescent="0.25">
      <c r="A833" s="27" t="s">
        <v>2226</v>
      </c>
      <c r="B833" s="27" t="s">
        <v>2790</v>
      </c>
      <c r="C833" s="27" t="s">
        <v>3654</v>
      </c>
      <c r="D833" s="27" t="s">
        <v>2257</v>
      </c>
      <c r="E833" s="27" t="s">
        <v>2789</v>
      </c>
      <c r="F833" s="27" t="s">
        <v>2791</v>
      </c>
      <c r="G833" s="27" t="s">
        <v>3892</v>
      </c>
      <c r="H833" s="27" t="s">
        <v>3960</v>
      </c>
      <c r="I833" s="27" t="s">
        <v>4181</v>
      </c>
      <c r="J833" s="27" t="s">
        <v>6362</v>
      </c>
    </row>
    <row r="834" spans="1:10" x14ac:dyDescent="0.25">
      <c r="A834" s="27" t="s">
        <v>1794</v>
      </c>
      <c r="B834" s="27" t="s">
        <v>6804</v>
      </c>
      <c r="C834" s="27" t="s">
        <v>6805</v>
      </c>
      <c r="D834" s="27" t="s">
        <v>6806</v>
      </c>
      <c r="E834" s="27" t="s">
        <v>6807</v>
      </c>
      <c r="F834" s="27" t="s">
        <v>6680</v>
      </c>
      <c r="G834" s="27" t="s">
        <v>10453</v>
      </c>
      <c r="H834" s="27" t="s">
        <v>1794</v>
      </c>
      <c r="I834" s="27" t="s">
        <v>6808</v>
      </c>
      <c r="J834" s="27" t="s">
        <v>1794</v>
      </c>
    </row>
    <row r="835" spans="1:10" x14ac:dyDescent="0.25">
      <c r="A835" s="27" t="s">
        <v>1794</v>
      </c>
      <c r="B835" s="27" t="s">
        <v>2794</v>
      </c>
      <c r="C835" s="27" t="s">
        <v>6688</v>
      </c>
      <c r="D835" s="27" t="s">
        <v>2792</v>
      </c>
      <c r="E835" s="27" t="s">
        <v>2793</v>
      </c>
      <c r="F835" s="27" t="s">
        <v>2795</v>
      </c>
      <c r="G835" s="27" t="s">
        <v>10272</v>
      </c>
      <c r="H835" s="27" t="s">
        <v>3996</v>
      </c>
      <c r="I835" s="27" t="s">
        <v>4216</v>
      </c>
      <c r="J835" s="27" t="s">
        <v>6339</v>
      </c>
    </row>
    <row r="836" spans="1:10" x14ac:dyDescent="0.25">
      <c r="A836" s="27" t="s">
        <v>1397</v>
      </c>
      <c r="B836" s="27" t="s">
        <v>2797</v>
      </c>
      <c r="C836" s="27" t="s">
        <v>8320</v>
      </c>
      <c r="D836" s="27" t="s">
        <v>2792</v>
      </c>
      <c r="E836" s="27" t="s">
        <v>2796</v>
      </c>
      <c r="F836" s="27" t="s">
        <v>2795</v>
      </c>
      <c r="G836" s="27" t="s">
        <v>10272</v>
      </c>
      <c r="H836" s="27" t="s">
        <v>3996</v>
      </c>
      <c r="I836" s="27" t="s">
        <v>4216</v>
      </c>
      <c r="J836" s="27" t="s">
        <v>6339</v>
      </c>
    </row>
    <row r="837" spans="1:10" x14ac:dyDescent="0.25">
      <c r="A837" s="27" t="s">
        <v>2798</v>
      </c>
      <c r="B837" s="27" t="s">
        <v>2800</v>
      </c>
      <c r="C837" s="27" t="s">
        <v>8321</v>
      </c>
      <c r="D837" s="27" t="s">
        <v>2792</v>
      </c>
      <c r="E837" s="27" t="s">
        <v>2799</v>
      </c>
      <c r="F837" s="27" t="s">
        <v>2795</v>
      </c>
      <c r="G837" s="27" t="s">
        <v>10272</v>
      </c>
      <c r="H837" s="27" t="s">
        <v>3999</v>
      </c>
      <c r="I837" s="27" t="s">
        <v>4216</v>
      </c>
      <c r="J837" s="27" t="s">
        <v>6339</v>
      </c>
    </row>
    <row r="838" spans="1:10" x14ac:dyDescent="0.25">
      <c r="A838" s="27" t="s">
        <v>1397</v>
      </c>
      <c r="B838" s="27" t="s">
        <v>2802</v>
      </c>
      <c r="C838" s="27" t="s">
        <v>2721</v>
      </c>
      <c r="D838" s="27" t="s">
        <v>2792</v>
      </c>
      <c r="E838" s="27" t="s">
        <v>2801</v>
      </c>
      <c r="F838" s="27" t="s">
        <v>2282</v>
      </c>
      <c r="G838" s="27" t="s">
        <v>6546</v>
      </c>
      <c r="H838" s="27" t="s">
        <v>3970</v>
      </c>
      <c r="I838" s="27" t="s">
        <v>4682</v>
      </c>
      <c r="J838" s="27" t="s">
        <v>6362</v>
      </c>
    </row>
    <row r="839" spans="1:10" x14ac:dyDescent="0.25">
      <c r="A839" s="27" t="s">
        <v>1397</v>
      </c>
      <c r="B839" s="27" t="s">
        <v>2805</v>
      </c>
      <c r="C839" s="27" t="s">
        <v>3655</v>
      </c>
      <c r="D839" s="27" t="s">
        <v>2792</v>
      </c>
      <c r="E839" s="27" t="s">
        <v>2804</v>
      </c>
      <c r="F839" s="27" t="s">
        <v>2282</v>
      </c>
      <c r="G839" s="27" t="s">
        <v>6545</v>
      </c>
      <c r="H839" s="27" t="s">
        <v>3970</v>
      </c>
      <c r="I839" s="27" t="s">
        <v>4682</v>
      </c>
      <c r="J839" s="27" t="s">
        <v>6333</v>
      </c>
    </row>
    <row r="840" spans="1:10" x14ac:dyDescent="0.25">
      <c r="A840" s="27" t="s">
        <v>2806</v>
      </c>
      <c r="B840" s="27" t="s">
        <v>2808</v>
      </c>
      <c r="C840" s="27" t="s">
        <v>2803</v>
      </c>
      <c r="D840" s="27" t="s">
        <v>2792</v>
      </c>
      <c r="E840" s="27" t="s">
        <v>2807</v>
      </c>
      <c r="F840" s="27" t="s">
        <v>2282</v>
      </c>
      <c r="G840" s="27" t="s">
        <v>6546</v>
      </c>
      <c r="H840" s="27" t="s">
        <v>3897</v>
      </c>
      <c r="I840" s="27" t="s">
        <v>4682</v>
      </c>
      <c r="J840" s="27" t="s">
        <v>6362</v>
      </c>
    </row>
    <row r="841" spans="1:10" x14ac:dyDescent="0.25">
      <c r="A841" s="27" t="s">
        <v>2798</v>
      </c>
      <c r="B841" s="27" t="s">
        <v>2811</v>
      </c>
      <c r="C841" s="27" t="s">
        <v>2809</v>
      </c>
      <c r="D841" s="27" t="s">
        <v>2792</v>
      </c>
      <c r="E841" s="27" t="s">
        <v>2810</v>
      </c>
      <c r="F841" s="27" t="s">
        <v>2282</v>
      </c>
      <c r="G841" s="27" t="s">
        <v>6546</v>
      </c>
      <c r="H841" s="27" t="s">
        <v>3970</v>
      </c>
      <c r="I841" s="27" t="s">
        <v>4682</v>
      </c>
      <c r="J841" s="27" t="s">
        <v>6333</v>
      </c>
    </row>
    <row r="842" spans="1:10" x14ac:dyDescent="0.25">
      <c r="A842" s="27" t="s">
        <v>3282</v>
      </c>
      <c r="B842" s="27" t="s">
        <v>2813</v>
      </c>
      <c r="C842" s="27" t="s">
        <v>2082</v>
      </c>
      <c r="D842" s="27" t="s">
        <v>2792</v>
      </c>
      <c r="E842" s="27" t="s">
        <v>2812</v>
      </c>
      <c r="F842" s="27" t="s">
        <v>2330</v>
      </c>
      <c r="G842" s="27" t="s">
        <v>3892</v>
      </c>
      <c r="H842" s="27" t="s">
        <v>3970</v>
      </c>
      <c r="I842" s="27" t="s">
        <v>4681</v>
      </c>
      <c r="J842" s="27" t="s">
        <v>6362</v>
      </c>
    </row>
    <row r="843" spans="1:10" x14ac:dyDescent="0.25">
      <c r="A843" s="27" t="s">
        <v>907</v>
      </c>
      <c r="B843" s="27" t="s">
        <v>10333</v>
      </c>
      <c r="C843" s="27" t="s">
        <v>3995</v>
      </c>
      <c r="D843" s="27" t="s">
        <v>2792</v>
      </c>
      <c r="E843" s="27" t="s">
        <v>2812</v>
      </c>
      <c r="F843" s="27" t="s">
        <v>2330</v>
      </c>
      <c r="G843" s="27" t="s">
        <v>3892</v>
      </c>
      <c r="H843" s="27" t="s">
        <v>3970</v>
      </c>
      <c r="I843" s="27" t="s">
        <v>4680</v>
      </c>
      <c r="J843" s="27" t="s">
        <v>6333</v>
      </c>
    </row>
    <row r="844" spans="1:10" x14ac:dyDescent="0.25">
      <c r="A844" s="27" t="s">
        <v>1397</v>
      </c>
      <c r="B844" s="27" t="s">
        <v>2816</v>
      </c>
      <c r="C844" s="27" t="s">
        <v>2814</v>
      </c>
      <c r="D844" s="27" t="s">
        <v>2792</v>
      </c>
      <c r="E844" s="27" t="s">
        <v>2815</v>
      </c>
      <c r="F844" s="27" t="s">
        <v>2330</v>
      </c>
      <c r="G844" s="27" t="s">
        <v>4234</v>
      </c>
      <c r="H844" s="27" t="s">
        <v>3897</v>
      </c>
      <c r="I844" s="27" t="s">
        <v>4235</v>
      </c>
      <c r="J844" s="27" t="s">
        <v>6378</v>
      </c>
    </row>
    <row r="845" spans="1:10" x14ac:dyDescent="0.25">
      <c r="A845" s="27" t="s">
        <v>1397</v>
      </c>
      <c r="B845" s="27" t="s">
        <v>2819</v>
      </c>
      <c r="C845" s="27" t="s">
        <v>2817</v>
      </c>
      <c r="D845" s="27" t="s">
        <v>2792</v>
      </c>
      <c r="E845" s="27" t="s">
        <v>2818</v>
      </c>
      <c r="F845" s="27" t="s">
        <v>2330</v>
      </c>
      <c r="G845" s="27" t="s">
        <v>4234</v>
      </c>
      <c r="H845" s="27" t="s">
        <v>3970</v>
      </c>
      <c r="I845" s="27" t="s">
        <v>4184</v>
      </c>
      <c r="J845" s="27" t="s">
        <v>6378</v>
      </c>
    </row>
    <row r="846" spans="1:10" x14ac:dyDescent="0.25">
      <c r="A846" s="27" t="s">
        <v>2591</v>
      </c>
      <c r="B846" s="27" t="s">
        <v>2822</v>
      </c>
      <c r="C846" s="27" t="s">
        <v>2820</v>
      </c>
      <c r="D846" s="27" t="s">
        <v>2792</v>
      </c>
      <c r="E846" s="27" t="s">
        <v>2821</v>
      </c>
      <c r="F846" s="27" t="s">
        <v>2330</v>
      </c>
      <c r="G846" s="27" t="s">
        <v>4232</v>
      </c>
      <c r="H846" s="27" t="s">
        <v>3970</v>
      </c>
      <c r="I846" s="27" t="s">
        <v>4233</v>
      </c>
      <c r="J846" s="27" t="s">
        <v>6378</v>
      </c>
    </row>
    <row r="847" spans="1:10" x14ac:dyDescent="0.25">
      <c r="A847" s="27" t="s">
        <v>1794</v>
      </c>
      <c r="B847" s="27" t="s">
        <v>3178</v>
      </c>
      <c r="C847" s="27" t="s">
        <v>3296</v>
      </c>
      <c r="D847" s="27" t="s">
        <v>2792</v>
      </c>
      <c r="E847" s="27" t="s">
        <v>3177</v>
      </c>
      <c r="F847" s="27" t="s">
        <v>2330</v>
      </c>
      <c r="G847" s="27" t="s">
        <v>6443</v>
      </c>
      <c r="H847" s="27" t="s">
        <v>3897</v>
      </c>
      <c r="I847" s="27" t="s">
        <v>6367</v>
      </c>
      <c r="J847" s="27" t="s">
        <v>6362</v>
      </c>
    </row>
    <row r="848" spans="1:10" x14ac:dyDescent="0.25">
      <c r="A848" s="27" t="s">
        <v>1397</v>
      </c>
      <c r="B848" s="27" t="s">
        <v>3181</v>
      </c>
      <c r="C848" s="27" t="s">
        <v>3179</v>
      </c>
      <c r="D848" s="27" t="s">
        <v>2792</v>
      </c>
      <c r="E848" s="27" t="s">
        <v>3180</v>
      </c>
      <c r="F848" s="27" t="s">
        <v>2282</v>
      </c>
      <c r="G848" s="27" t="s">
        <v>4223</v>
      </c>
      <c r="H848" s="27" t="s">
        <v>3893</v>
      </c>
      <c r="I848" s="27" t="s">
        <v>4224</v>
      </c>
      <c r="J848" s="27" t="s">
        <v>6378</v>
      </c>
    </row>
    <row r="849" spans="1:10" x14ac:dyDescent="0.25">
      <c r="A849" s="27" t="s">
        <v>1794</v>
      </c>
      <c r="B849" s="27" t="s">
        <v>3183</v>
      </c>
      <c r="C849" s="27" t="s">
        <v>3518</v>
      </c>
      <c r="D849" s="27" t="s">
        <v>2792</v>
      </c>
      <c r="E849" s="27" t="s">
        <v>3182</v>
      </c>
      <c r="F849" s="27" t="s">
        <v>2330</v>
      </c>
      <c r="G849" s="27" t="s">
        <v>6369</v>
      </c>
      <c r="H849" s="27" t="s">
        <v>3893</v>
      </c>
      <c r="I849" s="27" t="s">
        <v>6367</v>
      </c>
      <c r="J849" s="27" t="s">
        <v>6333</v>
      </c>
    </row>
    <row r="850" spans="1:10" x14ac:dyDescent="0.25">
      <c r="A850" s="27" t="s">
        <v>1794</v>
      </c>
      <c r="B850" s="27" t="s">
        <v>3185</v>
      </c>
      <c r="C850" s="27" t="s">
        <v>3654</v>
      </c>
      <c r="D850" s="27" t="s">
        <v>2792</v>
      </c>
      <c r="E850" s="27" t="s">
        <v>3184</v>
      </c>
      <c r="F850" s="27" t="s">
        <v>2330</v>
      </c>
      <c r="G850" s="27" t="s">
        <v>6441</v>
      </c>
      <c r="H850" s="27" t="s">
        <v>3893</v>
      </c>
      <c r="I850" s="27" t="s">
        <v>6367</v>
      </c>
      <c r="J850" s="27" t="s">
        <v>6362</v>
      </c>
    </row>
    <row r="851" spans="1:10" x14ac:dyDescent="0.25">
      <c r="A851" s="27" t="s">
        <v>1397</v>
      </c>
      <c r="B851" s="27" t="s">
        <v>2825</v>
      </c>
      <c r="C851" s="27" t="s">
        <v>2823</v>
      </c>
      <c r="D851" s="27" t="s">
        <v>2792</v>
      </c>
      <c r="E851" s="27" t="s">
        <v>2824</v>
      </c>
      <c r="F851" s="27" t="s">
        <v>2795</v>
      </c>
      <c r="G851" s="27" t="s">
        <v>6546</v>
      </c>
      <c r="H851" s="27" t="s">
        <v>3893</v>
      </c>
      <c r="I851" s="27" t="s">
        <v>4679</v>
      </c>
      <c r="J851" s="27" t="s">
        <v>6362</v>
      </c>
    </row>
    <row r="852" spans="1:10" x14ac:dyDescent="0.25">
      <c r="A852" s="27" t="s">
        <v>1794</v>
      </c>
      <c r="B852" s="27" t="s">
        <v>2828</v>
      </c>
      <c r="C852" s="27" t="s">
        <v>2826</v>
      </c>
      <c r="D852" s="27" t="s">
        <v>2792</v>
      </c>
      <c r="E852" s="27" t="s">
        <v>2827</v>
      </c>
      <c r="F852" s="27" t="s">
        <v>2795</v>
      </c>
      <c r="G852" s="27" t="s">
        <v>6546</v>
      </c>
      <c r="H852" s="27" t="s">
        <v>3996</v>
      </c>
      <c r="I852" s="27" t="s">
        <v>4678</v>
      </c>
      <c r="J852" s="27" t="s">
        <v>6362</v>
      </c>
    </row>
    <row r="853" spans="1:10" x14ac:dyDescent="0.25">
      <c r="A853" s="27" t="s">
        <v>1397</v>
      </c>
      <c r="B853" s="27" t="s">
        <v>3188</v>
      </c>
      <c r="C853" s="27" t="s">
        <v>3186</v>
      </c>
      <c r="D853" s="27" t="s">
        <v>2792</v>
      </c>
      <c r="E853" s="27" t="s">
        <v>3187</v>
      </c>
      <c r="F853" s="27" t="s">
        <v>2795</v>
      </c>
      <c r="G853" s="27" t="s">
        <v>4683</v>
      </c>
      <c r="H853" s="27" t="s">
        <v>3996</v>
      </c>
      <c r="I853" s="27" t="s">
        <v>4182</v>
      </c>
      <c r="J853" s="27" t="s">
        <v>6333</v>
      </c>
    </row>
    <row r="854" spans="1:10" x14ac:dyDescent="0.25">
      <c r="A854" s="27" t="s">
        <v>907</v>
      </c>
      <c r="B854" s="27" t="s">
        <v>3192</v>
      </c>
      <c r="C854" s="27" t="s">
        <v>3190</v>
      </c>
      <c r="D854" s="27" t="s">
        <v>2792</v>
      </c>
      <c r="E854" s="27" t="s">
        <v>3191</v>
      </c>
      <c r="F854" s="27" t="s">
        <v>2795</v>
      </c>
      <c r="G854" s="27" t="s">
        <v>4683</v>
      </c>
      <c r="H854" s="27" t="s">
        <v>3996</v>
      </c>
      <c r="I854" s="27" t="s">
        <v>4182</v>
      </c>
      <c r="J854" s="27" t="s">
        <v>6333</v>
      </c>
    </row>
    <row r="855" spans="1:10" x14ac:dyDescent="0.25">
      <c r="A855" s="27" t="s">
        <v>1397</v>
      </c>
      <c r="B855" s="27" t="s">
        <v>3195</v>
      </c>
      <c r="C855" s="27" t="s">
        <v>3193</v>
      </c>
      <c r="D855" s="27" t="s">
        <v>2792</v>
      </c>
      <c r="E855" s="27" t="s">
        <v>3194</v>
      </c>
      <c r="F855" s="27" t="s">
        <v>2795</v>
      </c>
      <c r="G855" s="27" t="s">
        <v>4683</v>
      </c>
      <c r="H855" s="27" t="s">
        <v>3996</v>
      </c>
      <c r="I855" s="27" t="s">
        <v>4182</v>
      </c>
      <c r="J855" s="27" t="s">
        <v>6333</v>
      </c>
    </row>
    <row r="856" spans="1:10" x14ac:dyDescent="0.25">
      <c r="A856" s="27" t="s">
        <v>2651</v>
      </c>
      <c r="B856" s="27" t="s">
        <v>3198</v>
      </c>
      <c r="C856" s="27" t="s">
        <v>3196</v>
      </c>
      <c r="D856" s="27" t="s">
        <v>2792</v>
      </c>
      <c r="E856" s="27" t="s">
        <v>3197</v>
      </c>
      <c r="F856" s="27" t="s">
        <v>2795</v>
      </c>
      <c r="G856" s="27" t="s">
        <v>6546</v>
      </c>
      <c r="H856" s="27" t="s">
        <v>3996</v>
      </c>
      <c r="I856" s="27" t="s">
        <v>4182</v>
      </c>
      <c r="J856" s="27" t="s">
        <v>6362</v>
      </c>
    </row>
    <row r="857" spans="1:10" x14ac:dyDescent="0.25">
      <c r="A857" s="27" t="s">
        <v>1397</v>
      </c>
      <c r="B857" s="27" t="s">
        <v>3201</v>
      </c>
      <c r="C857" s="27" t="s">
        <v>3199</v>
      </c>
      <c r="D857" s="27" t="s">
        <v>2792</v>
      </c>
      <c r="E857" s="27" t="s">
        <v>3200</v>
      </c>
      <c r="F857" s="27" t="s">
        <v>2795</v>
      </c>
      <c r="G857" s="27" t="s">
        <v>6546</v>
      </c>
      <c r="H857" s="27" t="s">
        <v>3893</v>
      </c>
      <c r="I857" s="27" t="s">
        <v>4203</v>
      </c>
      <c r="J857" s="27" t="s">
        <v>6333</v>
      </c>
    </row>
    <row r="858" spans="1:10" x14ac:dyDescent="0.25">
      <c r="A858" s="27" t="s">
        <v>1794</v>
      </c>
      <c r="B858" s="27" t="s">
        <v>3204</v>
      </c>
      <c r="C858" s="27" t="s">
        <v>3202</v>
      </c>
      <c r="D858" s="27" t="s">
        <v>2792</v>
      </c>
      <c r="E858" s="27" t="s">
        <v>3203</v>
      </c>
      <c r="F858" s="27" t="s">
        <v>2795</v>
      </c>
      <c r="G858" s="27" t="s">
        <v>6546</v>
      </c>
      <c r="H858" s="27" t="s">
        <v>3996</v>
      </c>
      <c r="I858" s="27" t="s">
        <v>4203</v>
      </c>
      <c r="J858" s="27" t="s">
        <v>6362</v>
      </c>
    </row>
    <row r="859" spans="1:10" x14ac:dyDescent="0.25">
      <c r="A859" s="27" t="s">
        <v>1794</v>
      </c>
      <c r="B859" s="27" t="s">
        <v>3207</v>
      </c>
      <c r="C859" s="27" t="s">
        <v>3205</v>
      </c>
      <c r="D859" s="27" t="s">
        <v>2792</v>
      </c>
      <c r="E859" s="27" t="s">
        <v>3206</v>
      </c>
      <c r="F859" s="27" t="s">
        <v>2795</v>
      </c>
      <c r="G859" s="27" t="s">
        <v>6546</v>
      </c>
      <c r="H859" s="27" t="s">
        <v>3999</v>
      </c>
      <c r="I859" s="27" t="s">
        <v>4182</v>
      </c>
      <c r="J859" s="27" t="s">
        <v>6362</v>
      </c>
    </row>
    <row r="860" spans="1:10" x14ac:dyDescent="0.25">
      <c r="A860" s="27" t="s">
        <v>1794</v>
      </c>
      <c r="B860" s="27" t="s">
        <v>3210</v>
      </c>
      <c r="C860" s="27" t="s">
        <v>3208</v>
      </c>
      <c r="D860" s="27" t="s">
        <v>2792</v>
      </c>
      <c r="E860" s="27" t="s">
        <v>3209</v>
      </c>
      <c r="F860" s="27" t="s">
        <v>2795</v>
      </c>
      <c r="G860" s="27" t="s">
        <v>4683</v>
      </c>
      <c r="H860" s="27" t="s">
        <v>3999</v>
      </c>
      <c r="I860" s="27" t="s">
        <v>4181</v>
      </c>
      <c r="J860" s="27" t="s">
        <v>6333</v>
      </c>
    </row>
    <row r="861" spans="1:10" x14ac:dyDescent="0.25">
      <c r="A861" s="27" t="s">
        <v>907</v>
      </c>
      <c r="B861" s="27" t="s">
        <v>3213</v>
      </c>
      <c r="C861" s="27" t="s">
        <v>3211</v>
      </c>
      <c r="D861" s="27" t="s">
        <v>2792</v>
      </c>
      <c r="E861" s="27" t="s">
        <v>3212</v>
      </c>
      <c r="F861" s="27" t="s">
        <v>2795</v>
      </c>
      <c r="G861" s="27" t="s">
        <v>4683</v>
      </c>
      <c r="H861" s="27" t="s">
        <v>3996</v>
      </c>
      <c r="I861" s="27" t="s">
        <v>4181</v>
      </c>
      <c r="J861" s="27" t="s">
        <v>6333</v>
      </c>
    </row>
    <row r="862" spans="1:10" x14ac:dyDescent="0.25">
      <c r="A862" s="27" t="s">
        <v>1794</v>
      </c>
      <c r="B862" s="27" t="s">
        <v>3217</v>
      </c>
      <c r="C862" s="27" t="s">
        <v>3215</v>
      </c>
      <c r="D862" s="27" t="s">
        <v>3214</v>
      </c>
      <c r="E862" s="27" t="s">
        <v>3216</v>
      </c>
      <c r="F862" s="27" t="s">
        <v>2330</v>
      </c>
      <c r="G862" s="27" t="s">
        <v>6342</v>
      </c>
      <c r="H862" s="27" t="s">
        <v>3914</v>
      </c>
      <c r="I862" s="27" t="s">
        <v>4260</v>
      </c>
      <c r="J862" s="27" t="s">
        <v>6343</v>
      </c>
    </row>
    <row r="863" spans="1:10" x14ac:dyDescent="0.25">
      <c r="A863" s="27" t="s">
        <v>1794</v>
      </c>
      <c r="B863" s="27" t="s">
        <v>3220</v>
      </c>
      <c r="C863" s="27" t="s">
        <v>3218</v>
      </c>
      <c r="D863" s="27" t="s">
        <v>2731</v>
      </c>
      <c r="E863" s="27" t="s">
        <v>3219</v>
      </c>
      <c r="F863" s="27" t="s">
        <v>2178</v>
      </c>
      <c r="G863" s="27" t="s">
        <v>6340</v>
      </c>
      <c r="H863" s="27" t="s">
        <v>3915</v>
      </c>
      <c r="I863" s="27" t="s">
        <v>4249</v>
      </c>
      <c r="J863" s="27" t="s">
        <v>6341</v>
      </c>
    </row>
    <row r="864" spans="1:10" x14ac:dyDescent="0.25">
      <c r="A864" s="27" t="s">
        <v>2651</v>
      </c>
      <c r="B864" s="27" t="s">
        <v>6449</v>
      </c>
      <c r="C864" s="27" t="s">
        <v>6450</v>
      </c>
      <c r="D864" s="27" t="s">
        <v>2792</v>
      </c>
      <c r="E864" s="27" t="s">
        <v>2829</v>
      </c>
      <c r="F864" s="27" t="s">
        <v>2795</v>
      </c>
      <c r="G864" s="27" t="s">
        <v>6451</v>
      </c>
      <c r="H864" s="27" t="s">
        <v>3999</v>
      </c>
      <c r="I864" s="27" t="s">
        <v>4257</v>
      </c>
      <c r="J864" s="27" t="s">
        <v>6362</v>
      </c>
    </row>
    <row r="865" spans="1:10" x14ac:dyDescent="0.25">
      <c r="A865" s="27" t="s">
        <v>2651</v>
      </c>
      <c r="B865" s="27" t="s">
        <v>3222</v>
      </c>
      <c r="C865" s="27" t="s">
        <v>3211</v>
      </c>
      <c r="D865" s="27" t="s">
        <v>2792</v>
      </c>
      <c r="E865" s="27" t="s">
        <v>3221</v>
      </c>
      <c r="F865" s="27" t="s">
        <v>2795</v>
      </c>
      <c r="G865" s="27" t="s">
        <v>3892</v>
      </c>
      <c r="H865" s="27" t="s">
        <v>3897</v>
      </c>
      <c r="I865" s="27" t="s">
        <v>4257</v>
      </c>
      <c r="J865" s="27" t="s">
        <v>6362</v>
      </c>
    </row>
    <row r="866" spans="1:10" x14ac:dyDescent="0.25">
      <c r="A866" s="27" t="s">
        <v>1397</v>
      </c>
      <c r="B866" s="27" t="s">
        <v>3656</v>
      </c>
      <c r="C866" s="27" t="s">
        <v>3007</v>
      </c>
      <c r="D866" s="27" t="s">
        <v>2792</v>
      </c>
      <c r="E866" s="27" t="s">
        <v>3189</v>
      </c>
      <c r="F866" s="27" t="s">
        <v>2795</v>
      </c>
      <c r="G866" s="27" t="s">
        <v>6546</v>
      </c>
      <c r="H866" s="27" t="s">
        <v>3893</v>
      </c>
      <c r="I866" s="27" t="s">
        <v>4257</v>
      </c>
      <c r="J866" s="27" t="s">
        <v>6362</v>
      </c>
    </row>
  </sheetData>
  <autoFilter ref="A1:J866" xr:uid="{BF28ED13-E070-4329-9DF3-66B5F9487829}">
    <sortState ref="A4:J270">
      <sortCondition ref="J1:J866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I G U S 3 m R y T e m A A A A + A A A A B I A H A B D b 2 5 m a W c v U G F j a 2 F n Z S 5 4 b W w g o h g A K K A U A A A A A A A A A A A A A A A A A A A A A A A A A A A A h Y 8 x D o I w G E a v Q r r T l k L E k J 8 y u E p i Q j S u p F R o h G J o s d z N w S N 5 B U k U d X P 8 X t 7 w v s f t D t n U t d 5 V D k b 1 O k U B p s i T W v S V 0 n W K R n v y 1 y j j s C v F u a y l N 8 v a J J O p U t R Y e 0 k I c c 5 h F + J + q A m j N C D H f F u I R n Y l + s j q v + w r b W y p h U Q c D q 8 Y z n C 0 w l E c M h y z A M i C I V f 6 q 7 C 5 G F M g P x A 2 Y 2 v H Q X K p / X 0 B Z J l A 3 i / 4 E 1 B L A w Q U A A I A C A B Q g Z R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G U S y i K R 7 g O A A A A E Q A A A B M A H A B G b 3 J t d W x h c y 9 T Z W N 0 a W 9 u M S 5 t I K I Y A C i g F A A A A A A A A A A A A A A A A A A A A A A A A A A A A C t O T S 7 J z M 9 T C I b Q h t Y A U E s B A i 0 A F A A C A A g A U I G U S 3 m R y T e m A A A A + A A A A B I A A A A A A A A A A A A A A A A A A A A A A E N v b m Z p Z y 9 Q Y W N r Y W d l L n h t b F B L A Q I t A B Q A A g A I A F C B l E s P y u m r p A A A A O k A A A A T A A A A A A A A A A A A A A A A A P I A A A B b Q 2 9 u d G V u d F 9 U e X B l c 1 0 u e G 1 s U E s B A i 0 A F A A C A A g A U I G U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r m w J + g F Y h B h p T N n K G X 1 5 Q A A A A A A g A A A A A A A 2 Y A A M A A A A A Q A A A A N E Z X l 3 Z V i s d W j K 2 3 D y / u 5 g A A A A A E g A A A o A A A A B A A A A A S q E 5 v b 9 9 V i r o K A n G 7 Q U B R U A A A A F 9 y E i x b r o u + I B V S i c 1 L P c U 9 A h R D n d K O 7 w W D o l W b f f M z N H q X K W b l + K 7 t I G G Z w l V 4 P N M E I 2 1 F Z p Q X K 4 U q m B / g O R 7 f I n v F 0 0 y Z k j v k n c P P l Y 7 9 F A A A A I 2 H j P M q k B n Q v K y p M + p N Q A i U 7 z 6 5 < / D a t a M a s h u p > 
</file>

<file path=customXml/itemProps1.xml><?xml version="1.0" encoding="utf-8"?>
<ds:datastoreItem xmlns:ds="http://schemas.openxmlformats.org/officeDocument/2006/customXml" ds:itemID="{339076BB-F71B-42A3-8714-363A6F55F1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team</vt:lpstr>
      <vt:lpstr>Seat Counts</vt:lpstr>
      <vt:lpstr>Vision</vt:lpstr>
      <vt:lpstr>ADUser</vt:lpstr>
      <vt:lpstr>ADComputer</vt:lpstr>
      <vt:lpstr>Meraki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Walker</dc:creator>
  <cp:lastModifiedBy>Steve Russo</cp:lastModifiedBy>
  <cp:lastPrinted>2017-09-12T22:10:05Z</cp:lastPrinted>
  <dcterms:created xsi:type="dcterms:W3CDTF">2016-08-02T18:54:56Z</dcterms:created>
  <dcterms:modified xsi:type="dcterms:W3CDTF">2019-05-10T16:49:24Z</dcterms:modified>
</cp:coreProperties>
</file>